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o " sheetId="1" r:id="rId4"/>
    <sheet state="visible" name="Normality test " sheetId="2" r:id="rId5"/>
  </sheets>
  <definedNames/>
  <calcPr calcId="191029" calcMode="auto" fullCalcOnLoad="1" forceFullCalc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3">
      <text>
        <t xml:space="preserve">======
ID#AAACIPKlf88
Romain Vasseur    (2019-10-23 18:51:50)
Test the normality of ours measures</t>
      </text>
    </comment>
    <comment authorId="0" ref="A21">
      <text>
        <t xml:space="preserve">======
ID#AAACIPKlf9A
Fabiana Dias Stoicov    (2026-10-06 11:21:54)
Sistema de desbobinador do equipamento foi reestabelecido , bobina ficou mais próxima. |Laminado ficou mais estirado</t>
      </text>
    </comment>
  </commentList>
</comments>
</file>

<file path=xl/sharedStrings.xml><?xml version="1.0" encoding="utf-8"?>
<sst xmlns="http://schemas.openxmlformats.org/spreadsheetml/2006/main" count="302" uniqueCount="162">
  <si>
    <t>MSA - Capability study -  Parâmetros de Processo Selo V-Gard</t>
  </si>
  <si>
    <t>Informations: Coleta de dados para melhor definição de parâmetros OMS</t>
  </si>
  <si>
    <t>Date</t>
  </si>
  <si>
    <t>Written by :</t>
  </si>
  <si>
    <t>Fabiana Stoicov</t>
  </si>
  <si>
    <t>Part designation</t>
  </si>
  <si>
    <t>Selo V GARD HP</t>
  </si>
  <si>
    <t>Customer</t>
  </si>
  <si>
    <t>Site</t>
  </si>
  <si>
    <t>Measuring means</t>
  </si>
  <si>
    <t>Cpk objective &gt;=</t>
  </si>
  <si>
    <t>No.</t>
  </si>
  <si>
    <t>Characteristic</t>
  </si>
  <si>
    <t>Temp Ambiente</t>
  </si>
  <si>
    <t>Aquecimento Z1</t>
  </si>
  <si>
    <t>Aquecimento Z2</t>
  </si>
  <si>
    <t>Aquecimento Z3</t>
  </si>
  <si>
    <t>Aquecimento Z4</t>
  </si>
  <si>
    <t>Aquecimento Z5</t>
  </si>
  <si>
    <t>Aquecimento  Z6</t>
  </si>
  <si>
    <t>Aquecimento   Z7</t>
  </si>
  <si>
    <t>Aquecimento   Z8</t>
  </si>
  <si>
    <t>Aquecimento  Z9</t>
  </si>
  <si>
    <t>Aquecimento Z10</t>
  </si>
  <si>
    <t>Aquecimento  Z11</t>
  </si>
  <si>
    <t>Aquecimento   Z12</t>
  </si>
  <si>
    <t>Aquecimento  Z13</t>
  </si>
  <si>
    <t>Aquecimento Z14</t>
  </si>
  <si>
    <t>Aquecimento Z15</t>
  </si>
  <si>
    <t>Aquecimento Z16</t>
  </si>
  <si>
    <t>Aquecimento Z17</t>
  </si>
  <si>
    <t>Aquecimento Z18</t>
  </si>
  <si>
    <t>Aquecimento Z19</t>
  </si>
  <si>
    <t>Aquecimento Z20</t>
  </si>
  <si>
    <t>Aquecimento Z21</t>
  </si>
  <si>
    <t>Medida do Passo</t>
  </si>
  <si>
    <t>Velocidade do Passo</t>
  </si>
  <si>
    <t>Tempo de Vacuo</t>
  </si>
  <si>
    <t>Tempo de Resfriamento</t>
  </si>
  <si>
    <t>Tempo destacar</t>
  </si>
  <si>
    <t>Tempo Contra molde</t>
  </si>
  <si>
    <t>Tempo prensa corte</t>
  </si>
  <si>
    <t>Tempo de esteira saida</t>
  </si>
  <si>
    <t>Retardo de Passo</t>
  </si>
  <si>
    <t xml:space="preserve">Retardo de Mesa </t>
  </si>
  <si>
    <t>Retardo de Vacuo</t>
  </si>
  <si>
    <t>Retardo de resfriamento</t>
  </si>
  <si>
    <t>Retardo destacar</t>
  </si>
  <si>
    <t>Retardo Contra Molde</t>
  </si>
  <si>
    <t>Retardo Prensa Corte</t>
  </si>
  <si>
    <t>Retardo disco corte</t>
  </si>
  <si>
    <t>Retardo esteria saida</t>
  </si>
  <si>
    <t>Pressão Ar</t>
  </si>
  <si>
    <t>Vacuo</t>
  </si>
  <si>
    <t>Min. tolerance</t>
  </si>
  <si>
    <t>6,5</t>
  </si>
  <si>
    <t>Max. tolerance</t>
  </si>
  <si>
    <t>Unit</t>
  </si>
  <si>
    <t>°C</t>
  </si>
  <si>
    <t>mm</t>
  </si>
  <si>
    <t>%</t>
  </si>
  <si>
    <t>seg</t>
  </si>
  <si>
    <t>bar</t>
  </si>
  <si>
    <t>mm/Hg</t>
  </si>
  <si>
    <t>Mesures</t>
  </si>
  <si>
    <t>Material</t>
  </si>
  <si>
    <t>Espessura</t>
  </si>
  <si>
    <t>% Scrap</t>
  </si>
  <si>
    <t>Lote</t>
  </si>
  <si>
    <t>0,8</t>
  </si>
  <si>
    <t>0,1</t>
  </si>
  <si>
    <t>1,5</t>
  </si>
  <si>
    <t>9,5</t>
  </si>
  <si>
    <t>0,5</t>
  </si>
  <si>
    <t>0,9</t>
  </si>
  <si>
    <t>6,6</t>
  </si>
  <si>
    <t>31/08/2026</t>
  </si>
  <si>
    <t>22,00</t>
  </si>
  <si>
    <t>43,00</t>
  </si>
  <si>
    <t>245,00</t>
  </si>
  <si>
    <t>251,00</t>
  </si>
  <si>
    <t>248,00</t>
  </si>
  <si>
    <t>244,00</t>
  </si>
  <si>
    <t>240,00</t>
  </si>
  <si>
    <t>88,00</t>
  </si>
  <si>
    <t>93,00</t>
  </si>
  <si>
    <t>249,00</t>
  </si>
  <si>
    <t>259,00</t>
  </si>
  <si>
    <t>269,00</t>
  </si>
  <si>
    <t>265,00</t>
  </si>
  <si>
    <t>274,00</t>
  </si>
  <si>
    <t>76,00</t>
  </si>
  <si>
    <t>272,00</t>
  </si>
  <si>
    <t>309,00</t>
  </si>
  <si>
    <t>299,00</t>
  </si>
  <si>
    <t>415,00</t>
  </si>
  <si>
    <t>19,00</t>
  </si>
  <si>
    <t>95,00</t>
  </si>
  <si>
    <t>35,00</t>
  </si>
  <si>
    <t>100,00</t>
  </si>
  <si>
    <t>11,00</t>
  </si>
  <si>
    <t>30,00</t>
  </si>
  <si>
    <t>1,00</t>
  </si>
  <si>
    <t>0,10</t>
  </si>
  <si>
    <t>5,00</t>
  </si>
  <si>
    <t>4,00</t>
  </si>
  <si>
    <t>8,00</t>
  </si>
  <si>
    <t>0,50</t>
  </si>
  <si>
    <t>-300,00</t>
  </si>
  <si>
    <t>41,00</t>
  </si>
  <si>
    <t>235,00</t>
  </si>
  <si>
    <t>236,00</t>
  </si>
  <si>
    <t>234,00</t>
  </si>
  <si>
    <t>89,00</t>
  </si>
  <si>
    <t>98,00</t>
  </si>
  <si>
    <t>255,00</t>
  </si>
  <si>
    <t>264,00</t>
  </si>
  <si>
    <t>271,00</t>
  </si>
  <si>
    <t>270,00</t>
  </si>
  <si>
    <t>268,00</t>
  </si>
  <si>
    <t>79,00</t>
  </si>
  <si>
    <t>305,00</t>
  </si>
  <si>
    <t>303,00</t>
  </si>
  <si>
    <t>85,00</t>
  </si>
  <si>
    <t>0,90</t>
  </si>
  <si>
    <t>90,00</t>
  </si>
  <si>
    <t>1,50</t>
  </si>
  <si>
    <t>6,60</t>
  </si>
  <si>
    <t>-340,00</t>
  </si>
  <si>
    <t>Min. population</t>
  </si>
  <si>
    <t>Max. population</t>
  </si>
  <si>
    <t>Mean</t>
  </si>
  <si>
    <t>Standard deviation</t>
  </si>
  <si>
    <t>Cp</t>
  </si>
  <si>
    <t>Cpk</t>
  </si>
  <si>
    <t>Cpk validation</t>
  </si>
  <si>
    <t>Results</t>
  </si>
  <si>
    <t>Max. HT</t>
  </si>
  <si>
    <t>maxi</t>
  </si>
  <si>
    <t>IT</t>
  </si>
  <si>
    <t>mini</t>
  </si>
  <si>
    <t>Min. HT</t>
  </si>
  <si>
    <t xml:space="preserve">Result of Normality test : </t>
  </si>
  <si>
    <t>OK</t>
  </si>
  <si>
    <t>DO NOT TOUCH</t>
  </si>
  <si>
    <t>CLASSES</t>
  </si>
  <si>
    <t>No. per class</t>
  </si>
  <si>
    <t>Normality Test</t>
  </si>
  <si>
    <t xml:space="preserve">A²* = </t>
  </si>
  <si>
    <t xml:space="preserve">A² = </t>
  </si>
  <si>
    <t>Std Dev</t>
  </si>
  <si>
    <t>Nb lignes :</t>
  </si>
  <si>
    <t>With an Alpha risk of 5% :</t>
  </si>
  <si>
    <t>Number</t>
  </si>
  <si>
    <t>Data</t>
  </si>
  <si>
    <t>Zi</t>
  </si>
  <si>
    <t>Pci</t>
  </si>
  <si>
    <t>LN(PCI)</t>
  </si>
  <si>
    <t>PCn+1-i</t>
  </si>
  <si>
    <t>Ln(1-PCn+1-i)</t>
  </si>
  <si>
    <t>Terme i</t>
  </si>
  <si>
    <t>A carré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</si>
</sst>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000"/>
    <numFmt numFmtId="165" formatCode="0.0"/>
    <numFmt numFmtId="166" formatCode="0.000"/>
    <numFmt numFmtId="167" formatCode="0.0000"/>
    <numFmt numFmtId="168" formatCode="0.00000000000000"/>
    <numFmt numFmtId="169" formatCode="0.0000000000"/>
    <numFmt numFmtId="170" formatCode="0.000000000000000"/>
    <numFmt numFmtId="171" formatCode="dd/mm/yyyy"/>
    <numFmt numFmtId="172" formatCode="0.000"/>
    <numFmt numFmtId="173" formatCode="0.00%"/>
    <numFmt numFmtId="174" formatCode="@"/>
  </numFmts>
  <fonts count="25">
    <font>
      <sz val="10.0"/>
      <color rgb="FF000000"/>
      <name val="Arial"/>
      <scheme val="minor"/>
    </font>
    <font>
      <sz val="16.0"/>
      <color theme="1"/>
      <name val="Poppins"/>
    </font>
    <font/>
    <font>
      <sz val="10.0"/>
      <color theme="1"/>
      <name val="Poppins"/>
    </font>
    <font>
      <b/>
      <sz val="14.0"/>
      <color rgb="FF808080"/>
      <name val="Poppins"/>
    </font>
    <font>
      <sz val="10.0"/>
      <color rgb="FF808080"/>
      <name val="Poppins"/>
    </font>
    <font>
      <sz val="10.0"/>
      <color rgb="FF000000"/>
      <name val="Arial"/>
    </font>
    <font>
      <sz val="12.0"/>
      <color theme="1"/>
      <name val="Poppins"/>
    </font>
    <font>
      <sz val="8.0"/>
      <color theme="1"/>
      <name val="Arial"/>
    </font>
    <font>
      <b/>
      <sz val="8.0"/>
      <color theme="1"/>
      <name val="Arial"/>
    </font>
    <font>
      <sz val="8.0"/>
      <color rgb="FF000000"/>
      <name val="Arial"/>
    </font>
    <font>
      <sz val="8.0"/>
      <color theme="1"/>
      <name val="Poppins"/>
    </font>
    <font>
      <b/>
      <sz val="10.0"/>
      <color theme="1"/>
      <name val="Poppins"/>
    </font>
    <font>
      <sz val="6.0"/>
      <color theme="1"/>
      <name val="Poppins"/>
    </font>
    <font>
      <sz val="10.0"/>
      <color rgb="FFFF0000"/>
      <name val="Poppins"/>
    </font>
    <font>
      <sz val="10.0"/>
      <color rgb="FF99CC00"/>
      <name val="Poppins"/>
    </font>
    <font>
      <b/>
      <sz val="10.0"/>
      <color rgb="FF0066CC"/>
      <name val="Poppins"/>
    </font>
    <font>
      <sz val="22.0"/>
      <color rgb="FF333333"/>
      <name val="Poppins"/>
    </font>
    <font>
      <sz val="10.0"/>
      <color theme="1"/>
      <name val="Arial"/>
    </font>
    <font>
      <b/>
      <sz val="10.0"/>
      <color rgb="FF0000FF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i/>
      <sz val="18.0"/>
      <color rgb="FF0000FF"/>
      <name val="Arial"/>
    </font>
    <font>
      <b/>
      <i/>
      <sz val="10.0"/>
      <color rgb="FF0000FF"/>
      <name val="Arial"/>
    </font>
    <font>
      <b/>
      <sz val="10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CCC0D9"/>
        <bgColor rgb="FFCCC0D9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</fills>
  <borders count="24">
    <border/>
    <border>
      <bottom style="thick">
        <color rgb="FF808080"/>
      </bottom>
    </border>
    <border>
      <top style="thick">
        <color rgb="FF808080"/>
      </top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A5A5A5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1" fillId="0" fontId="2" numFmtId="0" xfId="0" applyBorder="1" applyFont="1"/>
    <xf borderId="0" fillId="0" fontId="3" numFmtId="0" xfId="0" applyAlignment="1" applyFont="1">
      <alignment vertical="top"/>
    </xf>
    <xf borderId="2" fillId="0" fontId="3" numFmtId="0" xfId="0" applyAlignment="1" applyBorder="1" applyFont="1">
      <alignment horizontal="center" vertical="top"/>
    </xf>
    <xf borderId="2" fillId="0" fontId="2" numFmtId="0" xfId="0" applyBorder="1" applyFont="1"/>
    <xf borderId="3" fillId="2" fontId="3" numFmtId="0" xfId="0" applyAlignment="1" applyBorder="1" applyFill="1" applyFont="1">
      <alignment horizontal="center" vertical="top"/>
    </xf>
    <xf borderId="3" fillId="2" fontId="4" numFmtId="0" xfId="0" applyBorder="1" applyFill="1" applyFont="1"/>
    <xf borderId="3" fillId="2" fontId="3" numFmtId="0" xfId="0" applyAlignment="1" applyBorder="1" applyFill="1" applyFont="1">
      <alignment vertical="top"/>
    </xf>
    <xf borderId="3" fillId="2" fontId="5" numFmtId="0" xfId="0" applyAlignment="1" applyBorder="1" applyFill="1" applyFont="1">
      <alignment horizontal="left" vertical="top"/>
    </xf>
    <xf borderId="4" fillId="2" fontId="3" numFmtId="14" xfId="0" applyAlignment="1" applyBorder="1" applyFill="1" applyFont="1" applyNumberFormat="1">
      <alignment horizontal="left" vertical="top"/>
    </xf>
    <xf borderId="5" fillId="0" fontId="2" numFmtId="0" xfId="0" applyBorder="1" applyFont="1"/>
    <xf borderId="6" fillId="0" fontId="2" numFmtId="0" xfId="0" applyBorder="1" applyFont="1"/>
    <xf borderId="4" fillId="2" fontId="3" numFmtId="0" xfId="0" applyAlignment="1" applyBorder="1" applyFill="1" applyFont="1">
      <alignment horizontal="left" vertical="top"/>
    </xf>
    <xf borderId="3" fillId="2" fontId="6" numFmtId="0" xfId="0" applyBorder="1" applyFill="1" applyFont="1"/>
    <xf borderId="4" fillId="2" fontId="7" numFmtId="2" xfId="0" applyAlignment="1" applyBorder="1" applyFill="1" applyFont="1" applyNumberFormat="1">
      <alignment horizontal="left" vertical="top"/>
    </xf>
    <xf borderId="4" fillId="2" fontId="5" numFmtId="0" xfId="0" applyAlignment="1" applyBorder="1" applyFill="1" applyFont="1">
      <alignment horizontal="center" vertical="top"/>
    </xf>
    <xf borderId="7" fillId="3" fontId="3" numFmtId="0" xfId="0" applyAlignment="1" applyBorder="1" applyFill="1" applyFont="1">
      <alignment vertical="top"/>
    </xf>
    <xf borderId="7" fillId="3" fontId="3" numFmtId="0" xfId="0" applyAlignment="1" applyBorder="1" applyFill="1" applyFont="1">
      <alignment horizontal="center" vertical="top"/>
    </xf>
    <xf borderId="7" fillId="3" fontId="3" numFmtId="0" xfId="0" applyAlignment="1" applyBorder="1" applyFill="1" applyFont="1">
      <alignment horizontal="left" vertical="top"/>
    </xf>
    <xf borderId="3" fillId="2" fontId="3" numFmtId="0" xfId="0" applyAlignment="1" applyBorder="1" applyFill="1" applyFont="1">
      <alignment horizontal="left" vertical="top"/>
    </xf>
    <xf borderId="3" fillId="2" fontId="3" numFmtId="0" xfId="0" applyAlignment="1" applyBorder="1" applyFill="1" applyFont="1">
      <alignment horizontal="right" vertical="top"/>
    </xf>
    <xf borderId="7" fillId="0" fontId="3" numFmtId="2" xfId="0" applyAlignment="1" applyBorder="1" applyFont="1" applyNumberForma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right" vertical="top"/>
    </xf>
    <xf borderId="3" fillId="2" fontId="3" numFmtId="2" xfId="0" applyAlignment="1" applyBorder="1" applyFill="1" applyFont="1" applyNumberFormat="1">
      <alignment vertical="top"/>
    </xf>
    <xf borderId="8" fillId="2" fontId="3" numFmtId="0" xfId="0" applyAlignment="1" applyBorder="1" applyFill="1" applyFont="1">
      <alignment vertical="top"/>
    </xf>
    <xf borderId="8" fillId="2" fontId="4" numFmtId="0" xfId="0" applyBorder="1" applyFill="1" applyFont="1"/>
    <xf borderId="8" fillId="2" fontId="3" numFmtId="2" xfId="0" applyAlignment="1" applyBorder="1" applyFill="1" applyFont="1" applyNumberFormat="1">
      <alignment vertical="top"/>
    </xf>
    <xf borderId="9" fillId="3" fontId="3" numFmtId="0" xfId="0" applyAlignment="1" applyBorder="1" applyFill="1" applyFont="1">
      <alignment vertical="top"/>
    </xf>
    <xf borderId="7" fillId="4" fontId="3" numFmtId="0" xfId="0" applyAlignment="1" applyBorder="1" applyFill="1" applyFont="1">
      <alignment vertical="top"/>
    </xf>
    <xf borderId="10" fillId="3" fontId="3" numFmtId="0" xfId="0" applyAlignment="1" applyBorder="1" applyFill="1" applyFont="1">
      <alignment horizontal="center" vertical="top"/>
    </xf>
    <xf borderId="9" fillId="3" fontId="3" numFmtId="14" xfId="0" applyAlignment="1" applyBorder="1" applyFill="1" applyFont="1" applyNumberFormat="1">
      <alignment vertical="top"/>
    </xf>
    <xf borderId="7" fillId="3" fontId="3" numFmtId="14" xfId="0" applyAlignment="1" applyBorder="1" applyFill="1" applyFont="1" applyNumberFormat="1">
      <alignment vertical="top"/>
    </xf>
    <xf borderId="11" fillId="0" fontId="8" numFmtId="2" xfId="0" applyAlignment="1" applyBorder="1" applyFont="1" applyNumberFormat="1">
      <alignment vertical="top"/>
    </xf>
    <xf borderId="0" fillId="0" fontId="8" numFmtId="0" xfId="0" applyAlignment="1" applyFont="1">
      <alignment vertical="top"/>
    </xf>
    <xf borderId="7" fillId="0" fontId="9" numFmtId="2" xfId="0" applyAlignment="1" applyBorder="1" applyFont="1" applyNumberFormat="1">
      <alignment vertical="top"/>
    </xf>
    <xf borderId="7" fillId="0" fontId="8" numFmtId="2" xfId="0" applyAlignment="1" applyBorder="1" applyFont="1" applyNumberFormat="1">
      <alignment vertical="top"/>
    </xf>
    <xf borderId="0" fillId="0" fontId="10" numFmtId="0" xfId="0" applyFont="1"/>
    <xf borderId="7" fillId="0" fontId="8" numFmtId="2" xfId="0" applyAlignment="1" applyBorder="1" applyFont="1" applyNumberFormat="1">
      <alignment horizontal="right" vertical="top"/>
    </xf>
    <xf borderId="0" fillId="0" fontId="10" numFmtId="0" xfId="0" applyAlignment="1" applyFont="1">
      <alignment horizontal="right"/>
    </xf>
    <xf borderId="12" fillId="3" fontId="3" numFmtId="14" xfId="0" applyAlignment="1" applyBorder="1" applyFill="1" applyFont="1" applyNumberFormat="1">
      <alignment vertical="top"/>
    </xf>
    <xf borderId="13" fillId="3" fontId="3" numFmtId="14" xfId="0" applyAlignment="1" applyBorder="1" applyFill="1" applyFont="1" applyNumberFormat="1">
      <alignment horizontal="center" vertical="center"/>
    </xf>
    <xf borderId="10" fillId="4" fontId="3" numFmtId="0" xfId="0" applyAlignment="1" applyBorder="1" applyFill="1" applyFont="1">
      <alignment vertical="top"/>
    </xf>
    <xf borderId="14" fillId="0" fontId="2" numFmtId="0" xfId="0" applyBorder="1" applyFont="1"/>
    <xf borderId="7" fillId="2" fontId="8" numFmtId="2" xfId="0" applyAlignment="1" applyBorder="1" applyFill="1" applyFont="1" applyNumberFormat="1">
      <alignment vertical="top"/>
    </xf>
    <xf borderId="11" fillId="0" fontId="11" numFmtId="2" xfId="0" applyAlignment="1" applyBorder="1" applyFont="1" applyNumberFormat="1">
      <alignment vertical="top"/>
    </xf>
    <xf borderId="0" fillId="0" fontId="11" numFmtId="0" xfId="0" applyAlignment="1" applyFont="1">
      <alignment vertical="top"/>
    </xf>
    <xf borderId="7" fillId="0" fontId="11" numFmtId="2" xfId="0" applyAlignment="1" applyBorder="1" applyFont="1" applyNumberFormat="1">
      <alignment vertical="top"/>
    </xf>
    <xf borderId="7" fillId="0" fontId="11" numFmtId="2" xfId="0" applyAlignment="1" applyBorder="1" applyFont="1" applyNumberFormat="1">
      <alignment horizontal="right" vertical="top"/>
    </xf>
    <xf borderId="0" fillId="0" fontId="6" numFmtId="0" xfId="0" applyFont="1"/>
    <xf borderId="7" fillId="0" fontId="8" numFmtId="164" xfId="0" applyAlignment="1" applyBorder="1" applyFont="1" applyNumberFormat="1">
      <alignment horizontal="right" vertical="top"/>
    </xf>
    <xf borderId="9" fillId="3" fontId="3" numFmtId="14" xfId="0" applyAlignment="1" applyBorder="1" applyFill="1" applyFont="1" applyNumberFormat="1">
      <alignment horizontal="right" vertical="top"/>
    </xf>
    <xf borderId="11" fillId="0" fontId="8" numFmtId="2" xfId="0" applyAlignment="1" applyBorder="1" applyFont="1" applyNumberFormat="1">
      <alignment horizontal="right" vertical="top"/>
    </xf>
    <xf borderId="0" fillId="0" fontId="8" numFmtId="0" xfId="0" applyAlignment="1" applyFont="1">
      <alignment horizontal="right" vertical="top"/>
    </xf>
    <xf borderId="0" fillId="0" fontId="6" numFmtId="0" xfId="0" applyAlignment="1" applyFont="1">
      <alignment horizontal="right"/>
    </xf>
    <xf borderId="7" fillId="5" fontId="8" numFmtId="2" xfId="0" applyAlignment="1" applyBorder="1" applyFill="1" applyFont="1" applyNumberFormat="1">
      <alignment horizontal="right" vertical="top"/>
    </xf>
    <xf borderId="0" fillId="0" fontId="6" numFmtId="0" xfId="0" applyAlignment="1" applyFont="1">
      <alignment horizontal="center"/>
    </xf>
    <xf borderId="11" fillId="0" fontId="11" numFmtId="2" xfId="0" applyAlignment="1" applyBorder="1" applyFont="1" applyNumberFormat="1">
      <alignment horizontal="right" vertical="top"/>
    </xf>
    <xf borderId="0" fillId="0" fontId="11" numFmtId="0" xfId="0" applyAlignment="1" applyFont="1">
      <alignment horizontal="right" vertical="top"/>
    </xf>
    <xf borderId="7" fillId="0" fontId="8" numFmtId="165" xfId="0" applyAlignment="1" applyBorder="1" applyFont="1" applyNumberFormat="1">
      <alignment horizontal="right" vertical="top"/>
    </xf>
    <xf borderId="12" fillId="3" fontId="3" numFmtId="14" xfId="0" applyAlignment="1" applyBorder="1" applyFill="1" applyFont="1" applyNumberFormat="1">
      <alignment horizontal="center" vertical="center"/>
    </xf>
    <xf borderId="7" fillId="2" fontId="8" numFmtId="2" xfId="0" applyAlignment="1" applyBorder="1" applyFill="1" applyFont="1" applyNumberFormat="1">
      <alignment horizontal="right" vertical="top"/>
    </xf>
    <xf borderId="3" fillId="2" fontId="8" numFmtId="0" xfId="0" applyAlignment="1" applyBorder="1" applyFill="1" applyFont="1">
      <alignment horizontal="right" vertical="top"/>
    </xf>
    <xf borderId="7" fillId="6" fontId="8" numFmtId="2" xfId="0" applyAlignment="1" applyBorder="1" applyFill="1" applyFont="1" applyNumberFormat="1">
      <alignment horizontal="right" vertical="top"/>
    </xf>
    <xf borderId="7" fillId="7" fontId="8" numFmtId="2" xfId="0" applyAlignment="1" applyBorder="1" applyFill="1" applyFont="1" applyNumberFormat="1">
      <alignment horizontal="right" vertical="top"/>
    </xf>
    <xf borderId="11" fillId="0" fontId="3" numFmtId="2" xfId="0" applyAlignment="1" applyBorder="1" applyFont="1" applyNumberFormat="1">
      <alignment vertical="top"/>
    </xf>
    <xf borderId="7" fillId="0" fontId="3" numFmtId="2" xfId="0" applyAlignment="1" applyBorder="1" applyFont="1" applyNumberFormat="1">
      <alignment vertical="top"/>
    </xf>
    <xf borderId="0" fillId="0" fontId="3" numFmtId="2" xfId="0" applyAlignment="1" applyFont="1" applyNumberFormat="1">
      <alignment vertical="top"/>
    </xf>
    <xf borderId="3" fillId="3" fontId="3" numFmtId="0" xfId="0" applyAlignment="1" applyBorder="1" applyFill="1" applyFont="1">
      <alignment vertical="top"/>
    </xf>
    <xf borderId="7" fillId="8" fontId="3" numFmtId="2" xfId="0" applyAlignment="1" applyBorder="1" applyFill="1" applyFont="1" applyNumberFormat="1">
      <alignment vertical="top"/>
    </xf>
    <xf borderId="7" fillId="8" fontId="12" numFmtId="2" xfId="0" applyAlignment="1" applyBorder="1" applyFill="1" applyFont="1" applyNumberFormat="1">
      <alignment vertical="top"/>
    </xf>
    <xf borderId="0" fillId="0" fontId="12" numFmtId="0" xfId="0" applyAlignment="1" applyFont="1">
      <alignment vertical="top"/>
    </xf>
    <xf borderId="7" fillId="0" fontId="3" numFmtId="2" xfId="0" applyAlignment="1" applyBorder="1" applyFont="1" applyNumberFormat="1">
      <alignment horizontal="center" vertical="top"/>
    </xf>
    <xf borderId="3" fillId="2" fontId="13" numFmtId="2" xfId="0" applyBorder="1" applyFill="1" applyFont="1" applyNumberFormat="1"/>
    <xf borderId="8" fillId="2" fontId="13" numFmtId="2" xfId="0" applyBorder="1" applyFill="1" applyFont="1" applyNumberFormat="1"/>
    <xf borderId="12" fillId="3" fontId="3" numFmtId="0" xfId="0" applyAlignment="1" applyBorder="1" applyFill="1" applyFont="1">
      <alignment horizontal="center" vertical="top"/>
    </xf>
    <xf borderId="3" fillId="3" fontId="3" numFmtId="0" xfId="0" applyAlignment="1" applyBorder="1" applyFill="1" applyFont="1">
      <alignment horizontal="center" vertical="top"/>
    </xf>
    <xf borderId="13" fillId="0" fontId="14" numFmtId="0" xfId="0" applyAlignment="1" applyBorder="1" applyFont="1">
      <alignment vertical="top"/>
    </xf>
    <xf borderId="0" fillId="0" fontId="13" numFmtId="2" xfId="0" applyFont="1" applyNumberFormat="1"/>
    <xf borderId="15" fillId="3" fontId="13" numFmtId="0" xfId="0" applyAlignment="1" applyBorder="1" applyFill="1" applyFont="1">
      <alignment horizontal="right"/>
    </xf>
    <xf borderId="3" fillId="3" fontId="13" numFmtId="0" xfId="0" applyAlignment="1" applyBorder="1" applyFill="1" applyFont="1">
      <alignment horizontal="right"/>
    </xf>
    <xf borderId="16" fillId="0" fontId="14" numFmtId="0" xfId="0" applyAlignment="1" applyBorder="1" applyFont="1">
      <alignment vertical="top"/>
    </xf>
    <xf borderId="12" fillId="3" fontId="13" numFmtId="0" xfId="0" applyAlignment="1" applyBorder="1" applyFill="1" applyFont="1">
      <alignment horizontal="right"/>
    </xf>
    <xf borderId="13" fillId="0" fontId="15" numFmtId="0" xfId="0" applyAlignment="1" applyBorder="1" applyFont="1">
      <alignment vertical="top"/>
    </xf>
    <xf borderId="17" fillId="3" fontId="13" numFmtId="0" xfId="0" applyAlignment="1" applyBorder="1" applyFill="1" applyFont="1">
      <alignment horizontal="right"/>
    </xf>
    <xf borderId="16" fillId="0" fontId="15" numFmtId="0" xfId="0" applyAlignment="1" applyBorder="1" applyFont="1">
      <alignment vertical="top"/>
    </xf>
    <xf borderId="17" fillId="3" fontId="3" numFmtId="0" xfId="0" applyAlignment="1" applyBorder="1" applyFill="1" applyFont="1">
      <alignment horizontal="center"/>
    </xf>
    <xf borderId="3" fillId="3" fontId="3" numFmtId="0" xfId="0" applyAlignment="1" applyBorder="1" applyFill="1" applyFont="1">
      <alignment horizontal="center"/>
    </xf>
    <xf borderId="14" fillId="0" fontId="15" numFmtId="0" xfId="0" applyAlignment="1" applyBorder="1" applyFont="1">
      <alignment vertical="top"/>
    </xf>
    <xf borderId="12" fillId="3" fontId="3" numFmtId="0" xfId="0" applyAlignment="1" applyBorder="1" applyFill="1" applyFont="1">
      <alignment vertical="top"/>
    </xf>
    <xf borderId="15" fillId="3" fontId="3" numFmtId="0" xfId="0" applyAlignment="1" applyBorder="1" applyFill="1" applyFont="1">
      <alignment horizontal="center" vertical="top"/>
    </xf>
    <xf borderId="14" fillId="0" fontId="14" numFmtId="0" xfId="0" applyAlignment="1" applyBorder="1" applyFont="1">
      <alignment vertical="top"/>
    </xf>
    <xf borderId="18" fillId="2" fontId="3" numFmtId="0" xfId="0" applyAlignment="1" applyBorder="1" applyFill="1" applyFont="1">
      <alignment vertical="top"/>
    </xf>
    <xf borderId="4" fillId="2" fontId="16" numFmtId="0" xfId="0" applyAlignment="1" applyBorder="1" applyFill="1" applyFont="1">
      <alignment horizontal="center" vertical="top"/>
    </xf>
    <xf borderId="19" fillId="0" fontId="2" numFmtId="0" xfId="0" applyBorder="1" applyFont="1"/>
    <xf borderId="20" fillId="2" fontId="3" numFmtId="0" xfId="0" applyAlignment="1" applyBorder="1" applyFill="1" applyFont="1">
      <alignment horizontal="center" vertical="top"/>
    </xf>
    <xf borderId="21" fillId="0" fontId="2" numFmtId="0" xfId="0" applyBorder="1" applyFont="1"/>
    <xf borderId="22" fillId="0" fontId="2" numFmtId="0" xfId="0" applyBorder="1" applyFont="1"/>
    <xf borderId="3" fillId="4" fontId="3" numFmtId="0" xfId="0" applyAlignment="1" applyBorder="1" applyFill="1" applyFont="1">
      <alignment vertical="top"/>
    </xf>
    <xf borderId="3" fillId="3" fontId="3" numFmtId="0" xfId="0" applyAlignment="1" applyBorder="1" applyFill="1" applyFont="1">
      <alignment horizontal="right" vertical="top"/>
    </xf>
    <xf borderId="3" fillId="3" fontId="3" numFmtId="2" xfId="0" applyAlignment="1" applyBorder="1" applyFill="1" applyFont="1" applyNumberFormat="1">
      <alignment vertical="top"/>
    </xf>
    <xf borderId="3" fillId="4" fontId="3" numFmtId="2" xfId="0" applyAlignment="1" applyBorder="1" applyFill="1" applyFont="1" applyNumberFormat="1">
      <alignment vertical="top"/>
    </xf>
    <xf borderId="23" fillId="0" fontId="17" numFmtId="0" xfId="0" applyAlignment="1" applyBorder="1" applyFont="1">
      <alignment horizontal="right"/>
    </xf>
    <xf borderId="23" fillId="0" fontId="2" numFmtId="0" xfId="0" applyBorder="1" applyFont="1"/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horizontal="center"/>
    </xf>
    <xf borderId="7" fillId="0" fontId="19" numFmtId="0" xfId="0" applyAlignment="1" applyBorder="1" applyFont="1">
      <alignment horizontal="center"/>
    </xf>
    <xf borderId="7" fillId="0" fontId="18" numFmtId="166" xfId="0" applyAlignment="1" applyBorder="1" applyFont="1" applyNumberFormat="1">
      <alignment horizontal="center"/>
    </xf>
    <xf borderId="0" fillId="0" fontId="20" numFmtId="0" xfId="0" applyAlignment="1" applyFont="1">
      <alignment horizontal="right"/>
    </xf>
    <xf borderId="0" fillId="0" fontId="18" numFmtId="167" xfId="0" applyAlignment="1" applyFont="1" applyNumberFormat="1">
      <alignment horizontal="center"/>
    </xf>
    <xf borderId="0" fillId="0" fontId="18" numFmtId="168" xfId="0" applyAlignment="1" applyFont="1" applyNumberFormat="1">
      <alignment horizontal="center"/>
    </xf>
    <xf borderId="0" fillId="0" fontId="19" numFmtId="0" xfId="0" applyFont="1"/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left" vertical="center"/>
    </xf>
    <xf borderId="0" fillId="0" fontId="21" numFmtId="0" xfId="0" applyFont="1"/>
    <xf borderId="20" fillId="9" fontId="22" numFmtId="0" xfId="0" applyAlignment="1" applyBorder="1" applyFill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18" numFmtId="169" xfId="0" applyAlignment="1" applyFont="1" applyNumberFormat="1">
      <alignment horizontal="center"/>
    </xf>
    <xf borderId="0" fillId="0" fontId="24" numFmtId="0" xfId="0" applyFont="1"/>
    <xf borderId="0" fillId="0" fontId="23" numFmtId="0" xfId="0" applyFont="1"/>
    <xf borderId="0" fillId="0" fontId="3" numFmtId="165" xfId="0" applyAlignment="1" applyFont="1" applyNumberFormat="1">
      <alignment vertical="top"/>
    </xf>
    <xf borderId="0" fillId="0" fontId="18" numFmtId="170" xfId="0" applyFont="1" applyNumberFormat="1"/>
    <xf borderId="9" fillId="3" fontId="3" numFmtId="171" xfId="0" applyAlignment="1" applyBorder="1" applyFill="1" applyFont="1" applyNumberFormat="1">
      <alignment vertical="top"/>
    </xf>
    <xf borderId="7" fillId="3" fontId="3" numFmtId="172" xfId="0" applyAlignment="1" applyBorder="1" applyFill="1" applyFont="1" applyNumberFormat="1">
      <alignment vertical="top"/>
    </xf>
    <xf borderId="7" fillId="3" fontId="3" numFmtId="173" xfId="0" applyAlignment="1" applyBorder="1" applyFill="1" applyFont="1" applyNumberFormat="1">
      <alignment vertical="top"/>
    </xf>
    <xf borderId="7" fillId="4" fontId="3" numFmtId="174" xfId="0" applyAlignment="1" applyBorder="1" applyFill="1" applyFont="1" applyNumberFormat="1">
      <alignment vertical="top"/>
    </xf>
    <xf borderId="9" fillId="3" fontId="3" numFmtId="172" xfId="0" applyAlignment="1" applyBorder="1" applyFill="1" applyFont="1" applyNumberFormat="1">
      <alignment vertical="top"/>
    </xf>
    <xf borderId="10" fillId="4" fontId="3" numFmtId="174" xfId="0" applyAlignment="1" applyBorder="1" applyFill="1" applyFont="1" applyNumberFormat="1">
      <alignment vertical="top"/>
    </xf>
    <xf borderId="9" fillId="3" fontId="3" numFmtId="171" xfId="0" applyAlignment="1" applyBorder="1" applyFill="1" applyFont="1" applyNumberFormat="1">
      <alignment horizontal="right" vertical="top"/>
    </xf>
    <xf borderId="9" fillId="3" fontId="3" numFmtId="171" xfId="0" applyAlignment="1" applyBorder="1" applyFill="1" applyFont="1" applyNumberFormat="1">
      <alignment vertical="top"/>
    </xf>
    <xf borderId="7" fillId="3" fontId="3" numFmtId="172" xfId="0" applyAlignment="1" applyBorder="1" applyFill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comments1.xml.rels><?xml version='1.0' encoding='UTF-8'?>
<Relationships xmlns="http://schemas.openxmlformats.org/package/2006/relationships"/>
</file>

<file path=xl/_rels/workbook.xml.rels><?xml version='1.0' encoding='UTF-8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7</xdr:row>
      <xdr:rowOff>85725</xdr:rowOff>
    </xdr:from>
    <xdr:ext cx="342900" cy="323850"/>
    <xdr:sp>
      <xdr:nvSpPr>
        <xdr:cNvPr id="3" name="Shape 3"/>
        <xdr:cNvSpPr/>
      </xdr:nvSpPr>
      <xdr:spPr>
        <a:xfrm>
          <a:off x="5179313" y="3622838"/>
          <a:ext cx="333375" cy="314325"/>
        </a:xfrm>
        <a:prstGeom prst="ellipse">
          <a:avLst/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 1</a:t>
          </a:r>
          <a:endParaRPr sz="1400"/>
        </a:p>
      </xdr:txBody>
    </xdr:sp>
    <xdr:clientData fLocksWithSheet="0"/>
  </xdr:oneCellAnchor>
  <xdr:oneCellAnchor>
    <xdr:from>
      <xdr:col>4</xdr:col>
      <xdr:colOff>904875</xdr:colOff>
      <xdr:row>3</xdr:row>
      <xdr:rowOff>19050</xdr:rowOff>
    </xdr:from>
    <xdr:ext cx="533400" cy="314325"/>
    <xdr:sp>
      <xdr:nvSpPr>
        <xdr:cNvPr id="4" name="Shape 4"/>
        <xdr:cNvSpPr/>
      </xdr:nvSpPr>
      <xdr:spPr>
        <a:xfrm>
          <a:off x="5084063" y="3627600"/>
          <a:ext cx="523875" cy="304800"/>
        </a:xfrm>
        <a:prstGeom prst="ellipse">
          <a:avLst/>
        </a:prstGeom>
        <a:solidFill>
          <a:schemeClr val="accent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0" lIns="18275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  2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3</xdr:row>
      <xdr:rowOff>142875</xdr:rowOff>
    </xdr:from>
    <xdr:ext cx="16287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63"/>
    <col customWidth="1" min="2" max="2" width="31.0"/>
    <col customWidth="1" min="3" max="4" width="15.13"/>
    <col customWidth="1" min="5" max="5" width="20.63"/>
    <col customWidth="1" min="6" max="6" width="15.25"/>
    <col customWidth="1" min="7" max="7" width="1.25"/>
    <col customWidth="1" min="8" max="8" width="18.63"/>
    <col customWidth="1" min="9" max="9" width="1.63"/>
    <col customWidth="1" min="10" max="10" width="15.25"/>
    <col customWidth="1" min="11" max="11" width="1.38"/>
    <col customWidth="1" min="12" max="12" width="15.25"/>
    <col customWidth="1" min="13" max="13" width="1.38"/>
    <col customWidth="1" min="14" max="14" width="15.25"/>
    <col customWidth="1" min="15" max="15" width="1.13"/>
    <col customWidth="1" min="16" max="16" width="15.25"/>
    <col customWidth="1" min="17" max="17" width="1.25"/>
    <col customWidth="1" min="18" max="18" width="15.25"/>
    <col customWidth="1" min="19" max="19" width="1.75"/>
    <col customWidth="1" min="20" max="20" width="15.25"/>
    <col customWidth="1" min="21" max="21" width="1.63"/>
    <col customWidth="1" min="22" max="22" width="15.25"/>
    <col customWidth="1" min="23" max="23" width="1.38"/>
    <col customWidth="1" min="24" max="24" width="15.25"/>
    <col customWidth="1" min="25" max="25" width="1.25"/>
    <col customWidth="1" min="26" max="26" width="15.25"/>
    <col customWidth="1" min="27" max="27" width="1.38"/>
    <col customWidth="1" min="28" max="28" width="15.25"/>
    <col customWidth="1" min="29" max="29" width="2.0"/>
    <col customWidth="1" min="30" max="30" width="15.25"/>
    <col customWidth="1" min="31" max="31" width="1.75"/>
    <col customWidth="1" min="32" max="32" width="15.25"/>
    <col customWidth="1" min="33" max="33" width="2.0"/>
    <col customWidth="1" min="34" max="34" width="15.25"/>
    <col customWidth="1" min="35" max="35" width="2.0"/>
    <col customWidth="1" min="36" max="36" width="15.25"/>
    <col customWidth="1" min="37" max="37" width="2.13"/>
    <col customWidth="1" min="38" max="38" width="15.25"/>
    <col customWidth="1" min="39" max="39" width="3.13"/>
    <col customWidth="1" min="40" max="40" width="15.25"/>
    <col customWidth="1" min="41" max="41" width="2.38"/>
    <col customWidth="1" min="42" max="42" width="15.25"/>
    <col customWidth="1" min="43" max="43" width="2.13"/>
    <col customWidth="1" min="44" max="44" width="15.25"/>
    <col customWidth="1" min="45" max="45" width="2.38"/>
    <col customWidth="1" min="46" max="46" width="15.25"/>
    <col customWidth="1" min="47" max="47" width="1.88"/>
    <col customWidth="1" min="48" max="48" width="15.25"/>
    <col customWidth="1" min="49" max="49" width="1.13"/>
    <col customWidth="1" min="50" max="50" width="15.25"/>
    <col customWidth="1" min="51" max="51" width="2.13"/>
    <col customWidth="1" min="52" max="52" width="15.25"/>
    <col customWidth="1" min="53" max="53" width="1.63"/>
    <col customWidth="1" min="54" max="54" width="15.25"/>
    <col customWidth="1" min="55" max="55" width="1.38"/>
    <col customWidth="1" min="56" max="56" width="17.0"/>
    <col customWidth="1" min="57" max="57" width="1.88"/>
    <col customWidth="1" min="58" max="58" width="15.25"/>
    <col customWidth="1" min="59" max="59" width="1.38"/>
    <col customWidth="1" min="60" max="60" width="15.25"/>
    <col customWidth="1" min="61" max="61" width="1.63"/>
    <col customWidth="1" min="62" max="62" width="15.25"/>
    <col customWidth="1" min="63" max="63" width="1.63"/>
    <col customWidth="1" min="64" max="64" width="15.25"/>
    <col customWidth="1" min="65" max="65" width="2.0"/>
    <col customWidth="1" min="66" max="66" width="15.25"/>
    <col customWidth="1" min="67" max="67" width="1.63"/>
    <col customWidth="1" min="68" max="68" width="15.25"/>
    <col customWidth="1" min="69" max="69" width="1.25"/>
    <col customWidth="1" min="70" max="70" width="15.25"/>
    <col customWidth="1" min="71" max="71" width="1.38"/>
    <col customWidth="1" min="72" max="72" width="15.25"/>
    <col customWidth="1" min="73" max="73" width="1.13"/>
    <col customWidth="1" min="74" max="74" width="15.25"/>
    <col customWidth="1" min="75" max="75" width="2.13"/>
    <col customWidth="1" min="76" max="76" width="15.25"/>
    <col customWidth="1" min="77" max="77" width="3.13"/>
    <col customWidth="1" min="78" max="78" width="15.25"/>
    <col customWidth="1" min="79" max="79" width="2.13"/>
    <col customWidth="1" min="80" max="80" width="15.25"/>
    <col customWidth="1" min="81" max="81" width="1.63"/>
    <col customWidth="1" min="82" max="82" width="15.25"/>
    <col customWidth="1" min="83" max="83" width="1.88"/>
    <col customWidth="1" min="85" max="85" width="2.88"/>
    <col customWidth="1" min="87" max="87" width="2.38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3"/>
      <c r="AB1" s="3"/>
      <c r="AC1" s="3"/>
    </row>
    <row r="2" ht="14.2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3"/>
      <c r="Z2" s="3"/>
      <c r="AA2" s="3"/>
      <c r="AB2" s="3"/>
      <c r="AC2" s="3"/>
    </row>
    <row r="3" ht="27.75" customHeight="1">
      <c r="A3" s="6"/>
      <c r="B3" s="6"/>
      <c r="C3" s="6"/>
      <c r="D3" s="6"/>
      <c r="E3" s="6"/>
      <c r="F3" s="7" t="s">
        <v>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8"/>
      <c r="Z3" s="6"/>
      <c r="AA3" s="8"/>
      <c r="AB3" s="6"/>
      <c r="AC3" s="8"/>
      <c r="AD3" s="6"/>
      <c r="AF3" s="6"/>
      <c r="AH3" s="6"/>
      <c r="AJ3" s="6"/>
      <c r="AL3" s="6"/>
      <c r="AN3" s="6"/>
      <c r="AP3" s="6"/>
      <c r="AR3" s="6"/>
      <c r="AT3" s="6"/>
      <c r="AV3" s="6"/>
      <c r="AX3" s="6"/>
      <c r="AZ3" s="6"/>
      <c r="BB3" s="6"/>
      <c r="BD3" s="6"/>
      <c r="BF3" s="6"/>
      <c r="BH3" s="6"/>
      <c r="BJ3" s="6"/>
      <c r="BL3" s="6"/>
      <c r="BN3" s="6"/>
      <c r="BP3" s="6"/>
      <c r="BR3" s="6"/>
      <c r="BT3" s="6"/>
      <c r="BV3" s="6"/>
      <c r="BX3" s="6"/>
      <c r="BZ3" s="6"/>
      <c r="CB3" s="6"/>
      <c r="CD3" s="6"/>
      <c r="CF3" s="6"/>
      <c r="CH3" s="6"/>
    </row>
    <row r="4" ht="21.0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8"/>
      <c r="Z4" s="6"/>
      <c r="AA4" s="8"/>
      <c r="AB4" s="6"/>
      <c r="AC4" s="8"/>
      <c r="AD4" s="6"/>
      <c r="AF4" s="6"/>
      <c r="AH4" s="6"/>
      <c r="AJ4" s="6"/>
      <c r="AL4" s="6"/>
      <c r="AN4" s="6"/>
      <c r="AP4" s="6"/>
      <c r="AR4" s="6"/>
      <c r="AT4" s="6"/>
      <c r="AV4" s="6"/>
      <c r="AX4" s="6"/>
      <c r="AZ4" s="6"/>
      <c r="BB4" s="6"/>
      <c r="BD4" s="6"/>
      <c r="BF4" s="6"/>
      <c r="BH4" s="6"/>
      <c r="BJ4" s="6"/>
      <c r="BL4" s="6"/>
      <c r="BN4" s="6"/>
      <c r="BP4" s="6"/>
      <c r="BR4" s="6"/>
      <c r="BT4" s="6"/>
      <c r="BV4" s="6"/>
      <c r="BX4" s="6"/>
      <c r="BZ4" s="6"/>
      <c r="CB4" s="6"/>
      <c r="CD4" s="6"/>
      <c r="CF4" s="6"/>
      <c r="CH4" s="6"/>
    </row>
    <row r="5" ht="16.5" customHeight="1">
      <c r="A5" s="9" t="s">
        <v>2</v>
      </c>
      <c r="B5" s="9"/>
      <c r="C5" s="9"/>
      <c r="D5" s="9"/>
      <c r="E5" s="10"/>
      <c r="F5" s="11"/>
      <c r="G5" s="12"/>
      <c r="H5" s="9" t="s">
        <v>3</v>
      </c>
      <c r="I5" s="13" t="s">
        <v>4</v>
      </c>
      <c r="J5" s="11"/>
      <c r="K5" s="11"/>
      <c r="L5" s="11"/>
      <c r="M5" s="12"/>
      <c r="N5" s="9" t="s">
        <v>5</v>
      </c>
      <c r="O5" s="13" t="s">
        <v>6</v>
      </c>
      <c r="P5" s="11"/>
      <c r="Q5" s="11"/>
      <c r="R5" s="11"/>
      <c r="S5" s="12"/>
      <c r="T5" s="9" t="s">
        <v>7</v>
      </c>
      <c r="U5" s="10"/>
      <c r="V5" s="11"/>
      <c r="W5" s="11"/>
      <c r="X5" s="12"/>
      <c r="Y5" s="8"/>
      <c r="Z5" s="8"/>
      <c r="AA5" s="8"/>
      <c r="AB5" s="8"/>
      <c r="AC5" s="8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F5" s="14"/>
      <c r="CH5" s="14"/>
    </row>
    <row r="6" ht="16.5" customHeight="1">
      <c r="A6" s="9" t="s">
        <v>8</v>
      </c>
      <c r="B6" s="9"/>
      <c r="C6" s="9"/>
      <c r="D6" s="9"/>
      <c r="E6" s="13"/>
      <c r="F6" s="11"/>
      <c r="G6" s="12"/>
      <c r="H6" s="9" t="s">
        <v>9</v>
      </c>
      <c r="I6" s="13"/>
      <c r="J6" s="11"/>
      <c r="K6" s="11"/>
      <c r="L6" s="11"/>
      <c r="M6" s="12"/>
      <c r="N6" s="9"/>
      <c r="O6" s="13"/>
      <c r="P6" s="11"/>
      <c r="Q6" s="11"/>
      <c r="R6" s="11"/>
      <c r="S6" s="12"/>
      <c r="T6" s="9" t="s">
        <v>10</v>
      </c>
      <c r="U6" s="15">
        <v>1.33</v>
      </c>
      <c r="V6" s="11"/>
      <c r="W6" s="11"/>
      <c r="X6" s="12"/>
      <c r="Y6" s="8"/>
      <c r="Z6" s="8"/>
      <c r="AA6" s="8"/>
      <c r="AB6" s="8"/>
      <c r="AC6" s="8"/>
    </row>
    <row r="7" ht="13.5" customHeight="1">
      <c r="A7" s="1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8"/>
      <c r="Z7" s="8"/>
      <c r="AA7" s="8"/>
      <c r="AB7" s="8"/>
      <c r="AC7" s="8"/>
    </row>
    <row r="8" ht="13.5" customHeight="1">
      <c r="A8" s="17" t="s">
        <v>11</v>
      </c>
      <c r="B8" s="8"/>
      <c r="C8" s="8"/>
      <c r="D8" s="8"/>
      <c r="E8" s="8"/>
      <c r="F8" s="18">
        <v>1.0</v>
      </c>
      <c r="G8" s="8"/>
      <c r="H8" s="18">
        <v>2.0</v>
      </c>
      <c r="I8" s="8"/>
      <c r="J8" s="18">
        <v>3.0</v>
      </c>
      <c r="K8" s="8"/>
      <c r="L8" s="18">
        <v>4.0</v>
      </c>
      <c r="M8" s="8"/>
      <c r="N8" s="18">
        <v>5.0</v>
      </c>
      <c r="O8" s="8"/>
      <c r="P8" s="18">
        <v>6.0</v>
      </c>
      <c r="Q8" s="8"/>
      <c r="R8" s="18">
        <v>7.0</v>
      </c>
      <c r="S8" s="8"/>
      <c r="T8" s="18">
        <v>8.0</v>
      </c>
      <c r="U8" s="8"/>
      <c r="V8" s="18">
        <v>9.0</v>
      </c>
      <c r="W8" s="8"/>
      <c r="X8" s="18">
        <v>10.0</v>
      </c>
      <c r="Y8" s="3"/>
      <c r="Z8" s="18">
        <v>11.0</v>
      </c>
      <c r="AA8" s="3"/>
      <c r="AB8" s="18">
        <v>12.0</v>
      </c>
      <c r="AC8" s="3"/>
      <c r="AD8" s="18">
        <v>13.0</v>
      </c>
      <c r="AF8" s="18">
        <v>14.0</v>
      </c>
      <c r="AH8" s="18">
        <v>15.0</v>
      </c>
      <c r="AJ8" s="18">
        <v>16.0</v>
      </c>
      <c r="AL8" s="18">
        <v>17.0</v>
      </c>
      <c r="AN8" s="18">
        <v>18.0</v>
      </c>
      <c r="AP8" s="18">
        <v>19.0</v>
      </c>
      <c r="AR8" s="18">
        <v>20.0</v>
      </c>
      <c r="AT8" s="18">
        <v>21.0</v>
      </c>
      <c r="AV8" s="18">
        <v>22.0</v>
      </c>
      <c r="AX8" s="18">
        <v>24.0</v>
      </c>
      <c r="AZ8" s="18">
        <v>25.0</v>
      </c>
      <c r="BB8" s="18">
        <v>26.0</v>
      </c>
      <c r="BD8" s="18">
        <v>27.0</v>
      </c>
      <c r="BF8" s="18">
        <v>28.0</v>
      </c>
      <c r="BH8" s="18">
        <v>29.0</v>
      </c>
      <c r="BJ8" s="18">
        <v>30.0</v>
      </c>
      <c r="BL8" s="18">
        <v>31.0</v>
      </c>
      <c r="BN8" s="18">
        <v>32.0</v>
      </c>
      <c r="BP8" s="18">
        <v>33.0</v>
      </c>
      <c r="BR8" s="18">
        <v>34.0</v>
      </c>
      <c r="BT8" s="18">
        <v>35.0</v>
      </c>
      <c r="BV8" s="18">
        <v>36.0</v>
      </c>
      <c r="BX8" s="18">
        <v>37.0</v>
      </c>
      <c r="BZ8" s="18">
        <v>38.0</v>
      </c>
      <c r="CB8" s="18">
        <v>39.0</v>
      </c>
      <c r="CD8" s="18">
        <v>40.0</v>
      </c>
      <c r="CF8" s="18">
        <v>41.0</v>
      </c>
      <c r="CH8" s="18">
        <v>42.0</v>
      </c>
    </row>
    <row r="9" ht="61.5" customHeight="1">
      <c r="A9" s="19" t="s">
        <v>12</v>
      </c>
      <c r="B9" s="20"/>
      <c r="C9" s="20"/>
      <c r="D9" s="20"/>
      <c r="E9" s="21"/>
      <c r="F9" s="22" t="s">
        <v>13</v>
      </c>
      <c r="G9" s="23"/>
      <c r="H9" s="22" t="s">
        <v>14</v>
      </c>
      <c r="I9" s="23"/>
      <c r="J9" s="22" t="s">
        <v>15</v>
      </c>
      <c r="K9" s="23"/>
      <c r="L9" s="22" t="s">
        <v>16</v>
      </c>
      <c r="M9" s="23"/>
      <c r="N9" s="22" t="s">
        <v>17</v>
      </c>
      <c r="O9" s="23"/>
      <c r="P9" s="22" t="s">
        <v>18</v>
      </c>
      <c r="Q9" s="23"/>
      <c r="R9" s="22" t="s">
        <v>19</v>
      </c>
      <c r="S9" s="23"/>
      <c r="T9" s="22" t="s">
        <v>20</v>
      </c>
      <c r="U9" s="23"/>
      <c r="V9" s="22" t="s">
        <v>21</v>
      </c>
      <c r="W9" s="23"/>
      <c r="X9" s="22" t="s">
        <v>22</v>
      </c>
      <c r="Y9" s="24"/>
      <c r="Z9" s="22" t="s">
        <v>23</v>
      </c>
      <c r="AA9" s="24"/>
      <c r="AB9" s="22" t="s">
        <v>24</v>
      </c>
      <c r="AC9" s="24"/>
      <c r="AD9" s="22" t="s">
        <v>25</v>
      </c>
      <c r="AF9" s="22" t="s">
        <v>26</v>
      </c>
      <c r="AH9" s="22" t="s">
        <v>27</v>
      </c>
      <c r="AJ9" s="22" t="s">
        <v>28</v>
      </c>
      <c r="AL9" s="22" t="s">
        <v>29</v>
      </c>
      <c r="AN9" s="22" t="s">
        <v>30</v>
      </c>
      <c r="AP9" s="22" t="s">
        <v>31</v>
      </c>
      <c r="AR9" s="22" t="s">
        <v>32</v>
      </c>
      <c r="AT9" s="22" t="s">
        <v>33</v>
      </c>
      <c r="AV9" s="22" t="s">
        <v>34</v>
      </c>
      <c r="AX9" s="22" t="s">
        <v>35</v>
      </c>
      <c r="AZ9" s="22" t="s">
        <v>36</v>
      </c>
      <c r="BB9" s="22" t="s">
        <v>37</v>
      </c>
      <c r="BD9" s="22" t="s">
        <v>38</v>
      </c>
      <c r="BF9" s="22" t="s">
        <v>39</v>
      </c>
      <c r="BH9" s="22" t="s">
        <v>40</v>
      </c>
      <c r="BJ9" s="22" t="s">
        <v>41</v>
      </c>
      <c r="BL9" s="22" t="s">
        <v>42</v>
      </c>
      <c r="BN9" s="22" t="s">
        <v>43</v>
      </c>
      <c r="BP9" s="22" t="s">
        <v>44</v>
      </c>
      <c r="BR9" s="22" t="s">
        <v>45</v>
      </c>
      <c r="BT9" s="22" t="s">
        <v>46</v>
      </c>
      <c r="BV9" s="22" t="s">
        <v>47</v>
      </c>
      <c r="BX9" s="22" t="s">
        <v>48</v>
      </c>
      <c r="BZ9" s="22" t="s">
        <v>49</v>
      </c>
      <c r="CB9" s="22" t="s">
        <v>50</v>
      </c>
      <c r="CD9" s="22" t="s">
        <v>51</v>
      </c>
      <c r="CF9" s="22" t="s">
        <v>52</v>
      </c>
      <c r="CH9" s="22" t="s">
        <v>53</v>
      </c>
    </row>
    <row r="10" ht="16.5" customHeight="1">
      <c r="A10" s="17" t="s">
        <v>54</v>
      </c>
      <c r="B10" s="8"/>
      <c r="C10" s="8"/>
      <c r="D10" s="8"/>
      <c r="E10" s="8"/>
      <c r="F10" s="22">
        <v>13.0</v>
      </c>
      <c r="G10" s="23"/>
      <c r="H10" s="22">
        <v>0.0</v>
      </c>
      <c r="I10" s="23"/>
      <c r="J10" s="22">
        <v>255.0</v>
      </c>
      <c r="K10" s="23"/>
      <c r="L10" s="22">
        <v>255.0</v>
      </c>
      <c r="M10" s="23"/>
      <c r="N10" s="22">
        <v>252.0</v>
      </c>
      <c r="O10" s="23"/>
      <c r="P10" s="22">
        <v>252.0</v>
      </c>
      <c r="Q10" s="23"/>
      <c r="R10" s="22">
        <v>252.0</v>
      </c>
      <c r="S10" s="23"/>
      <c r="T10" s="22">
        <v>265.0</v>
      </c>
      <c r="U10" s="23"/>
      <c r="V10" s="22">
        <v>265.0</v>
      </c>
      <c r="W10" s="23"/>
      <c r="X10" s="22">
        <v>0.0</v>
      </c>
      <c r="Y10" s="3"/>
      <c r="Z10" s="22">
        <v>0.0</v>
      </c>
      <c r="AA10" s="3"/>
      <c r="AB10" s="22">
        <v>250.0</v>
      </c>
      <c r="AC10" s="3"/>
      <c r="AD10" s="22">
        <v>260.0</v>
      </c>
      <c r="AF10" s="22">
        <v>260.0</v>
      </c>
      <c r="AH10" s="22">
        <v>255.0</v>
      </c>
      <c r="AJ10" s="22">
        <v>270.0</v>
      </c>
      <c r="AL10" s="22">
        <v>270.0</v>
      </c>
      <c r="AN10" s="22">
        <v>270.0</v>
      </c>
      <c r="AP10" s="22">
        <v>0.0</v>
      </c>
      <c r="AR10" s="22">
        <v>285.0</v>
      </c>
      <c r="AT10" s="22">
        <v>300.0</v>
      </c>
      <c r="AV10" s="22">
        <v>310.0</v>
      </c>
      <c r="AX10" s="22">
        <v>412.0</v>
      </c>
      <c r="AZ10" s="22">
        <v>19.0</v>
      </c>
      <c r="BB10" s="22">
        <v>75.0</v>
      </c>
      <c r="BD10" s="22">
        <v>35.0</v>
      </c>
      <c r="BF10" s="22">
        <v>0.8</v>
      </c>
      <c r="BH10" s="22">
        <v>80.0</v>
      </c>
      <c r="BJ10" s="22">
        <v>10.0</v>
      </c>
      <c r="BL10" s="22">
        <v>28.0</v>
      </c>
      <c r="BN10" s="22">
        <v>1.0</v>
      </c>
      <c r="BP10" s="22">
        <v>0.1</v>
      </c>
      <c r="BR10" s="22">
        <v>4.0</v>
      </c>
      <c r="BT10" s="22">
        <v>4.0</v>
      </c>
      <c r="BV10" s="22">
        <v>2.0</v>
      </c>
      <c r="BX10" s="22">
        <v>1.5</v>
      </c>
      <c r="BZ10" s="22">
        <v>9.5</v>
      </c>
      <c r="CB10" s="22">
        <v>7.0</v>
      </c>
      <c r="CD10" s="22">
        <v>0.5</v>
      </c>
      <c r="CF10" s="22" t="s">
        <v>55</v>
      </c>
      <c r="CH10" s="22">
        <v>-600.0</v>
      </c>
    </row>
    <row r="11" ht="16.5" customHeight="1">
      <c r="A11" s="17" t="s">
        <v>56</v>
      </c>
      <c r="B11" s="8"/>
      <c r="C11" s="8"/>
      <c r="D11" s="8"/>
      <c r="E11" s="8"/>
      <c r="F11" s="22">
        <v>30.0</v>
      </c>
      <c r="G11" s="23"/>
      <c r="H11" s="22">
        <v>0.0</v>
      </c>
      <c r="I11" s="23"/>
      <c r="J11" s="22">
        <v>265.0</v>
      </c>
      <c r="K11" s="23"/>
      <c r="L11" s="22">
        <v>265.0</v>
      </c>
      <c r="M11" s="23"/>
      <c r="N11" s="22">
        <v>262.0</v>
      </c>
      <c r="O11" s="23"/>
      <c r="P11" s="22">
        <v>262.0</v>
      </c>
      <c r="Q11" s="23"/>
      <c r="R11" s="22">
        <v>262.0</v>
      </c>
      <c r="S11" s="23"/>
      <c r="T11" s="22">
        <v>275.0</v>
      </c>
      <c r="U11" s="23"/>
      <c r="V11" s="22">
        <v>275.0</v>
      </c>
      <c r="W11" s="23"/>
      <c r="X11" s="22">
        <v>0.0</v>
      </c>
      <c r="Y11" s="3"/>
      <c r="Z11" s="22">
        <v>0.0</v>
      </c>
      <c r="AA11" s="3"/>
      <c r="AB11" s="22">
        <v>260.0</v>
      </c>
      <c r="AC11" s="3"/>
      <c r="AD11" s="22">
        <v>270.0</v>
      </c>
      <c r="AF11" s="22">
        <v>270.0</v>
      </c>
      <c r="AH11" s="22">
        <v>265.0</v>
      </c>
      <c r="AJ11" s="22">
        <v>280.0</v>
      </c>
      <c r="AL11" s="22">
        <v>280.0</v>
      </c>
      <c r="AN11" s="22">
        <v>280.0</v>
      </c>
      <c r="AP11" s="22">
        <v>0.0</v>
      </c>
      <c r="AR11" s="22">
        <v>295.0</v>
      </c>
      <c r="AT11" s="22">
        <v>310.0</v>
      </c>
      <c r="AV11" s="22">
        <v>320.0</v>
      </c>
      <c r="AX11" s="22">
        <v>415.0</v>
      </c>
      <c r="AZ11" s="22">
        <v>20.0</v>
      </c>
      <c r="BB11" s="22">
        <v>85.0</v>
      </c>
      <c r="BD11" s="22">
        <v>36.0</v>
      </c>
      <c r="BF11" s="22">
        <v>0.9</v>
      </c>
      <c r="BH11" s="22">
        <v>75.0</v>
      </c>
      <c r="BJ11" s="22">
        <v>15.0</v>
      </c>
      <c r="BL11" s="22">
        <v>30.0</v>
      </c>
      <c r="BN11" s="22">
        <v>2.0</v>
      </c>
      <c r="BP11" s="22">
        <v>1.0</v>
      </c>
      <c r="BR11" s="22">
        <v>5.0</v>
      </c>
      <c r="BT11" s="22">
        <v>5.0</v>
      </c>
      <c r="BV11" s="22">
        <v>5.0</v>
      </c>
      <c r="BX11" s="22">
        <v>5.0</v>
      </c>
      <c r="BZ11" s="22">
        <v>15.0</v>
      </c>
      <c r="CB11" s="22">
        <v>9.0</v>
      </c>
      <c r="CD11" s="22">
        <v>1.0</v>
      </c>
      <c r="CF11" s="22"/>
      <c r="CH11" s="22"/>
    </row>
    <row r="12" ht="16.5" customHeight="1">
      <c r="A12" s="17" t="s">
        <v>57</v>
      </c>
      <c r="B12" s="8"/>
      <c r="C12" s="8"/>
      <c r="D12" s="8"/>
      <c r="E12" s="8"/>
      <c r="F12" s="22" t="s">
        <v>58</v>
      </c>
      <c r="G12" s="23"/>
      <c r="H12" s="22" t="s">
        <v>58</v>
      </c>
      <c r="I12" s="23"/>
      <c r="J12" s="22" t="s">
        <v>58</v>
      </c>
      <c r="K12" s="23"/>
      <c r="L12" s="22" t="s">
        <v>58</v>
      </c>
      <c r="M12" s="23"/>
      <c r="N12" s="22" t="s">
        <v>58</v>
      </c>
      <c r="O12" s="23"/>
      <c r="P12" s="22" t="s">
        <v>58</v>
      </c>
      <c r="Q12" s="23"/>
      <c r="R12" s="22" t="s">
        <v>58</v>
      </c>
      <c r="S12" s="23"/>
      <c r="T12" s="22" t="s">
        <v>58</v>
      </c>
      <c r="U12" s="23"/>
      <c r="V12" s="22" t="s">
        <v>58</v>
      </c>
      <c r="W12" s="23"/>
      <c r="X12" s="22" t="s">
        <v>58</v>
      </c>
      <c r="Y12" s="3"/>
      <c r="Z12" s="22" t="s">
        <v>58</v>
      </c>
      <c r="AA12" s="3"/>
      <c r="AB12" s="22" t="s">
        <v>58</v>
      </c>
      <c r="AC12" s="3"/>
      <c r="AD12" s="22" t="s">
        <v>58</v>
      </c>
      <c r="AF12" s="22" t="s">
        <v>58</v>
      </c>
      <c r="AH12" s="22" t="s">
        <v>58</v>
      </c>
      <c r="AJ12" s="22" t="s">
        <v>58</v>
      </c>
      <c r="AL12" s="22" t="s">
        <v>58</v>
      </c>
      <c r="AN12" s="22" t="s">
        <v>58</v>
      </c>
      <c r="AP12" s="22" t="s">
        <v>58</v>
      </c>
      <c r="AR12" s="22" t="s">
        <v>58</v>
      </c>
      <c r="AT12" s="22" t="s">
        <v>58</v>
      </c>
      <c r="AV12" s="22" t="s">
        <v>58</v>
      </c>
      <c r="AX12" s="22" t="s">
        <v>59</v>
      </c>
      <c r="AZ12" s="22" t="s">
        <v>60</v>
      </c>
      <c r="BB12" s="22" t="s">
        <v>61</v>
      </c>
      <c r="BD12" s="22" t="s">
        <v>61</v>
      </c>
      <c r="BF12" s="22" t="s">
        <v>61</v>
      </c>
      <c r="BH12" s="22" t="s">
        <v>61</v>
      </c>
      <c r="BJ12" s="22" t="s">
        <v>61</v>
      </c>
      <c r="BL12" s="22" t="s">
        <v>61</v>
      </c>
      <c r="BN12" s="22" t="s">
        <v>61</v>
      </c>
      <c r="BP12" s="22" t="s">
        <v>61</v>
      </c>
      <c r="BR12" s="22" t="s">
        <v>61</v>
      </c>
      <c r="BT12" s="22" t="s">
        <v>61</v>
      </c>
      <c r="BV12" s="22" t="s">
        <v>61</v>
      </c>
      <c r="BX12" s="22" t="s">
        <v>61</v>
      </c>
      <c r="BZ12" s="22" t="s">
        <v>61</v>
      </c>
      <c r="CB12" s="22" t="s">
        <v>61</v>
      </c>
      <c r="CD12" s="22" t="s">
        <v>61</v>
      </c>
      <c r="CF12" s="22" t="s">
        <v>62</v>
      </c>
      <c r="CH12" s="22" t="s">
        <v>63</v>
      </c>
    </row>
    <row r="13" ht="16.5" customHeight="1">
      <c r="A13" s="8"/>
      <c r="B13" s="8"/>
      <c r="C13" s="8"/>
      <c r="D13" s="8"/>
      <c r="E13" s="8"/>
      <c r="F13" s="25"/>
      <c r="G13" s="8"/>
      <c r="H13" s="25"/>
      <c r="I13" s="8"/>
      <c r="J13" s="25"/>
      <c r="K13" s="8"/>
      <c r="L13" s="25"/>
      <c r="M13" s="8"/>
      <c r="N13" s="25"/>
      <c r="O13" s="8"/>
      <c r="P13" s="25"/>
      <c r="Q13" s="8"/>
      <c r="R13" s="25"/>
      <c r="S13" s="8"/>
      <c r="T13" s="25"/>
      <c r="U13" s="8"/>
      <c r="V13" s="25"/>
      <c r="W13" s="8"/>
      <c r="X13" s="25"/>
      <c r="Y13" s="8"/>
      <c r="Z13" s="25"/>
      <c r="AA13" s="8"/>
      <c r="AB13" s="25"/>
      <c r="AC13" s="8"/>
      <c r="AD13" s="25"/>
      <c r="AF13" s="25"/>
      <c r="AH13" s="25"/>
      <c r="AJ13" s="25"/>
      <c r="AL13" s="25"/>
      <c r="AN13" s="25"/>
      <c r="AP13" s="25"/>
      <c r="AR13" s="25"/>
      <c r="AT13" s="25"/>
      <c r="AV13" s="25"/>
      <c r="AX13" s="25"/>
      <c r="AZ13" s="25"/>
      <c r="BB13" s="25"/>
      <c r="BD13" s="25"/>
      <c r="BF13" s="25"/>
      <c r="BH13" s="25"/>
      <c r="BJ13" s="25"/>
      <c r="BL13" s="25"/>
      <c r="BN13" s="25"/>
      <c r="BP13" s="25"/>
      <c r="BR13" s="25"/>
      <c r="BT13" s="25"/>
      <c r="BV13" s="25"/>
      <c r="BX13" s="25"/>
      <c r="BZ13" s="25"/>
      <c r="CB13" s="25"/>
      <c r="CD13" s="25"/>
      <c r="CF13" s="25"/>
      <c r="CH13" s="25"/>
    </row>
    <row r="14" ht="39.0" customHeight="1">
      <c r="A14" s="26"/>
      <c r="B14" s="26"/>
      <c r="C14" s="26"/>
      <c r="D14" s="26"/>
      <c r="E14" s="26"/>
      <c r="F14" s="27" t="s">
        <v>64</v>
      </c>
      <c r="G14" s="26"/>
      <c r="H14" s="28"/>
      <c r="I14" s="26"/>
      <c r="J14" s="28"/>
      <c r="K14" s="26"/>
      <c r="L14" s="28"/>
      <c r="M14" s="26"/>
      <c r="N14" s="28"/>
      <c r="O14" s="26"/>
      <c r="P14" s="28"/>
      <c r="Q14" s="26"/>
      <c r="R14" s="28"/>
      <c r="S14" s="26"/>
      <c r="T14" s="28"/>
      <c r="U14" s="26"/>
      <c r="V14" s="28"/>
      <c r="W14" s="26"/>
      <c r="X14" s="28"/>
      <c r="Y14" s="8"/>
      <c r="Z14" s="28"/>
      <c r="AA14" s="8"/>
      <c r="AB14" s="28"/>
      <c r="AC14" s="8"/>
      <c r="AD14" s="28"/>
      <c r="AF14" s="28"/>
      <c r="AH14" s="28"/>
      <c r="AJ14" s="28"/>
      <c r="AL14" s="28"/>
      <c r="AN14" s="28"/>
      <c r="AP14" s="28"/>
      <c r="AR14" s="28"/>
      <c r="AT14" s="28"/>
      <c r="AV14" s="28"/>
      <c r="AX14" s="28"/>
      <c r="AZ14" s="28"/>
      <c r="BB14" s="28"/>
      <c r="BD14" s="28"/>
      <c r="BF14" s="28"/>
      <c r="BH14" s="28"/>
      <c r="BJ14" s="28"/>
      <c r="BL14" s="28"/>
      <c r="BN14" s="28"/>
      <c r="BP14" s="28"/>
      <c r="BR14" s="28"/>
      <c r="BT14" s="28"/>
      <c r="BV14" s="28"/>
      <c r="BX14" s="28"/>
      <c r="BZ14" s="28"/>
      <c r="CB14" s="28"/>
      <c r="CD14" s="28"/>
      <c r="CF14" s="28"/>
      <c r="CH14" s="28"/>
    </row>
    <row r="15" ht="39.0" customHeight="1">
      <c r="A15" s="8"/>
      <c r="B15" s="8"/>
      <c r="C15" s="8"/>
      <c r="D15" s="8"/>
      <c r="E15" s="8"/>
      <c r="F15" s="7"/>
      <c r="G15" s="8"/>
      <c r="H15" s="25"/>
      <c r="I15" s="8"/>
      <c r="J15" s="25"/>
      <c r="K15" s="8"/>
      <c r="L15" s="25"/>
      <c r="M15" s="8"/>
      <c r="N15" s="25"/>
      <c r="O15" s="8"/>
      <c r="P15" s="25"/>
      <c r="Q15" s="8"/>
      <c r="R15" s="25"/>
      <c r="S15" s="8"/>
      <c r="T15" s="25"/>
      <c r="U15" s="8"/>
      <c r="V15" s="25"/>
      <c r="W15" s="8"/>
      <c r="X15" s="25"/>
      <c r="Y15" s="8"/>
      <c r="Z15" s="25"/>
      <c r="AA15" s="8"/>
      <c r="AB15" s="25"/>
      <c r="AC15" s="8"/>
      <c r="AD15" s="25"/>
      <c r="AF15" s="25"/>
      <c r="AH15" s="25"/>
      <c r="AJ15" s="25"/>
      <c r="AL15" s="25"/>
      <c r="AN15" s="25"/>
      <c r="AP15" s="25"/>
      <c r="AR15" s="25"/>
      <c r="AT15" s="25"/>
      <c r="AV15" s="25"/>
      <c r="AX15" s="25"/>
      <c r="AZ15" s="25"/>
      <c r="BB15" s="25"/>
      <c r="BD15" s="25"/>
      <c r="BF15" s="25"/>
      <c r="BH15" s="25"/>
      <c r="BJ15" s="25"/>
      <c r="BL15" s="25"/>
      <c r="BN15" s="25"/>
      <c r="BP15" s="25"/>
      <c r="BR15" s="25"/>
      <c r="BT15" s="25"/>
      <c r="BV15" s="25"/>
      <c r="BX15" s="25"/>
      <c r="BZ15" s="25"/>
      <c r="CB15" s="25"/>
      <c r="CD15" s="25"/>
      <c r="CF15" s="25"/>
      <c r="CH15" s="25"/>
    </row>
    <row r="16" ht="21.75" customHeight="1">
      <c r="A16" s="29" t="s">
        <v>11</v>
      </c>
      <c r="B16" s="17" t="s">
        <v>65</v>
      </c>
      <c r="C16" s="17" t="s">
        <v>66</v>
      </c>
      <c r="D16" s="17" t="s">
        <v>67</v>
      </c>
      <c r="E16" s="30" t="s">
        <v>68</v>
      </c>
      <c r="F16" s="31">
        <v>1.0</v>
      </c>
      <c r="G16" s="8"/>
      <c r="H16" s="18">
        <v>2.0</v>
      </c>
      <c r="I16" s="8"/>
      <c r="J16" s="18">
        <v>3.0</v>
      </c>
      <c r="K16" s="8"/>
      <c r="L16" s="18">
        <v>4.0</v>
      </c>
      <c r="M16" s="8"/>
      <c r="N16" s="18">
        <v>5.0</v>
      </c>
      <c r="O16" s="8"/>
      <c r="P16" s="18">
        <v>6.0</v>
      </c>
      <c r="Q16" s="8"/>
      <c r="R16" s="18">
        <v>7.0</v>
      </c>
      <c r="S16" s="8"/>
      <c r="T16" s="18">
        <v>8.0</v>
      </c>
      <c r="U16" s="8"/>
      <c r="V16" s="18">
        <v>9.0</v>
      </c>
      <c r="W16" s="8"/>
      <c r="X16" s="18">
        <v>10.0</v>
      </c>
      <c r="Y16" s="8"/>
      <c r="Z16" s="18">
        <v>11.0</v>
      </c>
      <c r="AA16" s="8"/>
      <c r="AB16" s="18">
        <v>12.0</v>
      </c>
      <c r="AC16" s="8"/>
      <c r="AD16" s="18">
        <v>13.0</v>
      </c>
      <c r="AF16" s="18">
        <v>14.0</v>
      </c>
      <c r="AH16" s="18">
        <v>15.0</v>
      </c>
      <c r="AJ16" s="18">
        <v>16.0</v>
      </c>
      <c r="AL16" s="18">
        <v>17.0</v>
      </c>
      <c r="AN16" s="18">
        <v>18.0</v>
      </c>
      <c r="AP16" s="18">
        <v>19.0</v>
      </c>
      <c r="AR16" s="18">
        <v>20.0</v>
      </c>
      <c r="AT16" s="18">
        <v>21.0</v>
      </c>
      <c r="AV16" s="18">
        <v>22.0</v>
      </c>
      <c r="AX16" s="18">
        <v>24.0</v>
      </c>
      <c r="AZ16" s="18">
        <v>25.0</v>
      </c>
      <c r="BB16" s="18">
        <v>26.0</v>
      </c>
      <c r="BD16" s="18">
        <v>27.0</v>
      </c>
      <c r="BF16" s="18">
        <v>28.0</v>
      </c>
      <c r="BH16" s="18">
        <v>29.0</v>
      </c>
      <c r="BJ16" s="18">
        <v>30.0</v>
      </c>
      <c r="BL16" s="18">
        <v>31.0</v>
      </c>
      <c r="BN16" s="18">
        <v>32.0</v>
      </c>
      <c r="BP16" s="18">
        <v>33.0</v>
      </c>
      <c r="BR16" s="18">
        <v>34.0</v>
      </c>
      <c r="BT16" s="18">
        <v>35.0</v>
      </c>
      <c r="BV16" s="18">
        <v>36.0</v>
      </c>
      <c r="BX16" s="18">
        <v>37.0</v>
      </c>
      <c r="BZ16" s="18">
        <v>38.0</v>
      </c>
      <c r="CB16" s="18">
        <v>39.0</v>
      </c>
      <c r="CD16" s="18">
        <v>40.0</v>
      </c>
      <c r="CF16" s="18">
        <v>40.0</v>
      </c>
      <c r="CH16" s="18">
        <v>40.0</v>
      </c>
    </row>
    <row r="17" ht="18.75" customHeight="1">
      <c r="A17" s="124"/>
      <c r="B17" s="33"/>
      <c r="C17" s="125"/>
      <c r="D17" s="126"/>
      <c r="E17" s="127"/>
      <c r="F17" s="34"/>
      <c r="G17" s="35"/>
      <c r="H17" s="36"/>
      <c r="I17" s="35"/>
      <c r="J17" s="37"/>
      <c r="K17" s="35"/>
      <c r="L17" s="37"/>
      <c r="M17" s="35"/>
      <c r="N17" s="37"/>
      <c r="O17" s="35"/>
      <c r="P17" s="37"/>
      <c r="Q17" s="35"/>
      <c r="R17" s="37"/>
      <c r="S17" s="35"/>
      <c r="T17" s="37"/>
      <c r="U17" s="35"/>
      <c r="V17" s="37"/>
      <c r="W17" s="35"/>
      <c r="X17" s="37"/>
      <c r="Y17" s="35"/>
      <c r="Z17" s="37"/>
      <c r="AA17" s="35"/>
      <c r="AB17" s="37"/>
      <c r="AC17" s="35"/>
      <c r="AD17" s="37"/>
      <c r="AE17" s="38"/>
      <c r="AF17" s="37"/>
      <c r="AG17" s="38"/>
      <c r="AH17" s="37"/>
      <c r="AI17" s="38"/>
      <c r="AJ17" s="37"/>
      <c r="AK17" s="38"/>
      <c r="AL17" s="37"/>
      <c r="AM17" s="38"/>
      <c r="AN17" s="37"/>
      <c r="AO17" s="38"/>
      <c r="AP17" s="37"/>
      <c r="AQ17" s="38"/>
      <c r="AR17" s="37"/>
      <c r="AS17" s="38"/>
      <c r="AT17" s="37"/>
      <c r="AU17" s="38"/>
      <c r="AV17" s="37"/>
      <c r="AW17" s="38"/>
      <c r="AX17" s="37"/>
      <c r="AY17" s="38"/>
      <c r="AZ17" s="37"/>
      <c r="BA17" s="38"/>
      <c r="BB17" s="37"/>
      <c r="BC17" s="38"/>
      <c r="BD17" s="37"/>
      <c r="BE17" s="38"/>
      <c r="BF17" s="39"/>
      <c r="BG17" s="38"/>
      <c r="BH17" s="37"/>
      <c r="BI17" s="38"/>
      <c r="BJ17" s="37"/>
      <c r="BK17" s="38"/>
      <c r="BL17" s="37"/>
      <c r="BM17" s="38"/>
      <c r="BN17" s="37"/>
      <c r="BO17" s="38"/>
      <c r="BP17" s="39"/>
      <c r="BQ17" s="40"/>
      <c r="BR17" s="39"/>
      <c r="BS17" s="40"/>
      <c r="BT17" s="39"/>
      <c r="BU17" s="40"/>
      <c r="BV17" s="39"/>
      <c r="BW17" s="40"/>
      <c r="BX17" s="39"/>
      <c r="BY17" s="40"/>
      <c r="BZ17" s="39"/>
      <c r="CA17" s="40"/>
      <c r="CB17" s="39"/>
      <c r="CC17" s="40"/>
      <c r="CD17" s="39"/>
      <c r="CF17" s="39"/>
      <c r="CH17" s="39"/>
    </row>
    <row r="18" ht="18.75" customHeight="1">
      <c r="A18" s="124"/>
      <c r="B18" s="33"/>
      <c r="C18" s="125"/>
      <c r="D18" s="126"/>
      <c r="E18" s="127"/>
      <c r="F18" s="34"/>
      <c r="G18" s="35"/>
      <c r="H18" s="36"/>
      <c r="I18" s="35"/>
      <c r="J18" s="37"/>
      <c r="K18" s="35"/>
      <c r="L18" s="37"/>
      <c r="M18" s="35"/>
      <c r="N18" s="37"/>
      <c r="O18" s="35"/>
      <c r="P18" s="37"/>
      <c r="Q18" s="35"/>
      <c r="R18" s="37"/>
      <c r="S18" s="35"/>
      <c r="T18" s="37"/>
      <c r="U18" s="35"/>
      <c r="V18" s="37"/>
      <c r="W18" s="35"/>
      <c r="X18" s="37"/>
      <c r="Y18" s="35"/>
      <c r="Z18" s="37"/>
      <c r="AA18" s="35"/>
      <c r="AB18" s="37"/>
      <c r="AC18" s="35"/>
      <c r="AD18" s="37"/>
      <c r="AE18" s="38"/>
      <c r="AF18" s="37"/>
      <c r="AG18" s="38"/>
      <c r="AH18" s="37"/>
      <c r="AI18" s="38"/>
      <c r="AJ18" s="37"/>
      <c r="AK18" s="38"/>
      <c r="AL18" s="37"/>
      <c r="AM18" s="38"/>
      <c r="AN18" s="37"/>
      <c r="AO18" s="38"/>
      <c r="AP18" s="37"/>
      <c r="AQ18" s="38"/>
      <c r="AR18" s="37"/>
      <c r="AS18" s="38"/>
      <c r="AT18" s="37"/>
      <c r="AU18" s="38"/>
      <c r="AV18" s="37"/>
      <c r="AW18" s="38"/>
      <c r="AX18" s="37"/>
      <c r="AY18" s="38"/>
      <c r="AZ18" s="37"/>
      <c r="BA18" s="38"/>
      <c r="BB18" s="37"/>
      <c r="BC18" s="38"/>
      <c r="BD18" s="37"/>
      <c r="BE18" s="38"/>
      <c r="BF18" s="39"/>
      <c r="BG18" s="40"/>
      <c r="BH18" s="39"/>
      <c r="BI18" s="40"/>
      <c r="BJ18" s="39"/>
      <c r="BK18" s="40"/>
      <c r="BL18" s="39"/>
      <c r="BM18" s="40"/>
      <c r="BN18" s="39"/>
      <c r="BO18" s="40"/>
      <c r="BP18" s="39"/>
      <c r="BQ18" s="40"/>
      <c r="BR18" s="39"/>
      <c r="BS18" s="40"/>
      <c r="BT18" s="39"/>
      <c r="BU18" s="40"/>
      <c r="BV18" s="39"/>
      <c r="BW18" s="40"/>
      <c r="BX18" s="39"/>
      <c r="BY18" s="40"/>
      <c r="BZ18" s="39"/>
      <c r="CA18" s="40"/>
      <c r="CB18" s="39"/>
      <c r="CC18" s="40"/>
      <c r="CD18" s="39"/>
      <c r="CF18" s="39"/>
      <c r="CH18" s="39"/>
    </row>
    <row r="19" ht="18.75" customHeight="1">
      <c r="A19" s="124"/>
      <c r="B19" s="33"/>
      <c r="C19" s="128"/>
      <c r="D19" s="126"/>
      <c r="E19" s="129"/>
      <c r="F19" s="34"/>
      <c r="G19" s="35"/>
      <c r="H19" s="36"/>
      <c r="I19" s="35"/>
      <c r="J19" s="37"/>
      <c r="K19" s="35"/>
      <c r="L19" s="37"/>
      <c r="M19" s="35"/>
      <c r="N19" s="37"/>
      <c r="O19" s="35"/>
      <c r="P19" s="37"/>
      <c r="Q19" s="35"/>
      <c r="R19" s="37"/>
      <c r="S19" s="35"/>
      <c r="T19" s="37"/>
      <c r="U19" s="35"/>
      <c r="V19" s="37"/>
      <c r="W19" s="35"/>
      <c r="X19" s="37"/>
      <c r="Y19" s="35"/>
      <c r="Z19" s="37"/>
      <c r="AA19" s="35"/>
      <c r="AB19" s="37"/>
      <c r="AC19" s="35"/>
      <c r="AD19" s="37"/>
      <c r="AE19" s="38"/>
      <c r="AF19" s="37"/>
      <c r="AG19" s="38"/>
      <c r="AH19" s="37"/>
      <c r="AI19" s="38"/>
      <c r="AJ19" s="37"/>
      <c r="AK19" s="38"/>
      <c r="AL19" s="37"/>
      <c r="AM19" s="38"/>
      <c r="AN19" s="37"/>
      <c r="AO19" s="38"/>
      <c r="AP19" s="37"/>
      <c r="AQ19" s="38"/>
      <c r="AR19" s="37"/>
      <c r="AS19" s="38"/>
      <c r="AT19" s="37"/>
      <c r="AU19" s="38"/>
      <c r="AV19" s="37"/>
      <c r="AW19" s="38"/>
      <c r="AX19" s="37"/>
      <c r="AY19" s="38"/>
      <c r="AZ19" s="37"/>
      <c r="BA19" s="38"/>
      <c r="BB19" s="37"/>
      <c r="BC19" s="38"/>
      <c r="BD19" s="37"/>
      <c r="BE19" s="38"/>
      <c r="BF19" s="39"/>
      <c r="BG19" s="38"/>
      <c r="BH19" s="37"/>
      <c r="BI19" s="38"/>
      <c r="BJ19" s="37"/>
      <c r="BK19" s="38"/>
      <c r="BL19" s="37"/>
      <c r="BM19" s="38"/>
      <c r="BN19" s="37"/>
      <c r="BO19" s="38"/>
      <c r="BP19" s="39"/>
      <c r="BQ19" s="40"/>
      <c r="BR19" s="39"/>
      <c r="BS19" s="40"/>
      <c r="BT19" s="39"/>
      <c r="BU19" s="40"/>
      <c r="BV19" s="39"/>
      <c r="BW19" s="40"/>
      <c r="BX19" s="39"/>
      <c r="BY19" s="40"/>
      <c r="BZ19" s="39"/>
      <c r="CA19" s="40"/>
      <c r="CB19" s="39"/>
      <c r="CC19" s="40"/>
      <c r="CD19" s="39"/>
      <c r="CF19" s="39"/>
      <c r="CH19" s="39"/>
    </row>
    <row r="20" ht="18.75" customHeight="1">
      <c r="A20" s="124"/>
      <c r="B20" s="33"/>
      <c r="C20" s="128"/>
      <c r="D20" s="126"/>
      <c r="E20" s="129"/>
      <c r="F20" s="34"/>
      <c r="G20" s="35"/>
      <c r="H20" s="36"/>
      <c r="I20" s="35"/>
      <c r="J20" s="37"/>
      <c r="K20" s="35"/>
      <c r="L20" s="37"/>
      <c r="M20" s="35"/>
      <c r="N20" s="37"/>
      <c r="O20" s="35"/>
      <c r="P20" s="37"/>
      <c r="Q20" s="35"/>
      <c r="R20" s="37"/>
      <c r="S20" s="35"/>
      <c r="T20" s="37"/>
      <c r="U20" s="35"/>
      <c r="V20" s="37"/>
      <c r="W20" s="35"/>
      <c r="X20" s="37"/>
      <c r="Y20" s="35"/>
      <c r="Z20" s="37"/>
      <c r="AA20" s="35"/>
      <c r="AB20" s="37"/>
      <c r="AC20" s="35"/>
      <c r="AD20" s="37"/>
      <c r="AE20" s="38"/>
      <c r="AF20" s="37"/>
      <c r="AG20" s="38"/>
      <c r="AH20" s="37"/>
      <c r="AI20" s="38"/>
      <c r="AJ20" s="37"/>
      <c r="AK20" s="38"/>
      <c r="AL20" s="37"/>
      <c r="AM20" s="38"/>
      <c r="AN20" s="45"/>
      <c r="AO20" s="38"/>
      <c r="AP20" s="37"/>
      <c r="AQ20" s="38"/>
      <c r="AR20" s="37"/>
      <c r="AS20" s="38"/>
      <c r="AT20" s="37"/>
      <c r="AU20" s="38"/>
      <c r="AV20" s="37"/>
      <c r="AW20" s="38"/>
      <c r="AX20" s="37"/>
      <c r="AY20" s="38"/>
      <c r="AZ20" s="37"/>
      <c r="BA20" s="38"/>
      <c r="BB20" s="39"/>
      <c r="BC20" s="40"/>
      <c r="BD20" s="39"/>
      <c r="BE20" s="40"/>
      <c r="BF20" s="39"/>
      <c r="BG20" s="40"/>
      <c r="BH20" s="39"/>
      <c r="BI20" s="40"/>
      <c r="BJ20" s="39"/>
      <c r="BK20" s="38"/>
      <c r="BL20" s="37"/>
      <c r="BM20" s="38"/>
      <c r="BN20" s="37"/>
      <c r="BO20" s="38"/>
      <c r="BP20" s="39"/>
      <c r="BQ20" s="40"/>
      <c r="BR20" s="39"/>
      <c r="BS20" s="40"/>
      <c r="BT20" s="39"/>
      <c r="BU20" s="40"/>
      <c r="BV20" s="39"/>
      <c r="BW20" s="40"/>
      <c r="BX20" s="39"/>
      <c r="BY20" s="40"/>
      <c r="BZ20" s="39"/>
      <c r="CA20" s="40"/>
      <c r="CB20" s="39"/>
      <c r="CC20" s="40"/>
      <c r="CD20" s="39"/>
      <c r="CF20" s="39"/>
      <c r="CH20" s="39"/>
    </row>
    <row r="21" ht="18.75" customHeight="1">
      <c r="A21" s="124"/>
      <c r="B21" s="33"/>
      <c r="C21" s="128"/>
      <c r="D21" s="126"/>
      <c r="E21" s="129"/>
      <c r="F21" s="34"/>
      <c r="G21" s="35"/>
      <c r="H21" s="36"/>
      <c r="I21" s="35"/>
      <c r="J21" s="37"/>
      <c r="K21" s="35"/>
      <c r="L21" s="37"/>
      <c r="M21" s="35"/>
      <c r="N21" s="37"/>
      <c r="O21" s="35"/>
      <c r="P21" s="37"/>
      <c r="Q21" s="35"/>
      <c r="R21" s="37"/>
      <c r="S21" s="35"/>
      <c r="T21" s="37"/>
      <c r="U21" s="35"/>
      <c r="V21" s="37"/>
      <c r="W21" s="35"/>
      <c r="X21" s="37"/>
      <c r="Y21" s="35"/>
      <c r="Z21" s="37"/>
      <c r="AA21" s="35"/>
      <c r="AB21" s="37"/>
      <c r="AC21" s="35"/>
      <c r="AD21" s="37"/>
      <c r="AE21" s="38"/>
      <c r="AF21" s="37"/>
      <c r="AG21" s="38"/>
      <c r="AH21" s="37"/>
      <c r="AI21" s="38"/>
      <c r="AJ21" s="37"/>
      <c r="AK21" s="38"/>
      <c r="AL21" s="37"/>
      <c r="AM21" s="38"/>
      <c r="AN21" s="37"/>
      <c r="AO21" s="38"/>
      <c r="AP21" s="37"/>
      <c r="AQ21" s="38"/>
      <c r="AR21" s="37"/>
      <c r="AS21" s="38"/>
      <c r="AT21" s="37"/>
      <c r="AU21" s="38"/>
      <c r="AV21" s="37"/>
      <c r="AW21" s="38"/>
      <c r="AX21" s="37"/>
      <c r="AY21" s="38"/>
      <c r="AZ21" s="37"/>
      <c r="BA21" s="38"/>
      <c r="BB21" s="37"/>
      <c r="BC21" s="38"/>
      <c r="BD21" s="37"/>
      <c r="BE21" s="38"/>
      <c r="BF21" s="39"/>
      <c r="BG21" s="40"/>
      <c r="BH21" s="39"/>
      <c r="BI21" s="40"/>
      <c r="BJ21" s="39"/>
      <c r="BK21" s="40"/>
      <c r="BL21" s="39"/>
      <c r="BM21" s="40"/>
      <c r="BN21" s="39"/>
      <c r="BO21" s="40"/>
      <c r="BP21" s="39"/>
      <c r="BQ21" s="40"/>
      <c r="BR21" s="39"/>
      <c r="BS21" s="40"/>
      <c r="BT21" s="39"/>
      <c r="BU21" s="40"/>
      <c r="BV21" s="39"/>
      <c r="BW21" s="40"/>
      <c r="BX21" s="39"/>
      <c r="BY21" s="40"/>
      <c r="BZ21" s="39"/>
      <c r="CA21" s="40"/>
      <c r="CB21" s="39"/>
      <c r="CC21" s="40"/>
      <c r="CD21" s="39"/>
      <c r="CF21" s="39"/>
      <c r="CH21" s="39"/>
    </row>
    <row r="22" ht="18.75" customHeight="1">
      <c r="A22" s="124"/>
      <c r="B22" s="33"/>
      <c r="C22" s="128"/>
      <c r="D22" s="126"/>
      <c r="E22" s="129"/>
      <c r="F22" s="46"/>
      <c r="G22" s="47"/>
      <c r="H22" s="37"/>
      <c r="I22" s="47"/>
      <c r="J22" s="48"/>
      <c r="K22" s="47"/>
      <c r="L22" s="48"/>
      <c r="M22" s="47"/>
      <c r="N22" s="48"/>
      <c r="O22" s="47"/>
      <c r="P22" s="48"/>
      <c r="Q22" s="47"/>
      <c r="R22" s="48"/>
      <c r="S22" s="47"/>
      <c r="T22" s="48"/>
      <c r="U22" s="47"/>
      <c r="V22" s="48"/>
      <c r="W22" s="47"/>
      <c r="X22" s="48"/>
      <c r="Y22" s="47"/>
      <c r="Z22" s="48"/>
      <c r="AA22" s="47"/>
      <c r="AB22" s="48"/>
      <c r="AC22" s="47"/>
      <c r="AD22" s="48"/>
      <c r="AE22" s="38"/>
      <c r="AF22" s="48"/>
      <c r="AG22" s="38"/>
      <c r="AH22" s="48"/>
      <c r="AI22" s="38"/>
      <c r="AJ22" s="48"/>
      <c r="AK22" s="38"/>
      <c r="AL22" s="48"/>
      <c r="AM22" s="38"/>
      <c r="AN22" s="48"/>
      <c r="AO22" s="38"/>
      <c r="AP22" s="48"/>
      <c r="AQ22" s="38"/>
      <c r="AR22" s="48"/>
      <c r="AS22" s="38"/>
      <c r="AT22" s="48"/>
      <c r="AU22" s="38"/>
      <c r="AV22" s="48"/>
      <c r="AW22" s="38"/>
      <c r="AX22" s="48"/>
      <c r="AY22" s="38"/>
      <c r="AZ22" s="48"/>
      <c r="BA22" s="38"/>
      <c r="BB22" s="48"/>
      <c r="BC22" s="38"/>
      <c r="BD22" s="48"/>
      <c r="BE22" s="38"/>
      <c r="BF22" s="49"/>
      <c r="BG22" s="40"/>
      <c r="BH22" s="49"/>
      <c r="BI22" s="40"/>
      <c r="BJ22" s="49"/>
      <c r="BK22" s="40"/>
      <c r="BL22" s="49"/>
      <c r="BM22" s="40"/>
      <c r="BN22" s="39"/>
      <c r="BO22" s="40"/>
      <c r="BP22" s="39"/>
      <c r="BQ22" s="40"/>
      <c r="BR22" s="39"/>
      <c r="BS22" s="40"/>
      <c r="BT22" s="39"/>
      <c r="BU22" s="40"/>
      <c r="BV22" s="39"/>
      <c r="BW22" s="40"/>
      <c r="BX22" s="39"/>
      <c r="BY22" s="40"/>
      <c r="BZ22" s="39"/>
      <c r="CA22" s="40"/>
      <c r="CB22" s="39"/>
      <c r="CC22" s="40"/>
      <c r="CD22" s="39"/>
      <c r="CE22" s="50"/>
      <c r="CF22" s="39"/>
      <c r="CG22" s="50"/>
      <c r="CH22" s="39"/>
    </row>
    <row r="23" ht="18.75" customHeight="1">
      <c r="A23" s="124"/>
      <c r="B23" s="33"/>
      <c r="C23" s="128"/>
      <c r="D23" s="126"/>
      <c r="E23" s="129"/>
      <c r="F23" s="34"/>
      <c r="G23" s="35"/>
      <c r="H23" s="37"/>
      <c r="I23" s="35"/>
      <c r="J23" s="37"/>
      <c r="K23" s="35"/>
      <c r="L23" s="37"/>
      <c r="M23" s="35"/>
      <c r="N23" s="37"/>
      <c r="O23" s="35"/>
      <c r="P23" s="37"/>
      <c r="Q23" s="35"/>
      <c r="R23" s="37"/>
      <c r="S23" s="35"/>
      <c r="T23" s="37"/>
      <c r="U23" s="35"/>
      <c r="V23" s="37"/>
      <c r="W23" s="35"/>
      <c r="X23" s="37"/>
      <c r="Y23" s="35"/>
      <c r="Z23" s="37"/>
      <c r="AA23" s="35"/>
      <c r="AB23" s="37"/>
      <c r="AC23" s="35"/>
      <c r="AD23" s="37"/>
      <c r="AE23" s="38"/>
      <c r="AF23" s="37"/>
      <c r="AG23" s="38"/>
      <c r="AH23" s="37"/>
      <c r="AI23" s="38"/>
      <c r="AJ23" s="37"/>
      <c r="AK23" s="38"/>
      <c r="AL23" s="37"/>
      <c r="AM23" s="38"/>
      <c r="AN23" s="37"/>
      <c r="AO23" s="38"/>
      <c r="AP23" s="37"/>
      <c r="AQ23" s="38"/>
      <c r="AR23" s="37"/>
      <c r="AS23" s="38"/>
      <c r="AT23" s="37"/>
      <c r="AU23" s="38"/>
      <c r="AV23" s="37"/>
      <c r="AW23" s="38"/>
      <c r="AX23" s="37"/>
      <c r="AY23" s="38"/>
      <c r="AZ23" s="37"/>
      <c r="BA23" s="38"/>
      <c r="BB23" s="37"/>
      <c r="BC23" s="38"/>
      <c r="BD23" s="37"/>
      <c r="BE23" s="38"/>
      <c r="BF23" s="39"/>
      <c r="BG23" s="40"/>
      <c r="BH23" s="39"/>
      <c r="BI23" s="40"/>
      <c r="BJ23" s="39"/>
      <c r="BK23" s="40"/>
      <c r="BL23" s="39"/>
      <c r="BM23" s="40"/>
      <c r="BN23" s="39"/>
      <c r="BO23" s="40"/>
      <c r="BP23" s="39"/>
      <c r="BQ23" s="40"/>
      <c r="BR23" s="39"/>
      <c r="BS23" s="40"/>
      <c r="BT23" s="39"/>
      <c r="BU23" s="40"/>
      <c r="BV23" s="39"/>
      <c r="BW23" s="40"/>
      <c r="BX23" s="39"/>
      <c r="BY23" s="40"/>
      <c r="BZ23" s="39"/>
      <c r="CA23" s="40"/>
      <c r="CB23" s="39"/>
      <c r="CC23" s="40"/>
      <c r="CD23" s="39"/>
      <c r="CE23" s="50"/>
      <c r="CF23" s="39"/>
      <c r="CG23" s="50"/>
      <c r="CH23" s="39"/>
    </row>
    <row r="24" ht="18.75" customHeight="1">
      <c r="A24" s="124"/>
      <c r="B24" s="33"/>
      <c r="C24" s="128"/>
      <c r="D24" s="126"/>
      <c r="E24" s="129"/>
      <c r="F24" s="46"/>
      <c r="G24" s="47"/>
      <c r="H24" s="37"/>
      <c r="I24" s="47"/>
      <c r="J24" s="48"/>
      <c r="K24" s="47"/>
      <c r="L24" s="48"/>
      <c r="M24" s="47"/>
      <c r="N24" s="48"/>
      <c r="O24" s="47"/>
      <c r="P24" s="48"/>
      <c r="Q24" s="47"/>
      <c r="R24" s="48"/>
      <c r="S24" s="47"/>
      <c r="T24" s="48"/>
      <c r="U24" s="47"/>
      <c r="V24" s="48"/>
      <c r="W24" s="47"/>
      <c r="X24" s="48"/>
      <c r="Y24" s="47"/>
      <c r="Z24" s="48"/>
      <c r="AA24" s="47"/>
      <c r="AB24" s="48"/>
      <c r="AC24" s="47"/>
      <c r="AD24" s="48"/>
      <c r="AE24" s="38"/>
      <c r="AF24" s="48"/>
      <c r="AG24" s="38"/>
      <c r="AH24" s="48"/>
      <c r="AI24" s="38"/>
      <c r="AJ24" s="48"/>
      <c r="AK24" s="38"/>
      <c r="AL24" s="48"/>
      <c r="AM24" s="38"/>
      <c r="AN24" s="48"/>
      <c r="AO24" s="38"/>
      <c r="AP24" s="48"/>
      <c r="AQ24" s="38"/>
      <c r="AR24" s="48"/>
      <c r="AS24" s="38"/>
      <c r="AT24" s="48"/>
      <c r="AU24" s="38"/>
      <c r="AV24" s="48"/>
      <c r="AW24" s="38"/>
      <c r="AX24" s="48"/>
      <c r="AY24" s="38"/>
      <c r="AZ24" s="48"/>
      <c r="BA24" s="38"/>
      <c r="BB24" s="48"/>
      <c r="BC24" s="38"/>
      <c r="BD24" s="48"/>
      <c r="BE24" s="38"/>
      <c r="BF24" s="49"/>
      <c r="BG24" s="40"/>
      <c r="BH24" s="49"/>
      <c r="BI24" s="40"/>
      <c r="BJ24" s="49"/>
      <c r="BK24" s="40"/>
      <c r="BL24" s="49"/>
      <c r="BM24" s="40"/>
      <c r="BN24" s="39"/>
      <c r="BO24" s="40"/>
      <c r="BP24" s="39"/>
      <c r="BQ24" s="40"/>
      <c r="BR24" s="39"/>
      <c r="BS24" s="40"/>
      <c r="BT24" s="39"/>
      <c r="BU24" s="40"/>
      <c r="BV24" s="39"/>
      <c r="BW24" s="40"/>
      <c r="BX24" s="39"/>
      <c r="BY24" s="40"/>
      <c r="BZ24" s="39"/>
      <c r="CA24" s="40"/>
      <c r="CB24" s="39"/>
      <c r="CC24" s="40"/>
      <c r="CD24" s="39"/>
      <c r="CE24" s="50"/>
      <c r="CF24" s="51"/>
      <c r="CG24" s="50"/>
      <c r="CH24" s="39"/>
    </row>
    <row r="25" ht="18.75" customHeight="1">
      <c r="A25" s="130"/>
      <c r="B25" s="33"/>
      <c r="C25" s="128"/>
      <c r="D25" s="126"/>
      <c r="E25" s="129"/>
      <c r="F25" s="53"/>
      <c r="G25" s="54"/>
      <c r="H25" s="39"/>
      <c r="I25" s="54"/>
      <c r="J25" s="39"/>
      <c r="K25" s="54"/>
      <c r="L25" s="39"/>
      <c r="M25" s="54"/>
      <c r="N25" s="39"/>
      <c r="O25" s="54"/>
      <c r="P25" s="39"/>
      <c r="Q25" s="54"/>
      <c r="R25" s="39"/>
      <c r="S25" s="54"/>
      <c r="T25" s="39"/>
      <c r="U25" s="54"/>
      <c r="V25" s="39"/>
      <c r="W25" s="54"/>
      <c r="X25" s="39"/>
      <c r="Y25" s="54"/>
      <c r="Z25" s="39"/>
      <c r="AA25" s="54"/>
      <c r="AB25" s="39"/>
      <c r="AC25" s="54"/>
      <c r="AD25" s="39"/>
      <c r="AE25" s="40"/>
      <c r="AF25" s="39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39"/>
      <c r="AS25" s="40"/>
      <c r="AT25" s="39"/>
      <c r="AU25" s="40"/>
      <c r="AV25" s="39"/>
      <c r="AW25" s="40"/>
      <c r="AX25" s="39"/>
      <c r="AY25" s="40"/>
      <c r="AZ25" s="39"/>
      <c r="BA25" s="40"/>
      <c r="BB25" s="39"/>
      <c r="BC25" s="40"/>
      <c r="BD25" s="39"/>
      <c r="BE25" s="40"/>
      <c r="BF25" s="39"/>
      <c r="BG25" s="40"/>
      <c r="BH25" s="39"/>
      <c r="BI25" s="40"/>
      <c r="BJ25" s="39"/>
      <c r="BK25" s="40"/>
      <c r="BL25" s="39"/>
      <c r="BM25" s="40"/>
      <c r="BN25" s="39"/>
      <c r="BO25" s="40"/>
      <c r="BP25" s="39"/>
      <c r="BQ25" s="40"/>
      <c r="BR25" s="39"/>
      <c r="BS25" s="40"/>
      <c r="BT25" s="39"/>
      <c r="BU25" s="40"/>
      <c r="BV25" s="39"/>
      <c r="BW25" s="40"/>
      <c r="BX25" s="39"/>
      <c r="BY25" s="40"/>
      <c r="BZ25" s="39"/>
      <c r="CA25" s="40"/>
      <c r="CB25" s="39"/>
      <c r="CC25" s="40"/>
      <c r="CD25" s="39"/>
      <c r="CE25" s="55"/>
      <c r="CF25" s="51"/>
      <c r="CG25" s="55"/>
      <c r="CH25" s="56"/>
      <c r="CI25" s="57"/>
    </row>
    <row r="26" ht="18.75" customHeight="1">
      <c r="A26" s="130"/>
      <c r="B26" s="33"/>
      <c r="C26" s="128"/>
      <c r="D26" s="126"/>
      <c r="E26" s="129"/>
      <c r="F26" s="58"/>
      <c r="G26" s="59"/>
      <c r="H26" s="39"/>
      <c r="I26" s="59"/>
      <c r="J26" s="49"/>
      <c r="K26" s="59"/>
      <c r="L26" s="49"/>
      <c r="M26" s="59"/>
      <c r="N26" s="49"/>
      <c r="O26" s="59"/>
      <c r="P26" s="49"/>
      <c r="Q26" s="59"/>
      <c r="R26" s="49"/>
      <c r="S26" s="59"/>
      <c r="T26" s="49"/>
      <c r="U26" s="59"/>
      <c r="V26" s="49"/>
      <c r="W26" s="59"/>
      <c r="X26" s="49"/>
      <c r="Y26" s="59"/>
      <c r="Z26" s="49"/>
      <c r="AA26" s="59"/>
      <c r="AB26" s="49"/>
      <c r="AC26" s="59"/>
      <c r="AD26" s="49"/>
      <c r="AE26" s="40"/>
      <c r="AF26" s="49"/>
      <c r="AG26" s="40"/>
      <c r="AH26" s="49"/>
      <c r="AI26" s="40"/>
      <c r="AJ26" s="49"/>
      <c r="AK26" s="40"/>
      <c r="AL26" s="49"/>
      <c r="AM26" s="40"/>
      <c r="AN26" s="49"/>
      <c r="AO26" s="40"/>
      <c r="AP26" s="49"/>
      <c r="AQ26" s="40"/>
      <c r="AR26" s="49"/>
      <c r="AS26" s="40"/>
      <c r="AT26" s="49"/>
      <c r="AU26" s="40"/>
      <c r="AV26" s="49"/>
      <c r="AW26" s="40"/>
      <c r="AX26" s="49"/>
      <c r="AY26" s="40"/>
      <c r="AZ26" s="49"/>
      <c r="BA26" s="40"/>
      <c r="BB26" s="49"/>
      <c r="BC26" s="40"/>
      <c r="BD26" s="49"/>
      <c r="BE26" s="40"/>
      <c r="BF26" s="49"/>
      <c r="BG26" s="40"/>
      <c r="BH26" s="49"/>
      <c r="BI26" s="40"/>
      <c r="BJ26" s="49"/>
      <c r="BK26" s="40"/>
      <c r="BL26" s="49"/>
      <c r="BM26" s="40"/>
      <c r="BN26" s="39"/>
      <c r="BO26" s="40"/>
      <c r="BP26" s="39"/>
      <c r="BQ26" s="40"/>
      <c r="BR26" s="39"/>
      <c r="BS26" s="40"/>
      <c r="BT26" s="39"/>
      <c r="BU26" s="40"/>
      <c r="BV26" s="39"/>
      <c r="BW26" s="40"/>
      <c r="BX26" s="39"/>
      <c r="BY26" s="40"/>
      <c r="BZ26" s="39"/>
      <c r="CA26" s="40"/>
      <c r="CB26" s="39"/>
      <c r="CC26" s="40"/>
      <c r="CD26" s="39"/>
      <c r="CE26" s="55"/>
      <c r="CF26" s="60"/>
      <c r="CG26" s="55"/>
      <c r="CH26" s="56"/>
      <c r="CI26" s="57"/>
    </row>
    <row r="27" ht="18.75" customHeight="1">
      <c r="A27" s="130"/>
      <c r="B27" s="33"/>
      <c r="C27" s="128"/>
      <c r="D27" s="126"/>
      <c r="E27" s="129"/>
      <c r="F27" s="53"/>
      <c r="G27" s="54"/>
      <c r="H27" s="39"/>
      <c r="I27" s="54"/>
      <c r="J27" s="62"/>
      <c r="K27" s="54"/>
      <c r="L27" s="62"/>
      <c r="M27" s="63"/>
      <c r="N27" s="62"/>
      <c r="O27" s="54"/>
      <c r="P27" s="62"/>
      <c r="Q27" s="54"/>
      <c r="R27" s="62"/>
      <c r="S27" s="54"/>
      <c r="T27" s="62"/>
      <c r="U27" s="54"/>
      <c r="V27" s="62"/>
      <c r="W27" s="54"/>
      <c r="X27" s="39"/>
      <c r="Y27" s="54"/>
      <c r="Z27" s="39"/>
      <c r="AA27" s="54"/>
      <c r="AB27" s="39"/>
      <c r="AC27" s="54"/>
      <c r="AD27" s="39"/>
      <c r="AE27" s="40"/>
      <c r="AF27" s="39"/>
      <c r="AG27" s="40"/>
      <c r="AH27" s="39"/>
      <c r="AI27" s="40"/>
      <c r="AJ27" s="64"/>
      <c r="AK27" s="40"/>
      <c r="AL27" s="64"/>
      <c r="AM27" s="40"/>
      <c r="AN27" s="64"/>
      <c r="AO27" s="40"/>
      <c r="AP27" s="39"/>
      <c r="AQ27" s="40"/>
      <c r="AR27" s="39"/>
      <c r="AS27" s="40"/>
      <c r="AT27" s="39"/>
      <c r="AU27" s="40"/>
      <c r="AV27" s="39"/>
      <c r="AW27" s="40"/>
      <c r="AX27" s="39"/>
      <c r="AY27" s="40"/>
      <c r="AZ27" s="39"/>
      <c r="BA27" s="40"/>
      <c r="BB27" s="39"/>
      <c r="BC27" s="40"/>
      <c r="BD27" s="64"/>
      <c r="BE27" s="40"/>
      <c r="BF27" s="39"/>
      <c r="BG27" s="40"/>
      <c r="BH27" s="39"/>
      <c r="BI27" s="40"/>
      <c r="BJ27" s="39"/>
      <c r="BK27" s="40"/>
      <c r="BL27" s="39"/>
      <c r="BM27" s="40"/>
      <c r="BN27" s="64"/>
      <c r="BO27" s="40"/>
      <c r="BP27" s="39"/>
      <c r="BQ27" s="40"/>
      <c r="BR27" s="39"/>
      <c r="BS27" s="40"/>
      <c r="BT27" s="64"/>
      <c r="BU27" s="40"/>
      <c r="BV27" s="64"/>
      <c r="BW27" s="40"/>
      <c r="BX27" s="39"/>
      <c r="BY27" s="40"/>
      <c r="BZ27" s="39"/>
      <c r="CA27" s="40"/>
      <c r="CB27" s="39"/>
      <c r="CC27" s="40"/>
      <c r="CD27" s="39"/>
      <c r="CE27" s="55"/>
      <c r="CF27" s="39"/>
      <c r="CG27" s="55"/>
      <c r="CH27" s="62"/>
    </row>
    <row r="28" ht="18.75" customHeight="1">
      <c r="A28" s="130"/>
      <c r="B28" s="33"/>
      <c r="C28" s="128"/>
      <c r="D28" s="126"/>
      <c r="E28" s="129"/>
      <c r="F28" s="53"/>
      <c r="G28" s="54"/>
      <c r="H28" s="39"/>
      <c r="I28" s="54"/>
      <c r="J28" s="62"/>
      <c r="K28" s="54"/>
      <c r="L28" s="62"/>
      <c r="M28" s="63"/>
      <c r="N28" s="62"/>
      <c r="O28" s="54"/>
      <c r="P28" s="62"/>
      <c r="Q28" s="54"/>
      <c r="R28" s="62"/>
      <c r="S28" s="54"/>
      <c r="T28" s="62"/>
      <c r="U28" s="54"/>
      <c r="V28" s="62"/>
      <c r="W28" s="54"/>
      <c r="X28" s="39"/>
      <c r="Y28" s="54"/>
      <c r="Z28" s="39"/>
      <c r="AA28" s="54"/>
      <c r="AB28" s="39"/>
      <c r="AC28" s="54"/>
      <c r="AD28" s="39"/>
      <c r="AE28" s="40"/>
      <c r="AF28" s="65"/>
      <c r="AG28" s="40"/>
      <c r="AH28" s="65"/>
      <c r="AI28" s="40"/>
      <c r="AJ28" s="64"/>
      <c r="AK28" s="40"/>
      <c r="AL28" s="64"/>
      <c r="AM28" s="40"/>
      <c r="AN28" s="64"/>
      <c r="AO28" s="40"/>
      <c r="AP28" s="39"/>
      <c r="AQ28" s="40"/>
      <c r="AR28" s="39"/>
      <c r="AS28" s="40"/>
      <c r="AT28" s="39"/>
      <c r="AU28" s="40"/>
      <c r="AV28" s="39"/>
      <c r="AW28" s="40"/>
      <c r="AX28" s="39"/>
      <c r="AY28" s="40"/>
      <c r="AZ28" s="39"/>
      <c r="BA28" s="40"/>
      <c r="BB28" s="39"/>
      <c r="BC28" s="40"/>
      <c r="BD28" s="64"/>
      <c r="BE28" s="40"/>
      <c r="BF28" s="39"/>
      <c r="BG28" s="40"/>
      <c r="BH28" s="39"/>
      <c r="BI28" s="40"/>
      <c r="BJ28" s="39"/>
      <c r="BK28" s="40"/>
      <c r="BL28" s="39"/>
      <c r="BM28" s="40"/>
      <c r="BN28" s="64"/>
      <c r="BO28" s="40"/>
      <c r="BP28" s="39"/>
      <c r="BQ28" s="40"/>
      <c r="BR28" s="39"/>
      <c r="BS28" s="40"/>
      <c r="BT28" s="65"/>
      <c r="BU28" s="40"/>
      <c r="BV28" s="64"/>
      <c r="BW28" s="40"/>
      <c r="BX28" s="39"/>
      <c r="BY28" s="40"/>
      <c r="BZ28" s="39"/>
      <c r="CA28" s="40"/>
      <c r="CB28" s="39"/>
      <c r="CC28" s="40"/>
      <c r="CD28" s="39"/>
      <c r="CE28" s="55"/>
      <c r="CF28" s="39"/>
      <c r="CG28" s="55"/>
      <c r="CH28" s="62"/>
    </row>
    <row r="29" ht="18.75" customHeight="1">
      <c r="A29" s="130"/>
      <c r="B29" s="33"/>
      <c r="C29" s="128"/>
      <c r="D29" s="126"/>
      <c r="E29" s="129"/>
      <c r="F29" s="53"/>
      <c r="G29" s="54"/>
      <c r="H29" s="39"/>
      <c r="I29" s="54"/>
      <c r="J29" s="62"/>
      <c r="K29" s="54"/>
      <c r="L29" s="62"/>
      <c r="M29" s="63"/>
      <c r="N29" s="62"/>
      <c r="O29" s="54"/>
      <c r="P29" s="62"/>
      <c r="Q29" s="54"/>
      <c r="R29" s="62"/>
      <c r="S29" s="54"/>
      <c r="T29" s="62"/>
      <c r="U29" s="54"/>
      <c r="V29" s="62"/>
      <c r="W29" s="54"/>
      <c r="X29" s="39"/>
      <c r="Y29" s="54"/>
      <c r="Z29" s="39"/>
      <c r="AA29" s="54"/>
      <c r="AB29" s="39"/>
      <c r="AC29" s="54"/>
      <c r="AD29" s="39"/>
      <c r="AE29" s="40"/>
      <c r="AF29" s="62"/>
      <c r="AG29" s="40"/>
      <c r="AH29" s="62"/>
      <c r="AI29" s="40"/>
      <c r="AJ29" s="64"/>
      <c r="AK29" s="40"/>
      <c r="AL29" s="64"/>
      <c r="AM29" s="40"/>
      <c r="AN29" s="64"/>
      <c r="AO29" s="40"/>
      <c r="AP29" s="39"/>
      <c r="AQ29" s="40"/>
      <c r="AR29" s="39"/>
      <c r="AS29" s="40"/>
      <c r="AT29" s="39"/>
      <c r="AU29" s="40"/>
      <c r="AV29" s="39"/>
      <c r="AW29" s="40"/>
      <c r="AX29" s="39"/>
      <c r="AY29" s="40"/>
      <c r="AZ29" s="39"/>
      <c r="BA29" s="40"/>
      <c r="BB29" s="39"/>
      <c r="BC29" s="40"/>
      <c r="BD29" s="64"/>
      <c r="BE29" s="40"/>
      <c r="BF29" s="39"/>
      <c r="BG29" s="40"/>
      <c r="BH29" s="39"/>
      <c r="BI29" s="40"/>
      <c r="BJ29" s="39"/>
      <c r="BK29" s="40"/>
      <c r="BL29" s="39"/>
      <c r="BM29" s="40"/>
      <c r="BN29" s="64"/>
      <c r="BO29" s="40"/>
      <c r="BP29" s="39"/>
      <c r="BQ29" s="40"/>
      <c r="BR29" s="39"/>
      <c r="BS29" s="40"/>
      <c r="BT29" s="65"/>
      <c r="BU29" s="40"/>
      <c r="BV29" s="64"/>
      <c r="BW29" s="40"/>
      <c r="BX29" s="39"/>
      <c r="BY29" s="40"/>
      <c r="BZ29" s="39"/>
      <c r="CA29" s="40"/>
      <c r="CB29" s="39"/>
      <c r="CC29" s="40"/>
      <c r="CD29" s="39"/>
      <c r="CE29" s="55"/>
      <c r="CF29" s="39"/>
      <c r="CG29" s="55"/>
      <c r="CH29" s="62"/>
    </row>
    <row r="30" ht="18.75" customHeight="1">
      <c r="A30" s="130"/>
      <c r="B30" s="33"/>
      <c r="C30" s="128"/>
      <c r="D30" s="126"/>
      <c r="E30" s="129"/>
      <c r="F30" s="53"/>
      <c r="G30" s="54"/>
      <c r="H30" s="39"/>
      <c r="I30" s="54"/>
      <c r="J30" s="62"/>
      <c r="K30" s="54"/>
      <c r="L30" s="62"/>
      <c r="M30" s="63"/>
      <c r="N30" s="62"/>
      <c r="O30" s="54"/>
      <c r="P30" s="62"/>
      <c r="Q30" s="54"/>
      <c r="R30" s="62"/>
      <c r="S30" s="54"/>
      <c r="T30" s="62"/>
      <c r="U30" s="54"/>
      <c r="V30" s="62"/>
      <c r="W30" s="54"/>
      <c r="X30" s="39"/>
      <c r="Y30" s="54"/>
      <c r="Z30" s="39"/>
      <c r="AA30" s="54"/>
      <c r="AB30" s="39"/>
      <c r="AC30" s="54"/>
      <c r="AD30" s="39"/>
      <c r="AE30" s="40"/>
      <c r="AF30" s="62"/>
      <c r="AG30" s="40"/>
      <c r="AH30" s="62"/>
      <c r="AI30" s="40"/>
      <c r="AJ30" s="64"/>
      <c r="AK30" s="40"/>
      <c r="AL30" s="64"/>
      <c r="AM30" s="40"/>
      <c r="AN30" s="64"/>
      <c r="AO30" s="40"/>
      <c r="AP30" s="39"/>
      <c r="AQ30" s="40"/>
      <c r="AR30" s="39"/>
      <c r="AS30" s="40"/>
      <c r="AT30" s="39"/>
      <c r="AU30" s="40"/>
      <c r="AV30" s="39"/>
      <c r="AW30" s="40"/>
      <c r="AX30" s="39"/>
      <c r="AY30" s="40"/>
      <c r="AZ30" s="39"/>
      <c r="BA30" s="40"/>
      <c r="BB30" s="39"/>
      <c r="BC30" s="40"/>
      <c r="BD30" s="64"/>
      <c r="BE30" s="40"/>
      <c r="BF30" s="39"/>
      <c r="BG30" s="40"/>
      <c r="BH30" s="39"/>
      <c r="BI30" s="40"/>
      <c r="BJ30" s="39"/>
      <c r="BK30" s="40"/>
      <c r="BL30" s="39"/>
      <c r="BM30" s="40"/>
      <c r="BN30" s="64"/>
      <c r="BO30" s="40"/>
      <c r="BP30" s="39"/>
      <c r="BQ30" s="40"/>
      <c r="BR30" s="39"/>
      <c r="BS30" s="40"/>
      <c r="BT30" s="65"/>
      <c r="BU30" s="40"/>
      <c r="BV30" s="64"/>
      <c r="BW30" s="40"/>
      <c r="BX30" s="39"/>
      <c r="BY30" s="40"/>
      <c r="BZ30" s="39"/>
      <c r="CA30" s="40"/>
      <c r="CB30" s="39"/>
      <c r="CC30" s="40"/>
      <c r="CD30" s="39"/>
      <c r="CE30" s="55"/>
      <c r="CF30" s="39"/>
      <c r="CG30" s="55"/>
      <c r="CH30" s="62"/>
    </row>
    <row r="31" ht="18.75" customHeight="1">
      <c r="A31" s="130"/>
      <c r="B31" s="33"/>
      <c r="C31" s="128"/>
      <c r="D31" s="126"/>
      <c r="E31" s="129"/>
      <c r="F31" s="53"/>
      <c r="G31" s="54"/>
      <c r="H31" s="39"/>
      <c r="I31" s="54"/>
      <c r="J31" s="62"/>
      <c r="K31" s="54"/>
      <c r="L31" s="62"/>
      <c r="M31" s="63"/>
      <c r="N31" s="62"/>
      <c r="O31" s="54"/>
      <c r="P31" s="62"/>
      <c r="Q31" s="54"/>
      <c r="R31" s="62"/>
      <c r="S31" s="54"/>
      <c r="T31" s="62"/>
      <c r="U31" s="54"/>
      <c r="V31" s="62"/>
      <c r="W31" s="54"/>
      <c r="X31" s="39"/>
      <c r="Y31" s="54"/>
      <c r="Z31" s="39"/>
      <c r="AA31" s="54"/>
      <c r="AB31" s="39"/>
      <c r="AC31" s="54"/>
      <c r="AD31" s="39"/>
      <c r="AE31" s="40"/>
      <c r="AF31" s="62"/>
      <c r="AG31" s="40"/>
      <c r="AH31" s="62"/>
      <c r="AI31" s="40"/>
      <c r="AJ31" s="64"/>
      <c r="AK31" s="40"/>
      <c r="AL31" s="64"/>
      <c r="AM31" s="40"/>
      <c r="AN31" s="64"/>
      <c r="AO31" s="40"/>
      <c r="AP31" s="39"/>
      <c r="AQ31" s="40"/>
      <c r="AR31" s="39"/>
      <c r="AS31" s="40"/>
      <c r="AT31" s="39"/>
      <c r="AU31" s="40"/>
      <c r="AV31" s="39"/>
      <c r="AW31" s="40"/>
      <c r="AX31" s="39"/>
      <c r="AY31" s="40"/>
      <c r="AZ31" s="39"/>
      <c r="BA31" s="40"/>
      <c r="BB31" s="39"/>
      <c r="BC31" s="40"/>
      <c r="BD31" s="64"/>
      <c r="BE31" s="40"/>
      <c r="BF31" s="39"/>
      <c r="BG31" s="40"/>
      <c r="BH31" s="39"/>
      <c r="BI31" s="40"/>
      <c r="BJ31" s="39"/>
      <c r="BK31" s="40"/>
      <c r="BL31" s="39"/>
      <c r="BM31" s="40"/>
      <c r="BN31" s="64"/>
      <c r="BO31" s="40"/>
      <c r="BP31" s="39"/>
      <c r="BQ31" s="40"/>
      <c r="BR31" s="39"/>
      <c r="BS31" s="40"/>
      <c r="BT31" s="65"/>
      <c r="BU31" s="40"/>
      <c r="BV31" s="64"/>
      <c r="BW31" s="40"/>
      <c r="BX31" s="39"/>
      <c r="BY31" s="40"/>
      <c r="BZ31" s="39"/>
      <c r="CA31" s="40"/>
      <c r="CB31" s="39"/>
      <c r="CC31" s="40"/>
      <c r="CD31" s="39"/>
      <c r="CE31" s="55"/>
      <c r="CF31" s="39"/>
      <c r="CG31" s="55"/>
      <c r="CH31" s="62"/>
    </row>
    <row r="32" ht="18.75" customHeight="1">
      <c r="A32" s="130"/>
      <c r="B32" s="33"/>
      <c r="C32" s="128"/>
      <c r="D32" s="126"/>
      <c r="E32" s="129"/>
      <c r="F32" s="53"/>
      <c r="G32" s="54"/>
      <c r="H32" s="39"/>
      <c r="I32" s="54"/>
      <c r="J32" s="62"/>
      <c r="K32" s="54"/>
      <c r="L32" s="62"/>
      <c r="M32" s="63"/>
      <c r="N32" s="62"/>
      <c r="O32" s="54"/>
      <c r="P32" s="62"/>
      <c r="Q32" s="54"/>
      <c r="R32" s="62"/>
      <c r="S32" s="54"/>
      <c r="T32" s="62"/>
      <c r="U32" s="54"/>
      <c r="V32" s="62"/>
      <c r="W32" s="54"/>
      <c r="X32" s="39"/>
      <c r="Y32" s="54"/>
      <c r="Z32" s="39"/>
      <c r="AA32" s="54"/>
      <c r="AB32" s="39"/>
      <c r="AC32" s="54"/>
      <c r="AD32" s="39"/>
      <c r="AE32" s="40"/>
      <c r="AF32" s="65"/>
      <c r="AG32" s="40"/>
      <c r="AH32" s="65"/>
      <c r="AI32" s="40"/>
      <c r="AJ32" s="64"/>
      <c r="AK32" s="40"/>
      <c r="AL32" s="64"/>
      <c r="AM32" s="40"/>
      <c r="AN32" s="64"/>
      <c r="AO32" s="40"/>
      <c r="AP32" s="39"/>
      <c r="AQ32" s="40"/>
      <c r="AR32" s="39"/>
      <c r="AS32" s="40"/>
      <c r="AT32" s="39"/>
      <c r="AU32" s="40"/>
      <c r="AV32" s="39"/>
      <c r="AW32" s="40"/>
      <c r="AX32" s="39"/>
      <c r="AY32" s="40"/>
      <c r="AZ32" s="39"/>
      <c r="BA32" s="40"/>
      <c r="BB32" s="39"/>
      <c r="BC32" s="40"/>
      <c r="BD32" s="64"/>
      <c r="BE32" s="40"/>
      <c r="BF32" s="39"/>
      <c r="BG32" s="40"/>
      <c r="BH32" s="39"/>
      <c r="BI32" s="40"/>
      <c r="BJ32" s="39"/>
      <c r="BK32" s="40"/>
      <c r="BL32" s="39"/>
      <c r="BM32" s="40"/>
      <c r="BN32" s="64"/>
      <c r="BO32" s="40"/>
      <c r="BP32" s="39"/>
      <c r="BQ32" s="40"/>
      <c r="BR32" s="39"/>
      <c r="BS32" s="40"/>
      <c r="BT32" s="65"/>
      <c r="BU32" s="40"/>
      <c r="BV32" s="64"/>
      <c r="BW32" s="40"/>
      <c r="BX32" s="39"/>
      <c r="BY32" s="40"/>
      <c r="BZ32" s="39"/>
      <c r="CA32" s="40"/>
      <c r="CB32" s="39"/>
      <c r="CC32" s="40"/>
      <c r="CD32" s="39"/>
      <c r="CE32" s="55"/>
      <c r="CF32" s="39"/>
      <c r="CG32" s="55"/>
      <c r="CH32" s="64"/>
    </row>
    <row r="33" ht="18.75" customHeight="1">
      <c r="A33" s="130"/>
      <c r="B33" s="33"/>
      <c r="C33" s="128"/>
      <c r="D33" s="126"/>
      <c r="E33" s="129"/>
      <c r="F33" s="53"/>
      <c r="G33" s="54"/>
      <c r="H33" s="39"/>
      <c r="I33" s="54"/>
      <c r="J33" s="62"/>
      <c r="K33" s="54"/>
      <c r="L33" s="62"/>
      <c r="M33" s="63"/>
      <c r="N33" s="62"/>
      <c r="O33" s="54"/>
      <c r="P33" s="62"/>
      <c r="Q33" s="54"/>
      <c r="R33" s="62"/>
      <c r="S33" s="54"/>
      <c r="T33" s="62"/>
      <c r="U33" s="54"/>
      <c r="V33" s="62"/>
      <c r="W33" s="54"/>
      <c r="X33" s="39"/>
      <c r="Y33" s="54"/>
      <c r="Z33" s="39"/>
      <c r="AA33" s="54"/>
      <c r="AB33" s="39"/>
      <c r="AC33" s="54"/>
      <c r="AD33" s="39"/>
      <c r="AE33" s="40"/>
      <c r="AF33" s="65"/>
      <c r="AG33" s="40"/>
      <c r="AH33" s="65"/>
      <c r="AI33" s="40"/>
      <c r="AJ33" s="64"/>
      <c r="AK33" s="40"/>
      <c r="AL33" s="64"/>
      <c r="AM33" s="40"/>
      <c r="AN33" s="64"/>
      <c r="AO33" s="40"/>
      <c r="AP33" s="39"/>
      <c r="AQ33" s="40"/>
      <c r="AR33" s="39"/>
      <c r="AS33" s="40"/>
      <c r="AT33" s="39"/>
      <c r="AU33" s="40"/>
      <c r="AV33" s="39"/>
      <c r="AW33" s="40"/>
      <c r="AX33" s="39"/>
      <c r="AY33" s="40"/>
      <c r="AZ33" s="39"/>
      <c r="BA33" s="40"/>
      <c r="BB33" s="39"/>
      <c r="BC33" s="40"/>
      <c r="BD33" s="64"/>
      <c r="BE33" s="40"/>
      <c r="BF33" s="39"/>
      <c r="BG33" s="40"/>
      <c r="BH33" s="39"/>
      <c r="BI33" s="40"/>
      <c r="BJ33" s="39"/>
      <c r="BK33" s="40"/>
      <c r="BL33" s="39"/>
      <c r="BM33" s="40"/>
      <c r="BN33" s="64"/>
      <c r="BO33" s="40"/>
      <c r="BP33" s="39"/>
      <c r="BQ33" s="40"/>
      <c r="BR33" s="39"/>
      <c r="BS33" s="40"/>
      <c r="BT33" s="65"/>
      <c r="BU33" s="40"/>
      <c r="BV33" s="64"/>
      <c r="BW33" s="40"/>
      <c r="BX33" s="39"/>
      <c r="BY33" s="40"/>
      <c r="BZ33" s="39"/>
      <c r="CA33" s="40"/>
      <c r="CB33" s="39"/>
      <c r="CC33" s="40"/>
      <c r="CD33" s="39"/>
      <c r="CE33" s="55"/>
      <c r="CF33" s="39"/>
      <c r="CG33" s="55"/>
      <c r="CH33" s="64"/>
    </row>
    <row r="34" ht="18.75" customHeight="1">
      <c r="A34" s="130"/>
      <c r="B34" s="33"/>
      <c r="C34" s="128"/>
      <c r="D34" s="126"/>
      <c r="E34" s="129"/>
      <c r="F34" s="53"/>
      <c r="G34" s="54"/>
      <c r="H34" s="39"/>
      <c r="I34" s="54"/>
      <c r="J34" s="62"/>
      <c r="K34" s="54"/>
      <c r="L34" s="62"/>
      <c r="M34" s="63"/>
      <c r="N34" s="62"/>
      <c r="O34" s="54"/>
      <c r="P34" s="62"/>
      <c r="Q34" s="54"/>
      <c r="R34" s="62"/>
      <c r="S34" s="54"/>
      <c r="T34" s="62"/>
      <c r="U34" s="54"/>
      <c r="V34" s="62"/>
      <c r="W34" s="54"/>
      <c r="X34" s="39"/>
      <c r="Y34" s="54"/>
      <c r="Z34" s="39"/>
      <c r="AA34" s="54"/>
      <c r="AB34" s="39"/>
      <c r="AC34" s="54"/>
      <c r="AD34" s="39"/>
      <c r="AE34" s="40"/>
      <c r="AF34" s="65"/>
      <c r="AG34" s="40"/>
      <c r="AH34" s="65"/>
      <c r="AI34" s="40"/>
      <c r="AJ34" s="64"/>
      <c r="AK34" s="40"/>
      <c r="AL34" s="64"/>
      <c r="AM34" s="40"/>
      <c r="AN34" s="64"/>
      <c r="AO34" s="40"/>
      <c r="AP34" s="39"/>
      <c r="AQ34" s="40"/>
      <c r="AR34" s="39"/>
      <c r="AS34" s="40"/>
      <c r="AT34" s="39"/>
      <c r="AU34" s="40"/>
      <c r="AV34" s="39"/>
      <c r="AW34" s="40"/>
      <c r="AX34" s="39"/>
      <c r="AY34" s="40"/>
      <c r="AZ34" s="39"/>
      <c r="BA34" s="40"/>
      <c r="BB34" s="39"/>
      <c r="BC34" s="40"/>
      <c r="BD34" s="64"/>
      <c r="BE34" s="40"/>
      <c r="BF34" s="39"/>
      <c r="BG34" s="40"/>
      <c r="BH34" s="39"/>
      <c r="BI34" s="40"/>
      <c r="BJ34" s="39"/>
      <c r="BK34" s="40"/>
      <c r="BL34" s="39"/>
      <c r="BM34" s="40"/>
      <c r="BN34" s="64"/>
      <c r="BO34" s="40"/>
      <c r="BP34" s="39"/>
      <c r="BQ34" s="40"/>
      <c r="BR34" s="39"/>
      <c r="BS34" s="40"/>
      <c r="BT34" s="65"/>
      <c r="BU34" s="40"/>
      <c r="BV34" s="64"/>
      <c r="BW34" s="40"/>
      <c r="BX34" s="39"/>
      <c r="BY34" s="40"/>
      <c r="BZ34" s="39"/>
      <c r="CA34" s="40"/>
      <c r="CB34" s="39"/>
      <c r="CC34" s="40"/>
      <c r="CD34" s="39"/>
      <c r="CE34" s="55"/>
      <c r="CF34" s="39"/>
      <c r="CG34" s="55"/>
      <c r="CH34" s="64"/>
    </row>
    <row r="35" ht="18.75" customHeight="1">
      <c r="A35" s="130"/>
      <c r="B35" s="33"/>
      <c r="C35" s="128"/>
      <c r="D35" s="126"/>
      <c r="E35" s="129"/>
      <c r="F35" s="53"/>
      <c r="G35" s="54"/>
      <c r="H35" s="39"/>
      <c r="I35" s="54"/>
      <c r="J35" s="62"/>
      <c r="K35" s="54"/>
      <c r="L35" s="62"/>
      <c r="M35" s="63"/>
      <c r="N35" s="62"/>
      <c r="O35" s="54"/>
      <c r="P35" s="62"/>
      <c r="Q35" s="54"/>
      <c r="R35" s="62"/>
      <c r="S35" s="54"/>
      <c r="T35" s="62"/>
      <c r="U35" s="54"/>
      <c r="V35" s="62"/>
      <c r="W35" s="54"/>
      <c r="X35" s="39"/>
      <c r="Y35" s="54"/>
      <c r="Z35" s="39"/>
      <c r="AA35" s="54"/>
      <c r="AB35" s="39"/>
      <c r="AC35" s="54"/>
      <c r="AD35" s="39"/>
      <c r="AE35" s="40"/>
      <c r="AF35" s="65"/>
      <c r="AG35" s="40"/>
      <c r="AH35" s="65"/>
      <c r="AI35" s="40"/>
      <c r="AJ35" s="64"/>
      <c r="AK35" s="40"/>
      <c r="AL35" s="64"/>
      <c r="AM35" s="40"/>
      <c r="AN35" s="64"/>
      <c r="AO35" s="40"/>
      <c r="AP35" s="39"/>
      <c r="AQ35" s="40"/>
      <c r="AR35" s="39"/>
      <c r="AS35" s="40"/>
      <c r="AT35" s="39"/>
      <c r="AU35" s="40"/>
      <c r="AV35" s="39"/>
      <c r="AW35" s="40"/>
      <c r="AX35" s="39"/>
      <c r="AY35" s="40"/>
      <c r="AZ35" s="39"/>
      <c r="BA35" s="40"/>
      <c r="BB35" s="39"/>
      <c r="BC35" s="40"/>
      <c r="BD35" s="64"/>
      <c r="BE35" s="40"/>
      <c r="BF35" s="39"/>
      <c r="BG35" s="40"/>
      <c r="BH35" s="39"/>
      <c r="BI35" s="40"/>
      <c r="BJ35" s="39"/>
      <c r="BK35" s="40"/>
      <c r="BL35" s="39"/>
      <c r="BM35" s="40"/>
      <c r="BN35" s="64"/>
      <c r="BO35" s="40"/>
      <c r="BP35" s="39"/>
      <c r="BQ35" s="40"/>
      <c r="BR35" s="39"/>
      <c r="BS35" s="40"/>
      <c r="BT35" s="65"/>
      <c r="BU35" s="40"/>
      <c r="BV35" s="64"/>
      <c r="BW35" s="40"/>
      <c r="BX35" s="39"/>
      <c r="BY35" s="40"/>
      <c r="BZ35" s="39"/>
      <c r="CA35" s="40"/>
      <c r="CB35" s="39"/>
      <c r="CC35" s="40"/>
      <c r="CD35" s="39"/>
      <c r="CE35" s="55"/>
      <c r="CF35" s="39"/>
      <c r="CG35" s="55"/>
      <c r="CH35" s="64"/>
    </row>
    <row r="36" ht="18.75" customHeight="1">
      <c r="A36" s="130"/>
      <c r="B36" s="33"/>
      <c r="C36" s="128"/>
      <c r="D36" s="126"/>
      <c r="E36" s="129"/>
      <c r="F36" s="53"/>
      <c r="G36" s="54"/>
      <c r="H36" s="39"/>
      <c r="I36" s="54"/>
      <c r="J36" s="62"/>
      <c r="K36" s="54"/>
      <c r="L36" s="62"/>
      <c r="M36" s="63"/>
      <c r="N36" s="62"/>
      <c r="O36" s="54"/>
      <c r="P36" s="62"/>
      <c r="Q36" s="54"/>
      <c r="R36" s="62"/>
      <c r="S36" s="54"/>
      <c r="T36" s="62"/>
      <c r="U36" s="54"/>
      <c r="V36" s="62"/>
      <c r="W36" s="54"/>
      <c r="X36" s="39"/>
      <c r="Y36" s="54"/>
      <c r="Z36" s="39"/>
      <c r="AA36" s="54"/>
      <c r="AB36" s="39"/>
      <c r="AC36" s="54"/>
      <c r="AD36" s="39"/>
      <c r="AE36" s="40"/>
      <c r="AF36" s="65"/>
      <c r="AG36" s="40"/>
      <c r="AH36" s="65"/>
      <c r="AI36" s="40"/>
      <c r="AJ36" s="64"/>
      <c r="AK36" s="40"/>
      <c r="AL36" s="64"/>
      <c r="AM36" s="40"/>
      <c r="AN36" s="64"/>
      <c r="AO36" s="40"/>
      <c r="AP36" s="39"/>
      <c r="AQ36" s="40"/>
      <c r="AR36" s="39"/>
      <c r="AS36" s="40"/>
      <c r="AT36" s="39"/>
      <c r="AU36" s="40"/>
      <c r="AV36" s="39"/>
      <c r="AW36" s="40"/>
      <c r="AX36" s="39"/>
      <c r="AY36" s="40"/>
      <c r="AZ36" s="39"/>
      <c r="BA36" s="40"/>
      <c r="BB36" s="39"/>
      <c r="BC36" s="40"/>
      <c r="BD36" s="64"/>
      <c r="BE36" s="40"/>
      <c r="BF36" s="39"/>
      <c r="BG36" s="40"/>
      <c r="BH36" s="39"/>
      <c r="BI36" s="40"/>
      <c r="BJ36" s="39"/>
      <c r="BK36" s="40"/>
      <c r="BL36" s="39"/>
      <c r="BM36" s="40"/>
      <c r="BN36" s="64"/>
      <c r="BO36" s="40"/>
      <c r="BP36" s="39"/>
      <c r="BQ36" s="40"/>
      <c r="BR36" s="39"/>
      <c r="BS36" s="40"/>
      <c r="BT36" s="65"/>
      <c r="BU36" s="40"/>
      <c r="BV36" s="64"/>
      <c r="BW36" s="40"/>
      <c r="BX36" s="39"/>
      <c r="BY36" s="40"/>
      <c r="BZ36" s="39"/>
      <c r="CA36" s="40"/>
      <c r="CB36" s="39"/>
      <c r="CC36" s="40"/>
      <c r="CD36" s="39"/>
      <c r="CE36" s="55"/>
      <c r="CF36" s="39"/>
      <c r="CG36" s="55"/>
      <c r="CH36" s="64"/>
    </row>
    <row r="37" ht="18.75" customHeight="1">
      <c r="A37" s="130"/>
      <c r="B37" s="33"/>
      <c r="C37" s="128"/>
      <c r="D37" s="126"/>
      <c r="E37" s="129"/>
      <c r="F37" s="53"/>
      <c r="G37" s="54"/>
      <c r="H37" s="39"/>
      <c r="I37" s="54"/>
      <c r="J37" s="62"/>
      <c r="K37" s="54"/>
      <c r="L37" s="62"/>
      <c r="M37" s="63"/>
      <c r="N37" s="62"/>
      <c r="O37" s="54"/>
      <c r="P37" s="62"/>
      <c r="Q37" s="54"/>
      <c r="R37" s="62"/>
      <c r="S37" s="54"/>
      <c r="T37" s="62"/>
      <c r="U37" s="54"/>
      <c r="V37" s="62"/>
      <c r="W37" s="54"/>
      <c r="X37" s="39"/>
      <c r="Y37" s="54"/>
      <c r="Z37" s="39"/>
      <c r="AA37" s="54"/>
      <c r="AB37" s="39"/>
      <c r="AC37" s="54"/>
      <c r="AD37" s="39"/>
      <c r="AE37" s="40"/>
      <c r="AF37" s="65"/>
      <c r="AG37" s="40"/>
      <c r="AH37" s="65"/>
      <c r="AI37" s="40"/>
      <c r="AJ37" s="64"/>
      <c r="AK37" s="40"/>
      <c r="AL37" s="64"/>
      <c r="AM37" s="40"/>
      <c r="AN37" s="64"/>
      <c r="AO37" s="40"/>
      <c r="AP37" s="39"/>
      <c r="AQ37" s="40"/>
      <c r="AR37" s="39"/>
      <c r="AS37" s="40"/>
      <c r="AT37" s="39"/>
      <c r="AU37" s="40"/>
      <c r="AV37" s="39"/>
      <c r="AW37" s="40"/>
      <c r="AX37" s="39"/>
      <c r="AY37" s="40"/>
      <c r="AZ37" s="39"/>
      <c r="BA37" s="40"/>
      <c r="BB37" s="39"/>
      <c r="BC37" s="40"/>
      <c r="BD37" s="64"/>
      <c r="BE37" s="40"/>
      <c r="BF37" s="39"/>
      <c r="BG37" s="40"/>
      <c r="BH37" s="39"/>
      <c r="BI37" s="40"/>
      <c r="BJ37" s="39"/>
      <c r="BK37" s="40"/>
      <c r="BL37" s="39"/>
      <c r="BM37" s="40"/>
      <c r="BN37" s="64"/>
      <c r="BO37" s="40"/>
      <c r="BP37" s="39"/>
      <c r="BQ37" s="40"/>
      <c r="BR37" s="39"/>
      <c r="BS37" s="40"/>
      <c r="BT37" s="65"/>
      <c r="BU37" s="40"/>
      <c r="BV37" s="64"/>
      <c r="BW37" s="40"/>
      <c r="BX37" s="39"/>
      <c r="BY37" s="40"/>
      <c r="BZ37" s="39"/>
      <c r="CA37" s="40"/>
      <c r="CB37" s="39"/>
      <c r="CC37" s="40"/>
      <c r="CD37" s="39"/>
      <c r="CE37" s="55"/>
      <c r="CF37" s="39"/>
      <c r="CG37" s="55"/>
      <c r="CH37" s="64"/>
    </row>
    <row r="38" ht="18.75" customHeight="1">
      <c r="A38" s="130"/>
      <c r="B38" s="33"/>
      <c r="C38" s="128"/>
      <c r="D38" s="126"/>
      <c r="E38" s="129"/>
      <c r="F38" s="53"/>
      <c r="G38" s="54"/>
      <c r="H38" s="39"/>
      <c r="I38" s="54"/>
      <c r="J38" s="62"/>
      <c r="K38" s="54"/>
      <c r="L38" s="62"/>
      <c r="M38" s="63"/>
      <c r="N38" s="62"/>
      <c r="O38" s="54"/>
      <c r="P38" s="62"/>
      <c r="Q38" s="54"/>
      <c r="R38" s="62"/>
      <c r="S38" s="54"/>
      <c r="T38" s="62"/>
      <c r="U38" s="54"/>
      <c r="V38" s="62"/>
      <c r="W38" s="54"/>
      <c r="X38" s="39"/>
      <c r="Y38" s="54"/>
      <c r="Z38" s="39"/>
      <c r="AA38" s="54"/>
      <c r="AB38" s="39"/>
      <c r="AC38" s="54"/>
      <c r="AD38" s="39"/>
      <c r="AE38" s="40"/>
      <c r="AF38" s="65"/>
      <c r="AG38" s="40"/>
      <c r="AH38" s="65"/>
      <c r="AI38" s="40"/>
      <c r="AJ38" s="64"/>
      <c r="AK38" s="40"/>
      <c r="AL38" s="64"/>
      <c r="AM38" s="40"/>
      <c r="AN38" s="64"/>
      <c r="AO38" s="40"/>
      <c r="AP38" s="39"/>
      <c r="AQ38" s="40"/>
      <c r="AR38" s="39"/>
      <c r="AS38" s="40"/>
      <c r="AT38" s="39"/>
      <c r="AU38" s="40"/>
      <c r="AV38" s="39"/>
      <c r="AW38" s="40"/>
      <c r="AX38" s="39"/>
      <c r="AY38" s="40"/>
      <c r="AZ38" s="39"/>
      <c r="BA38" s="40"/>
      <c r="BB38" s="39"/>
      <c r="BC38" s="40"/>
      <c r="BD38" s="64"/>
      <c r="BE38" s="40"/>
      <c r="BF38" s="39"/>
      <c r="BG38" s="40"/>
      <c r="BH38" s="39"/>
      <c r="BI38" s="40"/>
      <c r="BJ38" s="39"/>
      <c r="BK38" s="40"/>
      <c r="BL38" s="39"/>
      <c r="BM38" s="40"/>
      <c r="BN38" s="64"/>
      <c r="BO38" s="40"/>
      <c r="BP38" s="39"/>
      <c r="BQ38" s="40"/>
      <c r="BR38" s="39"/>
      <c r="BS38" s="40"/>
      <c r="BT38" s="65"/>
      <c r="BU38" s="40"/>
      <c r="BV38" s="64"/>
      <c r="BW38" s="40"/>
      <c r="BX38" s="39"/>
      <c r="BY38" s="40"/>
      <c r="BZ38" s="39"/>
      <c r="CA38" s="40"/>
      <c r="CB38" s="39"/>
      <c r="CC38" s="40"/>
      <c r="CD38" s="39"/>
      <c r="CE38" s="55"/>
      <c r="CF38" s="39"/>
      <c r="CG38" s="55"/>
      <c r="CH38" s="64"/>
    </row>
    <row r="39" ht="18.75" customHeight="1">
      <c r="A39" s="130"/>
      <c r="B39" s="33"/>
      <c r="C39" s="128"/>
      <c r="D39" s="126"/>
      <c r="E39" s="129"/>
      <c r="F39" s="53"/>
      <c r="G39" s="54"/>
      <c r="H39" s="39"/>
      <c r="I39" s="54"/>
      <c r="J39" s="62"/>
      <c r="K39" s="54"/>
      <c r="L39" s="62"/>
      <c r="M39" s="63"/>
      <c r="N39" s="62"/>
      <c r="O39" s="54"/>
      <c r="P39" s="62"/>
      <c r="Q39" s="54"/>
      <c r="R39" s="62"/>
      <c r="S39" s="54"/>
      <c r="T39" s="62"/>
      <c r="U39" s="54"/>
      <c r="V39" s="62"/>
      <c r="W39" s="54"/>
      <c r="X39" s="39"/>
      <c r="Y39" s="54"/>
      <c r="Z39" s="39"/>
      <c r="AA39" s="54"/>
      <c r="AB39" s="39"/>
      <c r="AC39" s="54"/>
      <c r="AD39" s="39"/>
      <c r="AE39" s="40"/>
      <c r="AF39" s="65"/>
      <c r="AG39" s="40"/>
      <c r="AH39" s="65"/>
      <c r="AI39" s="40"/>
      <c r="AJ39" s="64"/>
      <c r="AK39" s="40"/>
      <c r="AL39" s="64"/>
      <c r="AM39" s="40"/>
      <c r="AN39" s="64"/>
      <c r="AO39" s="40"/>
      <c r="AP39" s="39"/>
      <c r="AQ39" s="40"/>
      <c r="AR39" s="39"/>
      <c r="AS39" s="40"/>
      <c r="AT39" s="39"/>
      <c r="AU39" s="40"/>
      <c r="AV39" s="39"/>
      <c r="AW39" s="40"/>
      <c r="AX39" s="39"/>
      <c r="AY39" s="40"/>
      <c r="AZ39" s="39"/>
      <c r="BA39" s="40"/>
      <c r="BB39" s="39"/>
      <c r="BC39" s="40"/>
      <c r="BD39" s="64"/>
      <c r="BE39" s="40"/>
      <c r="BF39" s="39"/>
      <c r="BG39" s="40"/>
      <c r="BH39" s="39"/>
      <c r="BI39" s="40"/>
      <c r="BJ39" s="39"/>
      <c r="BK39" s="40"/>
      <c r="BL39" s="39"/>
      <c r="BM39" s="40"/>
      <c r="BN39" s="64"/>
      <c r="BO39" s="40"/>
      <c r="BP39" s="39"/>
      <c r="BQ39" s="40"/>
      <c r="BR39" s="39"/>
      <c r="BS39" s="40"/>
      <c r="BT39" s="65"/>
      <c r="BU39" s="40"/>
      <c r="BV39" s="64"/>
      <c r="BW39" s="40"/>
      <c r="BX39" s="39"/>
      <c r="BY39" s="40"/>
      <c r="BZ39" s="39"/>
      <c r="CA39" s="40"/>
      <c r="CB39" s="39"/>
      <c r="CC39" s="40"/>
      <c r="CD39" s="39"/>
      <c r="CE39" s="55"/>
      <c r="CF39" s="39"/>
      <c r="CG39" s="55"/>
      <c r="CH39" s="64"/>
    </row>
    <row r="40" ht="18.75" customHeight="1">
      <c r="A40" s="130"/>
      <c r="B40" s="33"/>
      <c r="C40" s="128"/>
      <c r="D40" s="126"/>
      <c r="E40" s="129"/>
      <c r="F40" s="53"/>
      <c r="G40" s="54"/>
      <c r="H40" s="39"/>
      <c r="I40" s="54"/>
      <c r="J40" s="62"/>
      <c r="K40" s="54"/>
      <c r="L40" s="62"/>
      <c r="M40" s="63"/>
      <c r="N40" s="62"/>
      <c r="O40" s="54"/>
      <c r="P40" s="62"/>
      <c r="Q40" s="54"/>
      <c r="R40" s="62"/>
      <c r="S40" s="54"/>
      <c r="T40" s="62"/>
      <c r="U40" s="54"/>
      <c r="V40" s="62"/>
      <c r="W40" s="54"/>
      <c r="X40" s="39"/>
      <c r="Y40" s="54"/>
      <c r="Z40" s="39"/>
      <c r="AA40" s="54"/>
      <c r="AB40" s="39"/>
      <c r="AC40" s="54"/>
      <c r="AD40" s="39"/>
      <c r="AE40" s="40"/>
      <c r="AF40" s="65"/>
      <c r="AG40" s="40"/>
      <c r="AH40" s="65"/>
      <c r="AI40" s="40"/>
      <c r="AJ40" s="64"/>
      <c r="AK40" s="40"/>
      <c r="AL40" s="64"/>
      <c r="AM40" s="40"/>
      <c r="AN40" s="64"/>
      <c r="AO40" s="40"/>
      <c r="AP40" s="39"/>
      <c r="AQ40" s="40"/>
      <c r="AR40" s="39"/>
      <c r="AS40" s="40"/>
      <c r="AT40" s="39"/>
      <c r="AU40" s="40"/>
      <c r="AV40" s="39"/>
      <c r="AW40" s="40"/>
      <c r="AX40" s="39"/>
      <c r="AY40" s="40"/>
      <c r="AZ40" s="39"/>
      <c r="BA40" s="40"/>
      <c r="BB40" s="39"/>
      <c r="BC40" s="40"/>
      <c r="BD40" s="64"/>
      <c r="BE40" s="40"/>
      <c r="BF40" s="39"/>
      <c r="BG40" s="40"/>
      <c r="BH40" s="39"/>
      <c r="BI40" s="40"/>
      <c r="BJ40" s="39"/>
      <c r="BK40" s="40"/>
      <c r="BL40" s="39"/>
      <c r="BM40" s="40"/>
      <c r="BN40" s="64"/>
      <c r="BO40" s="40"/>
      <c r="BP40" s="39"/>
      <c r="BQ40" s="40"/>
      <c r="BR40" s="39"/>
      <c r="BS40" s="40"/>
      <c r="BT40" s="65"/>
      <c r="BU40" s="40"/>
      <c r="BV40" s="64"/>
      <c r="BW40" s="40"/>
      <c r="BX40" s="39"/>
      <c r="BY40" s="40"/>
      <c r="BZ40" s="39"/>
      <c r="CA40" s="40"/>
      <c r="CB40" s="39"/>
      <c r="CC40" s="40"/>
      <c r="CD40" s="39"/>
      <c r="CE40" s="55"/>
      <c r="CF40" s="39"/>
      <c r="CG40" s="55"/>
      <c r="CH40" s="64"/>
    </row>
    <row r="41" ht="18.75" customHeight="1">
      <c r="A41" s="131"/>
      <c r="B41" s="17"/>
      <c r="C41" s="132"/>
      <c r="D41" s="126"/>
      <c r="E41" s="127"/>
      <c r="F41" s="66"/>
      <c r="G41" s="3"/>
      <c r="H41" s="67"/>
      <c r="I41" s="3"/>
      <c r="J41" s="67"/>
      <c r="K41" s="3"/>
      <c r="L41" s="67"/>
      <c r="M41" s="3"/>
      <c r="N41" s="67"/>
      <c r="O41" s="3"/>
      <c r="P41" s="67"/>
      <c r="Q41" s="3"/>
      <c r="R41" s="67"/>
      <c r="S41" s="3"/>
      <c r="T41" s="67"/>
      <c r="U41" s="3"/>
      <c r="V41" s="67"/>
      <c r="W41" s="3"/>
      <c r="X41" s="67"/>
      <c r="Y41" s="3"/>
      <c r="Z41" s="67"/>
      <c r="AA41" s="3"/>
      <c r="AB41" s="67"/>
      <c r="AC41" s="3"/>
      <c r="AD41" s="67"/>
      <c r="AF41" s="67"/>
      <c r="AH41" s="67"/>
      <c r="AJ41" s="67"/>
      <c r="AL41" s="67"/>
      <c r="AN41" s="67"/>
      <c r="AP41" s="67"/>
      <c r="AR41" s="67"/>
      <c r="AT41" s="67"/>
      <c r="AV41" s="67"/>
      <c r="AX41" s="67"/>
      <c r="AZ41" s="67"/>
      <c r="BB41" s="67"/>
      <c r="BD41" s="67"/>
      <c r="BF41" s="67"/>
      <c r="BH41" s="67"/>
      <c r="BJ41" s="67"/>
      <c r="BL41" s="67"/>
      <c r="BN41" s="67"/>
      <c r="BP41" s="67"/>
      <c r="BR41" s="67"/>
      <c r="BT41" s="67"/>
      <c r="BV41" s="67"/>
      <c r="BX41" s="67"/>
      <c r="BZ41" s="67"/>
      <c r="CB41" s="67"/>
      <c r="CD41" s="67"/>
      <c r="CF41" s="67"/>
      <c r="CH41" s="67"/>
    </row>
    <row r="42" ht="18.75" customHeight="1">
      <c r="A42" s="131"/>
      <c r="B42" s="17"/>
      <c r="C42" s="132"/>
      <c r="D42" s="126"/>
      <c r="E42" s="127"/>
      <c r="F42" s="66"/>
      <c r="G42" s="3"/>
      <c r="H42" s="67"/>
      <c r="I42" s="3"/>
      <c r="J42" s="67"/>
      <c r="K42" s="3"/>
      <c r="L42" s="67"/>
      <c r="M42" s="3"/>
      <c r="N42" s="67"/>
      <c r="O42" s="3"/>
      <c r="P42" s="67"/>
      <c r="Q42" s="3"/>
      <c r="R42" s="67"/>
      <c r="S42" s="3"/>
      <c r="T42" s="67"/>
      <c r="U42" s="3"/>
      <c r="V42" s="67"/>
      <c r="W42" s="3"/>
      <c r="X42" s="67"/>
      <c r="Y42" s="3"/>
      <c r="Z42" s="67"/>
      <c r="AA42" s="3"/>
      <c r="AB42" s="67"/>
      <c r="AC42" s="3"/>
      <c r="AD42" s="67"/>
      <c r="AF42" s="67"/>
      <c r="AH42" s="67"/>
      <c r="AJ42" s="67"/>
      <c r="AL42" s="67"/>
      <c r="AN42" s="67"/>
      <c r="AP42" s="67"/>
      <c r="AR42" s="67"/>
      <c r="AT42" s="67"/>
      <c r="AV42" s="67"/>
      <c r="AX42" s="67"/>
      <c r="AZ42" s="67"/>
      <c r="BB42" s="67"/>
      <c r="BD42" s="67"/>
      <c r="BF42" s="67"/>
      <c r="BH42" s="67"/>
      <c r="BJ42" s="67"/>
      <c r="BL42" s="67"/>
      <c r="BN42" s="67"/>
      <c r="BP42" s="67"/>
      <c r="BR42" s="67"/>
      <c r="BT42" s="67"/>
      <c r="BV42" s="67"/>
      <c r="BX42" s="67"/>
      <c r="BZ42" s="67"/>
      <c r="CB42" s="67"/>
      <c r="CD42" s="67"/>
      <c r="CF42" s="67"/>
      <c r="CH42" s="67"/>
    </row>
    <row r="43" ht="18.75" customHeight="1">
      <c r="A43" s="131"/>
      <c r="B43" s="17"/>
      <c r="C43" s="132"/>
      <c r="D43" s="126"/>
      <c r="E43" s="127"/>
      <c r="F43" s="66"/>
      <c r="G43" s="3"/>
      <c r="H43" s="67"/>
      <c r="I43" s="3"/>
      <c r="J43" s="67"/>
      <c r="K43" s="3"/>
      <c r="L43" s="67"/>
      <c r="M43" s="3"/>
      <c r="N43" s="67"/>
      <c r="O43" s="3"/>
      <c r="P43" s="67"/>
      <c r="Q43" s="3"/>
      <c r="R43" s="67"/>
      <c r="S43" s="3"/>
      <c r="T43" s="67"/>
      <c r="U43" s="3"/>
      <c r="V43" s="67"/>
      <c r="W43" s="3"/>
      <c r="X43" s="67"/>
      <c r="Y43" s="3"/>
      <c r="Z43" s="67"/>
      <c r="AA43" s="3"/>
      <c r="AB43" s="67"/>
      <c r="AC43" s="3"/>
      <c r="AD43" s="67"/>
      <c r="AF43" s="67"/>
      <c r="AH43" s="67"/>
      <c r="AJ43" s="67"/>
      <c r="AL43" s="67"/>
      <c r="AN43" s="67"/>
      <c r="AP43" s="67"/>
      <c r="AR43" s="67"/>
      <c r="AT43" s="67"/>
      <c r="AV43" s="67"/>
      <c r="AX43" s="67"/>
      <c r="AZ43" s="67"/>
      <c r="BB43" s="67"/>
      <c r="BD43" s="67"/>
      <c r="BF43" s="67"/>
      <c r="BH43" s="67"/>
      <c r="BJ43" s="67"/>
      <c r="BL43" s="67"/>
      <c r="BN43" s="67"/>
      <c r="BP43" s="67"/>
      <c r="BR43" s="67"/>
      <c r="BT43" s="67"/>
      <c r="BV43" s="67"/>
      <c r="BX43" s="67"/>
      <c r="BZ43" s="67"/>
      <c r="CB43" s="67"/>
      <c r="CD43" s="67"/>
      <c r="CF43" s="67"/>
      <c r="CH43" s="67"/>
    </row>
    <row r="44" ht="18.75" customHeight="1">
      <c r="A44" s="131"/>
      <c r="B44" s="17"/>
      <c r="C44" s="132"/>
      <c r="D44" s="126"/>
      <c r="E44" s="127"/>
      <c r="F44" s="66"/>
      <c r="G44" s="3"/>
      <c r="H44" s="67"/>
      <c r="I44" s="3"/>
      <c r="J44" s="67"/>
      <c r="K44" s="3"/>
      <c r="L44" s="67"/>
      <c r="M44" s="3"/>
      <c r="N44" s="67"/>
      <c r="O44" s="3"/>
      <c r="P44" s="67"/>
      <c r="Q44" s="3"/>
      <c r="R44" s="67"/>
      <c r="S44" s="3"/>
      <c r="T44" s="67"/>
      <c r="U44" s="3"/>
      <c r="V44" s="67"/>
      <c r="W44" s="3"/>
      <c r="X44" s="67"/>
      <c r="Y44" s="3"/>
      <c r="Z44" s="67"/>
      <c r="AA44" s="3"/>
      <c r="AB44" s="67"/>
      <c r="AC44" s="3"/>
      <c r="AD44" s="67"/>
      <c r="AF44" s="67"/>
      <c r="AH44" s="67"/>
      <c r="AJ44" s="67"/>
      <c r="AL44" s="67"/>
      <c r="AN44" s="67"/>
      <c r="AP44" s="67"/>
      <c r="AR44" s="67"/>
      <c r="AT44" s="67"/>
      <c r="AV44" s="67"/>
      <c r="AX44" s="67"/>
      <c r="AZ44" s="67"/>
      <c r="BB44" s="67"/>
      <c r="BD44" s="67"/>
      <c r="BF44" s="67"/>
      <c r="BH44" s="67"/>
      <c r="BJ44" s="67"/>
      <c r="BL44" s="67"/>
      <c r="BN44" s="67"/>
      <c r="BP44" s="67"/>
      <c r="BR44" s="67"/>
      <c r="BT44" s="67"/>
      <c r="BV44" s="67"/>
      <c r="BX44" s="67"/>
      <c r="BZ44" s="67"/>
      <c r="CB44" s="67"/>
      <c r="CD44" s="67"/>
      <c r="CF44" s="67"/>
      <c r="CH44" s="67"/>
    </row>
    <row r="45" ht="18.75" customHeight="1">
      <c r="A45" s="131"/>
      <c r="B45" s="17"/>
      <c r="C45" s="132"/>
      <c r="D45" s="126"/>
      <c r="E45" s="127"/>
      <c r="F45" s="66"/>
      <c r="G45" s="3"/>
      <c r="H45" s="67"/>
      <c r="I45" s="3"/>
      <c r="J45" s="67"/>
      <c r="K45" s="3"/>
      <c r="L45" s="67"/>
      <c r="M45" s="3"/>
      <c r="N45" s="67"/>
      <c r="O45" s="3"/>
      <c r="P45" s="67"/>
      <c r="Q45" s="3"/>
      <c r="R45" s="67"/>
      <c r="S45" s="3"/>
      <c r="T45" s="67"/>
      <c r="U45" s="3"/>
      <c r="V45" s="67"/>
      <c r="W45" s="3"/>
      <c r="X45" s="67"/>
      <c r="Y45" s="3"/>
      <c r="Z45" s="67"/>
      <c r="AA45" s="3"/>
      <c r="AB45" s="67"/>
      <c r="AC45" s="3"/>
      <c r="AD45" s="67"/>
      <c r="AF45" s="67"/>
      <c r="AH45" s="67"/>
      <c r="AJ45" s="67"/>
      <c r="AL45" s="67"/>
      <c r="AN45" s="67"/>
      <c r="AP45" s="67"/>
      <c r="AR45" s="67"/>
      <c r="AT45" s="67"/>
      <c r="AV45" s="67"/>
      <c r="AX45" s="67"/>
      <c r="AZ45" s="67"/>
      <c r="BB45" s="67"/>
      <c r="BD45" s="67"/>
      <c r="BF45" s="67"/>
      <c r="BH45" s="67"/>
      <c r="BJ45" s="67"/>
      <c r="BL45" s="67"/>
      <c r="BN45" s="67"/>
      <c r="BP45" s="67"/>
      <c r="BR45" s="67"/>
      <c r="BT45" s="67"/>
      <c r="BV45" s="67"/>
      <c r="BX45" s="67"/>
      <c r="BZ45" s="67"/>
      <c r="CB45" s="67"/>
      <c r="CD45" s="67"/>
      <c r="CF45" s="67"/>
      <c r="CH45" s="67"/>
    </row>
    <row r="46" ht="18.75" customHeight="1">
      <c r="A46" s="131"/>
      <c r="B46" s="17"/>
      <c r="C46" s="132"/>
      <c r="D46" s="126"/>
      <c r="E46" s="127"/>
      <c r="F46" s="66"/>
      <c r="G46" s="3"/>
      <c r="H46" s="67"/>
      <c r="I46" s="3"/>
      <c r="J46" s="67"/>
      <c r="K46" s="3"/>
      <c r="L46" s="67"/>
      <c r="M46" s="3"/>
      <c r="N46" s="67"/>
      <c r="O46" s="3"/>
      <c r="P46" s="67"/>
      <c r="Q46" s="3"/>
      <c r="R46" s="67"/>
      <c r="S46" s="3"/>
      <c r="T46" s="67"/>
      <c r="U46" s="3"/>
      <c r="V46" s="67"/>
      <c r="W46" s="3"/>
      <c r="X46" s="67"/>
      <c r="Y46" s="3"/>
      <c r="Z46" s="67"/>
      <c r="AA46" s="3"/>
      <c r="AB46" s="67"/>
      <c r="AC46" s="3"/>
      <c r="AD46" s="67"/>
      <c r="AF46" s="67"/>
      <c r="AH46" s="67"/>
      <c r="AJ46" s="67"/>
      <c r="AL46" s="67"/>
      <c r="AN46" s="67"/>
      <c r="AP46" s="67"/>
      <c r="AR46" s="67"/>
      <c r="AT46" s="67"/>
      <c r="AV46" s="67"/>
      <c r="AX46" s="67"/>
      <c r="AZ46" s="67"/>
      <c r="BB46" s="67"/>
      <c r="BD46" s="67"/>
      <c r="BF46" s="67"/>
      <c r="BH46" s="67"/>
      <c r="BJ46" s="67"/>
      <c r="BL46" s="67"/>
      <c r="BN46" s="67"/>
      <c r="BP46" s="67"/>
      <c r="BR46" s="67"/>
      <c r="BT46" s="67"/>
      <c r="BV46" s="67"/>
      <c r="BX46" s="67"/>
      <c r="BZ46" s="67"/>
      <c r="CB46" s="67"/>
      <c r="CD46" s="67"/>
      <c r="CF46" s="67"/>
      <c r="CH46" s="67"/>
    </row>
    <row r="47" ht="18.75" customHeight="1">
      <c r="A47" s="131"/>
      <c r="B47" s="17"/>
      <c r="C47" s="132"/>
      <c r="D47" s="126"/>
      <c r="E47" s="127"/>
      <c r="F47" s="66"/>
      <c r="G47" s="3"/>
      <c r="H47" s="67"/>
      <c r="I47" s="3"/>
      <c r="J47" s="67"/>
      <c r="K47" s="3"/>
      <c r="L47" s="67"/>
      <c r="M47" s="3"/>
      <c r="N47" s="67"/>
      <c r="O47" s="3"/>
      <c r="P47" s="67"/>
      <c r="Q47" s="3"/>
      <c r="R47" s="67"/>
      <c r="S47" s="3"/>
      <c r="T47" s="67"/>
      <c r="U47" s="3"/>
      <c r="V47" s="67"/>
      <c r="W47" s="3"/>
      <c r="X47" s="67"/>
      <c r="Y47" s="3"/>
      <c r="Z47" s="67"/>
      <c r="AA47" s="3"/>
      <c r="AB47" s="67"/>
      <c r="AC47" s="3"/>
      <c r="AD47" s="67"/>
      <c r="AF47" s="67"/>
      <c r="AH47" s="67"/>
      <c r="AJ47" s="67"/>
      <c r="AL47" s="67"/>
      <c r="AN47" s="67"/>
      <c r="AP47" s="67"/>
      <c r="AR47" s="67"/>
      <c r="AT47" s="67"/>
      <c r="AV47" s="67"/>
      <c r="AX47" s="67"/>
      <c r="AZ47" s="67"/>
      <c r="BB47" s="67"/>
      <c r="BD47" s="67"/>
      <c r="BF47" s="67"/>
      <c r="BH47" s="67"/>
      <c r="BJ47" s="67"/>
      <c r="BL47" s="67"/>
      <c r="BN47" s="67"/>
      <c r="BP47" s="67"/>
      <c r="BR47" s="67"/>
      <c r="BT47" s="67"/>
      <c r="BV47" s="67"/>
      <c r="BX47" s="67"/>
      <c r="BZ47" s="67"/>
      <c r="CB47" s="67"/>
      <c r="CD47" s="67"/>
      <c r="CF47" s="67"/>
      <c r="CH47" s="67"/>
    </row>
    <row r="48" ht="18.75" customHeight="1">
      <c r="A48" s="131"/>
      <c r="B48" s="17"/>
      <c r="C48" s="132"/>
      <c r="D48" s="126"/>
      <c r="E48" s="127"/>
      <c r="F48" s="66"/>
      <c r="G48" s="3"/>
      <c r="H48" s="67"/>
      <c r="I48" s="3"/>
      <c r="J48" s="67"/>
      <c r="K48" s="3"/>
      <c r="L48" s="67"/>
      <c r="M48" s="3"/>
      <c r="N48" s="67"/>
      <c r="O48" s="3"/>
      <c r="P48" s="67"/>
      <c r="Q48" s="3"/>
      <c r="R48" s="67"/>
      <c r="S48" s="3"/>
      <c r="T48" s="67"/>
      <c r="U48" s="3"/>
      <c r="V48" s="67"/>
      <c r="W48" s="3"/>
      <c r="X48" s="67"/>
      <c r="Y48" s="3"/>
      <c r="Z48" s="67"/>
      <c r="AA48" s="3"/>
      <c r="AB48" s="67"/>
      <c r="AC48" s="3"/>
      <c r="AD48" s="67"/>
      <c r="AF48" s="67"/>
      <c r="AH48" s="67"/>
      <c r="AJ48" s="67"/>
      <c r="AL48" s="67"/>
      <c r="AN48" s="67"/>
      <c r="AP48" s="67"/>
      <c r="AR48" s="67"/>
      <c r="AT48" s="67"/>
      <c r="AV48" s="67"/>
      <c r="AX48" s="67"/>
      <c r="AZ48" s="67"/>
      <c r="BB48" s="67"/>
      <c r="BD48" s="67"/>
      <c r="BF48" s="67"/>
      <c r="BH48" s="67"/>
      <c r="BJ48" s="67"/>
      <c r="BL48" s="67"/>
      <c r="BN48" s="67"/>
      <c r="BP48" s="67"/>
      <c r="BR48" s="67"/>
      <c r="BT48" s="67"/>
      <c r="BV48" s="67"/>
      <c r="BX48" s="67"/>
      <c r="BZ48" s="67"/>
      <c r="CB48" s="67"/>
      <c r="CD48" s="67"/>
      <c r="CF48" s="67"/>
      <c r="CH48" s="67"/>
    </row>
    <row r="49" ht="18.75" customHeight="1">
      <c r="A49" s="131"/>
      <c r="B49" s="17"/>
      <c r="C49" s="132"/>
      <c r="D49" s="126"/>
      <c r="E49" s="127"/>
      <c r="F49" s="66"/>
      <c r="G49" s="3"/>
      <c r="H49" s="67"/>
      <c r="I49" s="3"/>
      <c r="J49" s="67"/>
      <c r="K49" s="3"/>
      <c r="L49" s="67"/>
      <c r="M49" s="3"/>
      <c r="N49" s="67"/>
      <c r="O49" s="3"/>
      <c r="P49" s="67"/>
      <c r="Q49" s="3"/>
      <c r="R49" s="67"/>
      <c r="S49" s="3"/>
      <c r="T49" s="67"/>
      <c r="U49" s="3"/>
      <c r="V49" s="67"/>
      <c r="W49" s="3"/>
      <c r="X49" s="67"/>
      <c r="Y49" s="3"/>
      <c r="Z49" s="67"/>
      <c r="AA49" s="3"/>
      <c r="AB49" s="67"/>
      <c r="AC49" s="3"/>
      <c r="AD49" s="67"/>
      <c r="AF49" s="67"/>
      <c r="AH49" s="67"/>
      <c r="AJ49" s="67"/>
      <c r="AL49" s="67"/>
      <c r="AN49" s="67"/>
      <c r="AP49" s="67"/>
      <c r="AR49" s="67"/>
      <c r="AT49" s="67"/>
      <c r="AV49" s="67"/>
      <c r="AX49" s="67"/>
      <c r="AZ49" s="67"/>
      <c r="BB49" s="67"/>
      <c r="BD49" s="67"/>
      <c r="BF49" s="67"/>
      <c r="BH49" s="67"/>
      <c r="BJ49" s="67"/>
      <c r="BL49" s="67"/>
      <c r="BN49" s="67"/>
      <c r="BP49" s="67"/>
      <c r="BR49" s="67"/>
      <c r="BT49" s="67"/>
      <c r="BV49" s="67"/>
      <c r="BX49" s="67"/>
      <c r="BZ49" s="67"/>
      <c r="CB49" s="67"/>
      <c r="CD49" s="67"/>
      <c r="CF49" s="67"/>
      <c r="CH49" s="67"/>
    </row>
    <row r="50" ht="18.75" customHeight="1">
      <c r="A50" s="131"/>
      <c r="B50" s="17"/>
      <c r="C50" s="132"/>
      <c r="D50" s="126"/>
      <c r="E50" s="127"/>
      <c r="F50" s="66"/>
      <c r="G50" s="3"/>
      <c r="H50" s="67"/>
      <c r="I50" s="3"/>
      <c r="J50" s="67"/>
      <c r="K50" s="3"/>
      <c r="L50" s="67"/>
      <c r="M50" s="3"/>
      <c r="N50" s="67"/>
      <c r="O50" s="3"/>
      <c r="P50" s="67"/>
      <c r="Q50" s="3"/>
      <c r="R50" s="67"/>
      <c r="S50" s="3"/>
      <c r="T50" s="67"/>
      <c r="U50" s="3"/>
      <c r="V50" s="67"/>
      <c r="W50" s="3"/>
      <c r="X50" s="67"/>
      <c r="Y50" s="3"/>
      <c r="Z50" s="67"/>
      <c r="AA50" s="3"/>
      <c r="AB50" s="67"/>
      <c r="AC50" s="3"/>
      <c r="AD50" s="67"/>
      <c r="AF50" s="67"/>
      <c r="AH50" s="67"/>
      <c r="AJ50" s="67"/>
      <c r="AL50" s="67"/>
      <c r="AN50" s="67"/>
      <c r="AP50" s="67"/>
      <c r="AR50" s="67"/>
      <c r="AT50" s="67"/>
      <c r="AV50" s="67"/>
      <c r="AX50" s="67"/>
      <c r="AZ50" s="67"/>
      <c r="BB50" s="67"/>
      <c r="BD50" s="67"/>
      <c r="BF50" s="67"/>
      <c r="BH50" s="67"/>
      <c r="BJ50" s="67"/>
      <c r="BL50" s="67"/>
      <c r="BN50" s="67"/>
      <c r="BP50" s="67"/>
      <c r="BR50" s="67"/>
      <c r="BT50" s="67"/>
      <c r="BV50" s="67"/>
      <c r="BX50" s="67"/>
      <c r="BZ50" s="67"/>
      <c r="CB50" s="67"/>
      <c r="CD50" s="67"/>
      <c r="CF50" s="67"/>
      <c r="CH50" s="67"/>
    </row>
    <row r="51" ht="18.75" customHeight="1">
      <c r="A51" s="131"/>
      <c r="B51" s="17"/>
      <c r="C51" s="132"/>
      <c r="D51" s="126"/>
      <c r="E51" s="127"/>
      <c r="F51" s="66"/>
      <c r="G51" s="3"/>
      <c r="H51" s="67"/>
      <c r="I51" s="3"/>
      <c r="J51" s="67"/>
      <c r="K51" s="3"/>
      <c r="L51" s="67"/>
      <c r="M51" s="3"/>
      <c r="N51" s="67"/>
      <c r="O51" s="3"/>
      <c r="P51" s="67"/>
      <c r="Q51" s="3"/>
      <c r="R51" s="67"/>
      <c r="S51" s="3"/>
      <c r="T51" s="67"/>
      <c r="U51" s="3"/>
      <c r="V51" s="67"/>
      <c r="W51" s="3"/>
      <c r="X51" s="67"/>
      <c r="Y51" s="3"/>
      <c r="Z51" s="67"/>
      <c r="AA51" s="3"/>
      <c r="AB51" s="67"/>
      <c r="AC51" s="3"/>
      <c r="AD51" s="67"/>
      <c r="AF51" s="67"/>
      <c r="AH51" s="67"/>
      <c r="AJ51" s="67"/>
      <c r="AL51" s="67"/>
      <c r="AN51" s="67"/>
      <c r="AP51" s="67"/>
      <c r="AR51" s="67"/>
      <c r="AT51" s="67"/>
      <c r="AV51" s="67"/>
      <c r="AX51" s="67"/>
      <c r="AZ51" s="67"/>
      <c r="BB51" s="67"/>
      <c r="BD51" s="67"/>
      <c r="BF51" s="67"/>
      <c r="BH51" s="67"/>
      <c r="BJ51" s="67"/>
      <c r="BL51" s="67"/>
      <c r="BN51" s="67"/>
      <c r="BP51" s="67"/>
      <c r="BR51" s="67"/>
      <c r="BT51" s="67"/>
      <c r="BV51" s="67"/>
      <c r="BX51" s="67"/>
      <c r="BZ51" s="67"/>
      <c r="CB51" s="67"/>
      <c r="CD51" s="67"/>
      <c r="CF51" s="67"/>
      <c r="CH51" s="67"/>
    </row>
    <row r="52" ht="18.75" customHeight="1">
      <c r="A52" s="131"/>
      <c r="B52" s="17"/>
      <c r="C52" s="132"/>
      <c r="D52" s="126"/>
      <c r="E52" s="127"/>
      <c r="F52" s="66"/>
      <c r="G52" s="3"/>
      <c r="H52" s="67"/>
      <c r="I52" s="3"/>
      <c r="J52" s="67"/>
      <c r="K52" s="3"/>
      <c r="L52" s="67"/>
      <c r="M52" s="3"/>
      <c r="N52" s="67"/>
      <c r="O52" s="3"/>
      <c r="P52" s="67"/>
      <c r="Q52" s="3"/>
      <c r="R52" s="67"/>
      <c r="S52" s="3"/>
      <c r="T52" s="67"/>
      <c r="U52" s="3"/>
      <c r="V52" s="67"/>
      <c r="W52" s="3"/>
      <c r="X52" s="67"/>
      <c r="Y52" s="3"/>
      <c r="Z52" s="67"/>
      <c r="AA52" s="3"/>
      <c r="AB52" s="67"/>
      <c r="AC52" s="3"/>
      <c r="AD52" s="67"/>
      <c r="AF52" s="67"/>
      <c r="AH52" s="67"/>
      <c r="AJ52" s="67"/>
      <c r="AL52" s="67"/>
      <c r="AN52" s="67"/>
      <c r="AP52" s="67"/>
      <c r="AR52" s="67"/>
      <c r="AT52" s="67"/>
      <c r="AV52" s="67"/>
      <c r="AX52" s="67"/>
      <c r="AZ52" s="67"/>
      <c r="BB52" s="67"/>
      <c r="BD52" s="67"/>
      <c r="BF52" s="67"/>
      <c r="BH52" s="67"/>
      <c r="BJ52" s="67"/>
      <c r="BL52" s="67"/>
      <c r="BN52" s="67"/>
      <c r="BP52" s="67"/>
      <c r="BR52" s="67"/>
      <c r="BT52" s="67"/>
      <c r="BV52" s="67"/>
      <c r="BX52" s="67"/>
      <c r="BZ52" s="67"/>
      <c r="CB52" s="67"/>
      <c r="CD52" s="67"/>
      <c r="CF52" s="67"/>
      <c r="CH52" s="67"/>
    </row>
    <row r="53" ht="18.75" customHeight="1">
      <c r="A53" s="131"/>
      <c r="B53" s="17"/>
      <c r="C53" s="132"/>
      <c r="D53" s="126"/>
      <c r="E53" s="127"/>
      <c r="F53" s="66"/>
      <c r="G53" s="3"/>
      <c r="H53" s="67"/>
      <c r="I53" s="3"/>
      <c r="J53" s="67"/>
      <c r="K53" s="3"/>
      <c r="L53" s="67"/>
      <c r="M53" s="3"/>
      <c r="N53" s="67"/>
      <c r="O53" s="3"/>
      <c r="P53" s="67"/>
      <c r="Q53" s="3"/>
      <c r="R53" s="67"/>
      <c r="S53" s="3"/>
      <c r="T53" s="67"/>
      <c r="U53" s="3"/>
      <c r="V53" s="67"/>
      <c r="W53" s="3"/>
      <c r="X53" s="67"/>
      <c r="Y53" s="3"/>
      <c r="Z53" s="67"/>
      <c r="AA53" s="3"/>
      <c r="AB53" s="67"/>
      <c r="AC53" s="3"/>
      <c r="AD53" s="67"/>
      <c r="AF53" s="67"/>
      <c r="AH53" s="67"/>
      <c r="AJ53" s="67"/>
      <c r="AL53" s="67"/>
      <c r="AN53" s="67"/>
      <c r="AP53" s="67"/>
      <c r="AR53" s="67"/>
      <c r="AT53" s="67"/>
      <c r="AV53" s="67"/>
      <c r="AX53" s="67"/>
      <c r="AZ53" s="67"/>
      <c r="BB53" s="67"/>
      <c r="BD53" s="67"/>
      <c r="BF53" s="67"/>
      <c r="BH53" s="67"/>
      <c r="BJ53" s="67"/>
      <c r="BL53" s="67"/>
      <c r="BN53" s="67"/>
      <c r="BP53" s="67"/>
      <c r="BR53" s="67"/>
      <c r="BT53" s="67"/>
      <c r="BV53" s="67"/>
      <c r="BX53" s="67"/>
      <c r="BZ53" s="67"/>
      <c r="CB53" s="67"/>
      <c r="CD53" s="67"/>
      <c r="CF53" s="67"/>
      <c r="CH53" s="67"/>
    </row>
    <row r="54" ht="18.75" customHeight="1">
      <c r="A54" s="131"/>
      <c r="B54" s="17"/>
      <c r="C54" s="132"/>
      <c r="D54" s="126"/>
      <c r="E54" s="127"/>
      <c r="F54" s="66"/>
      <c r="G54" s="3"/>
      <c r="H54" s="67"/>
      <c r="I54" s="3"/>
      <c r="J54" s="67"/>
      <c r="K54" s="3"/>
      <c r="L54" s="67"/>
      <c r="M54" s="3"/>
      <c r="N54" s="67"/>
      <c r="O54" s="3"/>
      <c r="P54" s="67"/>
      <c r="Q54" s="3"/>
      <c r="R54" s="67"/>
      <c r="S54" s="3"/>
      <c r="T54" s="67"/>
      <c r="U54" s="3"/>
      <c r="V54" s="67"/>
      <c r="W54" s="3"/>
      <c r="X54" s="67"/>
      <c r="Y54" s="3"/>
      <c r="Z54" s="67"/>
      <c r="AA54" s="3"/>
      <c r="AB54" s="67"/>
      <c r="AC54" s="3"/>
      <c r="AD54" s="67"/>
      <c r="AF54" s="67"/>
      <c r="AH54" s="67"/>
      <c r="AJ54" s="67"/>
      <c r="AL54" s="67"/>
      <c r="AN54" s="67"/>
      <c r="AP54" s="67"/>
      <c r="AR54" s="67"/>
      <c r="AT54" s="67"/>
      <c r="AV54" s="67"/>
      <c r="AX54" s="67"/>
      <c r="AZ54" s="67"/>
      <c r="BB54" s="67"/>
      <c r="BD54" s="67"/>
      <c r="BF54" s="67"/>
      <c r="BH54" s="67"/>
      <c r="BJ54" s="67"/>
      <c r="BL54" s="67"/>
      <c r="BN54" s="67"/>
      <c r="BP54" s="67"/>
      <c r="BR54" s="67"/>
      <c r="BT54" s="67"/>
      <c r="BV54" s="67"/>
      <c r="BX54" s="67"/>
      <c r="BZ54" s="67"/>
      <c r="CB54" s="67"/>
      <c r="CD54" s="67"/>
      <c r="CF54" s="67"/>
      <c r="CH54" s="67"/>
    </row>
    <row r="55" ht="18.75" customHeight="1">
      <c r="A55" s="131"/>
      <c r="B55" s="17"/>
      <c r="C55" s="132"/>
      <c r="D55" s="126"/>
      <c r="E55" s="127"/>
      <c r="F55" s="66"/>
      <c r="G55" s="3"/>
      <c r="H55" s="67"/>
      <c r="I55" s="3"/>
      <c r="J55" s="67"/>
      <c r="K55" s="3"/>
      <c r="L55" s="67"/>
      <c r="M55" s="3"/>
      <c r="N55" s="67"/>
      <c r="O55" s="3"/>
      <c r="P55" s="67"/>
      <c r="Q55" s="3"/>
      <c r="R55" s="67"/>
      <c r="S55" s="3"/>
      <c r="T55" s="67"/>
      <c r="U55" s="3"/>
      <c r="V55" s="67"/>
      <c r="W55" s="3"/>
      <c r="X55" s="67"/>
      <c r="Y55" s="3"/>
      <c r="Z55" s="67"/>
      <c r="AA55" s="3"/>
      <c r="AB55" s="67"/>
      <c r="AC55" s="3"/>
      <c r="AD55" s="67"/>
      <c r="AF55" s="67"/>
      <c r="AH55" s="67"/>
      <c r="AJ55" s="67"/>
      <c r="AL55" s="67"/>
      <c r="AN55" s="67"/>
      <c r="AP55" s="67"/>
      <c r="AR55" s="67"/>
      <c r="AT55" s="67"/>
      <c r="AV55" s="67"/>
      <c r="AX55" s="67"/>
      <c r="AZ55" s="67"/>
      <c r="BB55" s="67"/>
      <c r="BD55" s="67"/>
      <c r="BF55" s="67"/>
      <c r="BH55" s="67"/>
      <c r="BJ55" s="67"/>
      <c r="BL55" s="67"/>
      <c r="BN55" s="67"/>
      <c r="BP55" s="67"/>
      <c r="BR55" s="67"/>
      <c r="BT55" s="67"/>
      <c r="BV55" s="67"/>
      <c r="BX55" s="67"/>
      <c r="BZ55" s="67"/>
      <c r="CB55" s="67"/>
      <c r="CD55" s="67"/>
      <c r="CF55" s="67"/>
      <c r="CH55" s="67"/>
    </row>
    <row r="56" ht="18.75" customHeight="1">
      <c r="A56" s="131"/>
      <c r="B56" s="17"/>
      <c r="C56" s="132"/>
      <c r="D56" s="126"/>
      <c r="E56" s="127"/>
      <c r="F56" s="66"/>
      <c r="G56" s="3"/>
      <c r="H56" s="67"/>
      <c r="I56" s="3"/>
      <c r="J56" s="67"/>
      <c r="K56" s="3"/>
      <c r="L56" s="67"/>
      <c r="M56" s="3"/>
      <c r="N56" s="67"/>
      <c r="O56" s="3"/>
      <c r="P56" s="67"/>
      <c r="Q56" s="3"/>
      <c r="R56" s="67"/>
      <c r="S56" s="3"/>
      <c r="T56" s="67"/>
      <c r="U56" s="3"/>
      <c r="V56" s="67"/>
      <c r="W56" s="3"/>
      <c r="X56" s="67"/>
      <c r="Y56" s="3"/>
      <c r="Z56" s="67"/>
      <c r="AA56" s="3"/>
      <c r="AB56" s="67"/>
      <c r="AC56" s="3"/>
      <c r="AD56" s="67"/>
      <c r="AF56" s="67"/>
      <c r="AH56" s="67"/>
      <c r="AJ56" s="67"/>
      <c r="AL56" s="67"/>
      <c r="AN56" s="67"/>
      <c r="AP56" s="67"/>
      <c r="AR56" s="67"/>
      <c r="AT56" s="67"/>
      <c r="AV56" s="67"/>
      <c r="AX56" s="67"/>
      <c r="AZ56" s="67"/>
      <c r="BB56" s="67"/>
      <c r="BD56" s="67"/>
      <c r="BF56" s="67"/>
      <c r="BH56" s="67"/>
      <c r="BJ56" s="67"/>
      <c r="BL56" s="67"/>
      <c r="BN56" s="67"/>
      <c r="BP56" s="67"/>
      <c r="BR56" s="67"/>
      <c r="BT56" s="67"/>
      <c r="BV56" s="67"/>
      <c r="BX56" s="67"/>
      <c r="BZ56" s="67"/>
      <c r="CB56" s="67"/>
      <c r="CD56" s="67"/>
      <c r="CF56" s="67"/>
      <c r="CH56" s="67"/>
    </row>
    <row r="57" ht="18.75" customHeight="1">
      <c r="A57" s="131"/>
      <c r="B57" s="17"/>
      <c r="C57" s="132"/>
      <c r="D57" s="126"/>
      <c r="E57" s="127"/>
      <c r="F57" s="66"/>
      <c r="G57" s="3"/>
      <c r="H57" s="67"/>
      <c r="I57" s="3"/>
      <c r="J57" s="67"/>
      <c r="K57" s="3"/>
      <c r="L57" s="67"/>
      <c r="M57" s="3"/>
      <c r="N57" s="67"/>
      <c r="O57" s="3"/>
      <c r="P57" s="67"/>
      <c r="Q57" s="3"/>
      <c r="R57" s="67"/>
      <c r="S57" s="3"/>
      <c r="T57" s="67"/>
      <c r="U57" s="3"/>
      <c r="V57" s="67"/>
      <c r="W57" s="3"/>
      <c r="X57" s="67"/>
      <c r="Y57" s="3"/>
      <c r="Z57" s="67"/>
      <c r="AA57" s="3"/>
      <c r="AB57" s="67"/>
      <c r="AC57" s="3"/>
      <c r="AD57" s="67"/>
      <c r="AF57" s="67"/>
      <c r="AH57" s="67"/>
      <c r="AJ57" s="67"/>
      <c r="AL57" s="67"/>
      <c r="AN57" s="67"/>
      <c r="AP57" s="67"/>
      <c r="AR57" s="67"/>
      <c r="AT57" s="67"/>
      <c r="AV57" s="67"/>
      <c r="AX57" s="67"/>
      <c r="AZ57" s="67"/>
      <c r="BB57" s="67"/>
      <c r="BD57" s="67"/>
      <c r="BF57" s="67"/>
      <c r="BH57" s="67"/>
      <c r="BJ57" s="67"/>
      <c r="BL57" s="67"/>
      <c r="BN57" s="67"/>
      <c r="BP57" s="67"/>
      <c r="BR57" s="67"/>
      <c r="BT57" s="67"/>
      <c r="BV57" s="67"/>
      <c r="BX57" s="67"/>
      <c r="BZ57" s="67"/>
      <c r="CB57" s="67"/>
      <c r="CD57" s="67"/>
      <c r="CF57" s="67"/>
      <c r="CH57" s="67"/>
    </row>
    <row r="58" ht="18.75" customHeight="1">
      <c r="A58" s="131"/>
      <c r="B58" s="17"/>
      <c r="C58" s="132"/>
      <c r="D58" s="126"/>
      <c r="E58" s="127"/>
      <c r="F58" s="66"/>
      <c r="G58" s="3"/>
      <c r="H58" s="67"/>
      <c r="I58" s="3"/>
      <c r="J58" s="67"/>
      <c r="K58" s="3"/>
      <c r="L58" s="67"/>
      <c r="M58" s="3"/>
      <c r="N58" s="67"/>
      <c r="O58" s="3"/>
      <c r="P58" s="67"/>
      <c r="Q58" s="3"/>
      <c r="R58" s="67"/>
      <c r="S58" s="3"/>
      <c r="T58" s="67"/>
      <c r="U58" s="3"/>
      <c r="V58" s="67"/>
      <c r="W58" s="3"/>
      <c r="X58" s="67"/>
      <c r="Y58" s="3"/>
      <c r="Z58" s="67"/>
      <c r="AA58" s="3"/>
      <c r="AB58" s="67"/>
      <c r="AC58" s="3"/>
      <c r="AD58" s="67"/>
      <c r="AF58" s="67"/>
      <c r="AH58" s="67"/>
      <c r="AJ58" s="67"/>
      <c r="AL58" s="67"/>
      <c r="AN58" s="67"/>
      <c r="AP58" s="67"/>
      <c r="AR58" s="67"/>
      <c r="AT58" s="67"/>
      <c r="AV58" s="67"/>
      <c r="AX58" s="67"/>
      <c r="AZ58" s="67"/>
      <c r="BB58" s="67"/>
      <c r="BD58" s="67"/>
      <c r="BF58" s="67"/>
      <c r="BH58" s="67"/>
      <c r="BJ58" s="67"/>
      <c r="BL58" s="67"/>
      <c r="BN58" s="67"/>
      <c r="BP58" s="67"/>
      <c r="BR58" s="67"/>
      <c r="BT58" s="67"/>
      <c r="BV58" s="67"/>
      <c r="BX58" s="67"/>
      <c r="BZ58" s="67"/>
      <c r="CB58" s="67"/>
      <c r="CD58" s="67"/>
      <c r="CF58" s="67"/>
      <c r="CH58" s="67"/>
    </row>
    <row r="59" ht="18.75" customHeight="1">
      <c r="A59" s="131"/>
      <c r="B59" s="17"/>
      <c r="C59" s="132"/>
      <c r="D59" s="126"/>
      <c r="E59" s="127"/>
      <c r="F59" s="66"/>
      <c r="G59" s="3"/>
      <c r="H59" s="67"/>
      <c r="I59" s="3"/>
      <c r="J59" s="67"/>
      <c r="K59" s="3"/>
      <c r="L59" s="67"/>
      <c r="M59" s="3"/>
      <c r="N59" s="67"/>
      <c r="O59" s="3"/>
      <c r="P59" s="67"/>
      <c r="Q59" s="3"/>
      <c r="R59" s="67"/>
      <c r="S59" s="3"/>
      <c r="T59" s="67"/>
      <c r="U59" s="3"/>
      <c r="V59" s="67"/>
      <c r="W59" s="3"/>
      <c r="X59" s="67"/>
      <c r="Y59" s="3"/>
      <c r="Z59" s="67"/>
      <c r="AA59" s="3"/>
      <c r="AB59" s="67"/>
      <c r="AC59" s="3"/>
      <c r="AD59" s="67"/>
      <c r="AF59" s="67"/>
      <c r="AH59" s="67"/>
      <c r="AJ59" s="67"/>
      <c r="AL59" s="67"/>
      <c r="AN59" s="67"/>
      <c r="AP59" s="67"/>
      <c r="AR59" s="67"/>
      <c r="AT59" s="67"/>
      <c r="AV59" s="67"/>
      <c r="AX59" s="67"/>
      <c r="AZ59" s="67"/>
      <c r="BB59" s="67"/>
      <c r="BD59" s="67"/>
      <c r="BF59" s="67"/>
      <c r="BH59" s="67"/>
      <c r="BJ59" s="67"/>
      <c r="BL59" s="67"/>
      <c r="BN59" s="67"/>
      <c r="BP59" s="67"/>
      <c r="BR59" s="67"/>
      <c r="BT59" s="67"/>
      <c r="BV59" s="67"/>
      <c r="BX59" s="67"/>
      <c r="BZ59" s="67"/>
      <c r="CB59" s="67"/>
      <c r="CD59" s="67"/>
      <c r="CF59" s="67"/>
      <c r="CH59" s="67"/>
    </row>
    <row r="60" ht="18.75" customHeight="1">
      <c r="A60" s="131"/>
      <c r="B60" s="17"/>
      <c r="C60" s="132"/>
      <c r="D60" s="126"/>
      <c r="E60" s="127"/>
      <c r="F60" s="66"/>
      <c r="G60" s="3"/>
      <c r="H60" s="67"/>
      <c r="I60" s="3"/>
      <c r="J60" s="67"/>
      <c r="K60" s="3"/>
      <c r="L60" s="67"/>
      <c r="M60" s="3"/>
      <c r="N60" s="67"/>
      <c r="O60" s="3"/>
      <c r="P60" s="67"/>
      <c r="Q60" s="3"/>
      <c r="R60" s="67"/>
      <c r="S60" s="3"/>
      <c r="T60" s="67"/>
      <c r="U60" s="3"/>
      <c r="V60" s="67"/>
      <c r="W60" s="3"/>
      <c r="X60" s="67"/>
      <c r="Y60" s="3"/>
      <c r="Z60" s="67"/>
      <c r="AA60" s="3"/>
      <c r="AB60" s="67"/>
      <c r="AC60" s="3"/>
      <c r="AD60" s="67"/>
      <c r="AF60" s="67"/>
      <c r="AH60" s="67"/>
      <c r="AJ60" s="67"/>
      <c r="AL60" s="67"/>
      <c r="AN60" s="67"/>
      <c r="AP60" s="67"/>
      <c r="AR60" s="67"/>
      <c r="AT60" s="67"/>
      <c r="AV60" s="67"/>
      <c r="AX60" s="67"/>
      <c r="AZ60" s="67"/>
      <c r="BB60" s="67"/>
      <c r="BD60" s="67"/>
      <c r="BF60" s="67"/>
      <c r="BH60" s="67"/>
      <c r="BJ60" s="67"/>
      <c r="BL60" s="67"/>
      <c r="BN60" s="67"/>
      <c r="BP60" s="67"/>
      <c r="BR60" s="67"/>
      <c r="BT60" s="67"/>
      <c r="BV60" s="67"/>
      <c r="BX60" s="67"/>
      <c r="BZ60" s="67"/>
      <c r="CB60" s="67"/>
      <c r="CD60" s="67"/>
      <c r="CF60" s="67"/>
      <c r="CH60" s="67"/>
    </row>
    <row r="61" ht="18.75" customHeight="1">
      <c r="A61" s="131"/>
      <c r="B61" s="17"/>
      <c r="C61" s="132"/>
      <c r="D61" s="126"/>
      <c r="E61" s="127"/>
      <c r="F61" s="66"/>
      <c r="G61" s="3"/>
      <c r="H61" s="67"/>
      <c r="I61" s="3"/>
      <c r="J61" s="67"/>
      <c r="K61" s="3"/>
      <c r="L61" s="67"/>
      <c r="M61" s="3"/>
      <c r="N61" s="67"/>
      <c r="O61" s="3"/>
      <c r="P61" s="67"/>
      <c r="Q61" s="3"/>
      <c r="R61" s="67"/>
      <c r="S61" s="3"/>
      <c r="T61" s="67"/>
      <c r="U61" s="3"/>
      <c r="V61" s="67"/>
      <c r="W61" s="3"/>
      <c r="X61" s="67"/>
      <c r="Y61" s="3"/>
      <c r="Z61" s="67"/>
      <c r="AA61" s="3"/>
      <c r="AB61" s="67"/>
      <c r="AC61" s="3"/>
      <c r="AD61" s="67"/>
      <c r="AF61" s="67"/>
      <c r="AH61" s="67"/>
      <c r="AJ61" s="67"/>
      <c r="AL61" s="67"/>
      <c r="AN61" s="67"/>
      <c r="AP61" s="67"/>
      <c r="AR61" s="67"/>
      <c r="AT61" s="67"/>
      <c r="AV61" s="67"/>
      <c r="AX61" s="67"/>
      <c r="AZ61" s="67"/>
      <c r="BB61" s="67"/>
      <c r="BD61" s="67"/>
      <c r="BF61" s="67"/>
      <c r="BH61" s="67"/>
      <c r="BJ61" s="67"/>
      <c r="BL61" s="67"/>
      <c r="BN61" s="67"/>
      <c r="BP61" s="67"/>
      <c r="BR61" s="67"/>
      <c r="BT61" s="67"/>
      <c r="BV61" s="67"/>
      <c r="BX61" s="67"/>
      <c r="BZ61" s="67"/>
      <c r="CB61" s="67"/>
      <c r="CD61" s="67"/>
      <c r="CF61" s="67"/>
      <c r="CH61" s="67"/>
    </row>
    <row r="62" ht="18.75" customHeight="1">
      <c r="A62" s="131"/>
      <c r="B62" s="17"/>
      <c r="C62" s="132"/>
      <c r="D62" s="126"/>
      <c r="E62" s="127"/>
      <c r="F62" s="66"/>
      <c r="G62" s="3"/>
      <c r="H62" s="67"/>
      <c r="I62" s="3"/>
      <c r="J62" s="67"/>
      <c r="K62" s="3"/>
      <c r="L62" s="67"/>
      <c r="M62" s="3"/>
      <c r="N62" s="67"/>
      <c r="O62" s="3"/>
      <c r="P62" s="67"/>
      <c r="Q62" s="3"/>
      <c r="R62" s="67"/>
      <c r="S62" s="3"/>
      <c r="T62" s="67"/>
      <c r="U62" s="3"/>
      <c r="V62" s="67"/>
      <c r="W62" s="3"/>
      <c r="X62" s="67"/>
      <c r="Y62" s="3"/>
      <c r="Z62" s="67"/>
      <c r="AA62" s="3"/>
      <c r="AB62" s="67"/>
      <c r="AC62" s="3"/>
      <c r="AD62" s="67"/>
      <c r="AF62" s="67"/>
      <c r="AH62" s="67"/>
      <c r="AJ62" s="67"/>
      <c r="AL62" s="67"/>
      <c r="AN62" s="67"/>
      <c r="AP62" s="67"/>
      <c r="AR62" s="67"/>
      <c r="AT62" s="67"/>
      <c r="AV62" s="67"/>
      <c r="AX62" s="67"/>
      <c r="AZ62" s="67"/>
      <c r="BB62" s="67"/>
      <c r="BD62" s="67"/>
      <c r="BF62" s="67"/>
      <c r="BH62" s="67"/>
      <c r="BJ62" s="67"/>
      <c r="BL62" s="67"/>
      <c r="BN62" s="67"/>
      <c r="BP62" s="67"/>
      <c r="BR62" s="67"/>
      <c r="BT62" s="67"/>
      <c r="BV62" s="67"/>
      <c r="BX62" s="67"/>
      <c r="BZ62" s="67"/>
      <c r="CB62" s="67"/>
      <c r="CD62" s="67"/>
      <c r="CF62" s="67"/>
      <c r="CH62" s="67"/>
    </row>
    <row r="63" ht="18.75" customHeight="1">
      <c r="A63" s="131"/>
      <c r="B63" s="17"/>
      <c r="C63" s="132"/>
      <c r="D63" s="126"/>
      <c r="E63" s="127"/>
      <c r="F63" s="66"/>
      <c r="G63" s="3"/>
      <c r="H63" s="67"/>
      <c r="I63" s="3"/>
      <c r="J63" s="67"/>
      <c r="K63" s="3"/>
      <c r="L63" s="67"/>
      <c r="M63" s="3"/>
      <c r="N63" s="67"/>
      <c r="O63" s="3"/>
      <c r="P63" s="67"/>
      <c r="Q63" s="3"/>
      <c r="R63" s="67"/>
      <c r="S63" s="3"/>
      <c r="T63" s="67"/>
      <c r="U63" s="3"/>
      <c r="V63" s="67"/>
      <c r="W63" s="3"/>
      <c r="X63" s="67"/>
      <c r="Y63" s="3"/>
      <c r="Z63" s="67"/>
      <c r="AA63" s="3"/>
      <c r="AB63" s="67"/>
      <c r="AC63" s="3"/>
      <c r="AD63" s="67"/>
      <c r="AF63" s="67"/>
      <c r="AH63" s="67"/>
      <c r="AJ63" s="67"/>
      <c r="AL63" s="67"/>
      <c r="AN63" s="67"/>
      <c r="AP63" s="67"/>
      <c r="AR63" s="67"/>
      <c r="AT63" s="67"/>
      <c r="AV63" s="67"/>
      <c r="AX63" s="67"/>
      <c r="AZ63" s="67"/>
      <c r="BB63" s="67"/>
      <c r="BD63" s="67"/>
      <c r="BF63" s="67"/>
      <c r="BH63" s="67"/>
      <c r="BJ63" s="67"/>
      <c r="BL63" s="67"/>
      <c r="BN63" s="67"/>
      <c r="BP63" s="67"/>
      <c r="BR63" s="67"/>
      <c r="BT63" s="67"/>
      <c r="BV63" s="67"/>
      <c r="BX63" s="67"/>
      <c r="BZ63" s="67"/>
      <c r="CB63" s="67"/>
      <c r="CD63" s="67"/>
      <c r="CF63" s="67"/>
      <c r="CH63" s="67"/>
    </row>
    <row r="64" ht="18.75" customHeight="1">
      <c r="A64" s="131"/>
      <c r="B64" s="17"/>
      <c r="C64" s="132"/>
      <c r="D64" s="126"/>
      <c r="E64" s="127"/>
      <c r="F64" s="66"/>
      <c r="G64" s="3"/>
      <c r="H64" s="67"/>
      <c r="I64" s="3"/>
      <c r="J64" s="67"/>
      <c r="K64" s="3"/>
      <c r="L64" s="67"/>
      <c r="M64" s="3"/>
      <c r="N64" s="67"/>
      <c r="O64" s="3"/>
      <c r="P64" s="67"/>
      <c r="Q64" s="3"/>
      <c r="R64" s="67"/>
      <c r="S64" s="3"/>
      <c r="T64" s="67"/>
      <c r="U64" s="3"/>
      <c r="V64" s="67"/>
      <c r="W64" s="3"/>
      <c r="X64" s="67"/>
      <c r="Y64" s="3"/>
      <c r="Z64" s="67"/>
      <c r="AA64" s="3"/>
      <c r="AB64" s="67"/>
      <c r="AC64" s="3"/>
      <c r="AD64" s="67"/>
      <c r="AF64" s="67"/>
      <c r="AH64" s="67"/>
      <c r="AJ64" s="67"/>
      <c r="AL64" s="67"/>
      <c r="AN64" s="67"/>
      <c r="AP64" s="67"/>
      <c r="AR64" s="67"/>
      <c r="AT64" s="67"/>
      <c r="AV64" s="67"/>
      <c r="AX64" s="67"/>
      <c r="AZ64" s="67"/>
      <c r="BB64" s="67"/>
      <c r="BD64" s="67"/>
      <c r="BF64" s="67"/>
      <c r="BH64" s="67"/>
      <c r="BJ64" s="67"/>
      <c r="BL64" s="67"/>
      <c r="BN64" s="67"/>
      <c r="BP64" s="67"/>
      <c r="BR64" s="67"/>
      <c r="BT64" s="67"/>
      <c r="BV64" s="67"/>
      <c r="BX64" s="67"/>
      <c r="BZ64" s="67"/>
      <c r="CB64" s="67"/>
      <c r="CD64" s="67"/>
      <c r="CF64" s="67"/>
      <c r="CH64" s="67"/>
    </row>
    <row r="65" ht="18.75" customHeight="1">
      <c r="A65" s="131"/>
      <c r="B65" s="17"/>
      <c r="C65" s="132"/>
      <c r="D65" s="126"/>
      <c r="E65" s="127"/>
      <c r="F65" s="66"/>
      <c r="G65" s="3"/>
      <c r="H65" s="67"/>
      <c r="I65" s="3"/>
      <c r="J65" s="67"/>
      <c r="K65" s="3"/>
      <c r="L65" s="67"/>
      <c r="M65" s="3"/>
      <c r="N65" s="67"/>
      <c r="O65" s="3"/>
      <c r="P65" s="67"/>
      <c r="Q65" s="3"/>
      <c r="R65" s="67"/>
      <c r="S65" s="3"/>
      <c r="T65" s="67"/>
      <c r="U65" s="3"/>
      <c r="V65" s="67"/>
      <c r="W65" s="3"/>
      <c r="X65" s="67"/>
      <c r="Y65" s="3"/>
      <c r="Z65" s="67"/>
      <c r="AA65" s="3"/>
      <c r="AB65" s="67"/>
      <c r="AC65" s="3"/>
      <c r="AD65" s="67"/>
      <c r="AF65" s="67"/>
      <c r="AH65" s="67"/>
      <c r="AJ65" s="67"/>
      <c r="AL65" s="67"/>
      <c r="AN65" s="67"/>
      <c r="AP65" s="67"/>
      <c r="AR65" s="67"/>
      <c r="AT65" s="67"/>
      <c r="AV65" s="67"/>
      <c r="AX65" s="67"/>
      <c r="AZ65" s="67"/>
      <c r="BB65" s="67"/>
      <c r="BD65" s="67"/>
      <c r="BF65" s="67"/>
      <c r="BH65" s="67"/>
      <c r="BJ65" s="67"/>
      <c r="BL65" s="67"/>
      <c r="BN65" s="67"/>
      <c r="BP65" s="67"/>
      <c r="BR65" s="67"/>
      <c r="BT65" s="67"/>
      <c r="BV65" s="67"/>
      <c r="BX65" s="67"/>
      <c r="BZ65" s="67"/>
      <c r="CB65" s="67"/>
      <c r="CD65" s="67"/>
      <c r="CF65" s="67"/>
      <c r="CH65" s="67"/>
    </row>
    <row r="66" ht="18.75" customHeight="1">
      <c r="A66" s="131"/>
      <c r="B66" s="17"/>
      <c r="C66" s="132"/>
      <c r="D66" s="126"/>
      <c r="E66" s="127"/>
      <c r="F66" s="66"/>
      <c r="G66" s="3"/>
      <c r="H66" s="67"/>
      <c r="I66" s="3"/>
      <c r="J66" s="67"/>
      <c r="K66" s="3"/>
      <c r="L66" s="67"/>
      <c r="M66" s="3"/>
      <c r="N66" s="67"/>
      <c r="O66" s="3"/>
      <c r="P66" s="67"/>
      <c r="Q66" s="3"/>
      <c r="R66" s="67"/>
      <c r="S66" s="3"/>
      <c r="T66" s="67"/>
      <c r="U66" s="3"/>
      <c r="V66" s="67"/>
      <c r="W66" s="3"/>
      <c r="X66" s="67"/>
      <c r="Y66" s="3"/>
      <c r="Z66" s="67"/>
      <c r="AA66" s="3"/>
      <c r="AB66" s="67"/>
      <c r="AC66" s="3"/>
      <c r="AD66" s="67"/>
      <c r="AF66" s="67"/>
      <c r="AH66" s="67"/>
      <c r="AJ66" s="67"/>
      <c r="AL66" s="67"/>
      <c r="AN66" s="67"/>
      <c r="AP66" s="67"/>
      <c r="AR66" s="67"/>
      <c r="AT66" s="67"/>
      <c r="AV66" s="67"/>
      <c r="AX66" s="67"/>
      <c r="AZ66" s="67"/>
      <c r="BB66" s="67"/>
      <c r="BD66" s="67"/>
      <c r="BF66" s="67"/>
      <c r="BH66" s="67"/>
      <c r="BJ66" s="67"/>
      <c r="BL66" s="67"/>
      <c r="BN66" s="67"/>
      <c r="BP66" s="67"/>
      <c r="BR66" s="67"/>
      <c r="BT66" s="67"/>
      <c r="BV66" s="67"/>
      <c r="BX66" s="67"/>
      <c r="BZ66" s="67"/>
      <c r="CB66" s="67"/>
      <c r="CD66" s="67"/>
      <c r="CF66" s="67"/>
      <c r="CH66" s="67"/>
    </row>
    <row r="67" ht="18.75" customHeight="1">
      <c r="A67" s="131"/>
      <c r="B67" s="17"/>
      <c r="C67" s="132"/>
      <c r="D67" s="126"/>
      <c r="E67" s="127"/>
      <c r="F67" s="66"/>
      <c r="G67" s="3"/>
      <c r="H67" s="67"/>
      <c r="I67" s="3"/>
      <c r="J67" s="67"/>
      <c r="K67" s="3"/>
      <c r="L67" s="67"/>
      <c r="M67" s="3"/>
      <c r="N67" s="67"/>
      <c r="O67" s="3"/>
      <c r="P67" s="67"/>
      <c r="Q67" s="3"/>
      <c r="R67" s="67"/>
      <c r="S67" s="3"/>
      <c r="T67" s="67"/>
      <c r="U67" s="3"/>
      <c r="V67" s="67"/>
      <c r="W67" s="3"/>
      <c r="X67" s="67"/>
      <c r="Y67" s="3"/>
      <c r="Z67" s="67"/>
      <c r="AA67" s="3"/>
      <c r="AB67" s="67"/>
      <c r="AC67" s="3"/>
      <c r="AD67" s="67"/>
      <c r="AF67" s="67"/>
      <c r="AH67" s="67"/>
      <c r="AJ67" s="67"/>
      <c r="AL67" s="67"/>
      <c r="AN67" s="67"/>
      <c r="AP67" s="67"/>
      <c r="AR67" s="67"/>
      <c r="AT67" s="67"/>
      <c r="AV67" s="67"/>
      <c r="AX67" s="67"/>
      <c r="AZ67" s="67"/>
      <c r="BB67" s="67"/>
      <c r="BD67" s="67"/>
      <c r="BF67" s="67"/>
      <c r="BH67" s="67"/>
      <c r="BJ67" s="67"/>
      <c r="BL67" s="67"/>
      <c r="BN67" s="67"/>
      <c r="BP67" s="67"/>
      <c r="BR67" s="67"/>
      <c r="BT67" s="67"/>
      <c r="BV67" s="67"/>
      <c r="BX67" s="67"/>
      <c r="BZ67" s="67"/>
      <c r="CB67" s="67"/>
      <c r="CD67" s="67"/>
      <c r="CF67" s="67"/>
      <c r="CH67" s="67"/>
    </row>
    <row r="68" ht="5.25" customHeight="1">
      <c r="A68" s="3"/>
      <c r="B68" s="3"/>
      <c r="C68" s="3"/>
      <c r="D68" s="3"/>
      <c r="E68" s="8"/>
      <c r="F68" s="68"/>
      <c r="G68" s="8"/>
      <c r="H68" s="68"/>
      <c r="I68" s="8"/>
      <c r="J68" s="68"/>
      <c r="K68" s="8"/>
      <c r="L68" s="68"/>
      <c r="M68" s="8"/>
      <c r="N68" s="68"/>
      <c r="O68" s="8"/>
      <c r="P68" s="68"/>
      <c r="Q68" s="8"/>
      <c r="R68" s="68"/>
      <c r="S68" s="8"/>
      <c r="T68" s="68"/>
      <c r="U68" s="8"/>
      <c r="V68" s="68"/>
      <c r="W68" s="8"/>
      <c r="X68" s="68"/>
      <c r="Y68" s="3"/>
      <c r="Z68" s="68"/>
      <c r="AA68" s="3"/>
      <c r="AB68" s="68"/>
      <c r="AC68" s="3"/>
      <c r="AD68" s="68"/>
      <c r="AF68" s="68"/>
      <c r="AH68" s="68"/>
      <c r="AJ68" s="68"/>
      <c r="AL68" s="68"/>
      <c r="AN68" s="68"/>
      <c r="AP68" s="68"/>
      <c r="AR68" s="68"/>
      <c r="AT68" s="68"/>
      <c r="AV68" s="68"/>
      <c r="AX68" s="68"/>
      <c r="AZ68" s="68"/>
      <c r="BB68" s="68"/>
      <c r="BD68" s="68"/>
      <c r="BF68" s="68"/>
      <c r="BH68" s="68"/>
      <c r="BJ68" s="68"/>
      <c r="BL68" s="68"/>
      <c r="BN68" s="68"/>
      <c r="BP68" s="68"/>
      <c r="BR68" s="68"/>
      <c r="BT68" s="68"/>
      <c r="BV68" s="68"/>
      <c r="BX68" s="68"/>
      <c r="BZ68" s="68"/>
      <c r="CB68" s="68"/>
      <c r="CD68" s="68"/>
      <c r="CF68" s="68"/>
      <c r="CH68" s="68"/>
    </row>
    <row r="69" ht="18.75" customHeight="1">
      <c r="A69" s="17" t="s">
        <v>129</v>
      </c>
      <c r="B69" s="69"/>
      <c r="C69" s="69"/>
      <c r="D69" s="69"/>
      <c r="E69" s="8"/>
      <c r="F69" s="70">
        <f>IF(COUNT(F$17:F$67)=0,"",MIN(F$17:F$67))</f>
      </c>
      <c r="G69" s="3"/>
      <c r="H69" s="70">
        <f>IF(COUNT(H$17:H$67)=0,"",MIN(H$17:H$67))</f>
      </c>
      <c r="I69" s="3"/>
      <c r="J69" s="70">
        <f>IF(COUNT(J$17:J$67)=0,"",MIN(J$17:J$67))</f>
      </c>
      <c r="K69" s="3"/>
      <c r="L69" s="70">
        <f>IF(COUNT(L$17:L$67)=0,"",MIN(L$17:L$67))</f>
      </c>
      <c r="M69" s="3"/>
      <c r="N69" s="70">
        <f>IF(COUNT(N$17:N$67)=0,"",MIN(N$17:N$67))</f>
      </c>
      <c r="O69" s="3"/>
      <c r="P69" s="70">
        <f>IF(COUNT(P$17:P$67)=0,"",MIN(P$17:P$67))</f>
      </c>
      <c r="Q69" s="3"/>
      <c r="R69" s="70">
        <f>IF(COUNT(R$17:R$67)=0,"",MIN(R$17:R$67))</f>
      </c>
      <c r="S69" s="3"/>
      <c r="T69" s="70">
        <f>IF(COUNT(T$17:T$67)=0,"",MIN(T$17:T$67))</f>
      </c>
      <c r="U69" s="3"/>
      <c r="V69" s="70">
        <f>IF(COUNT(V$17:V$67)=0,"",MIN(V$17:V$67))</f>
      </c>
      <c r="W69" s="3"/>
      <c r="X69" s="70">
        <f>IF(COUNT(X$17:X$67)=0,"",MIN(X$17:X$67))</f>
      </c>
      <c r="Y69" s="3"/>
      <c r="Z69" s="70">
        <f>IF(COUNT(Z$17:Z$67)=0,"",MIN(Z$17:Z$67))</f>
      </c>
      <c r="AA69" s="3"/>
      <c r="AB69" s="70">
        <f>IF(COUNT(AB$17:AB$67)=0,"",MIN(AB$17:AB$67))</f>
      </c>
      <c r="AC69" s="3"/>
      <c r="AD69" s="70">
        <f>IF(COUNT(AD$17:AD$67)=0,"",MIN(AD$17:AD$67))</f>
      </c>
      <c r="AF69" s="70">
        <f>IF(COUNT(AF$17:AF$67)=0,"",MIN(AF$17:AF$67))</f>
      </c>
      <c r="AH69" s="70">
        <f>IF(COUNT(AH$17:AH$67)=0,"",MIN(AH$17:AH$67))</f>
      </c>
      <c r="AJ69" s="70">
        <f>IF(COUNT(AJ$17:AJ$67)=0,"",MIN(AJ$17:AJ$67))</f>
      </c>
      <c r="AL69" s="70">
        <f>IF(COUNT(AL$17:AL$67)=0,"",MIN(AL$17:AL$67))</f>
      </c>
      <c r="AN69" s="70">
        <f>IF(COUNT(AN$17:AN$67)=0,"",MIN(AN$17:AN$67))</f>
      </c>
      <c r="AP69" s="70">
        <f>IF(COUNT(AP$17:AP$67)=0,"",MIN(AP$17:AP$67))</f>
      </c>
      <c r="AR69" s="70">
        <f>IF(COUNT(AR$17:AR$67)=0,"",MIN(AR$17:AR$67))</f>
      </c>
      <c r="AT69" s="70">
        <f>IF(COUNT(AT$17:AT$67)=0,"",MIN(AT$17:AT$67))</f>
      </c>
      <c r="AV69" s="70">
        <f>IF(COUNT(AV$17:AV$67)=0,"",MIN(AV$17:AV$67))</f>
      </c>
      <c r="AX69" s="70">
        <f>IF(COUNT(AX$17:AX$67)=0,"",MIN(AX$17:AX$67))</f>
      </c>
      <c r="AZ69" s="70">
        <f>IF(COUNT(AZ$17:AZ$67)=0,"",MIN(AZ$17:AZ$67))</f>
      </c>
      <c r="BB69" s="70">
        <f>IF(COUNT(BB$17:BB$67)=0,"",MIN(BB$17:BB$67))</f>
      </c>
      <c r="BD69" s="70">
        <f>IF(COUNT(BD$17:BD$67)=0,"",MIN(BD$17:BD$67))</f>
      </c>
      <c r="BF69" s="70">
        <f>IF(COUNT(BF$17:BF$67)=0,"",MIN(BF$17:BF$67))</f>
      </c>
      <c r="BH69" s="70">
        <f>IF(COUNT(BH$17:BH$67)=0,"",MIN(BH$17:BH$67))</f>
      </c>
      <c r="BJ69" s="70">
        <f>IF(COUNT(BJ$17:BJ$67)=0,"",MIN(BJ$17:BJ$67))</f>
      </c>
      <c r="BL69" s="70">
        <f>IF(COUNT(BL$17:BL$67)=0,"",MIN(BL$17:BL$67))</f>
      </c>
      <c r="BN69" s="70">
        <f>IF(COUNT(BN$17:BN$67)=0,"",MIN(BN$17:BN$67))</f>
      </c>
      <c r="BP69" s="70">
        <f>IF(COUNT(BP$17:BP$67)=0,"",MIN(BP$17:BP$67))</f>
      </c>
      <c r="BR69" s="70">
        <f>IF(COUNT(BR$17:BR$67)=0,"",MIN(BR$17:BR$67))</f>
      </c>
      <c r="BT69" s="70">
        <f>IF(COUNT(BT$17:BT$67)=0,"",MIN(BT$17:BT$67))</f>
      </c>
      <c r="BV69" s="70">
        <f>IF(COUNT(BV$17:BV$67)=0,"",MIN(BV$17:BV$67))</f>
      </c>
      <c r="BX69" s="70">
        <f>IF(COUNT(BX$17:BX$67)=0,"",MIN(BX$17:BX$67))</f>
      </c>
      <c r="BZ69" s="70">
        <f>IF(COUNT(BZ$17:BZ$67)=0,"",MIN(BZ$17:BZ$67))</f>
      </c>
      <c r="CB69" s="70">
        <f>IF(COUNT(CB$17:CB$67)=0,"",MIN(CB$17:CB$67))</f>
      </c>
      <c r="CD69" s="70">
        <f>IF(COUNT(CD$17:CD$67)=0,"",MIN(CD$17:CD$67))</f>
      </c>
      <c r="CF69" s="70">
        <f>IF(COUNT(CF$17:CF$67)=0,"",MIN(CF$17:CF$67))</f>
      </c>
      <c r="CH69" s="70">
        <f>IF(COUNT(CH$17:CH$67)=0,"",MIN(CH$17:CH$67))</f>
      </c>
    </row>
    <row r="70" ht="18.75" customHeight="1">
      <c r="A70" s="17" t="s">
        <v>130</v>
      </c>
      <c r="B70" s="69"/>
      <c r="C70" s="69"/>
      <c r="D70" s="69"/>
      <c r="E70" s="8"/>
      <c r="F70" s="70">
        <f>IF(COUNT(F$17:F$67)=0,"",MAX(F$17:F$67))</f>
      </c>
      <c r="G70" s="3"/>
      <c r="H70" s="70">
        <f>IF(COUNT(H$17:H$67)=0,"",MAX(H$17:H$67))</f>
      </c>
      <c r="I70" s="3"/>
      <c r="J70" s="70">
        <f>IF(COUNT(J$17:J$67)=0,"",MAX(J$17:J$67))</f>
      </c>
      <c r="K70" s="3"/>
      <c r="L70" s="70">
        <f>IF(COUNT(L$17:L$67)=0,"",MAX(L$17:L$67))</f>
      </c>
      <c r="M70" s="3"/>
      <c r="N70" s="70">
        <f>IF(COUNT(N$17:N$67)=0,"",MAX(N$17:N$67))</f>
      </c>
      <c r="O70" s="3"/>
      <c r="P70" s="70">
        <f>IF(COUNT(P$17:P$67)=0,"",MAX(P$17:P$67))</f>
      </c>
      <c r="Q70" s="3"/>
      <c r="R70" s="70">
        <f>IF(COUNT(R$17:R$67)=0,"",MAX(R$17:R$67))</f>
      </c>
      <c r="S70" s="3"/>
      <c r="T70" s="70">
        <f>IF(COUNT(T$17:T$67)=0,"",MAX(T$17:T$67))</f>
      </c>
      <c r="U70" s="3"/>
      <c r="V70" s="70">
        <f>IF(COUNT(V$17:V$67)=0,"",MAX(V$17:V$67))</f>
      </c>
      <c r="W70" s="3"/>
      <c r="X70" s="70">
        <f>IF(COUNT(X$17:X$67)=0,"",MAX(X$17:X$67))</f>
      </c>
      <c r="Y70" s="3"/>
      <c r="Z70" s="70">
        <f>IF(COUNT(Z$17:Z$67)=0,"",MAX(Z$17:Z$67))</f>
      </c>
      <c r="AA70" s="3"/>
      <c r="AB70" s="70">
        <f>IF(COUNT(AB$17:AB$67)=0,"",MAX(AB$17:AB$67))</f>
      </c>
      <c r="AC70" s="3"/>
      <c r="AD70" s="70">
        <f>IF(COUNT(AD$17:AD$67)=0,"",MAX(AD$17:AD$67))</f>
      </c>
      <c r="AF70" s="70">
        <f>IF(COUNT(AF$17:AF$67)=0,"",MAX(AF$17:AF$67))</f>
      </c>
      <c r="AH70" s="70">
        <f>IF(COUNT(AH$17:AH$67)=0,"",MAX(AH$17:AH$67))</f>
      </c>
      <c r="AJ70" s="70">
        <f>IF(COUNT(AJ$17:AJ$67)=0,"",MAX(AJ$17:AJ$67))</f>
      </c>
      <c r="AL70" s="70">
        <f>IF(COUNT(AL$17:AL$67)=0,"",MAX(AL$17:AL$67))</f>
      </c>
      <c r="AN70" s="70">
        <f>IF(COUNT(AN$17:AN$67)=0,"",MAX(AN$17:AN$67))</f>
      </c>
      <c r="AP70" s="70">
        <f>IF(COUNT(AP$17:AP$67)=0,"",MAX(AP$17:AP$67))</f>
      </c>
      <c r="AR70" s="70">
        <f>IF(COUNT(AR$17:AR$67)=0,"",MAX(AR$17:AR$67))</f>
      </c>
      <c r="AT70" s="70">
        <f>IF(COUNT(AT$17:AT$67)=0,"",MAX(AT$17:AT$67))</f>
      </c>
      <c r="AV70" s="70">
        <f>IF(COUNT(AV$17:AV$67)=0,"",MAX(AV$17:AV$67))</f>
      </c>
      <c r="AX70" s="70">
        <f>IF(COUNT(AX$17:AX$67)=0,"",MAX(AX$17:AX$67))</f>
      </c>
      <c r="AZ70" s="70">
        <f>IF(COUNT(AZ$17:AZ$67)=0,"",MAX(AZ$17:AZ$67))</f>
      </c>
      <c r="BB70" s="70">
        <f>IF(COUNT(BB$17:BB$67)=0,"",MAX(BB$17:BB$67))</f>
      </c>
      <c r="BD70" s="70">
        <f>IF(COUNT(BD$17:BD$67)=0,"",MAX(BD$17:BD$67))</f>
      </c>
      <c r="BF70" s="70">
        <f>IF(COUNT(BF$17:BF$67)=0,"",MAX(BF$17:BF$67))</f>
      </c>
      <c r="BH70" s="70">
        <f>IF(COUNT(BH$17:BH$67)=0,"",MAX(BH$17:BH$67))</f>
      </c>
      <c r="BJ70" s="70">
        <f>IF(COUNT(BJ$17:BJ$67)=0,"",MAX(BJ$17:BJ$67))</f>
      </c>
      <c r="BL70" s="70">
        <f>IF(COUNT(BL$17:BL$67)=0,"",MAX(BL$17:BL$67))</f>
      </c>
      <c r="BN70" s="70">
        <f>IF(COUNT(BN$17:BN$67)=0,"",MAX(BN$17:BN$67))</f>
      </c>
      <c r="BP70" s="70">
        <f>IF(COUNT(BP$17:BP$67)=0,"",MAX(BP$17:BP$67))</f>
      </c>
      <c r="BR70" s="70">
        <f>IF(COUNT(BR$17:BR$67)=0,"",MAX(BR$17:BR$67))</f>
      </c>
      <c r="BT70" s="70">
        <f>IF(COUNT(BT$17:BT$67)=0,"",MAX(BT$17:BT$67))</f>
      </c>
      <c r="BV70" s="70">
        <f>IF(COUNT(BV$17:BV$67)=0,"",MAX(BV$17:BV$67))</f>
      </c>
      <c r="BX70" s="70">
        <f>IF(COUNT(BX$17:BX$67)=0,"",MAX(BX$17:BX$67))</f>
      </c>
      <c r="BZ70" s="70">
        <f>IF(COUNT(BZ$17:BZ$67)=0,"",MAX(BZ$17:BZ$67))</f>
      </c>
      <c r="CB70" s="70">
        <f>IF(COUNT(CB$17:CB$67)=0,"",MAX(CB$17:CB$67))</f>
      </c>
      <c r="CD70" s="70">
        <f>IF(COUNT(CD$17:CD$67)=0,"",MAX(CD$17:CD$67))</f>
      </c>
      <c r="CF70" s="70">
        <f>IF(COUNT(CF$17:CF$67)=0,"",MAX(CF$17:CF$67))</f>
      </c>
      <c r="CH70" s="70">
        <f>IF(COUNT(CH$17:CH$67)=0,"",MAX(CH$17:CH$67))</f>
      </c>
    </row>
    <row r="71" ht="18.75" customHeight="1">
      <c r="A71" s="17" t="s">
        <v>131</v>
      </c>
      <c r="B71" s="69"/>
      <c r="C71" s="69"/>
      <c r="D71" s="69"/>
      <c r="E71" s="8"/>
      <c r="F71" s="70">
        <f>IF(COUNT(F$17:F$67)=0,"",AVERAGE(F$17:F$67))</f>
      </c>
      <c r="G71" s="3"/>
      <c r="H71" s="70">
        <f>IF(COUNT(H$17:H$67)=0,"",AVERAGE(H$17:H$67))</f>
      </c>
      <c r="I71" s="3"/>
      <c r="J71" s="70">
        <f>IF(COUNT(J$17:J$67)=0,"",AVERAGE(J$17:J$67))</f>
      </c>
      <c r="K71" s="3"/>
      <c r="L71" s="70">
        <f>IF(COUNT(L$17:L$67)=0,"",AVERAGE(L$17:L$67))</f>
      </c>
      <c r="M71" s="3"/>
      <c r="N71" s="70">
        <f>IF(COUNT(N$17:N$67)=0,"",AVERAGE(N$17:N$67))</f>
      </c>
      <c r="O71" s="3"/>
      <c r="P71" s="70">
        <f>IF(COUNT(P$17:P$67)=0,"",AVERAGE(P$17:P$67))</f>
      </c>
      <c r="Q71" s="3"/>
      <c r="R71" s="70">
        <f>IF(COUNT(R$17:R$67)=0,"",AVERAGE(R$17:R$67))</f>
      </c>
      <c r="S71" s="3"/>
      <c r="T71" s="70">
        <f>IF(COUNT(T$17:T$67)=0,"",AVERAGE(T$17:T$67))</f>
      </c>
      <c r="U71" s="3"/>
      <c r="V71" s="70">
        <f>IF(COUNT(V$17:V$67)=0,"",AVERAGE(V$17:V$67))</f>
      </c>
      <c r="W71" s="3"/>
      <c r="X71" s="70">
        <f>IF(COUNT(X$17:X$67)=0,"",AVERAGE(X$17:X$67))</f>
      </c>
      <c r="Y71" s="3"/>
      <c r="Z71" s="70">
        <f>IF(COUNT(Z$17:Z$67)=0,"",AVERAGE(Z$17:Z$67))</f>
      </c>
      <c r="AA71" s="3"/>
      <c r="AB71" s="70">
        <f>IF(COUNT(AB$17:AB$67)=0,"",AVERAGE(AB$17:AB$67))</f>
      </c>
      <c r="AC71" s="3"/>
      <c r="AD71" s="70">
        <f>IF(COUNT(AD$17:AD$67)=0,"",AVERAGE(AD$17:AD$67))</f>
      </c>
      <c r="AF71" s="70">
        <f>IF(COUNT(AF$17:AF$67)=0,"",AVERAGE(AF$17:AF$67))</f>
      </c>
      <c r="AH71" s="70">
        <f>IF(COUNT(AH$17:AH$67)=0,"",AVERAGE(AH$17:AH$67))</f>
      </c>
      <c r="AJ71" s="70">
        <f>IF(COUNT(AJ$17:AJ$67)=0,"",AVERAGE(AJ$17:AJ$67))</f>
      </c>
      <c r="AL71" s="70">
        <f>IF(COUNT(AL$17:AL$67)=0,"",AVERAGE(AL$17:AL$67))</f>
      </c>
      <c r="AN71" s="70">
        <f>IF(COUNT(AN$17:AN$67)=0,"",AVERAGE(AN$17:AN$67))</f>
      </c>
      <c r="AP71" s="70">
        <f>IF(COUNT(AP$17:AP$67)=0,"",AVERAGE(AP$17:AP$67))</f>
      </c>
      <c r="AR71" s="70">
        <f>IF(COUNT(AR$17:AR$67)=0,"",AVERAGE(AR$17:AR$67))</f>
      </c>
      <c r="AT71" s="70">
        <f>IF(COUNT(AT$17:AT$67)=0,"",AVERAGE(AT$17:AT$67))</f>
      </c>
      <c r="AV71" s="70">
        <f>IF(COUNT(AV$17:AV$67)=0,"",AVERAGE(AV$17:AV$67))</f>
      </c>
      <c r="AX71" s="70">
        <f>IF(COUNT(AX$17:AX$67)=0,"",AVERAGE(AX$17:AX$67))</f>
      </c>
      <c r="AZ71" s="70">
        <f>IF(COUNT(AZ$17:AZ$67)=0,"",AVERAGE(AZ$17:AZ$67))</f>
      </c>
      <c r="BB71" s="70">
        <f>IF(COUNT(BB$17:BB$67)=0,"",AVERAGE(BB$17:BB$67))</f>
      </c>
      <c r="BD71" s="70">
        <f>IF(COUNT(BD$17:BD$67)=0,"",AVERAGE(BD$17:BD$67))</f>
      </c>
      <c r="BF71" s="70">
        <f>IF(COUNT(BF$17:BF$67)=0,"",AVERAGE(BF$17:BF$67))</f>
      </c>
      <c r="BH71" s="70">
        <f>IF(COUNT(BH$17:BH$67)=0,"",AVERAGE(BH$17:BH$67))</f>
      </c>
      <c r="BJ71" s="70">
        <f>IF(COUNT(BJ$17:BJ$67)=0,"",AVERAGE(BJ$17:BJ$67))</f>
      </c>
      <c r="BL71" s="70">
        <f>IF(COUNT(BL$17:BL$67)=0,"",AVERAGE(BL$17:BL$67))</f>
      </c>
      <c r="BN71" s="70">
        <f>IF(COUNT(BN$17:BN$67)=0,"",AVERAGE(BN$17:BN$67))</f>
      </c>
      <c r="BP71" s="70">
        <f>IF(COUNT(BP$17:BP$67)=0,"",AVERAGE(BP$17:BP$67))</f>
      </c>
      <c r="BR71" s="70">
        <f>IF(COUNT(BR$17:BR$67)=0,"",AVERAGE(BR$17:BR$67))</f>
      </c>
      <c r="BT71" s="70">
        <f>IF(COUNT(BT$17:BT$67)=0,"",AVERAGE(BT$17:BT$67))</f>
      </c>
      <c r="BV71" s="70">
        <f>IF(COUNT(BV$17:BV$67)=0,"",AVERAGE(BV$17:BV$67))</f>
      </c>
      <c r="BX71" s="70">
        <f>IF(COUNT(BX$17:BX$67)=0,"",AVERAGE(BX$17:BX$67))</f>
      </c>
      <c r="BZ71" s="70">
        <f>IF(COUNT(BZ$17:BZ$67)=0,"",AVERAGE(BZ$17:BZ$67))</f>
      </c>
      <c r="CB71" s="70">
        <f>IF(COUNT(CB$17:CB$67)=0,"",AVERAGE(CB$17:CB$67))</f>
      </c>
      <c r="CD71" s="70">
        <f>IF(COUNT(CD$17:CD$67)=0,"",AVERAGE(CD$17:CD$67))</f>
      </c>
      <c r="CF71" s="70">
        <f>IF(COUNT(CF$17:CF$67)=0,"",AVERAGE(CF$17:CF$67))</f>
      </c>
      <c r="CH71" s="70">
        <f>IF(COUNT(CH$17:CH$67)=0,"",AVERAGE(CH$17:CH$67))</f>
      </c>
    </row>
    <row r="72" ht="18.75" customHeight="1">
      <c r="A72" s="17" t="s">
        <v>132</v>
      </c>
      <c r="B72" s="69"/>
      <c r="C72" s="69"/>
      <c r="D72" s="69"/>
      <c r="E72" s="8"/>
      <c r="F72" s="70">
        <f>IF(COUNT(F$17:F$67)=0,"",STDEVP(F$17:F$67))</f>
      </c>
      <c r="G72" s="3"/>
      <c r="H72" s="70">
        <f>IF(COUNT(H$17:H$67)=0,"",STDEVP(H$17:H$67))</f>
      </c>
      <c r="I72" s="3"/>
      <c r="J72" s="70">
        <f>IF(COUNT(J$17:J$67)=0,"",STDEVP(J$17:J$67))</f>
      </c>
      <c r="K72" s="3"/>
      <c r="L72" s="70">
        <f>IF(COUNT(L$17:L$67)=0,"",STDEVP(L$17:L$67))</f>
      </c>
      <c r="M72" s="3"/>
      <c r="N72" s="70">
        <f>IF(COUNT(N$17:N$67)=0,"",STDEVP(N$17:N$67))</f>
      </c>
      <c r="O72" s="3"/>
      <c r="P72" s="70">
        <f>IF(COUNT(P$17:P$67)=0,"",STDEVP(P$17:P$67))</f>
      </c>
      <c r="Q72" s="3"/>
      <c r="R72" s="70">
        <f>IF(COUNT(R$17:R$67)=0,"",STDEVP(R$17:R$67))</f>
      </c>
      <c r="S72" s="3"/>
      <c r="T72" s="70">
        <f>IF(COUNT(T$17:T$67)=0,"",STDEVP(T$17:T$67))</f>
      </c>
      <c r="U72" s="3"/>
      <c r="V72" s="70">
        <f>IF(COUNT(V$17:V$67)=0,"",STDEVP(V$17:V$67))</f>
      </c>
      <c r="W72" s="3"/>
      <c r="X72" s="70">
        <f>IF(COUNT(X$17:X$67)=0,"",STDEVP(X$17:X$67))</f>
      </c>
      <c r="Y72" s="3"/>
      <c r="Z72" s="70">
        <f>IF(COUNT(Z$17:Z$67)=0,"",STDEVP(Z$17:Z$67))</f>
      </c>
      <c r="AA72" s="3"/>
      <c r="AB72" s="70">
        <f>IF(COUNT(AB$17:AB$67)=0,"",STDEVP(AB$17:AB$67))</f>
      </c>
      <c r="AC72" s="3"/>
      <c r="AD72" s="70">
        <f>IF(COUNT(AD$17:AD$67)=0,"",STDEVP(AD$17:AD$67))</f>
      </c>
      <c r="AF72" s="70">
        <f>IF(COUNT(AF$17:AF$67)=0,"",STDEVP(AF$17:AF$67))</f>
      </c>
      <c r="AH72" s="70">
        <f>IF(COUNT(AH$17:AH$67)=0,"",STDEVP(AH$17:AH$67))</f>
      </c>
      <c r="AJ72" s="70">
        <f>IF(COUNT(AJ$17:AJ$67)=0,"",STDEVP(AJ$17:AJ$67))</f>
      </c>
      <c r="AL72" s="70">
        <f>IF(COUNT(AL$17:AL$67)=0,"",STDEVP(AL$17:AL$67))</f>
      </c>
      <c r="AN72" s="70">
        <f>IF(COUNT(AN$17:AN$67)=0,"",STDEVP(AN$17:AN$67))</f>
      </c>
      <c r="AP72" s="70">
        <f>IF(COUNT(AP$17:AP$67)=0,"",STDEVP(AP$17:AP$67))</f>
      </c>
      <c r="AR72" s="70">
        <f>IF(COUNT(AR$17:AR$67)=0,"",STDEVP(AR$17:AR$67))</f>
      </c>
      <c r="AT72" s="70">
        <f>IF(COUNT(AT$17:AT$67)=0,"",STDEVP(AT$17:AT$67))</f>
      </c>
      <c r="AV72" s="70">
        <f>IF(COUNT(AV$17:AV$67)=0,"",STDEVP(AV$17:AV$67))</f>
      </c>
      <c r="AX72" s="70">
        <f>IF(COUNT(AX$17:AX$67)=0,"",STDEVP(AX$17:AX$67))</f>
      </c>
      <c r="AZ72" s="70">
        <f>IF(COUNT(AZ$17:AZ$67)=0,"",STDEVP(AZ$17:AZ$67))</f>
      </c>
      <c r="BB72" s="70">
        <f>IF(COUNT(BB$17:BB$67)=0,"",STDEVP(BB$17:BB$67))</f>
      </c>
      <c r="BD72" s="70">
        <f>IF(COUNT(BD$17:BD$67)=0,"",STDEVP(BD$17:BD$67))</f>
      </c>
      <c r="BF72" s="70">
        <f>IF(COUNT(BF$17:BF$67)=0,"",STDEVP(BF$17:BF$67))</f>
      </c>
      <c r="BH72" s="70">
        <f>IF(COUNT(BH$17:BH$67)=0,"",STDEVP(BH$17:BH$67))</f>
      </c>
      <c r="BJ72" s="70">
        <f>IF(COUNT(BJ$17:BJ$67)=0,"",STDEVP(BJ$17:BJ$67))</f>
      </c>
      <c r="BL72" s="70">
        <f>IF(COUNT(BL$17:BL$67)=0,"",STDEVP(BL$17:BL$67))</f>
      </c>
      <c r="BN72" s="70">
        <f>IF(COUNT(BN$17:BN$67)=0,"",STDEVP(BN$17:BN$67))</f>
      </c>
      <c r="BP72" s="70">
        <f>IF(COUNT(BP$17:BP$67)=0,"",STDEVP(BP$17:BP$67))</f>
      </c>
      <c r="BR72" s="70">
        <f>IF(COUNT(BR$17:BR$67)=0,"",STDEVP(BR$17:BR$67))</f>
      </c>
      <c r="BT72" s="70">
        <f>IF(COUNT(BT$17:BT$67)=0,"",STDEVP(BT$17:BT$67))</f>
      </c>
      <c r="BV72" s="70">
        <f>IF(COUNT(BV$17:BV$67)=0,"",STDEVP(BV$17:BV$67))</f>
      </c>
      <c r="BX72" s="70">
        <f>IF(COUNT(BX$17:BX$67)=0,"",STDEVP(BX$17:BX$67))</f>
      </c>
      <c r="BZ72" s="70">
        <f>IF(COUNT(BZ$17:BZ$67)=0,"",STDEVP(BZ$17:BZ$67))</f>
      </c>
      <c r="CB72" s="70">
        <f>IF(COUNT(CB$17:CB$67)=0,"",STDEVP(CB$17:CB$67))</f>
      </c>
      <c r="CD72" s="70">
        <f>IF(COUNT(CD$17:CD$67)=0,"",STDEVP(CD$17:CD$67))</f>
      </c>
      <c r="CF72" s="70">
        <f>IF(COUNT(CF$17:CF$67)=0,"",STDEVP(CF$17:CF$67))</f>
      </c>
      <c r="CH72" s="70">
        <f>IF(COUNT(CH$17:CH$67)=0,"",STDEVP(CH$17:CH$67))</f>
      </c>
    </row>
    <row r="73" ht="18.75" customHeight="1">
      <c r="A73" s="17" t="s">
        <v>133</v>
      </c>
      <c r="B73" s="69"/>
      <c r="C73" s="69"/>
      <c r="D73" s="69"/>
      <c r="E73" s="8"/>
      <c r="F73" s="70">
        <f>IF(OR(COUNT(F$17:F$67)&lt;2,COUNT(F10:F11)&lt;&gt;2,F11&lt;=F10,F72=0),"n.a.",(F11-F10)/(6*F72))</f>
      </c>
      <c r="G73" s="3"/>
      <c r="H73" s="70">
        <f>IF(OR(COUNT(H$17:H$67)&lt;2,COUNT(H10:H11)&lt;&gt;2,H11&lt;=H10,H72=0),"n.a.",(H11-H10)/(6*H72))</f>
      </c>
      <c r="I73" s="3"/>
      <c r="J73" s="70">
        <f>IF(OR(COUNT(J$17:J$67)&lt;2,COUNT(J10:J11)&lt;&gt;2,J11&lt;=J10,J72=0),"n.a.",(J11-J10)/(6*J72))</f>
      </c>
      <c r="K73" s="3"/>
      <c r="L73" s="70">
        <f>IF(OR(COUNT(L$17:L$67)&lt;2,COUNT(L10:L11)&lt;&gt;2,L11&lt;=L10,L72=0),"n.a.",(L11-L10)/(6*L72))</f>
      </c>
      <c r="M73" s="3"/>
      <c r="N73" s="70">
        <f>IF(OR(COUNT(N$17:N$67)&lt;2,COUNT(N10:N11)&lt;&gt;2,N11&lt;=N10,N72=0),"n.a.",(N11-N10)/(6*N72))</f>
      </c>
      <c r="O73" s="3"/>
      <c r="P73" s="70">
        <f>IF(OR(COUNT(P$17:P$67)&lt;2,COUNT(P10:P11)&lt;&gt;2,P11&lt;=P10,P72=0),"n.a.",(P11-P10)/(6*P72))</f>
      </c>
      <c r="Q73" s="3"/>
      <c r="R73" s="70">
        <f>IF(OR(COUNT(R$17:R$67)&lt;2,COUNT(R10:R11)&lt;&gt;2,R11&lt;=R10,R72=0),"n.a.",(R11-R10)/(6*R72))</f>
      </c>
      <c r="S73" s="3"/>
      <c r="T73" s="70">
        <f>IF(OR(COUNT(T$17:T$67)&lt;2,COUNT(T10:T11)&lt;&gt;2,T11&lt;=T10,T72=0),"n.a.",(T11-T10)/(6*T72))</f>
      </c>
      <c r="U73" s="3"/>
      <c r="V73" s="70">
        <f>IF(OR(COUNT(V$17:V$67)&lt;2,COUNT(V10:V11)&lt;&gt;2,V11&lt;=V10,V72=0),"n.a.",(V11-V10)/(6*V72))</f>
      </c>
      <c r="W73" s="3"/>
      <c r="X73" s="70">
        <f>IF(OR(COUNT(X$17:X$67)&lt;2,COUNT(X10:X11)&lt;&gt;2,X11&lt;=X10,X72=0),"n.a.",(X11-X10)/(6*X72))</f>
      </c>
      <c r="Y73" s="3"/>
      <c r="Z73" s="70">
        <f>IF(OR(COUNT(Z$17:Z$67)&lt;2,COUNT(Z10:Z11)&lt;&gt;2,Z11&lt;=Z10,Z72=0),"n.a.",(Z11-Z10)/(6*Z72))</f>
      </c>
      <c r="AA73" s="3"/>
      <c r="AB73" s="70">
        <f>IF(OR(COUNT(AB$17:AB$67)&lt;2,COUNT(AB10:AB11)&lt;&gt;2,AB11&lt;=AB10,AB72=0),"n.a.",(AB11-AB10)/(6*AB72))</f>
      </c>
      <c r="AC73" s="3"/>
      <c r="AD73" s="70">
        <f>IF(OR(COUNT(AD$17:AD$67)&lt;2,COUNT(AD10:AD11)&lt;&gt;2,AD11&lt;=AD10,AD72=0),"n.a.",(AD11-AD10)/(6*AD72))</f>
      </c>
      <c r="AF73" s="70">
        <f>IF(OR(COUNT(AF$17:AF$67)&lt;2,COUNT(AF10:AF11)&lt;&gt;2,AF11&lt;=AF10,AF72=0),"n.a.",(AF11-AF10)/(6*AF72))</f>
      </c>
      <c r="AH73" s="70">
        <f>IF(OR(COUNT(AH$17:AH$67)&lt;2,COUNT(AH10:AH11)&lt;&gt;2,AH11&lt;=AH10,AH72=0),"n.a.",(AH11-AH10)/(6*AH72))</f>
      </c>
      <c r="AJ73" s="70">
        <f>IF(OR(COUNT(AJ$17:AJ$67)&lt;2,COUNT(AJ10:AJ11)&lt;&gt;2,AJ11&lt;=AJ10,AJ72=0),"n.a.",(AJ11-AJ10)/(6*AJ72))</f>
      </c>
      <c r="AL73" s="70">
        <f>IF(OR(COUNT(AL$17:AL$67)&lt;2,COUNT(AL10:AL11)&lt;&gt;2,AL11&lt;=AL10,AL72=0),"n.a.",(AL11-AL10)/(6*AL72))</f>
      </c>
      <c r="AN73" s="70">
        <f>IF(OR(COUNT(AN$17:AN$67)&lt;2,COUNT(AN10:AN11)&lt;&gt;2,AN11&lt;=AN10,AN72=0),"n.a.",(AN11-AN10)/(6*AN72))</f>
      </c>
      <c r="AP73" s="70">
        <f>IF(OR(COUNT(AP$17:AP$67)&lt;2,COUNT(AP10:AP11)&lt;&gt;2,AP11&lt;=AP10,AP72=0),"n.a.",(AP11-AP10)/(6*AP72))</f>
      </c>
      <c r="AR73" s="70">
        <f>IF(OR(COUNT(AR$17:AR$67)&lt;2,COUNT(AR10:AR11)&lt;&gt;2,AR11&lt;=AR10,AR72=0),"n.a.",(AR11-AR10)/(6*AR72))</f>
      </c>
      <c r="AT73" s="70">
        <f>IF(OR(COUNT(AT$17:AT$67)&lt;2,COUNT(AT10:AT11)&lt;&gt;2,AT11&lt;=AT10,AT72=0),"n.a.",(AT11-AT10)/(6*AT72))</f>
      </c>
      <c r="AV73" s="70">
        <f>IF(OR(COUNT(AV$17:AV$67)&lt;2,COUNT(AV10:AV11)&lt;&gt;2,AV11&lt;=AV10,AV72=0),"n.a.",(AV11-AV10)/(6*AV72))</f>
      </c>
      <c r="AX73" s="70">
        <f>IF(OR(COUNT(AX$17:AX$67)&lt;2,COUNT(AX10:AX11)&lt;&gt;2,AX11&lt;=AX10,AX72=0),"n.a.",(AX11-AX10)/(6*AX72))</f>
      </c>
      <c r="AZ73" s="70">
        <f>IF(OR(COUNT(AZ$17:AZ$67)&lt;2,COUNT(AZ10:AZ11)&lt;&gt;2,AZ11&lt;=AZ10,AZ72=0),"n.a.",(AZ11-AZ10)/(6*AZ72))</f>
      </c>
      <c r="BB73" s="70">
        <f>IF(OR(COUNT(BB$17:BB$67)&lt;2,COUNT(BB10:BB11)&lt;&gt;2,BB11&lt;=BB10,BB72=0),"n.a.",(BB11-BB10)/(6*BB72))</f>
      </c>
      <c r="BD73" s="70">
        <f>IF(OR(COUNT(BD$17:BD$67)&lt;2,COUNT(BD10:BD11)&lt;&gt;2,BD11&lt;=BD10,BD72=0),"n.a.",(BD11-BD10)/(6*BD72))</f>
      </c>
      <c r="BF73" s="70">
        <f>IF(OR(COUNT(BF$17:BF$67)&lt;2,COUNT(BF10:BF11)&lt;&gt;2,BF11&lt;=BF10,BF72=0),"n.a.",(BF11-BF10)/(6*BF72))</f>
      </c>
      <c r="BH73" s="70">
        <f>IF(OR(COUNT(BH$17:BH$67)&lt;2,COUNT(BH10:BH11)&lt;&gt;2,BH11&lt;=BH10,BH72=0),"n.a.",(BH11-BH10)/(6*BH72))</f>
      </c>
      <c r="BJ73" s="70">
        <f>IF(OR(COUNT(BJ$17:BJ$67)&lt;2,COUNT(BJ10:BJ11)&lt;&gt;2,BJ11&lt;=BJ10,BJ72=0),"n.a.",(BJ11-BJ10)/(6*BJ72))</f>
      </c>
      <c r="BL73" s="70">
        <f>IF(OR(COUNT(BL$17:BL$67)&lt;2,COUNT(BL10:BL11)&lt;&gt;2,BL11&lt;=BL10,BL72=0),"n.a.",(BL11-BL10)/(6*BL72))</f>
      </c>
      <c r="BN73" s="70">
        <f>IF(OR(COUNT(BN$17:BN$67)&lt;2,COUNT(BN10:BN11)&lt;&gt;2,BN11&lt;=BN10,BN72=0),"n.a.",(BN11-BN10)/(6*BN72))</f>
      </c>
      <c r="BP73" s="70">
        <f>IF(OR(COUNT(BP$17:BP$67)&lt;2,COUNT(BP10:BP11)&lt;&gt;2,BP11&lt;=BP10,BP72=0),"n.a.",(BP11-BP10)/(6*BP72))</f>
      </c>
      <c r="BR73" s="70">
        <f>IF(OR(COUNT(BR$17:BR$67)&lt;2,COUNT(BR10:BR11)&lt;&gt;2,BR11&lt;=BR10,BR72=0),"n.a.",(BR11-BR10)/(6*BR72))</f>
      </c>
      <c r="BT73" s="70">
        <f>IF(OR(COUNT(BT$17:BT$67)&lt;2,COUNT(BT10:BT11)&lt;&gt;2,BT11&lt;=BT10,BT72=0),"n.a.",(BT11-BT10)/(6*BT72))</f>
      </c>
      <c r="BV73" s="70">
        <f>IF(OR(COUNT(BV$17:BV$67)&lt;2,COUNT(BV10:BV11)&lt;&gt;2,BV11&lt;=BV10,BV72=0),"n.a.",(BV11-BV10)/(6*BV72))</f>
      </c>
      <c r="BX73" s="70">
        <f>IF(OR(COUNT(BX$17:BX$67)&lt;2,COUNT(BX10:BX11)&lt;&gt;2,BX11&lt;=BX10,BX72=0),"n.a.",(BX11-BX10)/(6*BX72))</f>
      </c>
      <c r="BZ73" s="70">
        <f>IF(OR(COUNT(BZ$17:BZ$67)&lt;2,COUNT(BZ10:BZ11)&lt;&gt;2,BZ11&lt;=BZ10,BZ72=0),"n.a.",(BZ11-BZ10)/(6*BZ72))</f>
      </c>
      <c r="CB73" s="70">
        <f>IF(OR(COUNT(CB$17:CB$67)&lt;2,COUNT(CB10:CB11)&lt;&gt;2,CB11&lt;=CB10,CB72=0),"n.a.",(CB11-CB10)/(6*CB72))</f>
      </c>
      <c r="CD73" s="70">
        <f>IF(OR(COUNT(CD$17:CD$67)&lt;2,COUNT(CD10:CD11)&lt;&gt;2,CD11&lt;=CD10,CD72=0),"n.a.",(CD11-CD10)/(6*CD72))</f>
      </c>
      <c r="CF73" s="70">
        <f>IF(OR(COUNT(CF$17:CF$67)&lt;2,COUNT(CF10:CF11)&lt;&gt;2,CF11&lt;=CF10,CF72=0),"n.a.",(CF11-CF10)/(6*CF72))</f>
      </c>
      <c r="CH73" s="70">
        <f>IF(OR(COUNT(CH$17:CH$67)&lt;2,COUNT(CH10:CH11)&lt;&gt;2,CH11&lt;=CH10,CH72=0),"n.a.",(CH11-CH10)/(6*CH72))</f>
      </c>
    </row>
    <row r="74" ht="18.75" customHeight="1">
      <c r="A74" s="17" t="s">
        <v>134</v>
      </c>
      <c r="B74" s="69"/>
      <c r="C74" s="69"/>
      <c r="D74" s="69"/>
      <c r="E74" s="8"/>
      <c r="F74" s="71">
        <f>IF(OR(COUNT(F$17:F$67)&lt;2,COUNT(F10:F11)&lt;&gt;2,F11&lt;=F10,F72=0),"n.a.",MIN((F11-F71)/(3*F72),(F71-F10)/(3*F72)))</f>
      </c>
      <c r="G74" s="72"/>
      <c r="H74" s="71">
        <f>IF(OR(COUNT(H$17:H$67)&lt;2,COUNT(H10:H11)&lt;&gt;2,H11&lt;=H10,H72=0),"n.a.",MIN((H11-H71)/(3*H72),(H71-H10)/(3*H72)))</f>
      </c>
      <c r="I74" s="72"/>
      <c r="J74" s="71">
        <f>IF(OR(COUNT(J$17:J$67)&lt;2,COUNT(J10:J11)&lt;&gt;2,J11&lt;=J10,J72=0),"n.a.",MIN((J11-J71)/(3*J72),(J71-J10)/(3*J72)))</f>
      </c>
      <c r="K74" s="72"/>
      <c r="L74" s="71">
        <f>IF(OR(COUNT(L$17:L$67)&lt;2,COUNT(L10:L11)&lt;&gt;2,L11&lt;=L10,L72=0),"n.a.",MIN((L11-L71)/(3*L72),(L71-L10)/(3*L72)))</f>
      </c>
      <c r="M74" s="72"/>
      <c r="N74" s="71">
        <f>IF(OR(COUNT(N$17:N$67)&lt;2,COUNT(N10:N11)&lt;&gt;2,N11&lt;=N10,N72=0),"n.a.",MIN((N11-N71)/(3*N72),(N71-N10)/(3*N72)))</f>
      </c>
      <c r="O74" s="72"/>
      <c r="P74" s="71">
        <f>IF(OR(COUNT(P$17:P$67)&lt;2,COUNT(P10:P11)&lt;&gt;2,P11&lt;=P10,P72=0),"n.a.",MIN((P11-P71)/(3*P72),(P71-P10)/(3*P72)))</f>
      </c>
      <c r="Q74" s="72"/>
      <c r="R74" s="71">
        <f>IF(OR(COUNT(R$17:R$67)&lt;2,COUNT(R10:R11)&lt;&gt;2,R11&lt;=R10,R72=0),"n.a.",MIN((R11-R71)/(3*R72),(R71-R10)/(3*R72)))</f>
      </c>
      <c r="S74" s="72"/>
      <c r="T74" s="71">
        <f>IF(OR(COUNT(T$17:T$67)&lt;2,COUNT(T10:T11)&lt;&gt;2,T11&lt;=T10,T72=0),"n.a.",MIN((T11-T71)/(3*T72),(T71-T10)/(3*T72)))</f>
      </c>
      <c r="U74" s="72"/>
      <c r="V74" s="71">
        <f>IF(OR(COUNT(V$17:V$67)&lt;2,COUNT(V10:V11)&lt;&gt;2,V11&lt;=V10,V72=0),"n.a.",MIN((V11-V71)/(3*V72),(V71-V10)/(3*V72)))</f>
      </c>
      <c r="W74" s="72"/>
      <c r="X74" s="71">
        <f>IF(OR(COUNT(X$17:X$67)&lt;2,COUNT(X10:X11)&lt;&gt;2,X11&lt;=X10,X72=0),"n.a.",MIN((X11-X71)/(3*X72),(X71-X10)/(3*X72)))</f>
      </c>
      <c r="Y74" s="3"/>
      <c r="Z74" s="71">
        <f>IF(OR(COUNT(Z$17:Z$67)&lt;2,COUNT(Z10:Z11)&lt;&gt;2,Z11&lt;=Z10,Z72=0),"n.a.",MIN((Z11-Z71)/(3*Z72),(Z71-Z10)/(3*Z72)))</f>
      </c>
      <c r="AA74" s="3"/>
      <c r="AB74" s="71">
        <f>IF(OR(COUNT(AB$17:AB$67)&lt;2,COUNT(AB10:AB11)&lt;&gt;2,AB11&lt;=AB10,AB72=0),"n.a.",MIN((AB11-AB71)/(3*AB72),(AB71-AB10)/(3*AB72)))</f>
      </c>
      <c r="AC74" s="3"/>
      <c r="AD74" s="71">
        <f>IF(OR(COUNT(AD$17:AD$67)&lt;2,COUNT(AD10:AD11)&lt;&gt;2,AD11&lt;=AD10,AD72=0),"n.a.",MIN((AD11-AD71)/(3*AD72),(AD71-AD10)/(3*AD72)))</f>
      </c>
      <c r="AF74" s="71">
        <f>IF(OR(COUNT(AF$17:AF$67)&lt;2,COUNT(AF10:AF11)&lt;&gt;2,AF11&lt;=AF10,AF72=0),"n.a.",MIN((AF11-AF71)/(3*AF72),(AF71-AF10)/(3*AF72)))</f>
      </c>
      <c r="AH74" s="71">
        <f>IF(OR(COUNT(AH$17:AH$67)&lt;2,COUNT(AH10:AH11)&lt;&gt;2,AH11&lt;=AH10,AH72=0),"n.a.",MIN((AH11-AH71)/(3*AH72),(AH71-AH10)/(3*AH72)))</f>
      </c>
      <c r="AJ74" s="71">
        <f>IF(OR(COUNT(AJ$17:AJ$67)&lt;2,COUNT(AJ10:AJ11)&lt;&gt;2,AJ11&lt;=AJ10,AJ72=0),"n.a.",MIN((AJ11-AJ71)/(3*AJ72),(AJ71-AJ10)/(3*AJ72)))</f>
      </c>
      <c r="AL74" s="71">
        <f>IF(OR(COUNT(AL$17:AL$67)&lt;2,COUNT(AL10:AL11)&lt;&gt;2,AL11&lt;=AL10,AL72=0),"n.a.",MIN((AL11-AL71)/(3*AL72),(AL71-AL10)/(3*AL72)))</f>
      </c>
      <c r="AN74" s="71">
        <f>IF(OR(COUNT(AN$17:AN$67)&lt;2,COUNT(AN10:AN11)&lt;&gt;2,AN11&lt;=AN10,AN72=0),"n.a.",MIN((AN11-AN71)/(3*AN72),(AN71-AN10)/(3*AN72)))</f>
      </c>
      <c r="AP74" s="71">
        <f>IF(OR(COUNT(AP$17:AP$67)&lt;2,COUNT(AP10:AP11)&lt;&gt;2,AP11&lt;=AP10,AP72=0),"n.a.",MIN((AP11-AP71)/(3*AP72),(AP71-AP10)/(3*AP72)))</f>
      </c>
      <c r="AR74" s="71">
        <f>IF(OR(COUNT(AR$17:AR$67)&lt;2,COUNT(AR10:AR11)&lt;&gt;2,AR11&lt;=AR10,AR72=0),"n.a.",MIN((AR11-AR71)/(3*AR72),(AR71-AR10)/(3*AR72)))</f>
      </c>
      <c r="AT74" s="71">
        <f>IF(OR(COUNT(AT$17:AT$67)&lt;2,COUNT(AT10:AT11)&lt;&gt;2,AT11&lt;=AT10,AT72=0),"n.a.",MIN((AT11-AT71)/(3*AT72),(AT71-AT10)/(3*AT72)))</f>
      </c>
      <c r="AV74" s="71">
        <f>IF(OR(COUNT(AV$17:AV$67)&lt;2,COUNT(AV10:AV11)&lt;&gt;2,AV11&lt;=AV10,AV72=0),"n.a.",MIN((AV11-AV71)/(3*AV72),(AV71-AV10)/(3*AV72)))</f>
      </c>
      <c r="AX74" s="71">
        <f>IF(OR(COUNT(AX$17:AX$67)&lt;2,COUNT(AX10:AX11)&lt;&gt;2,AX11&lt;=AX10,AX72=0),"n.a.",MIN((AX11-AX71)/(3*AX72),(AX71-AX10)/(3*AX72)))</f>
      </c>
      <c r="AZ74" s="71">
        <f>IF(OR(COUNT(AZ$17:AZ$67)&lt;2,COUNT(AZ10:AZ11)&lt;&gt;2,AZ11&lt;=AZ10,AZ72=0),"n.a.",MIN((AZ11-AZ71)/(3*AZ72),(AZ71-AZ10)/(3*AZ72)))</f>
      </c>
      <c r="BB74" s="71">
        <f>IF(OR(COUNT(BB$17:BB$67)&lt;2,COUNT(BB10:BB11)&lt;&gt;2,BB11&lt;=BB10,BB72=0),"n.a.",MIN((BB11-BB71)/(3*BB72),(BB71-BB10)/(3*BB72)))</f>
      </c>
      <c r="BD74" s="71">
        <f>IF(OR(COUNT(BD$17:BD$67)&lt;2,COUNT(BD10:BD11)&lt;&gt;2,BD11&lt;=BD10,BD72=0),"n.a.",MIN((BD11-BD71)/(3*BD72),(BD71-BD10)/(3*BD72)))</f>
      </c>
      <c r="BF74" s="71">
        <f>IF(OR(COUNT(BF$17:BF$67)&lt;2,COUNT(BF10:BF11)&lt;&gt;2,BF11&lt;=BF10,BF72=0),"n.a.",MIN((BF11-BF71)/(3*BF72),(BF71-BF10)/(3*BF72)))</f>
      </c>
      <c r="BH74" s="71">
        <f>IF(OR(COUNT(BH$17:BH$67)&lt;2,COUNT(BH10:BH11)&lt;&gt;2,BH11&lt;=BH10,BH72=0),"n.a.",MIN((BH11-BH71)/(3*BH72),(BH71-BH10)/(3*BH72)))</f>
      </c>
      <c r="BJ74" s="71">
        <f>IF(OR(COUNT(BJ$17:BJ$67)&lt;2,COUNT(BJ10:BJ11)&lt;&gt;2,BJ11&lt;=BJ10,BJ72=0),"n.a.",MIN((BJ11-BJ71)/(3*BJ72),(BJ71-BJ10)/(3*BJ72)))</f>
      </c>
      <c r="BL74" s="71">
        <f>IF(OR(COUNT(BL$17:BL$67)&lt;2,COUNT(BL10:BL11)&lt;&gt;2,BL11&lt;=BL10,BL72=0),"n.a.",MIN((BL11-BL71)/(3*BL72),(BL71-BL10)/(3*BL72)))</f>
      </c>
      <c r="BN74" s="71">
        <f>IF(OR(COUNT(BN$17:BN$67)&lt;2,COUNT(BN10:BN11)&lt;&gt;2,BN11&lt;=BN10,BN72=0),"n.a.",MIN((BN11-BN71)/(3*BN72),(BN71-BN10)/(3*BN72)))</f>
      </c>
      <c r="BP74" s="71">
        <f>IF(OR(COUNT(BP$17:BP$67)&lt;2,COUNT(BP10:BP11)&lt;&gt;2,BP11&lt;=BP10,BP72=0),"n.a.",MIN((BP11-BP71)/(3*BP72),(BP71-BP10)/(3*BP72)))</f>
      </c>
      <c r="BR74" s="71">
        <f>IF(OR(COUNT(BR$17:BR$67)&lt;2,COUNT(BR10:BR11)&lt;&gt;2,BR11&lt;=BR10,BR72=0),"n.a.",MIN((BR11-BR71)/(3*BR72),(BR71-BR10)/(3*BR72)))</f>
      </c>
      <c r="BT74" s="71">
        <f>IF(OR(COUNT(BT$17:BT$67)&lt;2,COUNT(BT10:BT11)&lt;&gt;2,BT11&lt;=BT10,BT72=0),"n.a.",MIN((BT11-BT71)/(3*BT72),(BT71-BT10)/(3*BT72)))</f>
      </c>
      <c r="BV74" s="71">
        <f>IF(OR(COUNT(BV$17:BV$67)&lt;2,COUNT(BV10:BV11)&lt;&gt;2,BV11&lt;=BV10,BV72=0),"n.a.",MIN((BV11-BV71)/(3*BV72),(BV71-BV10)/(3*BV72)))</f>
      </c>
      <c r="BX74" s="71">
        <f>IF(OR(COUNT(BX$17:BX$67)&lt;2,COUNT(BX10:BX11)&lt;&gt;2,BX11&lt;=BX10,BX72=0),"n.a.",MIN((BX11-BX71)/(3*BX72),(BX71-BX10)/(3*BX72)))</f>
      </c>
      <c r="BZ74" s="71">
        <f>IF(OR(COUNT(BZ$17:BZ$67)&lt;2,COUNT(BZ10:BZ11)&lt;&gt;2,BZ11&lt;=BZ10,BZ72=0),"n.a.",MIN((BZ11-BZ71)/(3*BZ72),(BZ71-BZ10)/(3*BZ72)))</f>
      </c>
      <c r="CB74" s="71">
        <f>IF(OR(COUNT(CB$17:CB$67)&lt;2,COUNT(CB10:CB11)&lt;&gt;2,CB11&lt;=CB10,CB72=0),"n.a.",MIN((CB11-CB71)/(3*CB72),(CB71-CB10)/(3*CB72)))</f>
      </c>
      <c r="CD74" s="71">
        <f>IF(OR(COUNT(CD$17:CD$67)&lt;2,COUNT(CD10:CD11)&lt;&gt;2,CD11&lt;=CD10,CD72=0),"n.a.",MIN((CD11-CD71)/(3*CD72),(CD71-CD10)/(3*CD72)))</f>
      </c>
      <c r="CF74" s="71">
        <f>IF(OR(COUNT(CF$17:CF$67)&lt;2,COUNT(CF10:CF11)&lt;&gt;2,CF11&lt;=CF10,CF72=0),"n.a.",MIN((CF11-CF71)/(3*CF72),(CF71-CF10)/(3*CF72)))</f>
      </c>
      <c r="CH74" s="71">
        <f>IF(OR(COUNT(CH$17:CH$67)&lt;2,COUNT(CH10:CH11)&lt;&gt;2,CH11&lt;=CH10,CH72=0),"n.a.",MIN((CH11-CH71)/(3*CH72),(CH71-CH10)/(3*CH72)))</f>
      </c>
    </row>
    <row r="75" ht="18.75" customHeight="1">
      <c r="A75" s="17" t="s">
        <v>135</v>
      </c>
      <c r="B75" s="69"/>
      <c r="C75" s="69"/>
      <c r="D75" s="69"/>
      <c r="E75" s="8"/>
      <c r="F75" s="73">
        <f>IF(OR(NOT(ISNUMBER(F74)),NOT(ISNUMBER($U$6))),"n.a.",IF(F74&gt;=$U$6,"OK","NOK"))</f>
      </c>
      <c r="G75" s="3"/>
      <c r="H75" s="73">
        <f>IF(OR(NOT(ISNUMBER(H74)),NOT(ISNUMBER($U$6))),"n.a.",IF(H74&gt;=$U$6,"OK","NOK"))</f>
      </c>
      <c r="I75" s="3"/>
      <c r="J75" s="73">
        <f>IF(OR(NOT(ISNUMBER(J74)),NOT(ISNUMBER($U$6))),"n.a.",IF(J74&gt;=$U$6,"OK","NOK"))</f>
      </c>
      <c r="K75" s="3"/>
      <c r="L75" s="73">
        <f>IF(OR(NOT(ISNUMBER(L74)),NOT(ISNUMBER($U$6))),"n.a.",IF(L74&gt;=$U$6,"OK","NOK"))</f>
      </c>
      <c r="M75" s="3"/>
      <c r="N75" s="73">
        <f>IF(OR(NOT(ISNUMBER(N74)),NOT(ISNUMBER($U$6))),"n.a.",IF(N74&gt;=$U$6,"OK","NOK"))</f>
      </c>
      <c r="O75" s="3"/>
      <c r="P75" s="73">
        <f>IF(OR(NOT(ISNUMBER(P74)),NOT(ISNUMBER($U$6))),"n.a.",IF(P74&gt;=$U$6,"OK","NOK"))</f>
      </c>
      <c r="Q75" s="3"/>
      <c r="R75" s="73">
        <f>IF(OR(NOT(ISNUMBER(R74)),NOT(ISNUMBER($U$6))),"n.a.",IF(R74&gt;=$U$6,"OK","NOK"))</f>
      </c>
      <c r="S75" s="3"/>
      <c r="T75" s="73">
        <f>IF(OR(NOT(ISNUMBER(T74)),NOT(ISNUMBER($U$6))),"n.a.",IF(T74&gt;=$U$6,"OK","NOK"))</f>
      </c>
      <c r="U75" s="3"/>
      <c r="V75" s="73">
        <f>IF(OR(NOT(ISNUMBER(V74)),NOT(ISNUMBER($U$6))),"n.a.",IF(V74&gt;=$U$6,"OK","NOK"))</f>
      </c>
      <c r="W75" s="3"/>
      <c r="X75" s="73">
        <f>IF(OR(NOT(ISNUMBER(X74)),NOT(ISNUMBER($U$6))),"n.a.",IF(X74&gt;=$U$6,"OK","NOK"))</f>
      </c>
      <c r="Y75" s="3"/>
      <c r="Z75" s="73">
        <f>IF(OR(NOT(ISNUMBER(Z74)),NOT(ISNUMBER($U$6))),"n.a.",IF(Z74&gt;=$U$6,"OK","NOK"))</f>
      </c>
      <c r="AA75" s="3"/>
      <c r="AB75" s="73">
        <f>IF(OR(NOT(ISNUMBER(AB74)),NOT(ISNUMBER($U$6))),"n.a.",IF(AB74&gt;=$U$6,"OK","NOK"))</f>
      </c>
      <c r="AC75" s="3"/>
      <c r="AD75" s="73">
        <f>IF(OR(NOT(ISNUMBER(AD74)),NOT(ISNUMBER($U$6))),"n.a.",IF(AD74&gt;=$U$6,"OK","NOK"))</f>
      </c>
      <c r="AF75" s="73">
        <f>IF(OR(NOT(ISNUMBER(AF74)),NOT(ISNUMBER($U$6))),"n.a.",IF(AF74&gt;=$U$6,"OK","NOK"))</f>
      </c>
      <c r="AH75" s="73">
        <f>IF(OR(NOT(ISNUMBER(AH74)),NOT(ISNUMBER($U$6))),"n.a.",IF(AH74&gt;=$U$6,"OK","NOK"))</f>
      </c>
      <c r="AJ75" s="73">
        <f>IF(OR(NOT(ISNUMBER(AJ74)),NOT(ISNUMBER($U$6))),"n.a.",IF(AJ74&gt;=$U$6,"OK","NOK"))</f>
      </c>
      <c r="AL75" s="73">
        <f>IF(OR(NOT(ISNUMBER(AL74)),NOT(ISNUMBER($U$6))),"n.a.",IF(AL74&gt;=$U$6,"OK","NOK"))</f>
      </c>
      <c r="AN75" s="73">
        <f>IF(OR(NOT(ISNUMBER(AN74)),NOT(ISNUMBER($U$6))),"n.a.",IF(AN74&gt;=$U$6,"OK","NOK"))</f>
      </c>
      <c r="AP75" s="73">
        <f>IF(OR(NOT(ISNUMBER(AP74)),NOT(ISNUMBER($U$6))),"n.a.",IF(AP74&gt;=$U$6,"OK","NOK"))</f>
      </c>
      <c r="AR75" s="73">
        <f>IF(OR(NOT(ISNUMBER(AR74)),NOT(ISNUMBER($U$6))),"n.a.",IF(AR74&gt;=$U$6,"OK","NOK"))</f>
      </c>
      <c r="AT75" s="73">
        <f>IF(OR(NOT(ISNUMBER(AT74)),NOT(ISNUMBER($U$6))),"n.a.",IF(AT74&gt;=$U$6,"OK","NOK"))</f>
      </c>
      <c r="AV75" s="73">
        <f>IF(OR(NOT(ISNUMBER(AV74)),NOT(ISNUMBER($U$6))),"n.a.",IF(AV74&gt;=$U$6,"OK","NOK"))</f>
      </c>
      <c r="AX75" s="73">
        <f>IF(OR(NOT(ISNUMBER(AX74)),NOT(ISNUMBER($U$6))),"n.a.",IF(AX74&gt;=$U$6,"OK","NOK"))</f>
      </c>
      <c r="AZ75" s="73">
        <f>IF(OR(NOT(ISNUMBER(AZ74)),NOT(ISNUMBER($U$6))),"n.a.",IF(AZ74&gt;=$U$6,"OK","NOK"))</f>
      </c>
      <c r="BB75" s="73">
        <f>IF(OR(NOT(ISNUMBER(BB74)),NOT(ISNUMBER($U$6))),"n.a.",IF(BB74&gt;=$U$6,"OK","NOK"))</f>
      </c>
      <c r="BD75" s="73">
        <f>IF(OR(NOT(ISNUMBER(BD74)),NOT(ISNUMBER($U$6))),"n.a.",IF(BD74&gt;=$U$6,"OK","NOK"))</f>
      </c>
      <c r="BF75" s="73">
        <f>IF(OR(NOT(ISNUMBER(BF74)),NOT(ISNUMBER($U$6))),"n.a.",IF(BF74&gt;=$U$6,"OK","NOK"))</f>
      </c>
      <c r="BH75" s="73">
        <f>IF(OR(NOT(ISNUMBER(BH74)),NOT(ISNUMBER($U$6))),"n.a.",IF(BH74&gt;=$U$6,"OK","NOK"))</f>
      </c>
      <c r="BJ75" s="73">
        <f>IF(OR(NOT(ISNUMBER(BJ74)),NOT(ISNUMBER($U$6))),"n.a.",IF(BJ74&gt;=$U$6,"OK","NOK"))</f>
      </c>
      <c r="BL75" s="73">
        <f>IF(OR(NOT(ISNUMBER(BL74)),NOT(ISNUMBER($U$6))),"n.a.",IF(BL74&gt;=$U$6,"OK","NOK"))</f>
      </c>
      <c r="BN75" s="73">
        <f>IF(OR(NOT(ISNUMBER(BN74)),NOT(ISNUMBER($U$6))),"n.a.",IF(BN74&gt;=$U$6,"OK","NOK"))</f>
      </c>
      <c r="BP75" s="73">
        <f>IF(OR(NOT(ISNUMBER(BP74)),NOT(ISNUMBER($U$6))),"n.a.",IF(BP74&gt;=$U$6,"OK","NOK"))</f>
      </c>
      <c r="BR75" s="73">
        <f>IF(OR(NOT(ISNUMBER(BR74)),NOT(ISNUMBER($U$6))),"n.a.",IF(BR74&gt;=$U$6,"OK","NOK"))</f>
      </c>
      <c r="BT75" s="73">
        <f>IF(OR(NOT(ISNUMBER(BT74)),NOT(ISNUMBER($U$6))),"n.a.",IF(BT74&gt;=$U$6,"OK","NOK"))</f>
      </c>
      <c r="BV75" s="73">
        <f>IF(OR(NOT(ISNUMBER(BV74)),NOT(ISNUMBER($U$6))),"n.a.",IF(BV74&gt;=$U$6,"OK","NOK"))</f>
      </c>
      <c r="BX75" s="73">
        <f>IF(OR(NOT(ISNUMBER(BX74)),NOT(ISNUMBER($U$6))),"n.a.",IF(BX74&gt;=$U$6,"OK","NOK"))</f>
      </c>
      <c r="BZ75" s="73">
        <f>IF(OR(NOT(ISNUMBER(BZ74)),NOT(ISNUMBER($U$6))),"n.a.",IF(BZ74&gt;=$U$6,"OK","NOK"))</f>
      </c>
      <c r="CB75" s="73">
        <f>IF(OR(NOT(ISNUMBER(CB74)),NOT(ISNUMBER($U$6))),"n.a.",IF(CB74&gt;=$U$6,"OK","NOK"))</f>
      </c>
      <c r="CD75" s="73">
        <f>IF(OR(NOT(ISNUMBER(CD74)),NOT(ISNUMBER($U$6))),"n.a.",IF(CD74&gt;=$U$6,"OK","NOK"))</f>
      </c>
      <c r="CF75" s="73">
        <f>IF(OR(NOT(ISNUMBER(CF74)),NOT(ISNUMBER($U$6))),"n.a.",IF(CF74&gt;=$U$6,"OK","NOK"))</f>
      </c>
      <c r="CH75" s="73">
        <f>IF(OR(NOT(ISNUMBER(CH74)),NOT(ISNUMBER($U$6))),"n.a.",IF(CH74&gt;=$U$6,"OK","NOK"))</f>
      </c>
    </row>
    <row r="76" ht="14.25" customHeight="1">
      <c r="A76" s="8"/>
      <c r="B76" s="8"/>
      <c r="C76" s="8"/>
      <c r="D76" s="8"/>
      <c r="E76" s="74"/>
      <c r="F76" s="8"/>
      <c r="G76" s="74"/>
      <c r="H76" s="8"/>
      <c r="I76" s="74"/>
      <c r="J76" s="8"/>
      <c r="K76" s="74"/>
      <c r="L76" s="8"/>
      <c r="M76" s="74"/>
      <c r="N76" s="8"/>
      <c r="O76" s="74"/>
      <c r="P76" s="8"/>
      <c r="Q76" s="74"/>
      <c r="R76" s="8"/>
      <c r="S76" s="74"/>
      <c r="T76" s="8"/>
      <c r="U76" s="74"/>
      <c r="V76" s="8"/>
      <c r="W76" s="74"/>
      <c r="X76" s="8"/>
      <c r="Y76" s="8"/>
      <c r="Z76" s="8"/>
      <c r="AA76" s="8"/>
      <c r="AB76" s="8"/>
      <c r="AC76" s="8"/>
      <c r="AD76" s="8"/>
      <c r="AF76" s="8"/>
      <c r="AH76" s="8"/>
      <c r="AJ76" s="8"/>
      <c r="AL76" s="8"/>
      <c r="AN76" s="8"/>
      <c r="AP76" s="8"/>
      <c r="AR76" s="8"/>
      <c r="AT76" s="8"/>
      <c r="AV76" s="8"/>
      <c r="AX76" s="8"/>
      <c r="AZ76" s="8"/>
      <c r="BB76" s="8"/>
      <c r="BD76" s="8"/>
      <c r="BF76" s="8"/>
      <c r="BH76" s="8"/>
      <c r="BJ76" s="8"/>
      <c r="BL76" s="8"/>
      <c r="BN76" s="8"/>
      <c r="BP76" s="8"/>
      <c r="BR76" s="8"/>
      <c r="BT76" s="8"/>
      <c r="BV76" s="8"/>
      <c r="BX76" s="8"/>
      <c r="BZ76" s="8"/>
      <c r="CB76" s="8"/>
      <c r="CD76" s="8"/>
      <c r="CF76" s="8"/>
      <c r="CH76" s="8"/>
    </row>
    <row r="77" ht="18.0" customHeight="1">
      <c r="A77" s="26"/>
      <c r="B77" s="26"/>
      <c r="C77" s="26"/>
      <c r="D77" s="26"/>
      <c r="E77" s="75"/>
      <c r="F77" s="27" t="s">
        <v>136</v>
      </c>
      <c r="G77" s="75"/>
      <c r="H77" s="26"/>
      <c r="I77" s="75"/>
      <c r="J77" s="26"/>
      <c r="K77" s="75"/>
      <c r="L77" s="26"/>
      <c r="M77" s="75"/>
      <c r="N77" s="26"/>
      <c r="O77" s="75"/>
      <c r="P77" s="26"/>
      <c r="Q77" s="75"/>
      <c r="R77" s="26"/>
      <c r="S77" s="75"/>
      <c r="T77" s="26"/>
      <c r="U77" s="75"/>
      <c r="V77" s="26"/>
      <c r="W77" s="75"/>
      <c r="X77" s="26"/>
      <c r="Y77" s="8"/>
      <c r="Z77" s="26"/>
      <c r="AA77" s="8"/>
      <c r="AB77" s="26"/>
      <c r="AC77" s="8"/>
      <c r="AD77" s="26"/>
      <c r="AF77" s="26"/>
      <c r="AH77" s="26"/>
      <c r="AJ77" s="26"/>
      <c r="AL77" s="26"/>
      <c r="AN77" s="26"/>
      <c r="AP77" s="26"/>
      <c r="AR77" s="26"/>
      <c r="AT77" s="26"/>
      <c r="AV77" s="26"/>
      <c r="AX77" s="26"/>
      <c r="AZ77" s="26"/>
      <c r="BB77" s="26"/>
      <c r="BD77" s="26"/>
      <c r="BF77" s="26"/>
      <c r="BH77" s="26"/>
      <c r="BJ77" s="26"/>
      <c r="BL77" s="26"/>
      <c r="BN77" s="26"/>
      <c r="BP77" s="26"/>
      <c r="BR77" s="26"/>
      <c r="BT77" s="26"/>
      <c r="BV77" s="26"/>
      <c r="BX77" s="26"/>
      <c r="BZ77" s="26"/>
      <c r="CB77" s="26"/>
      <c r="CD77" s="26"/>
      <c r="CF77" s="26"/>
      <c r="CH77" s="26"/>
    </row>
    <row r="78" ht="13.5" customHeight="1">
      <c r="A78" s="8"/>
      <c r="B78" s="8"/>
      <c r="C78" s="8"/>
      <c r="D78" s="8"/>
      <c r="E78" s="74">
        <f>IF(COUNT(F$17:F$67)=0,"",E$80-(E$80-E$88)/8*-2)</f>
      </c>
      <c r="F78" s="8"/>
      <c r="G78" s="74">
        <f>IF(COUNT(H$17:H$67)=0,"",G$80-(G$80-G$88)/8*-2)</f>
      </c>
      <c r="H78" s="8"/>
      <c r="I78" s="74">
        <f>IF(COUNT(J$17:J$67)=0,"",I$80-(I$80-I$88)/8*-2)</f>
      </c>
      <c r="J78" s="8"/>
      <c r="K78" s="74">
        <f>IF(COUNT(L$17:L$67)=0,"",K$80-(K$80-K$88)/8*-2)</f>
      </c>
      <c r="L78" s="8"/>
      <c r="M78" s="74">
        <f>IF(COUNT(N$17:N$67)=0,"",M$80-(M$80-M$88)/8*-2)</f>
      </c>
      <c r="N78" s="8"/>
      <c r="O78" s="74">
        <f>IF(COUNT(P$17:P$67)=0,"",O$80-(O$80-O$88)/8*-2)</f>
      </c>
      <c r="P78" s="8"/>
      <c r="Q78" s="74">
        <f>IF(COUNT(R$17:R$67)=0,"",Q$80-(Q$80-Q$88)/8*-2)</f>
      </c>
      <c r="R78" s="8"/>
      <c r="S78" s="74">
        <f>IF(COUNT(T$17:T$67)=0,"",S$80-(S$80-S$88)/8*-2)</f>
      </c>
      <c r="T78" s="8"/>
      <c r="U78" s="74">
        <f>IF(COUNT(V$17:V$67)=0,"",U$80-(U$80-U$88)/8*-2)</f>
      </c>
      <c r="V78" s="8"/>
      <c r="W78" s="74">
        <f>IF(COUNT(X$17:X$67)=0,"",W$80-(W$80-W$88)/8*-2)</f>
      </c>
      <c r="X78" s="8"/>
      <c r="Y78" s="74">
        <f>IF(COUNT(Z$17:Z$67)=0,"",Y$80-(Y$80-Y$88)/8*-2)</f>
      </c>
      <c r="Z78" s="8"/>
      <c r="AA78" s="74">
        <f>IF(COUNT(AB$17:AB$67)=0,"",AA$80-(AA$80-AA$88)/8*-2)</f>
      </c>
      <c r="AB78" s="8"/>
      <c r="AC78" s="74">
        <f>IF(COUNT(AD$17:AD$67)=0,"",AC$80-(AC$80-AC$88)/8*-2)</f>
      </c>
      <c r="AD78" s="8"/>
      <c r="AE78" s="74">
        <f>IF(COUNT(AF$17:AF$67)=0,"",AE$80-(AE$80-AE$88)/8*-2)</f>
      </c>
      <c r="AF78" s="8"/>
      <c r="AG78" s="74">
        <f>IF(COUNT(AH$17:AH$67)=0,"",AG$80-(AG$80-AG$88)/8*-2)</f>
      </c>
      <c r="AH78" s="8"/>
      <c r="AI78" s="74">
        <f>IF(COUNT(AJ$17:AJ$67)=0,"",AI$80-(AI$80-AI$88)/8*-2)</f>
      </c>
      <c r="AJ78" s="8"/>
      <c r="AK78" s="74">
        <f>IF(COUNT(AL$17:AL$67)=0,"",AK$80-(AK$80-AK$88)/8*-2)</f>
      </c>
      <c r="AL78" s="8"/>
      <c r="AM78" s="74">
        <f>IF(COUNT(AN$17:AN$67)=0,"",AM$80-(AM$80-AM$88)/8*-2)</f>
      </c>
      <c r="AN78" s="8"/>
      <c r="AO78" s="74">
        <f>IF(COUNT(AP$17:AP$67)=0,"",AO$80-(AO$80-AO$88)/8*-2)</f>
      </c>
      <c r="AP78" s="8"/>
      <c r="AQ78" s="74">
        <f>IF(COUNT(AR$17:AR$67)=0,"",AQ$80-(AQ$80-AQ$88)/8*-2)</f>
      </c>
      <c r="AR78" s="8"/>
      <c r="AS78" s="74">
        <f>IF(COUNT(AT$17:AT$67)=0,"",AS$80-(AS$80-AS$88)/8*-2)</f>
      </c>
      <c r="AT78" s="8"/>
      <c r="AU78" s="74">
        <f>IF(COUNT(AV$17:AV$67)=0,"",AU$80-(AU$80-AU$88)/8*-2)</f>
      </c>
      <c r="AV78" s="8"/>
      <c r="AW78" s="74">
        <f>IF(COUNT(AX$17:AX$67)=0,"",AW$80-(AW$80-AW$88)/8*-2)</f>
      </c>
      <c r="AX78" s="8"/>
      <c r="AY78" s="74">
        <f>IF(COUNT(AZ$17:AZ$67)=0,"",AY$80-(AY$80-AY$88)/8*-2)</f>
      </c>
      <c r="AZ78" s="8"/>
      <c r="BA78" s="74">
        <f>IF(COUNT(BB$17:BB$67)=0,"",BA$80-(BA$80-BA$88)/8*-2)</f>
      </c>
      <c r="BB78" s="8"/>
      <c r="BC78" s="74">
        <f>IF(COUNT(BD$17:BD$67)=0,"",BC$80-(BC$80-BC$88)/8*-2)</f>
      </c>
      <c r="BD78" s="8"/>
      <c r="BE78" s="74">
        <f>IF(COUNT(BF$17:BF$67)=0,"",BE$80-(BE$80-BE$88)/8*-2)</f>
      </c>
      <c r="BF78" s="8"/>
      <c r="BG78" s="74">
        <f>IF(COUNT(BH$17:BH$67)=0,"",BG$80-(BG$80-BG$88)/8*-2)</f>
      </c>
      <c r="BH78" s="8"/>
      <c r="BI78" s="74">
        <f>IF(COUNT(BJ$17:BJ$67)=0,"",BI$80-(BI$80-BI$88)/8*-2)</f>
      </c>
      <c r="BJ78" s="8"/>
      <c r="BK78" s="74">
        <f>IF(COUNT(BL$17:BL$67)=0,"",BK$80-(BK$80-BK$88)/8*-2)</f>
      </c>
      <c r="BL78" s="8"/>
      <c r="BM78" s="74">
        <f>IF(COUNT(BN$17:BN$67)=0,"",BM$80-(BM$80-BM$88)/8*-2)</f>
      </c>
      <c r="BN78" s="8"/>
      <c r="BO78" s="74">
        <f>IF(COUNT(BP$17:BP$67)=0,"",BO$80-(BO$80-BO$88)/8*-2)</f>
      </c>
      <c r="BP78" s="8"/>
      <c r="BQ78" s="74">
        <f>IF(COUNT(BR$17:BR$67)=0,"",BQ$80-(BQ$80-BQ$88)/8*-2)</f>
      </c>
      <c r="BR78" s="8"/>
      <c r="BS78" s="74">
        <f>IF(COUNT(BT$17:BT$67)=0,"",BS$80-(BS$80-BS$88)/8*-2)</f>
      </c>
      <c r="BT78" s="8"/>
      <c r="BU78" s="74">
        <f>IF(COUNT(BV$17:BV$67)=0,"",BU$80-(BU$80-BU$88)/8*-2)</f>
      </c>
      <c r="BV78" s="8"/>
      <c r="BW78" s="74">
        <f>IF(COUNT(BX$17:BX$67)=0,"",BW$80-(BW$80-BW$88)/8*-2)</f>
      </c>
      <c r="BX78" s="8"/>
      <c r="BY78" s="74">
        <f>IF(COUNT(BZ$17:BZ$67)=0,"",BY$80-(BY$80-BY$88)/8*-2)</f>
      </c>
      <c r="BZ78" s="8"/>
      <c r="CA78" s="74">
        <f>IF(COUNT(CB$17:CB$67)=0,"",CA$80-(CA$80-CA$88)/8*-2)</f>
      </c>
      <c r="CB78" s="8"/>
      <c r="CC78" s="74">
        <f>IF(COUNT(CD$17:CD$67)=0,"",CC$80-(CC$80-CC$88)/8*-2)</f>
      </c>
      <c r="CD78" s="8"/>
      <c r="CE78" s="0">
        <f>IF(COUNT(CF$17:CF$67)=0,"",CE$80-(CE$80-CE$88)/8*-2)</f>
      </c>
      <c r="CF78" s="8"/>
      <c r="CG78" s="0">
        <f>IF(COUNT(CH$17:CH$67)=0,"",CG$80-(CG$80-CG$88)/8*-2)</f>
      </c>
      <c r="CH78" s="8"/>
    </row>
    <row r="79" ht="18.75" customHeight="1">
      <c r="A79" s="76" t="s">
        <v>137</v>
      </c>
      <c r="B79" s="77"/>
      <c r="C79" s="77"/>
      <c r="D79" s="77"/>
      <c r="E79" s="74">
        <f>IF(COUNT(F$17:F$67)=0,"",E$80-(E$80-E$88)/8*-1)</f>
      </c>
      <c r="F79" s="78">
        <f>IF(F$110=0,"",REPT("█",INT(F98/F$110*10)))</f>
      </c>
      <c r="G79" s="79">
        <f>IF(COUNT(H$17:H$67)=0,"",G$80-(G$80-G$88)/8*-1)</f>
      </c>
      <c r="H79" s="78">
        <f>IF(H$110=0,"",REPT("█",INT(H98/H$110*10)))</f>
      </c>
      <c r="I79" s="79">
        <f>IF(COUNT(J$17:J$67)=0,"",I$80-(I$80-I$88)/8*-1)</f>
      </c>
      <c r="J79" s="78">
        <f>IF(J$110=0,"",REPT("█",INT(J98/J$110*10)))</f>
      </c>
      <c r="K79" s="79">
        <f>IF(COUNT(L$17:L$67)=0,"",K$80-(K$80-K$88)/8*-1)</f>
      </c>
      <c r="L79" s="78">
        <f>IF(L$110=0,"",REPT("█",INT(L98/L$110*10)))</f>
      </c>
      <c r="M79" s="79">
        <f>IF(COUNT(N$17:N$67)=0,"",M$80-(M$80-M$88)/8*-1)</f>
      </c>
      <c r="N79" s="78">
        <f>IF(N$110=0,"",REPT("█",INT(N98/N$110*10)))</f>
      </c>
      <c r="O79" s="79">
        <f>IF(COUNT(P$17:P$67)=0,"",O$80-(O$80-O$88)/8*-1)</f>
      </c>
      <c r="P79" s="78">
        <f>IF(P$110=0,"",REPT("█",INT(P98/P$110*10)))</f>
      </c>
      <c r="Q79" s="79">
        <f>IF(COUNT(R$17:R$67)=0,"",Q$80-(Q$80-Q$88)/8*-1)</f>
      </c>
      <c r="R79" s="78">
        <f>IF(R$110=0,"",REPT("█",INT(R98/R$110*10)))</f>
      </c>
      <c r="S79" s="79">
        <f>IF(COUNT(T$17:T$67)=0,"",S$80-(S$80-S$88)/8*-1)</f>
      </c>
      <c r="T79" s="78">
        <f>IF(T$110=0,"",REPT("█",INT(T98/T$110*10)))</f>
      </c>
      <c r="U79" s="79">
        <f>IF(COUNT(V$17:V$67)=0,"",U$80-(U$80-U$88)/8*-1)</f>
      </c>
      <c r="V79" s="78">
        <f>IF(V$110=0,"",REPT("█",INT(V98/V$110*10)))</f>
      </c>
      <c r="W79" s="79">
        <f>IF(COUNT(X$17:X$67)=0,"",W$80-(W$80-W$88)/8*-1)</f>
      </c>
      <c r="X79" s="78">
        <f>IF(X$110=0,"",REPT("█",INT(X98/X$110*10)))</f>
      </c>
      <c r="Y79" s="79">
        <f>IF(COUNT(Z$17:Z$67)=0,"",Y$80-(Y$80-Y$88)/8*-1)</f>
      </c>
      <c r="Z79" s="78">
        <f>IF(Z$110=0,"",REPT("█",INT(Z98/Z$110*10)))</f>
      </c>
      <c r="AA79" s="79">
        <f>IF(COUNT(AB$17:AB$67)=0,"",AA$80-(AA$80-AA$88)/8*-1)</f>
      </c>
      <c r="AB79" s="78">
        <f>IF(AB$110=0,"",REPT("█",INT(AB98/AB$110*10)))</f>
      </c>
      <c r="AC79" s="79">
        <f>IF(COUNT(AD$17:AD$67)=0,"",AC$80-(AC$80-AC$88)/8*-1)</f>
      </c>
      <c r="AD79" s="78">
        <f>IF(AD$110=0,"",REPT("█",INT(AD98/AD$110*10)))</f>
      </c>
      <c r="AE79" s="79">
        <f>IF(COUNT(AF$17:AF$67)=0,"",AE$80-(AE$80-AE$88)/8*-1)</f>
      </c>
      <c r="AF79" s="78">
        <f>IF(AF$110=0,"",REPT("█",INT(AF98/AF$110*10)))</f>
      </c>
      <c r="AG79" s="79">
        <f>IF(COUNT(AH$17:AH$67)=0,"",AG$80-(AG$80-AG$88)/8*-1)</f>
      </c>
      <c r="AH79" s="78">
        <f>IF(AH$110=0,"",REPT("█",INT(AH98/AH$110*10)))</f>
      </c>
      <c r="AI79" s="79">
        <f>IF(COUNT(AJ$17:AJ$67)=0,"",AI$80-(AI$80-AI$88)/8*-1)</f>
      </c>
      <c r="AJ79" s="78">
        <f>IF(AJ$110=0,"",REPT("█",INT(AJ98/AJ$110*10)))</f>
      </c>
      <c r="AK79" s="79">
        <f>IF(COUNT(AL$17:AL$67)=0,"",AK$80-(AK$80-AK$88)/8*-1)</f>
      </c>
      <c r="AL79" s="78">
        <f>IF(AL$110=0,"",REPT("█",INT(AL98/AL$110*10)))</f>
      </c>
      <c r="AM79" s="79">
        <f>IF(COUNT(AN$17:AN$67)=0,"",AM$80-(AM$80-AM$88)/8*-1)</f>
      </c>
      <c r="AN79" s="78">
        <f>IF(AN$110=0,"",REPT("█",INT(AN98/AN$110*10)))</f>
      </c>
      <c r="AO79" s="79">
        <f>IF(COUNT(AP$17:AP$67)=0,"",AO$80-(AO$80-AO$88)/8*-1)</f>
      </c>
      <c r="AP79" s="78">
        <f>IF(AP$110=0,"",REPT("█",INT(AP98/AP$110*10)))</f>
      </c>
      <c r="AQ79" s="79">
        <f>IF(COUNT(AR$17:AR$67)=0,"",AQ$80-(AQ$80-AQ$88)/8*-1)</f>
      </c>
      <c r="AR79" s="78">
        <f>IF(AR$110=0,"",REPT("█",INT(AR98/AR$110*10)))</f>
      </c>
      <c r="AS79" s="79">
        <f>IF(COUNT(AT$17:AT$67)=0,"",AS$80-(AS$80-AS$88)/8*-1)</f>
      </c>
      <c r="AT79" s="78">
        <f>IF(AT$110=0,"",REPT("█",INT(AT98/AT$110*10)))</f>
      </c>
      <c r="AU79" s="79">
        <f>IF(COUNT(AV$17:AV$67)=0,"",AU$80-(AU$80-AU$88)/8*-1)</f>
      </c>
      <c r="AV79" s="78">
        <f>IF(AV$110=0,"",REPT("█",INT(AV98/AV$110*10)))</f>
      </c>
      <c r="AW79" s="79">
        <f>IF(COUNT(AX$17:AX$67)=0,"",AW$80-(AW$80-AW$88)/8*-1)</f>
      </c>
      <c r="AX79" s="78">
        <f>IF(AX$110=0,"",REPT("█",INT(AX98/AX$110*10)))</f>
      </c>
      <c r="AY79" s="79">
        <f>IF(COUNT(AZ$17:AZ$67)=0,"",AY$80-(AY$80-AY$88)/8*-1)</f>
      </c>
      <c r="AZ79" s="78">
        <f>IF(AZ$110=0,"",REPT("█",INT(AZ98/AZ$110*10)))</f>
      </c>
      <c r="BA79" s="79">
        <f>IF(COUNT(BB$17:BB$67)=0,"",BA$80-(BA$80-BA$88)/8*-1)</f>
      </c>
      <c r="BB79" s="78">
        <f>IF(BB$110=0,"",REPT("█",INT(BB98/BB$110*10)))</f>
      </c>
      <c r="BC79" s="79">
        <f>IF(COUNT(BD$17:BD$67)=0,"",BC$80-(BC$80-BC$88)/8*-1)</f>
      </c>
      <c r="BD79" s="78">
        <f>IF(BD$110=0,"",REPT("█",INT(BD98/BD$110*10)))</f>
      </c>
      <c r="BE79" s="79">
        <f>IF(COUNT(BF$17:BF$67)=0,"",BE$80-(BE$80-BE$88)/8*-1)</f>
      </c>
      <c r="BF79" s="78">
        <f>IF(BF$110=0,"",REPT("█",INT(BF98/BF$110*10)))</f>
      </c>
      <c r="BG79" s="79">
        <f>IF(COUNT(BH$17:BH$67)=0,"",BG$80-(BG$80-BG$88)/8*-1)</f>
      </c>
      <c r="BH79" s="78">
        <f>IF(BH$110=0,"",REPT("█",INT(BH98/BH$110*10)))</f>
      </c>
      <c r="BI79" s="79">
        <f>IF(COUNT(BJ$17:BJ$67)=0,"",BI$80-(BI$80-BI$88)/8*-1)</f>
      </c>
      <c r="BJ79" s="78">
        <f>IF(BJ$110=0,"",REPT("█",INT(BJ98/BJ$110*10)))</f>
      </c>
      <c r="BK79" s="79">
        <f>IF(COUNT(BL$17:BL$67)=0,"",BK$80-(BK$80-BK$88)/8*-1)</f>
      </c>
      <c r="BL79" s="78">
        <f>IF(BL$110=0,"",REPT("█",INT(BL98/BL$110*10)))</f>
      </c>
      <c r="BM79" s="79">
        <f>IF(COUNT(BN$17:BN$67)=0,"",BM$80-(BM$80-BM$88)/8*-1)</f>
      </c>
      <c r="BN79" s="78">
        <f>IF(BN$110=0,"",REPT("█",INT(BN98/BN$110*10)))</f>
      </c>
      <c r="BO79" s="79">
        <f>IF(COUNT(BP$17:BP$67)=0,"",BO$80-(BO$80-BO$88)/8*-1)</f>
      </c>
      <c r="BP79" s="78">
        <f>IF(BP$110=0,"",REPT("█",INT(BP98/BP$110*10)))</f>
      </c>
      <c r="BQ79" s="79">
        <f>IF(COUNT(BR$17:BR$67)=0,"",BQ$80-(BQ$80-BQ$88)/8*-1)</f>
      </c>
      <c r="BR79" s="78">
        <f>IF(BR$110=0,"",REPT("█",INT(BR98/BR$110*10)))</f>
      </c>
      <c r="BS79" s="79">
        <f>IF(COUNT(BT$17:BT$67)=0,"",BS$80-(BS$80-BS$88)/8*-1)</f>
      </c>
      <c r="BT79" s="78">
        <f>IF(BT$110=0,"",REPT("█",INT(BT98/BT$110*10)))</f>
      </c>
      <c r="BU79" s="79">
        <f>IF(COUNT(BV$17:BV$67)=0,"",BU$80-(BU$80-BU$88)/8*-1)</f>
      </c>
      <c r="BV79" s="78">
        <f>IF(BV$110=0,"",REPT("█",INT(BV98/BV$110*10)))</f>
      </c>
      <c r="BW79" s="79">
        <f>IF(COUNT(BX$17:BX$67)=0,"",BW$80-(BW$80-BW$88)/8*-1)</f>
      </c>
      <c r="BX79" s="78">
        <f>IF(BX$110=0,"",REPT("█",INT(BX98/BX$110*10)))</f>
      </c>
      <c r="BY79" s="79">
        <f>IF(COUNT(BZ$17:BZ$67)=0,"",BY$80-(BY$80-BY$88)/8*-1)</f>
      </c>
      <c r="BZ79" s="78">
        <f>IF(BZ$110=0,"",REPT("█",INT(BZ98/BZ$110*10)))</f>
      </c>
      <c r="CA79" s="79">
        <f>IF(COUNT(CB$17:CB$67)=0,"",CA$80-(CA$80-CA$88)/8*-1)</f>
      </c>
      <c r="CB79" s="78">
        <f>IF(CB$110=0,"",REPT("█",INT(CB98/CB$110*10)))</f>
      </c>
      <c r="CC79" s="79">
        <f>IF(COUNT(CD$17:CD$67)=0,"",CC$80-(CC$80-CC$88)/8*-1)</f>
      </c>
      <c r="CD79" s="78">
        <f>IF(CD$110=0,"",REPT("█",INT(CD98/CD$110*10)))</f>
      </c>
      <c r="CE79" s="0">
        <f>IF(COUNT(CF$17:CF$67)=0,"",CE$80-(CE$80-CE$88)/8*-1)</f>
      </c>
      <c r="CF79" s="78">
        <f>IF(CF$110=0,"",REPT("█",INT(CF98/CF$110*10)))</f>
      </c>
      <c r="CG79" s="0">
        <f>IF(COUNT(CH$17:CH$67)=0,"",CG$80-(CG$80-CG$88)/8*-1)</f>
      </c>
      <c r="CH79" s="78">
        <f>IF(CH$110=0,"",REPT("█",INT(CH98/CH$110*10)))</f>
      </c>
    </row>
    <row r="80" ht="18.75" customHeight="1">
      <c r="A80" s="80" t="s">
        <v>138</v>
      </c>
      <c r="B80" s="81"/>
      <c r="C80" s="81"/>
      <c r="D80" s="81"/>
      <c r="E80" s="74">
        <f>IF(COUNT(F$17:F$67)=0,"",IF(AND(COUNT(F10:F11)=2,F11&gt;F10),F11,IF(F70=F69,F70+0.5,F70)))</f>
      </c>
      <c r="F80" s="82">
        <f>IF(F$110=0,"",REPT("█",INT(F99/F$110*10)))</f>
      </c>
      <c r="G80" s="79">
        <f>IF(COUNT(H$17:H$67)=0,"",IF(AND(COUNT(H10:H11)=2,H11&gt;H10),H11,IF(H70=H69,H70+0.5,H70)))</f>
      </c>
      <c r="H80" s="82">
        <f>IF(H$110=0,"",REPT("█",INT(H99/H$110*10)))</f>
      </c>
      <c r="I80" s="79">
        <f>IF(COUNT(J$17:J$67)=0,"",IF(AND(COUNT(J10:J11)=2,J11&gt;J10),J11,IF(J70=J69,J70+0.5,J70)))</f>
      </c>
      <c r="J80" s="82">
        <f>IF(J$110=0,"",REPT("█",INT(J99/J$110*10)))</f>
      </c>
      <c r="K80" s="79">
        <f>IF(COUNT(L$17:L$67)=0,"",IF(AND(COUNT(L10:L11)=2,L11&gt;L10),L11,IF(L70=L69,L70+0.5,L70)))</f>
      </c>
      <c r="L80" s="82">
        <f>IF(L$110=0,"",REPT("█",INT(L99/L$110*10)))</f>
      </c>
      <c r="M80" s="79">
        <f>IF(COUNT(N$17:N$67)=0,"",IF(AND(COUNT(N10:N11)=2,N11&gt;N10),N11,IF(N70=N69,N70+0.5,N70)))</f>
      </c>
      <c r="N80" s="82">
        <f>IF(N$110=0,"",REPT("█",INT(N99/N$110*10)))</f>
      </c>
      <c r="O80" s="79">
        <f>IF(COUNT(P$17:P$67)=0,"",IF(AND(COUNT(P10:P11)=2,P11&gt;P10),P11,IF(P70=P69,P70+0.5,P70)))</f>
      </c>
      <c r="P80" s="82">
        <f>IF(P$110=0,"",REPT("█",INT(P99/P$110*10)))</f>
      </c>
      <c r="Q80" s="79">
        <f>IF(COUNT(R$17:R$67)=0,"",IF(AND(COUNT(R10:R11)=2,R11&gt;R10),R11,IF(R70=R69,R70+0.5,R70)))</f>
      </c>
      <c r="R80" s="82">
        <f>IF(R$110=0,"",REPT("█",INT(R99/R$110*10)))</f>
      </c>
      <c r="S80" s="79">
        <f>IF(COUNT(T$17:T$67)=0,"",IF(AND(COUNT(T10:T11)=2,T11&gt;T10),T11,IF(T70=T69,T70+0.5,T70)))</f>
      </c>
      <c r="T80" s="82">
        <f>IF(T$110=0,"",REPT("█",INT(T99/T$110*10)))</f>
      </c>
      <c r="U80" s="79">
        <f>IF(COUNT(V$17:V$67)=0,"",IF(AND(COUNT(V10:V11)=2,V11&gt;V10),V11,IF(V70=V69,V70+0.5,V70)))</f>
      </c>
      <c r="V80" s="82">
        <f>IF(V$110=0,"",REPT("█",INT(V99/V$110*10)))</f>
      </c>
      <c r="W80" s="79">
        <f>IF(COUNT(X$17:X$67)=0,"",IF(AND(COUNT(X10:X11)=2,X11&gt;X10),X11,IF(X70=X69,X70+0.5,X70)))</f>
      </c>
      <c r="X80" s="82">
        <f>IF(X$110=0,"",REPT("█",INT(X99/X$110*10)))</f>
      </c>
      <c r="Y80" s="79">
        <f>IF(COUNT(Z$17:Z$67)=0,"",IF(AND(COUNT(Z10:Z11)=2,Z11&gt;Z10),Z11,IF(Z70=Z69,Z70+0.5,Z70)))</f>
      </c>
      <c r="Z80" s="82">
        <f>IF(Z$110=0,"",REPT("█",INT(Z99/Z$110*10)))</f>
      </c>
      <c r="AA80" s="79">
        <f>IF(COUNT(AB$17:AB$67)=0,"",IF(AND(COUNT(AB10:AB11)=2,AB11&gt;AB10),AB11,IF(AB70=AB69,AB70+0.5,AB70)))</f>
      </c>
      <c r="AB80" s="82">
        <f>IF(AB$110=0,"",REPT("█",INT(AB99/AB$110*10)))</f>
      </c>
      <c r="AC80" s="79">
        <f>IF(COUNT(AD$17:AD$67)=0,"",IF(AND(COUNT(AD10:AD11)=2,AD11&gt;AD10),AD11,IF(AD70=AD69,AD70+0.5,AD70)))</f>
      </c>
      <c r="AD80" s="82">
        <f>IF(AD$110=0,"",REPT("█",INT(AD99/AD$110*10)))</f>
      </c>
      <c r="AE80" s="79">
        <f>IF(COUNT(AF$17:AF$67)=0,"",IF(AND(COUNT(AF10:AF11)=2,AF11&gt;AF10),AF11,IF(AF70=AF69,AF70+0.5,AF70)))</f>
      </c>
      <c r="AF80" s="82">
        <f>IF(AF$110=0,"",REPT("█",INT(AF99/AF$110*10)))</f>
      </c>
      <c r="AG80" s="79">
        <f>IF(COUNT(AH$17:AH$67)=0,"",IF(AND(COUNT(AH10:AH11)=2,AH11&gt;AH10),AH11,IF(AH70=AH69,AH70+0.5,AH70)))</f>
      </c>
      <c r="AH80" s="82">
        <f>IF(AH$110=0,"",REPT("█",INT(AH99/AH$110*10)))</f>
      </c>
      <c r="AI80" s="79">
        <f>IF(COUNT(AJ$17:AJ$67)=0,"",IF(AND(COUNT(AJ10:AJ11)=2,AJ11&gt;AJ10),AJ11,IF(AJ70=AJ69,AJ70+0.5,AJ70)))</f>
      </c>
      <c r="AJ80" s="82">
        <f>IF(AJ$110=0,"",REPT("█",INT(AJ99/AJ$110*10)))</f>
      </c>
      <c r="AK80" s="79">
        <f>IF(COUNT(AL$17:AL$67)=0,"",IF(AND(COUNT(AL10:AL11)=2,AL11&gt;AL10),AL11,IF(AL70=AL69,AL70+0.5,AL70)))</f>
      </c>
      <c r="AL80" s="82">
        <f>IF(AL$110=0,"",REPT("█",INT(AL99/AL$110*10)))</f>
      </c>
      <c r="AM80" s="79">
        <f>IF(COUNT(AN$17:AN$67)=0,"",IF(AND(COUNT(AN10:AN11)=2,AN11&gt;AN10),AN11,IF(AN70=AN69,AN70+0.5,AN70)))</f>
      </c>
      <c r="AN80" s="82">
        <f>IF(AN$110=0,"",REPT("█",INT(AN99/AN$110*10)))</f>
      </c>
      <c r="AO80" s="79">
        <f>IF(COUNT(AP$17:AP$67)=0,"",IF(AND(COUNT(AP10:AP11)=2,AP11&gt;AP10),AP11,IF(AP70=AP69,AP70+0.5,AP70)))</f>
      </c>
      <c r="AP80" s="82">
        <f>IF(AP$110=0,"",REPT("█",INT(AP99/AP$110*10)))</f>
      </c>
      <c r="AQ80" s="79">
        <f>IF(COUNT(AR$17:AR$67)=0,"",IF(AND(COUNT(AR10:AR11)=2,AR11&gt;AR10),AR11,IF(AR70=AR69,AR70+0.5,AR70)))</f>
      </c>
      <c r="AR80" s="82">
        <f>IF(AR$110=0,"",REPT("█",INT(AR99/AR$110*10)))</f>
      </c>
      <c r="AS80" s="79">
        <f>IF(COUNT(AT$17:AT$67)=0,"",IF(AND(COUNT(AT10:AT11)=2,AT11&gt;AT10),AT11,IF(AT70=AT69,AT70+0.5,AT70)))</f>
      </c>
      <c r="AT80" s="82">
        <f>IF(AT$110=0,"",REPT("█",INT(AT99/AT$110*10)))</f>
      </c>
      <c r="AU80" s="79">
        <f>IF(COUNT(AV$17:AV$67)=0,"",IF(AND(COUNT(AV10:AV11)=2,AV11&gt;AV10),AV11,IF(AV70=AV69,AV70+0.5,AV70)))</f>
      </c>
      <c r="AV80" s="82">
        <f>IF(AV$110=0,"",REPT("█",INT(AV99/AV$110*10)))</f>
      </c>
      <c r="AW80" s="79">
        <f>IF(COUNT(AX$17:AX$67)=0,"",IF(AND(COUNT(AX10:AX11)=2,AX11&gt;AX10),AX11,IF(AX70=AX69,AX70+0.5,AX70)))</f>
      </c>
      <c r="AX80" s="82">
        <f>IF(AX$110=0,"",REPT("█",INT(AX99/AX$110*10)))</f>
      </c>
      <c r="AY80" s="79">
        <f>IF(COUNT(AZ$17:AZ$67)=0,"",IF(AND(COUNT(AZ10:AZ11)=2,AZ11&gt;AZ10),AZ11,IF(AZ70=AZ69,AZ70+0.5,AZ70)))</f>
      </c>
      <c r="AZ80" s="82">
        <f>IF(AZ$110=0,"",REPT("█",INT(AZ99/AZ$110*10)))</f>
      </c>
      <c r="BA80" s="79">
        <f>IF(COUNT(BB$17:BB$67)=0,"",IF(AND(COUNT(BB10:BB11)=2,BB11&gt;BB10),BB11,IF(BB70=BB69,BB70+0.5,BB70)))</f>
      </c>
      <c r="BB80" s="82">
        <f>IF(BB$110=0,"",REPT("█",INT(BB99/BB$110*10)))</f>
      </c>
      <c r="BC80" s="79">
        <f>IF(COUNT(BD$17:BD$67)=0,"",IF(AND(COUNT(BD10:BD11)=2,BD11&gt;BD10),BD11,IF(BD70=BD69,BD70+0.5,BD70)))</f>
      </c>
      <c r="BD80" s="82">
        <f>IF(BD$110=0,"",REPT("█",INT(BD99/BD$110*10)))</f>
      </c>
      <c r="BE80" s="79">
        <f>IF(COUNT(BF$17:BF$67)=0,"",IF(AND(COUNT(BF10:BF11)=2,BF11&gt;BF10),BF11,IF(BF70=BF69,BF70+0.5,BF70)))</f>
      </c>
      <c r="BF80" s="82">
        <f>IF(BF$110=0,"",REPT("█",INT(BF99/BF$110*10)))</f>
      </c>
      <c r="BG80" s="79">
        <f>IF(COUNT(BH$17:BH$67)=0,"",IF(AND(COUNT(BH10:BH11)=2,BH11&gt;BH10),BH11,IF(BH70=BH69,BH70+0.5,BH70)))</f>
      </c>
      <c r="BH80" s="82">
        <f>IF(BH$110=0,"",REPT("█",INT(BH99/BH$110*10)))</f>
      </c>
      <c r="BI80" s="79">
        <f>IF(COUNT(BJ$17:BJ$67)=0,"",IF(AND(COUNT(BJ10:BJ11)=2,BJ11&gt;BJ10),BJ11,IF(BJ70=BJ69,BJ70+0.5,BJ70)))</f>
      </c>
      <c r="BJ80" s="82">
        <f>IF(BJ$110=0,"",REPT("█",INT(BJ99/BJ$110*10)))</f>
      </c>
      <c r="BK80" s="79">
        <f>IF(COUNT(BL$17:BL$67)=0,"",IF(AND(COUNT(BL10:BL11)=2,BL11&gt;BL10),BL11,IF(BL70=BL69,BL70+0.5,BL70)))</f>
      </c>
      <c r="BL80" s="82">
        <f>IF(BL$110=0,"",REPT("█",INT(BL99/BL$110*10)))</f>
      </c>
      <c r="BM80" s="79">
        <f>IF(COUNT(BN$17:BN$67)=0,"",IF(AND(COUNT(BN10:BN11)=2,BN11&gt;BN10),BN11,IF(BN70=BN69,BN70+0.5,BN70)))</f>
      </c>
      <c r="BN80" s="82">
        <f>IF(BN$110=0,"",REPT("█",INT(BN99/BN$110*10)))</f>
      </c>
      <c r="BO80" s="79">
        <f>IF(COUNT(BP$17:BP$67)=0,"",IF(AND(COUNT(BP10:BP11)=2,BP11&gt;BP10),BP11,IF(BP70=BP69,BP70+0.5,BP70)))</f>
      </c>
      <c r="BP80" s="82">
        <f>IF(BP$110=0,"",REPT("█",INT(BP99/BP$110*10)))</f>
      </c>
      <c r="BQ80" s="79">
        <f>IF(COUNT(BR$17:BR$67)=0,"",IF(AND(COUNT(BR10:BR11)=2,BR11&gt;BR10),BR11,IF(BR70=BR69,BR70+0.5,BR70)))</f>
      </c>
      <c r="BR80" s="82">
        <f>IF(BR$110=0,"",REPT("█",INT(BR99/BR$110*10)))</f>
      </c>
      <c r="BS80" s="79">
        <f>IF(COUNT(BT$17:BT$67)=0,"",IF(AND(COUNT(BT10:BT11)=2,BT11&gt;BT10),BT11,IF(BT70=BT69,BT70+0.5,BT70)))</f>
      </c>
      <c r="BT80" s="82">
        <f>IF(BT$110=0,"",REPT("█",INT(BT99/BT$110*10)))</f>
      </c>
      <c r="BU80" s="79">
        <f>IF(COUNT(BV$17:BV$67)=0,"",IF(AND(COUNT(BV10:BV11)=2,BV11&gt;BV10),BV11,IF(BV70=BV69,BV70+0.5,BV70)))</f>
      </c>
      <c r="BV80" s="82">
        <f>IF(BV$110=0,"",REPT("█",INT(BV99/BV$110*10)))</f>
      </c>
      <c r="BW80" s="79">
        <f>IF(COUNT(BX$17:BX$67)=0,"",IF(AND(COUNT(BX10:BX11)=2,BX11&gt;BX10),BX11,IF(BX70=BX69,BX70+0.5,BX70)))</f>
      </c>
      <c r="BX80" s="82">
        <f>IF(BX$110=0,"",REPT("█",INT(BX99/BX$110*10)))</f>
      </c>
      <c r="BY80" s="79">
        <f>IF(COUNT(BZ$17:BZ$67)=0,"",IF(AND(COUNT(BZ10:BZ11)=2,BZ11&gt;BZ10),BZ11,IF(BZ70=BZ69,BZ70+0.5,BZ70)))</f>
      </c>
      <c r="BZ80" s="82">
        <f>IF(BZ$110=0,"",REPT("█",INT(BZ99/BZ$110*10)))</f>
      </c>
      <c r="CA80" s="79">
        <f>IF(COUNT(CB$17:CB$67)=0,"",IF(AND(COUNT(CB10:CB11)=2,CB11&gt;CB10),CB11,IF(CB70=CB69,CB70+0.5,CB70)))</f>
      </c>
      <c r="CB80" s="82">
        <f>IF(CB$110=0,"",REPT("█",INT(CB99/CB$110*10)))</f>
      </c>
      <c r="CC80" s="79">
        <f>IF(COUNT(CD$17:CD$67)=0,"",IF(AND(COUNT(CD10:CD11)=2,CD11&gt;CD10),CD11,IF(CD70=CD69,CD70+0.5,CD70)))</f>
      </c>
      <c r="CD80" s="82">
        <f>IF(CD$110=0,"",REPT("█",INT(CD99/CD$110*10)))</f>
      </c>
      <c r="CE80" s="0">
        <f>IF(COUNT(CF$17:CF$67)=0,"",IF(AND(COUNT(CF10:CF11)=2,CF11&gt;CF10),CF11,IF(CF70=CF69,CF70+0.5,CF70)))</f>
      </c>
      <c r="CF80" s="82">
        <f>IF(CF$110=0,"",REPT("█",INT(CF99/CF$110*10)))</f>
      </c>
      <c r="CG80" s="0">
        <f>IF(COUNT(CH$17:CH$67)=0,"",IF(AND(COUNT(CH10:CH11)=2,CH11&gt;CH10),CH11,IF(CH70=CH69,CH70+0.5,CH70)))</f>
      </c>
      <c r="CH80" s="82">
        <f>IF(CH$110=0,"",REPT("█",INT(CH99/CH$110*10)))</f>
      </c>
    </row>
    <row r="81" ht="18.75" customHeight="1">
      <c r="A81" s="83"/>
      <c r="B81" s="81"/>
      <c r="C81" s="81"/>
      <c r="D81" s="81"/>
      <c r="E81" s="74">
        <f>IF(COUNT(F$17:F$67)=0,"",E$80-(E$80-E$88)/8*1)</f>
      </c>
      <c r="F81" s="84">
        <f>IF(F$110=0,"",REPT("█",INT(F100/F$110*10)))</f>
      </c>
      <c r="G81" s="79">
        <f>IF(COUNT(H$17:H$67)=0,"",G$80-(G$80-G$88)/8*1)</f>
      </c>
      <c r="H81" s="84">
        <f>IF(H$110=0,"",REPT("█",INT(H100/H$110*10)))</f>
      </c>
      <c r="I81" s="79">
        <f>IF(COUNT(J$17:J$67)=0,"",I$80-(I$80-I$88)/8*1)</f>
      </c>
      <c r="J81" s="84">
        <f>IF(J$110=0,"",REPT("█",INT(J100/J$110*10)))</f>
      </c>
      <c r="K81" s="79">
        <f>IF(COUNT(L$17:L$67)=0,"",K$80-(K$80-K$88)/8*1)</f>
      </c>
      <c r="L81" s="84">
        <f>IF(L$110=0,"",REPT("█",INT(L100/L$110*10)))</f>
      </c>
      <c r="M81" s="79">
        <f>IF(COUNT(N$17:N$67)=0,"",M$80-(M$80-M$88)/8*1)</f>
      </c>
      <c r="N81" s="84">
        <f>IF(N$110=0,"",REPT("█",INT(N100/N$110*10)))</f>
      </c>
      <c r="O81" s="79">
        <f>IF(COUNT(P$17:P$67)=0,"",O$80-(O$80-O$88)/8*1)</f>
      </c>
      <c r="P81" s="84">
        <f>IF(P$110=0,"",REPT("█",INT(P100/P$110*10)))</f>
      </c>
      <c r="Q81" s="79">
        <f>IF(COUNT(R$17:R$67)=0,"",Q$80-(Q$80-Q$88)/8*1)</f>
      </c>
      <c r="R81" s="84">
        <f>IF(R$110=0,"",REPT("█",INT(R100/R$110*10)))</f>
      </c>
      <c r="S81" s="79">
        <f>IF(COUNT(T$17:T$67)=0,"",S$80-(S$80-S$88)/8*1)</f>
      </c>
      <c r="T81" s="84">
        <f>IF(T$110=0,"",REPT("█",INT(T100/T$110*10)))</f>
      </c>
      <c r="U81" s="79">
        <f>IF(COUNT(V$17:V$67)=0,"",U$80-(U$80-U$88)/8*1)</f>
      </c>
      <c r="V81" s="84">
        <f>IF(V$110=0,"",REPT("█",INT(V100/V$110*10)))</f>
      </c>
      <c r="W81" s="79">
        <f>IF(COUNT(X$17:X$67)=0,"",W$80-(W$80-W$88)/8*1)</f>
      </c>
      <c r="X81" s="84">
        <f>IF(X$110=0,"",REPT("█",INT(X100/X$110*10)))</f>
      </c>
      <c r="Y81" s="79">
        <f>IF(COUNT(Z$17:Z$67)=0,"",Y$80-(Y$80-Y$88)/8*1)</f>
      </c>
      <c r="Z81" s="84">
        <f>IF(Z$110=0,"",REPT("█",INT(Z100/Z$110*10)))</f>
      </c>
      <c r="AA81" s="79">
        <f>IF(COUNT(AB$17:AB$67)=0,"",AA$80-(AA$80-AA$88)/8*1)</f>
      </c>
      <c r="AB81" s="84">
        <f>IF(AB$110=0,"",REPT("█",INT(AB100/AB$110*10)))</f>
      </c>
      <c r="AC81" s="79">
        <f>IF(COUNT(AD$17:AD$67)=0,"",AC$80-(AC$80-AC$88)/8*1)</f>
      </c>
      <c r="AD81" s="84">
        <f>IF(AD$110=0,"",REPT("█",INT(AD100/AD$110*10)))</f>
      </c>
      <c r="AE81" s="79">
        <f>IF(COUNT(AF$17:AF$67)=0,"",AE$80-(AE$80-AE$88)/8*1)</f>
      </c>
      <c r="AF81" s="84">
        <f>IF(AF$110=0,"",REPT("█",INT(AF100/AF$110*10)))</f>
      </c>
      <c r="AG81" s="79">
        <f>IF(COUNT(AH$17:AH$67)=0,"",AG$80-(AG$80-AG$88)/8*1)</f>
      </c>
      <c r="AH81" s="84">
        <f>IF(AH$110=0,"",REPT("█",INT(AH100/AH$110*10)))</f>
      </c>
      <c r="AI81" s="79">
        <f>IF(COUNT(AJ$17:AJ$67)=0,"",AI$80-(AI$80-AI$88)/8*1)</f>
      </c>
      <c r="AJ81" s="84">
        <f>IF(AJ$110=0,"",REPT("█",INT(AJ100/AJ$110*10)))</f>
      </c>
      <c r="AK81" s="79">
        <f>IF(COUNT(AL$17:AL$67)=0,"",AK$80-(AK$80-AK$88)/8*1)</f>
      </c>
      <c r="AL81" s="84">
        <f>IF(AL$110=0,"",REPT("█",INT(AL100/AL$110*10)))</f>
      </c>
      <c r="AM81" s="79">
        <f>IF(COUNT(AN$17:AN$67)=0,"",AM$80-(AM$80-AM$88)/8*1)</f>
      </c>
      <c r="AN81" s="84">
        <f>IF(AN$110=0,"",REPT("█",INT(AN100/AN$110*10)))</f>
      </c>
      <c r="AO81" s="79">
        <f>IF(COUNT(AP$17:AP$67)=0,"",AO$80-(AO$80-AO$88)/8*1)</f>
      </c>
      <c r="AP81" s="84">
        <f>IF(AP$110=0,"",REPT("█",INT(AP100/AP$110*10)))</f>
      </c>
      <c r="AQ81" s="79">
        <f>IF(COUNT(AR$17:AR$67)=0,"",AQ$80-(AQ$80-AQ$88)/8*1)</f>
      </c>
      <c r="AR81" s="84">
        <f>IF(AR$110=0,"",REPT("█",INT(AR100/AR$110*10)))</f>
      </c>
      <c r="AS81" s="79">
        <f>IF(COUNT(AT$17:AT$67)=0,"",AS$80-(AS$80-AS$88)/8*1)</f>
      </c>
      <c r="AT81" s="84">
        <f>IF(AT$110=0,"",REPT("█",INT(AT100/AT$110*10)))</f>
      </c>
      <c r="AU81" s="79">
        <f>IF(COUNT(AV$17:AV$67)=0,"",AU$80-(AU$80-AU$88)/8*1)</f>
      </c>
      <c r="AV81" s="84">
        <f>IF(AV$110=0,"",REPT("█",INT(AV100/AV$110*10)))</f>
      </c>
      <c r="AW81" s="79">
        <f>IF(COUNT(AX$17:AX$67)=0,"",AW$80-(AW$80-AW$88)/8*1)</f>
      </c>
      <c r="AX81" s="84">
        <f>IF(AX$110=0,"",REPT("█",INT(AX100/AX$110*10)))</f>
      </c>
      <c r="AY81" s="79">
        <f>IF(COUNT(AZ$17:AZ$67)=0,"",AY$80-(AY$80-AY$88)/8*1)</f>
      </c>
      <c r="AZ81" s="84">
        <f>IF(AZ$110=0,"",REPT("█",INT(AZ100/AZ$110*10)))</f>
      </c>
      <c r="BA81" s="79">
        <f>IF(COUNT(BB$17:BB$67)=0,"",BA$80-(BA$80-BA$88)/8*1)</f>
      </c>
      <c r="BB81" s="84">
        <f>IF(BB$110=0,"",REPT("█",INT(BB100/BB$110*10)))</f>
      </c>
      <c r="BC81" s="79">
        <f>IF(COUNT(BD$17:BD$67)=0,"",BC$80-(BC$80-BC$88)/8*1)</f>
      </c>
      <c r="BD81" s="84">
        <f>IF(BD$110=0,"",REPT("█",INT(BD100/BD$110*10)))</f>
      </c>
      <c r="BE81" s="79">
        <f>IF(COUNT(BF$17:BF$67)=0,"",BE$80-(BE$80-BE$88)/8*1)</f>
      </c>
      <c r="BF81" s="84">
        <f>IF(BF$110=0,"",REPT("█",INT(BF100/BF$110*10)))</f>
      </c>
      <c r="BG81" s="79">
        <f>IF(COUNT(BH$17:BH$67)=0,"",BG$80-(BG$80-BG$88)/8*1)</f>
      </c>
      <c r="BH81" s="84">
        <f>IF(BH$110=0,"",REPT("█",INT(BH100/BH$110*10)))</f>
      </c>
      <c r="BI81" s="79">
        <f>IF(COUNT(BJ$17:BJ$67)=0,"",BI$80-(BI$80-BI$88)/8*1)</f>
      </c>
      <c r="BJ81" s="84">
        <f>IF(BJ$110=0,"",REPT("█",INT(BJ100/BJ$110*10)))</f>
      </c>
      <c r="BK81" s="79">
        <f>IF(COUNT(BL$17:BL$67)=0,"",BK$80-(BK$80-BK$88)/8*1)</f>
      </c>
      <c r="BL81" s="84">
        <f>IF(BL$110=0,"",REPT("█",INT(BL100/BL$110*10)))</f>
      </c>
      <c r="BM81" s="79">
        <f>IF(COUNT(BN$17:BN$67)=0,"",BM$80-(BM$80-BM$88)/8*1)</f>
      </c>
      <c r="BN81" s="84">
        <f>IF(BN$110=0,"",REPT("█",INT(BN100/BN$110*10)))</f>
      </c>
      <c r="BO81" s="79">
        <f>IF(COUNT(BP$17:BP$67)=0,"",BO$80-(BO$80-BO$88)/8*1)</f>
      </c>
      <c r="BP81" s="84">
        <f>IF(BP$110=0,"",REPT("█",INT(BP100/BP$110*10)))</f>
      </c>
      <c r="BQ81" s="79">
        <f>IF(COUNT(BR$17:BR$67)=0,"",BQ$80-(BQ$80-BQ$88)/8*1)</f>
      </c>
      <c r="BR81" s="84">
        <f>IF(BR$110=0,"",REPT("█",INT(BR100/BR$110*10)))</f>
      </c>
      <c r="BS81" s="79">
        <f>IF(COUNT(BT$17:BT$67)=0,"",BS$80-(BS$80-BS$88)/8*1)</f>
      </c>
      <c r="BT81" s="84">
        <f>IF(BT$110=0,"",REPT("█",INT(BT100/BT$110*10)))</f>
      </c>
      <c r="BU81" s="79">
        <f>IF(COUNT(BV$17:BV$67)=0,"",BU$80-(BU$80-BU$88)/8*1)</f>
      </c>
      <c r="BV81" s="84">
        <f>IF(BV$110=0,"",REPT("█",INT(BV100/BV$110*10)))</f>
      </c>
      <c r="BW81" s="79">
        <f>IF(COUNT(BX$17:BX$67)=0,"",BW$80-(BW$80-BW$88)/8*1)</f>
      </c>
      <c r="BX81" s="84">
        <f>IF(BX$110=0,"",REPT("█",INT(BX100/BX$110*10)))</f>
      </c>
      <c r="BY81" s="79">
        <f>IF(COUNT(BZ$17:BZ$67)=0,"",BY$80-(BY$80-BY$88)/8*1)</f>
      </c>
      <c r="BZ81" s="84">
        <f>IF(BZ$110=0,"",REPT("█",INT(BZ100/BZ$110*10)))</f>
      </c>
      <c r="CA81" s="79">
        <f>IF(COUNT(CB$17:CB$67)=0,"",CA$80-(CA$80-CA$88)/8*1)</f>
      </c>
      <c r="CB81" s="84">
        <f>IF(CB$110=0,"",REPT("█",INT(CB100/CB$110*10)))</f>
      </c>
      <c r="CC81" s="79">
        <f>IF(COUNT(CD$17:CD$67)=0,"",CC$80-(CC$80-CC$88)/8*1)</f>
      </c>
      <c r="CD81" s="84">
        <f>IF(CD$110=0,"",REPT("█",INT(CD100/CD$110*10)))</f>
      </c>
      <c r="CE81" s="0">
        <f>IF(COUNT(CF$17:CF$67)=0,"",CE$80-(CE$80-CE$88)/8*1)</f>
      </c>
      <c r="CF81" s="84">
        <f>IF(CF$110=0,"",REPT("█",INT(CF100/CF$110*10)))</f>
      </c>
      <c r="CG81" s="0">
        <f>IF(COUNT(CH$17:CH$67)=0,"",CG$80-(CG$80-CG$88)/8*1)</f>
      </c>
      <c r="CH81" s="84">
        <f>IF(CH$110=0,"",REPT("█",INT(CH100/CH$110*10)))</f>
      </c>
    </row>
    <row r="82" ht="18.75" customHeight="1">
      <c r="A82" s="85"/>
      <c r="B82" s="81"/>
      <c r="C82" s="81"/>
      <c r="D82" s="81"/>
      <c r="E82" s="74">
        <f>IF(COUNT(F$17:F$67)=0,"",E$80-(E$80-E$88)/8*2)</f>
      </c>
      <c r="F82" s="86">
        <f>IF(F$110=0,"",REPT("█",INT(F101/F$110*10)))</f>
      </c>
      <c r="G82" s="79">
        <f>IF(COUNT(H$17:H$67)=0,"",G$80-(G$80-G$88)/8*2)</f>
      </c>
      <c r="H82" s="86">
        <f>IF(H$110=0,"",REPT("█",INT(H101/H$110*10)))</f>
      </c>
      <c r="I82" s="79">
        <f>IF(COUNT(J$17:J$67)=0,"",I$80-(I$80-I$88)/8*2)</f>
      </c>
      <c r="J82" s="86">
        <f>IF(J$110=0,"",REPT("█",INT(J101/J$110*10)))</f>
      </c>
      <c r="K82" s="79">
        <f>IF(COUNT(L$17:L$67)=0,"",K$80-(K$80-K$88)/8*2)</f>
      </c>
      <c r="L82" s="86">
        <f>IF(L$110=0,"",REPT("█",INT(L101/L$110*10)))</f>
      </c>
      <c r="M82" s="79">
        <f>IF(COUNT(N$17:N$67)=0,"",M$80-(M$80-M$88)/8*2)</f>
      </c>
      <c r="N82" s="86">
        <f>IF(N$110=0,"",REPT("█",INT(N101/N$110*10)))</f>
      </c>
      <c r="O82" s="79">
        <f>IF(COUNT(P$17:P$67)=0,"",O$80-(O$80-O$88)/8*2)</f>
      </c>
      <c r="P82" s="86">
        <f>IF(P$110=0,"",REPT("█",INT(P101/P$110*10)))</f>
      </c>
      <c r="Q82" s="79">
        <f>IF(COUNT(R$17:R$67)=0,"",Q$80-(Q$80-Q$88)/8*2)</f>
      </c>
      <c r="R82" s="86">
        <f>IF(R$110=0,"",REPT("█",INT(R101/R$110*10)))</f>
      </c>
      <c r="S82" s="79">
        <f>IF(COUNT(T$17:T$67)=0,"",S$80-(S$80-S$88)/8*2)</f>
      </c>
      <c r="T82" s="86">
        <f>IF(T$110=0,"",REPT("█",INT(T101/T$110*10)))</f>
      </c>
      <c r="U82" s="79">
        <f>IF(COUNT(V$17:V$67)=0,"",U$80-(U$80-U$88)/8*2)</f>
      </c>
      <c r="V82" s="86">
        <f>IF(V$110=0,"",REPT("█",INT(V101/V$110*10)))</f>
      </c>
      <c r="W82" s="79">
        <f>IF(COUNT(X$17:X$67)=0,"",W$80-(W$80-W$88)/8*2)</f>
      </c>
      <c r="X82" s="86">
        <f>IF(X$110=0,"",REPT("█",INT(X101/X$110*10)))</f>
      </c>
      <c r="Y82" s="79">
        <f>IF(COUNT(Z$17:Z$67)=0,"",Y$80-(Y$80-Y$88)/8*2)</f>
      </c>
      <c r="Z82" s="86">
        <f>IF(Z$110=0,"",REPT("█",INT(Z101/Z$110*10)))</f>
      </c>
      <c r="AA82" s="79">
        <f>IF(COUNT(AB$17:AB$67)=0,"",AA$80-(AA$80-AA$88)/8*2)</f>
      </c>
      <c r="AB82" s="86">
        <f>IF(AB$110=0,"",REPT("█",INT(AB101/AB$110*10)))</f>
      </c>
      <c r="AC82" s="79">
        <f>IF(COUNT(AD$17:AD$67)=0,"",AC$80-(AC$80-AC$88)/8*2)</f>
      </c>
      <c r="AD82" s="86">
        <f>IF(AD$110=0,"",REPT("█",INT(AD101/AD$110*10)))</f>
      </c>
      <c r="AE82" s="79">
        <f>IF(COUNT(AF$17:AF$67)=0,"",AE$80-(AE$80-AE$88)/8*2)</f>
      </c>
      <c r="AF82" s="86">
        <f>IF(AF$110=0,"",REPT("█",INT(AF101/AF$110*10)))</f>
      </c>
      <c r="AG82" s="79">
        <f>IF(COUNT(AH$17:AH$67)=0,"",AG$80-(AG$80-AG$88)/8*2)</f>
      </c>
      <c r="AH82" s="86">
        <f>IF(AH$110=0,"",REPT("█",INT(AH101/AH$110*10)))</f>
      </c>
      <c r="AI82" s="79">
        <f>IF(COUNT(AJ$17:AJ$67)=0,"",AI$80-(AI$80-AI$88)/8*2)</f>
      </c>
      <c r="AJ82" s="86">
        <f>IF(AJ$110=0,"",REPT("█",INT(AJ101/AJ$110*10)))</f>
      </c>
      <c r="AK82" s="79">
        <f>IF(COUNT(AL$17:AL$67)=0,"",AK$80-(AK$80-AK$88)/8*2)</f>
      </c>
      <c r="AL82" s="86">
        <f>IF(AL$110=0,"",REPT("█",INT(AL101/AL$110*10)))</f>
      </c>
      <c r="AM82" s="79">
        <f>IF(COUNT(AN$17:AN$67)=0,"",AM$80-(AM$80-AM$88)/8*2)</f>
      </c>
      <c r="AN82" s="86">
        <f>IF(AN$110=0,"",REPT("█",INT(AN101/AN$110*10)))</f>
      </c>
      <c r="AO82" s="79">
        <f>IF(COUNT(AP$17:AP$67)=0,"",AO$80-(AO$80-AO$88)/8*2)</f>
      </c>
      <c r="AP82" s="86">
        <f>IF(AP$110=0,"",REPT("█",INT(AP101/AP$110*10)))</f>
      </c>
      <c r="AQ82" s="79">
        <f>IF(COUNT(AR$17:AR$67)=0,"",AQ$80-(AQ$80-AQ$88)/8*2)</f>
      </c>
      <c r="AR82" s="86">
        <f>IF(AR$110=0,"",REPT("█",INT(AR101/AR$110*10)))</f>
      </c>
      <c r="AS82" s="79">
        <f>IF(COUNT(AT$17:AT$67)=0,"",AS$80-(AS$80-AS$88)/8*2)</f>
      </c>
      <c r="AT82" s="86">
        <f>IF(AT$110=0,"",REPT("█",INT(AT101/AT$110*10)))</f>
      </c>
      <c r="AU82" s="79">
        <f>IF(COUNT(AV$17:AV$67)=0,"",AU$80-(AU$80-AU$88)/8*2)</f>
      </c>
      <c r="AV82" s="86">
        <f>IF(AV$110=0,"",REPT("█",INT(AV101/AV$110*10)))</f>
      </c>
      <c r="AW82" s="79">
        <f>IF(COUNT(AX$17:AX$67)=0,"",AW$80-(AW$80-AW$88)/8*2)</f>
      </c>
      <c r="AX82" s="86">
        <f>IF(AX$110=0,"",REPT("█",INT(AX101/AX$110*10)))</f>
      </c>
      <c r="AY82" s="79">
        <f>IF(COUNT(AZ$17:AZ$67)=0,"",AY$80-(AY$80-AY$88)/8*2)</f>
      </c>
      <c r="AZ82" s="86">
        <f>IF(AZ$110=0,"",REPT("█",INT(AZ101/AZ$110*10)))</f>
      </c>
      <c r="BA82" s="79">
        <f>IF(COUNT(BB$17:BB$67)=0,"",BA$80-(BA$80-BA$88)/8*2)</f>
      </c>
      <c r="BB82" s="86">
        <f>IF(BB$110=0,"",REPT("█",INT(BB101/BB$110*10)))</f>
      </c>
      <c r="BC82" s="79">
        <f>IF(COUNT(BD$17:BD$67)=0,"",BC$80-(BC$80-BC$88)/8*2)</f>
      </c>
      <c r="BD82" s="86">
        <f>IF(BD$110=0,"",REPT("█",INT(BD101/BD$110*10)))</f>
      </c>
      <c r="BE82" s="79">
        <f>IF(COUNT(BF$17:BF$67)=0,"",BE$80-(BE$80-BE$88)/8*2)</f>
      </c>
      <c r="BF82" s="86">
        <f>IF(BF$110=0,"",REPT("█",INT(BF101/BF$110*10)))</f>
      </c>
      <c r="BG82" s="79">
        <f>IF(COUNT(BH$17:BH$67)=0,"",BG$80-(BG$80-BG$88)/8*2)</f>
      </c>
      <c r="BH82" s="86">
        <f>IF(BH$110=0,"",REPT("█",INT(BH101/BH$110*10)))</f>
      </c>
      <c r="BI82" s="79">
        <f>IF(COUNT(BJ$17:BJ$67)=0,"",BI$80-(BI$80-BI$88)/8*2)</f>
      </c>
      <c r="BJ82" s="86">
        <f>IF(BJ$110=0,"",REPT("█",INT(BJ101/BJ$110*10)))</f>
      </c>
      <c r="BK82" s="79">
        <f>IF(COUNT(BL$17:BL$67)=0,"",BK$80-(BK$80-BK$88)/8*2)</f>
      </c>
      <c r="BL82" s="86">
        <f>IF(BL$110=0,"",REPT("█",INT(BL101/BL$110*10)))</f>
      </c>
      <c r="BM82" s="79">
        <f>IF(COUNT(BN$17:BN$67)=0,"",BM$80-(BM$80-BM$88)/8*2)</f>
      </c>
      <c r="BN82" s="86">
        <f>IF(BN$110=0,"",REPT("█",INT(BN101/BN$110*10)))</f>
      </c>
      <c r="BO82" s="79">
        <f>IF(COUNT(BP$17:BP$67)=0,"",BO$80-(BO$80-BO$88)/8*2)</f>
      </c>
      <c r="BP82" s="86">
        <f>IF(BP$110=0,"",REPT("█",INT(BP101/BP$110*10)))</f>
      </c>
      <c r="BQ82" s="79">
        <f>IF(COUNT(BR$17:BR$67)=0,"",BQ$80-(BQ$80-BQ$88)/8*2)</f>
      </c>
      <c r="BR82" s="86">
        <f>IF(BR$110=0,"",REPT("█",INT(BR101/BR$110*10)))</f>
      </c>
      <c r="BS82" s="79">
        <f>IF(COUNT(BT$17:BT$67)=0,"",BS$80-(BS$80-BS$88)/8*2)</f>
      </c>
      <c r="BT82" s="86">
        <f>IF(BT$110=0,"",REPT("█",INT(BT101/BT$110*10)))</f>
      </c>
      <c r="BU82" s="79">
        <f>IF(COUNT(BV$17:BV$67)=0,"",BU$80-(BU$80-BU$88)/8*2)</f>
      </c>
      <c r="BV82" s="86">
        <f>IF(BV$110=0,"",REPT("█",INT(BV101/BV$110*10)))</f>
      </c>
      <c r="BW82" s="79">
        <f>IF(COUNT(BX$17:BX$67)=0,"",BW$80-(BW$80-BW$88)/8*2)</f>
      </c>
      <c r="BX82" s="86">
        <f>IF(BX$110=0,"",REPT("█",INT(BX101/BX$110*10)))</f>
      </c>
      <c r="BY82" s="79">
        <f>IF(COUNT(BZ$17:BZ$67)=0,"",BY$80-(BY$80-BY$88)/8*2)</f>
      </c>
      <c r="BZ82" s="86">
        <f>IF(BZ$110=0,"",REPT("█",INT(BZ101/BZ$110*10)))</f>
      </c>
      <c r="CA82" s="79">
        <f>IF(COUNT(CB$17:CB$67)=0,"",CA$80-(CA$80-CA$88)/8*2)</f>
      </c>
      <c r="CB82" s="86">
        <f>IF(CB$110=0,"",REPT("█",INT(CB101/CB$110*10)))</f>
      </c>
      <c r="CC82" s="79">
        <f>IF(COUNT(CD$17:CD$67)=0,"",CC$80-(CC$80-CC$88)/8*2)</f>
      </c>
      <c r="CD82" s="86">
        <f>IF(CD$110=0,"",REPT("█",INT(CD101/CD$110*10)))</f>
      </c>
      <c r="CE82" s="0">
        <f>IF(COUNT(CF$17:CF$67)=0,"",CE$80-(CE$80-CE$88)/8*2)</f>
      </c>
      <c r="CF82" s="86">
        <f>IF(CF$110=0,"",REPT("█",INT(CF101/CF$110*10)))</f>
      </c>
      <c r="CG82" s="0">
        <f>IF(COUNT(CH$17:CH$67)=0,"",CG$80-(CG$80-CG$88)/8*2)</f>
      </c>
      <c r="CH82" s="86">
        <f>IF(CH$110=0,"",REPT("█",INT(CH101/CH$110*10)))</f>
      </c>
    </row>
    <row r="83" ht="18.75" customHeight="1">
      <c r="A83" s="85"/>
      <c r="B83" s="81"/>
      <c r="C83" s="81"/>
      <c r="D83" s="81"/>
      <c r="E83" s="74">
        <f>IF(COUNT(F$17:F$67)=0,"",E$80-(E$80-E$88)/8*3)</f>
      </c>
      <c r="F83" s="86">
        <f>IF(F$110=0,"",REPT("█",INT(F102/F$110*10)))</f>
      </c>
      <c r="G83" s="79">
        <f>IF(COUNT(H$17:H$67)=0,"",G$80-(G$80-G$88)/8*3)</f>
      </c>
      <c r="H83" s="86">
        <f>IF(H$110=0,"",REPT("█",INT(H102/H$110*10)))</f>
      </c>
      <c r="I83" s="79">
        <f>IF(COUNT(J$17:J$67)=0,"",I$80-(I$80-I$88)/8*3)</f>
      </c>
      <c r="J83" s="86">
        <f>IF(J$110=0,"",REPT("█",INT(J102/J$110*10)))</f>
      </c>
      <c r="K83" s="79">
        <f>IF(COUNT(L$17:L$67)=0,"",K$80-(K$80-K$88)/8*3)</f>
      </c>
      <c r="L83" s="86">
        <f>IF(L$110=0,"",REPT("█",INT(L102/L$110*10)))</f>
      </c>
      <c r="M83" s="79">
        <f>IF(COUNT(N$17:N$67)=0,"",M$80-(M$80-M$88)/8*3)</f>
      </c>
      <c r="N83" s="86">
        <f>IF(N$110=0,"",REPT("█",INT(N102/N$110*10)))</f>
      </c>
      <c r="O83" s="79">
        <f>IF(COUNT(P$17:P$67)=0,"",O$80-(O$80-O$88)/8*3)</f>
      </c>
      <c r="P83" s="86">
        <f>IF(P$110=0,"",REPT("█",INT(P102/P$110*10)))</f>
      </c>
      <c r="Q83" s="79">
        <f>IF(COUNT(R$17:R$67)=0,"",Q$80-(Q$80-Q$88)/8*3)</f>
      </c>
      <c r="R83" s="86">
        <f>IF(R$110=0,"",REPT("█",INT(R102/R$110*10)))</f>
      </c>
      <c r="S83" s="79">
        <f>IF(COUNT(T$17:T$67)=0,"",S$80-(S$80-S$88)/8*3)</f>
      </c>
      <c r="T83" s="86">
        <f>IF(T$110=0,"",REPT("█",INT(T102/T$110*10)))</f>
      </c>
      <c r="U83" s="79">
        <f>IF(COUNT(V$17:V$67)=0,"",U$80-(U$80-U$88)/8*3)</f>
      </c>
      <c r="V83" s="86">
        <f>IF(V$110=0,"",REPT("█",INT(V102/V$110*10)))</f>
      </c>
      <c r="W83" s="79">
        <f>IF(COUNT(X$17:X$67)=0,"",W$80-(W$80-W$88)/8*3)</f>
      </c>
      <c r="X83" s="86">
        <f>IF(X$110=0,"",REPT("█",INT(X102/X$110*10)))</f>
      </c>
      <c r="Y83" s="79">
        <f>IF(COUNT(Z$17:Z$67)=0,"",Y$80-(Y$80-Y$88)/8*3)</f>
      </c>
      <c r="Z83" s="86">
        <f>IF(Z$110=0,"",REPT("█",INT(Z102/Z$110*10)))</f>
      </c>
      <c r="AA83" s="79">
        <f>IF(COUNT(AB$17:AB$67)=0,"",AA$80-(AA$80-AA$88)/8*3)</f>
      </c>
      <c r="AB83" s="86">
        <f>IF(AB$110=0,"",REPT("█",INT(AB102/AB$110*10)))</f>
      </c>
      <c r="AC83" s="79">
        <f>IF(COUNT(AD$17:AD$67)=0,"",AC$80-(AC$80-AC$88)/8*3)</f>
      </c>
      <c r="AD83" s="86">
        <f>IF(AD$110=0,"",REPT("█",INT(AD102/AD$110*10)))</f>
      </c>
      <c r="AE83" s="79">
        <f>IF(COUNT(AF$17:AF$67)=0,"",AE$80-(AE$80-AE$88)/8*3)</f>
      </c>
      <c r="AF83" s="86">
        <f>IF(AF$110=0,"",REPT("█",INT(AF102/AF$110*10)))</f>
      </c>
      <c r="AG83" s="79">
        <f>IF(COUNT(AH$17:AH$67)=0,"",AG$80-(AG$80-AG$88)/8*3)</f>
      </c>
      <c r="AH83" s="86">
        <f>IF(AH$110=0,"",REPT("█",INT(AH102/AH$110*10)))</f>
      </c>
      <c r="AI83" s="79">
        <f>IF(COUNT(AJ$17:AJ$67)=0,"",AI$80-(AI$80-AI$88)/8*3)</f>
      </c>
      <c r="AJ83" s="86">
        <f>IF(AJ$110=0,"",REPT("█",INT(AJ102/AJ$110*10)))</f>
      </c>
      <c r="AK83" s="79">
        <f>IF(COUNT(AL$17:AL$67)=0,"",AK$80-(AK$80-AK$88)/8*3)</f>
      </c>
      <c r="AL83" s="86">
        <f>IF(AL$110=0,"",REPT("█",INT(AL102/AL$110*10)))</f>
      </c>
      <c r="AM83" s="79">
        <f>IF(COUNT(AN$17:AN$67)=0,"",AM$80-(AM$80-AM$88)/8*3)</f>
      </c>
      <c r="AN83" s="86">
        <f>IF(AN$110=0,"",REPT("█",INT(AN102/AN$110*10)))</f>
      </c>
      <c r="AO83" s="79">
        <f>IF(COUNT(AP$17:AP$67)=0,"",AO$80-(AO$80-AO$88)/8*3)</f>
      </c>
      <c r="AP83" s="86">
        <f>IF(AP$110=0,"",REPT("█",INT(AP102/AP$110*10)))</f>
      </c>
      <c r="AQ83" s="79">
        <f>IF(COUNT(AR$17:AR$67)=0,"",AQ$80-(AQ$80-AQ$88)/8*3)</f>
      </c>
      <c r="AR83" s="86">
        <f>IF(AR$110=0,"",REPT("█",INT(AR102/AR$110*10)))</f>
      </c>
      <c r="AS83" s="79">
        <f>IF(COUNT(AT$17:AT$67)=0,"",AS$80-(AS$80-AS$88)/8*3)</f>
      </c>
      <c r="AT83" s="86">
        <f>IF(AT$110=0,"",REPT("█",INT(AT102/AT$110*10)))</f>
      </c>
      <c r="AU83" s="79">
        <f>IF(COUNT(AV$17:AV$67)=0,"",AU$80-(AU$80-AU$88)/8*3)</f>
      </c>
      <c r="AV83" s="86">
        <f>IF(AV$110=0,"",REPT("█",INT(AV102/AV$110*10)))</f>
      </c>
      <c r="AW83" s="79">
        <f>IF(COUNT(AX$17:AX$67)=0,"",AW$80-(AW$80-AW$88)/8*3)</f>
      </c>
      <c r="AX83" s="86">
        <f>IF(AX$110=0,"",REPT("█",INT(AX102/AX$110*10)))</f>
      </c>
      <c r="AY83" s="79">
        <f>IF(COUNT(AZ$17:AZ$67)=0,"",AY$80-(AY$80-AY$88)/8*3)</f>
      </c>
      <c r="AZ83" s="86">
        <f>IF(AZ$110=0,"",REPT("█",INT(AZ102/AZ$110*10)))</f>
      </c>
      <c r="BA83" s="79">
        <f>IF(COUNT(BB$17:BB$67)=0,"",BA$80-(BA$80-BA$88)/8*3)</f>
      </c>
      <c r="BB83" s="86">
        <f>IF(BB$110=0,"",REPT("█",INT(BB102/BB$110*10)))</f>
      </c>
      <c r="BC83" s="79">
        <f>IF(COUNT(BD$17:BD$67)=0,"",BC$80-(BC$80-BC$88)/8*3)</f>
      </c>
      <c r="BD83" s="86">
        <f>IF(BD$110=0,"",REPT("█",INT(BD102/BD$110*10)))</f>
      </c>
      <c r="BE83" s="79">
        <f>IF(COUNT(BF$17:BF$67)=0,"",BE$80-(BE$80-BE$88)/8*3)</f>
      </c>
      <c r="BF83" s="86">
        <f>IF(BF$110=0,"",REPT("█",INT(BF102/BF$110*10)))</f>
      </c>
      <c r="BG83" s="79">
        <f>IF(COUNT(BH$17:BH$67)=0,"",BG$80-(BG$80-BG$88)/8*3)</f>
      </c>
      <c r="BH83" s="86">
        <f>IF(BH$110=0,"",REPT("█",INT(BH102/BH$110*10)))</f>
      </c>
      <c r="BI83" s="79">
        <f>IF(COUNT(BJ$17:BJ$67)=0,"",BI$80-(BI$80-BI$88)/8*3)</f>
      </c>
      <c r="BJ83" s="86">
        <f>IF(BJ$110=0,"",REPT("█",INT(BJ102/BJ$110*10)))</f>
      </c>
      <c r="BK83" s="79">
        <f>IF(COUNT(BL$17:BL$67)=0,"",BK$80-(BK$80-BK$88)/8*3)</f>
      </c>
      <c r="BL83" s="86">
        <f>IF(BL$110=0,"",REPT("█",INT(BL102/BL$110*10)))</f>
      </c>
      <c r="BM83" s="79">
        <f>IF(COUNT(BN$17:BN$67)=0,"",BM$80-(BM$80-BM$88)/8*3)</f>
      </c>
      <c r="BN83" s="86">
        <f>IF(BN$110=0,"",REPT("█",INT(BN102/BN$110*10)))</f>
      </c>
      <c r="BO83" s="79">
        <f>IF(COUNT(BP$17:BP$67)=0,"",BO$80-(BO$80-BO$88)/8*3)</f>
      </c>
      <c r="BP83" s="86">
        <f>IF(BP$110=0,"",REPT("█",INT(BP102/BP$110*10)))</f>
      </c>
      <c r="BQ83" s="79">
        <f>IF(COUNT(BR$17:BR$67)=0,"",BQ$80-(BQ$80-BQ$88)/8*3)</f>
      </c>
      <c r="BR83" s="86">
        <f>IF(BR$110=0,"",REPT("█",INT(BR102/BR$110*10)))</f>
      </c>
      <c r="BS83" s="79">
        <f>IF(COUNT(BT$17:BT$67)=0,"",BS$80-(BS$80-BS$88)/8*3)</f>
      </c>
      <c r="BT83" s="86">
        <f>IF(BT$110=0,"",REPT("█",INT(BT102/BT$110*10)))</f>
      </c>
      <c r="BU83" s="79">
        <f>IF(COUNT(BV$17:BV$67)=0,"",BU$80-(BU$80-BU$88)/8*3)</f>
      </c>
      <c r="BV83" s="86">
        <f>IF(BV$110=0,"",REPT("█",INT(BV102/BV$110*10)))</f>
      </c>
      <c r="BW83" s="79">
        <f>IF(COUNT(BX$17:BX$67)=0,"",BW$80-(BW$80-BW$88)/8*3)</f>
      </c>
      <c r="BX83" s="86">
        <f>IF(BX$110=0,"",REPT("█",INT(BX102/BX$110*10)))</f>
      </c>
      <c r="BY83" s="79">
        <f>IF(COUNT(BZ$17:BZ$67)=0,"",BY$80-(BY$80-BY$88)/8*3)</f>
      </c>
      <c r="BZ83" s="86">
        <f>IF(BZ$110=0,"",REPT("█",INT(BZ102/BZ$110*10)))</f>
      </c>
      <c r="CA83" s="79">
        <f>IF(COUNT(CB$17:CB$67)=0,"",CA$80-(CA$80-CA$88)/8*3)</f>
      </c>
      <c r="CB83" s="86">
        <f>IF(CB$110=0,"",REPT("█",INT(CB102/CB$110*10)))</f>
      </c>
      <c r="CC83" s="79">
        <f>IF(COUNT(CD$17:CD$67)=0,"",CC$80-(CC$80-CC$88)/8*3)</f>
      </c>
      <c r="CD83" s="86">
        <f>IF(CD$110=0,"",REPT("█",INT(CD102/CD$110*10)))</f>
      </c>
      <c r="CE83" s="0">
        <f>IF(COUNT(CF$17:CF$67)=0,"",CE$80-(CE$80-CE$88)/8*3)</f>
      </c>
      <c r="CF83" s="86">
        <f>IF(CF$110=0,"",REPT("█",INT(CF102/CF$110*10)))</f>
      </c>
      <c r="CG83" s="0">
        <f>IF(COUNT(CH$17:CH$67)=0,"",CG$80-(CG$80-CG$88)/8*3)</f>
      </c>
      <c r="CH83" s="86">
        <f>IF(CH$110=0,"",REPT("█",INT(CH102/CH$110*10)))</f>
      </c>
    </row>
    <row r="84" ht="18.75" customHeight="1">
      <c r="A84" s="87" t="s">
        <v>139</v>
      </c>
      <c r="B84" s="88"/>
      <c r="C84" s="88"/>
      <c r="D84" s="88"/>
      <c r="E84" s="74">
        <f>IF(COUNT(F$17:F$67)=0,"",E$80-(E$80-E$88)/8*4)</f>
      </c>
      <c r="F84" s="86">
        <f>IF(F$110=0,"",REPT("█",INT(F103/F$110*10)))</f>
      </c>
      <c r="G84" s="79">
        <f>IF(COUNT(H$17:H$67)=0,"",G$80-(G$80-G$88)/8*4)</f>
      </c>
      <c r="H84" s="86">
        <f>IF(H$110=0,"",REPT("█",INT(H103/H$110*10)))</f>
      </c>
      <c r="I84" s="79">
        <f>IF(COUNT(J$17:J$67)=0,"",I$80-(I$80-I$88)/8*4)</f>
      </c>
      <c r="J84" s="86">
        <f>IF(J$110=0,"",REPT("█",INT(J103/J$110*10)))</f>
      </c>
      <c r="K84" s="79">
        <f>IF(COUNT(L$17:L$67)=0,"",K$80-(K$80-K$88)/8*4)</f>
      </c>
      <c r="L84" s="86">
        <f>IF(L$110=0,"",REPT("█",INT(L103/L$110*10)))</f>
      </c>
      <c r="M84" s="79">
        <f>IF(COUNT(N$17:N$67)=0,"",M$80-(M$80-M$88)/8*4)</f>
      </c>
      <c r="N84" s="86">
        <f>IF(N$110=0,"",REPT("█",INT(N103/N$110*10)))</f>
      </c>
      <c r="O84" s="79">
        <f>IF(COUNT(P$17:P$67)=0,"",O$80-(O$80-O$88)/8*4)</f>
      </c>
      <c r="P84" s="86">
        <f>IF(P$110=0,"",REPT("█",INT(P103/P$110*10)))</f>
      </c>
      <c r="Q84" s="79">
        <f>IF(COUNT(R$17:R$67)=0,"",Q$80-(Q$80-Q$88)/8*4)</f>
      </c>
      <c r="R84" s="86">
        <f>IF(R$110=0,"",REPT("█",INT(R103/R$110*10)))</f>
      </c>
      <c r="S84" s="79">
        <f>IF(COUNT(T$17:T$67)=0,"",S$80-(S$80-S$88)/8*4)</f>
      </c>
      <c r="T84" s="86">
        <f>IF(T$110=0,"",REPT("█",INT(T103/T$110*10)))</f>
      </c>
      <c r="U84" s="79">
        <f>IF(COUNT(V$17:V$67)=0,"",U$80-(U$80-U$88)/8*4)</f>
      </c>
      <c r="V84" s="86">
        <f>IF(V$110=0,"",REPT("█",INT(V103/V$110*10)))</f>
      </c>
      <c r="W84" s="79">
        <f>IF(COUNT(X$17:X$67)=0,"",W$80-(W$80-W$88)/8*4)</f>
      </c>
      <c r="X84" s="86">
        <f>IF(X$110=0,"",REPT("█",INT(X103/X$110*10)))</f>
      </c>
      <c r="Y84" s="79">
        <f>IF(COUNT(Z$17:Z$67)=0,"",Y$80-(Y$80-Y$88)/8*4)</f>
      </c>
      <c r="Z84" s="86">
        <f>IF(Z$110=0,"",REPT("█",INT(Z103/Z$110*10)))</f>
      </c>
      <c r="AA84" s="79">
        <f>IF(COUNT(AB$17:AB$67)=0,"",AA$80-(AA$80-AA$88)/8*4)</f>
      </c>
      <c r="AB84" s="86">
        <f>IF(AB$110=0,"",REPT("█",INT(AB103/AB$110*10)))</f>
      </c>
      <c r="AC84" s="79">
        <f>IF(COUNT(AD$17:AD$67)=0,"",AC$80-(AC$80-AC$88)/8*4)</f>
      </c>
      <c r="AD84" s="86">
        <f>IF(AD$110=0,"",REPT("█",INT(AD103/AD$110*10)))</f>
      </c>
      <c r="AE84" s="79">
        <f>IF(COUNT(AF$17:AF$67)=0,"",AE$80-(AE$80-AE$88)/8*4)</f>
      </c>
      <c r="AF84" s="86">
        <f>IF(AF$110=0,"",REPT("█",INT(AF103/AF$110*10)))</f>
      </c>
      <c r="AG84" s="79">
        <f>IF(COUNT(AH$17:AH$67)=0,"",AG$80-(AG$80-AG$88)/8*4)</f>
      </c>
      <c r="AH84" s="86">
        <f>IF(AH$110=0,"",REPT("█",INT(AH103/AH$110*10)))</f>
      </c>
      <c r="AI84" s="79">
        <f>IF(COUNT(AJ$17:AJ$67)=0,"",AI$80-(AI$80-AI$88)/8*4)</f>
      </c>
      <c r="AJ84" s="86">
        <f>IF(AJ$110=0,"",REPT("█",INT(AJ103/AJ$110*10)))</f>
      </c>
      <c r="AK84" s="79">
        <f>IF(COUNT(AL$17:AL$67)=0,"",AK$80-(AK$80-AK$88)/8*4)</f>
      </c>
      <c r="AL84" s="86">
        <f>IF(AL$110=0,"",REPT("█",INT(AL103/AL$110*10)))</f>
      </c>
      <c r="AM84" s="79">
        <f>IF(COUNT(AN$17:AN$67)=0,"",AM$80-(AM$80-AM$88)/8*4)</f>
      </c>
      <c r="AN84" s="86">
        <f>IF(AN$110=0,"",REPT("█",INT(AN103/AN$110*10)))</f>
      </c>
      <c r="AO84" s="79">
        <f>IF(COUNT(AP$17:AP$67)=0,"",AO$80-(AO$80-AO$88)/8*4)</f>
      </c>
      <c r="AP84" s="86">
        <f>IF(AP$110=0,"",REPT("█",INT(AP103/AP$110*10)))</f>
      </c>
      <c r="AQ84" s="79">
        <f>IF(COUNT(AR$17:AR$67)=0,"",AQ$80-(AQ$80-AQ$88)/8*4)</f>
      </c>
      <c r="AR84" s="86">
        <f>IF(AR$110=0,"",REPT("█",INT(AR103/AR$110*10)))</f>
      </c>
      <c r="AS84" s="79">
        <f>IF(COUNT(AT$17:AT$67)=0,"",AS$80-(AS$80-AS$88)/8*4)</f>
      </c>
      <c r="AT84" s="86">
        <f>IF(AT$110=0,"",REPT("█",INT(AT103/AT$110*10)))</f>
      </c>
      <c r="AU84" s="79">
        <f>IF(COUNT(AV$17:AV$67)=0,"",AU$80-(AU$80-AU$88)/8*4)</f>
      </c>
      <c r="AV84" s="86">
        <f>IF(AV$110=0,"",REPT("█",INT(AV103/AV$110*10)))</f>
      </c>
      <c r="AW84" s="79">
        <f>IF(COUNT(AX$17:AX$67)=0,"",AW$80-(AW$80-AW$88)/8*4)</f>
      </c>
      <c r="AX84" s="86">
        <f>IF(AX$110=0,"",REPT("█",INT(AX103/AX$110*10)))</f>
      </c>
      <c r="AY84" s="79">
        <f>IF(COUNT(AZ$17:AZ$67)=0,"",AY$80-(AY$80-AY$88)/8*4)</f>
      </c>
      <c r="AZ84" s="86">
        <f>IF(AZ$110=0,"",REPT("█",INT(AZ103/AZ$110*10)))</f>
      </c>
      <c r="BA84" s="79">
        <f>IF(COUNT(BB$17:BB$67)=0,"",BA$80-(BA$80-BA$88)/8*4)</f>
      </c>
      <c r="BB84" s="86">
        <f>IF(BB$110=0,"",REPT("█",INT(BB103/BB$110*10)))</f>
      </c>
      <c r="BC84" s="79">
        <f>IF(COUNT(BD$17:BD$67)=0,"",BC$80-(BC$80-BC$88)/8*4)</f>
      </c>
      <c r="BD84" s="86">
        <f>IF(BD$110=0,"",REPT("█",INT(BD103/BD$110*10)))</f>
      </c>
      <c r="BE84" s="79">
        <f>IF(COUNT(BF$17:BF$67)=0,"",BE$80-(BE$80-BE$88)/8*4)</f>
      </c>
      <c r="BF84" s="86">
        <f>IF(BF$110=0,"",REPT("█",INT(BF103/BF$110*10)))</f>
      </c>
      <c r="BG84" s="79">
        <f>IF(COUNT(BH$17:BH$67)=0,"",BG$80-(BG$80-BG$88)/8*4)</f>
      </c>
      <c r="BH84" s="86">
        <f>IF(BH$110=0,"",REPT("█",INT(BH103/BH$110*10)))</f>
      </c>
      <c r="BI84" s="79">
        <f>IF(COUNT(BJ$17:BJ$67)=0,"",BI$80-(BI$80-BI$88)/8*4)</f>
      </c>
      <c r="BJ84" s="86">
        <f>IF(BJ$110=0,"",REPT("█",INT(BJ103/BJ$110*10)))</f>
      </c>
      <c r="BK84" s="79">
        <f>IF(COUNT(BL$17:BL$67)=0,"",BK$80-(BK$80-BK$88)/8*4)</f>
      </c>
      <c r="BL84" s="86">
        <f>IF(BL$110=0,"",REPT("█",INT(BL103/BL$110*10)))</f>
      </c>
      <c r="BM84" s="79">
        <f>IF(COUNT(BN$17:BN$67)=0,"",BM$80-(BM$80-BM$88)/8*4)</f>
      </c>
      <c r="BN84" s="86">
        <f>IF(BN$110=0,"",REPT("█",INT(BN103/BN$110*10)))</f>
      </c>
      <c r="BO84" s="79">
        <f>IF(COUNT(BP$17:BP$67)=0,"",BO$80-(BO$80-BO$88)/8*4)</f>
      </c>
      <c r="BP84" s="86">
        <f>IF(BP$110=0,"",REPT("█",INT(BP103/BP$110*10)))</f>
      </c>
      <c r="BQ84" s="79">
        <f>IF(COUNT(BR$17:BR$67)=0,"",BQ$80-(BQ$80-BQ$88)/8*4)</f>
      </c>
      <c r="BR84" s="86">
        <f>IF(BR$110=0,"",REPT("█",INT(BR103/BR$110*10)))</f>
      </c>
      <c r="BS84" s="79">
        <f>IF(COUNT(BT$17:BT$67)=0,"",BS$80-(BS$80-BS$88)/8*4)</f>
      </c>
      <c r="BT84" s="86">
        <f>IF(BT$110=0,"",REPT("█",INT(BT103/BT$110*10)))</f>
      </c>
      <c r="BU84" s="79">
        <f>IF(COUNT(BV$17:BV$67)=0,"",BU$80-(BU$80-BU$88)/8*4)</f>
      </c>
      <c r="BV84" s="86">
        <f>IF(BV$110=0,"",REPT("█",INT(BV103/BV$110*10)))</f>
      </c>
      <c r="BW84" s="79">
        <f>IF(COUNT(BX$17:BX$67)=0,"",BW$80-(BW$80-BW$88)/8*4)</f>
      </c>
      <c r="BX84" s="86">
        <f>IF(BX$110=0,"",REPT("█",INT(BX103/BX$110*10)))</f>
      </c>
      <c r="BY84" s="79">
        <f>IF(COUNT(BZ$17:BZ$67)=0,"",BY$80-(BY$80-BY$88)/8*4)</f>
      </c>
      <c r="BZ84" s="86">
        <f>IF(BZ$110=0,"",REPT("█",INT(BZ103/BZ$110*10)))</f>
      </c>
      <c r="CA84" s="79">
        <f>IF(COUNT(CB$17:CB$67)=0,"",CA$80-(CA$80-CA$88)/8*4)</f>
      </c>
      <c r="CB84" s="86">
        <f>IF(CB$110=0,"",REPT("█",INT(CB103/CB$110*10)))</f>
      </c>
      <c r="CC84" s="79">
        <f>IF(COUNT(CD$17:CD$67)=0,"",CC$80-(CC$80-CC$88)/8*4)</f>
      </c>
      <c r="CD84" s="86">
        <f>IF(CD$110=0,"",REPT("█",INT(CD103/CD$110*10)))</f>
      </c>
      <c r="CE84" s="0">
        <f>IF(COUNT(CF$17:CF$67)=0,"",CE$80-(CE$80-CE$88)/8*4)</f>
      </c>
      <c r="CF84" s="86">
        <f>IF(CF$110=0,"",REPT("█",INT(CF103/CF$110*10)))</f>
      </c>
      <c r="CG84" s="0">
        <f>IF(COUNT(CH$17:CH$67)=0,"",CG$80-(CG$80-CG$88)/8*4)</f>
      </c>
      <c r="CH84" s="86">
        <f>IF(CH$110=0,"",REPT("█",INT(CH103/CH$110*10)))</f>
      </c>
    </row>
    <row r="85" ht="18.75" customHeight="1">
      <c r="A85" s="85"/>
      <c r="B85" s="81"/>
      <c r="C85" s="81"/>
      <c r="D85" s="81"/>
      <c r="E85" s="74">
        <f>IF(COUNT(F$17:F$67)=0,"",E$80-(E$80-E$88)/8*5)</f>
      </c>
      <c r="F85" s="86">
        <f>IF(F$110=0,"",REPT("█",INT(F104/F$110*10)))</f>
      </c>
      <c r="G85" s="79">
        <f>IF(COUNT(H$17:H$67)=0,"",G$80-(G$80-G$88)/8*5)</f>
      </c>
      <c r="H85" s="86">
        <f>IF(H$110=0,"",REPT("█",INT(H104/H$110*10)))</f>
      </c>
      <c r="I85" s="79">
        <f>IF(COUNT(J$17:J$67)=0,"",I$80-(I$80-I$88)/8*5)</f>
      </c>
      <c r="J85" s="86">
        <f>IF(J$110=0,"",REPT("█",INT(J104/J$110*10)))</f>
      </c>
      <c r="K85" s="79">
        <f>IF(COUNT(L$17:L$67)=0,"",K$80-(K$80-K$88)/8*5)</f>
      </c>
      <c r="L85" s="86">
        <f>IF(L$110=0,"",REPT("█",INT(L104/L$110*10)))</f>
      </c>
      <c r="M85" s="79">
        <f>IF(COUNT(N$17:N$67)=0,"",M$80-(M$80-M$88)/8*5)</f>
      </c>
      <c r="N85" s="86">
        <f>IF(N$110=0,"",REPT("█",INT(N104/N$110*10)))</f>
      </c>
      <c r="O85" s="79">
        <f>IF(COUNT(P$17:P$67)=0,"",O$80-(O$80-O$88)/8*5)</f>
      </c>
      <c r="P85" s="86">
        <f>IF(P$110=0,"",REPT("█",INT(P104/P$110*10)))</f>
      </c>
      <c r="Q85" s="79">
        <f>IF(COUNT(R$17:R$67)=0,"",Q$80-(Q$80-Q$88)/8*5)</f>
      </c>
      <c r="R85" s="86">
        <f>IF(R$110=0,"",REPT("█",INT(R104/R$110*10)))</f>
      </c>
      <c r="S85" s="79">
        <f>IF(COUNT(T$17:T$67)=0,"",S$80-(S$80-S$88)/8*5)</f>
      </c>
      <c r="T85" s="86">
        <f>IF(T$110=0,"",REPT("█",INT(T104/T$110*10)))</f>
      </c>
      <c r="U85" s="79">
        <f>IF(COUNT(V$17:V$67)=0,"",U$80-(U$80-U$88)/8*5)</f>
      </c>
      <c r="V85" s="86">
        <f>IF(V$110=0,"",REPT("█",INT(V104/V$110*10)))</f>
      </c>
      <c r="W85" s="79">
        <f>IF(COUNT(X$17:X$67)=0,"",W$80-(W$80-W$88)/8*5)</f>
      </c>
      <c r="X85" s="86">
        <f>IF(X$110=0,"",REPT("█",INT(X104/X$110*10)))</f>
      </c>
      <c r="Y85" s="79">
        <f>IF(COUNT(Z$17:Z$67)=0,"",Y$80-(Y$80-Y$88)/8*5)</f>
      </c>
      <c r="Z85" s="86">
        <f>IF(Z$110=0,"",REPT("█",INT(Z104/Z$110*10)))</f>
      </c>
      <c r="AA85" s="79">
        <f>IF(COUNT(AB$17:AB$67)=0,"",AA$80-(AA$80-AA$88)/8*5)</f>
      </c>
      <c r="AB85" s="86">
        <f>IF(AB$110=0,"",REPT("█",INT(AB104/AB$110*10)))</f>
      </c>
      <c r="AC85" s="79">
        <f>IF(COUNT(AD$17:AD$67)=0,"",AC$80-(AC$80-AC$88)/8*5)</f>
      </c>
      <c r="AD85" s="86">
        <f>IF(AD$110=0,"",REPT("█",INT(AD104/AD$110*10)))</f>
      </c>
      <c r="AE85" s="79">
        <f>IF(COUNT(AF$17:AF$67)=0,"",AE$80-(AE$80-AE$88)/8*5)</f>
      </c>
      <c r="AF85" s="86">
        <f>IF(AF$110=0,"",REPT("█",INT(AF104/AF$110*10)))</f>
      </c>
      <c r="AG85" s="79">
        <f>IF(COUNT(AH$17:AH$67)=0,"",AG$80-(AG$80-AG$88)/8*5)</f>
      </c>
      <c r="AH85" s="86">
        <f>IF(AH$110=0,"",REPT("█",INT(AH104/AH$110*10)))</f>
      </c>
      <c r="AI85" s="79">
        <f>IF(COUNT(AJ$17:AJ$67)=0,"",AI$80-(AI$80-AI$88)/8*5)</f>
      </c>
      <c r="AJ85" s="86">
        <f>IF(AJ$110=0,"",REPT("█",INT(AJ104/AJ$110*10)))</f>
      </c>
      <c r="AK85" s="79">
        <f>IF(COUNT(AL$17:AL$67)=0,"",AK$80-(AK$80-AK$88)/8*5)</f>
      </c>
      <c r="AL85" s="86">
        <f>IF(AL$110=0,"",REPT("█",INT(AL104/AL$110*10)))</f>
      </c>
      <c r="AM85" s="79">
        <f>IF(COUNT(AN$17:AN$67)=0,"",AM$80-(AM$80-AM$88)/8*5)</f>
      </c>
      <c r="AN85" s="86">
        <f>IF(AN$110=0,"",REPT("█",INT(AN104/AN$110*10)))</f>
      </c>
      <c r="AO85" s="79">
        <f>IF(COUNT(AP$17:AP$67)=0,"",AO$80-(AO$80-AO$88)/8*5)</f>
      </c>
      <c r="AP85" s="86">
        <f>IF(AP$110=0,"",REPT("█",INT(AP104/AP$110*10)))</f>
      </c>
      <c r="AQ85" s="79">
        <f>IF(COUNT(AR$17:AR$67)=0,"",AQ$80-(AQ$80-AQ$88)/8*5)</f>
      </c>
      <c r="AR85" s="86">
        <f>IF(AR$110=0,"",REPT("█",INT(AR104/AR$110*10)))</f>
      </c>
      <c r="AS85" s="79">
        <f>IF(COUNT(AT$17:AT$67)=0,"",AS$80-(AS$80-AS$88)/8*5)</f>
      </c>
      <c r="AT85" s="86">
        <f>IF(AT$110=0,"",REPT("█",INT(AT104/AT$110*10)))</f>
      </c>
      <c r="AU85" s="79">
        <f>IF(COUNT(AV$17:AV$67)=0,"",AU$80-(AU$80-AU$88)/8*5)</f>
      </c>
      <c r="AV85" s="86">
        <f>IF(AV$110=0,"",REPT("█",INT(AV104/AV$110*10)))</f>
      </c>
      <c r="AW85" s="79">
        <f>IF(COUNT(AX$17:AX$67)=0,"",AW$80-(AW$80-AW$88)/8*5)</f>
      </c>
      <c r="AX85" s="86">
        <f>IF(AX$110=0,"",REPT("█",INT(AX104/AX$110*10)))</f>
      </c>
      <c r="AY85" s="79">
        <f>IF(COUNT(AZ$17:AZ$67)=0,"",AY$80-(AY$80-AY$88)/8*5)</f>
      </c>
      <c r="AZ85" s="86">
        <f>IF(AZ$110=0,"",REPT("█",INT(AZ104/AZ$110*10)))</f>
      </c>
      <c r="BA85" s="79">
        <f>IF(COUNT(BB$17:BB$67)=0,"",BA$80-(BA$80-BA$88)/8*5)</f>
      </c>
      <c r="BB85" s="86">
        <f>IF(BB$110=0,"",REPT("█",INT(BB104/BB$110*10)))</f>
      </c>
      <c r="BC85" s="79">
        <f>IF(COUNT(BD$17:BD$67)=0,"",BC$80-(BC$80-BC$88)/8*5)</f>
      </c>
      <c r="BD85" s="86">
        <f>IF(BD$110=0,"",REPT("█",INT(BD104/BD$110*10)))</f>
      </c>
      <c r="BE85" s="79">
        <f>IF(COUNT(BF$17:BF$67)=0,"",BE$80-(BE$80-BE$88)/8*5)</f>
      </c>
      <c r="BF85" s="86">
        <f>IF(BF$110=0,"",REPT("█",INT(BF104/BF$110*10)))</f>
      </c>
      <c r="BG85" s="79">
        <f>IF(COUNT(BH$17:BH$67)=0,"",BG$80-(BG$80-BG$88)/8*5)</f>
      </c>
      <c r="BH85" s="86">
        <f>IF(BH$110=0,"",REPT("█",INT(BH104/BH$110*10)))</f>
      </c>
      <c r="BI85" s="79">
        <f>IF(COUNT(BJ$17:BJ$67)=0,"",BI$80-(BI$80-BI$88)/8*5)</f>
      </c>
      <c r="BJ85" s="86">
        <f>IF(BJ$110=0,"",REPT("█",INT(BJ104/BJ$110*10)))</f>
      </c>
      <c r="BK85" s="79">
        <f>IF(COUNT(BL$17:BL$67)=0,"",BK$80-(BK$80-BK$88)/8*5)</f>
      </c>
      <c r="BL85" s="86">
        <f>IF(BL$110=0,"",REPT("█",INT(BL104/BL$110*10)))</f>
      </c>
      <c r="BM85" s="79">
        <f>IF(COUNT(BN$17:BN$67)=0,"",BM$80-(BM$80-BM$88)/8*5)</f>
      </c>
      <c r="BN85" s="86">
        <f>IF(BN$110=0,"",REPT("█",INT(BN104/BN$110*10)))</f>
      </c>
      <c r="BO85" s="79">
        <f>IF(COUNT(BP$17:BP$67)=0,"",BO$80-(BO$80-BO$88)/8*5)</f>
      </c>
      <c r="BP85" s="86">
        <f>IF(BP$110=0,"",REPT("█",INT(BP104/BP$110*10)))</f>
      </c>
      <c r="BQ85" s="79">
        <f>IF(COUNT(BR$17:BR$67)=0,"",BQ$80-(BQ$80-BQ$88)/8*5)</f>
      </c>
      <c r="BR85" s="86">
        <f>IF(BR$110=0,"",REPT("█",INT(BR104/BR$110*10)))</f>
      </c>
      <c r="BS85" s="79">
        <f>IF(COUNT(BT$17:BT$67)=0,"",BS$80-(BS$80-BS$88)/8*5)</f>
      </c>
      <c r="BT85" s="86">
        <f>IF(BT$110=0,"",REPT("█",INT(BT104/BT$110*10)))</f>
      </c>
      <c r="BU85" s="79">
        <f>IF(COUNT(BV$17:BV$67)=0,"",BU$80-(BU$80-BU$88)/8*5)</f>
      </c>
      <c r="BV85" s="86">
        <f>IF(BV$110=0,"",REPT("█",INT(BV104/BV$110*10)))</f>
      </c>
      <c r="BW85" s="79">
        <f>IF(COUNT(BX$17:BX$67)=0,"",BW$80-(BW$80-BW$88)/8*5)</f>
      </c>
      <c r="BX85" s="86">
        <f>IF(BX$110=0,"",REPT("█",INT(BX104/BX$110*10)))</f>
      </c>
      <c r="BY85" s="79">
        <f>IF(COUNT(BZ$17:BZ$67)=0,"",BY$80-(BY$80-BY$88)/8*5)</f>
      </c>
      <c r="BZ85" s="86">
        <f>IF(BZ$110=0,"",REPT("█",INT(BZ104/BZ$110*10)))</f>
      </c>
      <c r="CA85" s="79">
        <f>IF(COUNT(CB$17:CB$67)=0,"",CA$80-(CA$80-CA$88)/8*5)</f>
      </c>
      <c r="CB85" s="86">
        <f>IF(CB$110=0,"",REPT("█",INT(CB104/CB$110*10)))</f>
      </c>
      <c r="CC85" s="79">
        <f>IF(COUNT(CD$17:CD$67)=0,"",CC$80-(CC$80-CC$88)/8*5)</f>
      </c>
      <c r="CD85" s="86">
        <f>IF(CD$110=0,"",REPT("█",INT(CD104/CD$110*10)))</f>
      </c>
      <c r="CE85" s="0">
        <f>IF(COUNT(CF$17:CF$67)=0,"",CE$80-(CE$80-CE$88)/8*5)</f>
      </c>
      <c r="CF85" s="86">
        <f>IF(CF$110=0,"",REPT("█",INT(CF104/CF$110*10)))</f>
      </c>
      <c r="CG85" s="0">
        <f>IF(COUNT(CH$17:CH$67)=0,"",CG$80-(CG$80-CG$88)/8*5)</f>
      </c>
      <c r="CH85" s="86">
        <f>IF(CH$110=0,"",REPT("█",INT(CH104/CH$110*10)))</f>
      </c>
    </row>
    <row r="86" ht="18.75" customHeight="1">
      <c r="A86" s="85"/>
      <c r="B86" s="81"/>
      <c r="C86" s="81"/>
      <c r="D86" s="81"/>
      <c r="E86" s="74">
        <f>IF(COUNT(F$17:F$67)=0,"",E$80-(E$80-E$88)/8*6)</f>
      </c>
      <c r="F86" s="86">
        <f>IF(F$110=0,"",REPT("█",INT(F105/F$110*10)))</f>
      </c>
      <c r="G86" s="79">
        <f>IF(COUNT(H$17:H$67)=0,"",G$80-(G$80-G$88)/8*6)</f>
      </c>
      <c r="H86" s="86">
        <f>IF(H$110=0,"",REPT("█",INT(H105/H$110*10)))</f>
      </c>
      <c r="I86" s="79">
        <f>IF(COUNT(J$17:J$67)=0,"",I$80-(I$80-I$88)/8*6)</f>
      </c>
      <c r="J86" s="86">
        <f>IF(J$110=0,"",REPT("█",INT(J105/J$110*10)))</f>
      </c>
      <c r="K86" s="79">
        <f>IF(COUNT(L$17:L$67)=0,"",K$80-(K$80-K$88)/8*6)</f>
      </c>
      <c r="L86" s="86">
        <f>IF(L$110=0,"",REPT("█",INT(L105/L$110*10)))</f>
      </c>
      <c r="M86" s="79">
        <f>IF(COUNT(N$17:N$67)=0,"",M$80-(M$80-M$88)/8*6)</f>
      </c>
      <c r="N86" s="86">
        <f>IF(N$110=0,"",REPT("█",INT(N105/N$110*10)))</f>
      </c>
      <c r="O86" s="79">
        <f>IF(COUNT(P$17:P$67)=0,"",O$80-(O$80-O$88)/8*6)</f>
      </c>
      <c r="P86" s="86">
        <f>IF(P$110=0,"",REPT("█",INT(P105/P$110*10)))</f>
      </c>
      <c r="Q86" s="79">
        <f>IF(COUNT(R$17:R$67)=0,"",Q$80-(Q$80-Q$88)/8*6)</f>
      </c>
      <c r="R86" s="86">
        <f>IF(R$110=0,"",REPT("█",INT(R105/R$110*10)))</f>
      </c>
      <c r="S86" s="79">
        <f>IF(COUNT(T$17:T$67)=0,"",S$80-(S$80-S$88)/8*6)</f>
      </c>
      <c r="T86" s="86">
        <f>IF(T$110=0,"",REPT("█",INT(T105/T$110*10)))</f>
      </c>
      <c r="U86" s="79">
        <f>IF(COUNT(V$17:V$67)=0,"",U$80-(U$80-U$88)/8*6)</f>
      </c>
      <c r="V86" s="86">
        <f>IF(V$110=0,"",REPT("█",INT(V105/V$110*10)))</f>
      </c>
      <c r="W86" s="79">
        <f>IF(COUNT(X$17:X$67)=0,"",W$80-(W$80-W$88)/8*6)</f>
      </c>
      <c r="X86" s="86">
        <f>IF(X$110=0,"",REPT("█",INT(X105/X$110*10)))</f>
      </c>
      <c r="Y86" s="79">
        <f>IF(COUNT(Z$17:Z$67)=0,"",Y$80-(Y$80-Y$88)/8*6)</f>
      </c>
      <c r="Z86" s="86">
        <f>IF(Z$110=0,"",REPT("█",INT(Z105/Z$110*10)))</f>
      </c>
      <c r="AA86" s="79">
        <f>IF(COUNT(AB$17:AB$67)=0,"",AA$80-(AA$80-AA$88)/8*6)</f>
      </c>
      <c r="AB86" s="86">
        <f>IF(AB$110=0,"",REPT("█",INT(AB105/AB$110*10)))</f>
      </c>
      <c r="AC86" s="79">
        <f>IF(COUNT(AD$17:AD$67)=0,"",AC$80-(AC$80-AC$88)/8*6)</f>
      </c>
      <c r="AD86" s="86">
        <f>IF(AD$110=0,"",REPT("█",INT(AD105/AD$110*10)))</f>
      </c>
      <c r="AE86" s="79">
        <f>IF(COUNT(AF$17:AF$67)=0,"",AE$80-(AE$80-AE$88)/8*6)</f>
      </c>
      <c r="AF86" s="86">
        <f>IF(AF$110=0,"",REPT("█",INT(AF105/AF$110*10)))</f>
      </c>
      <c r="AG86" s="79">
        <f>IF(COUNT(AH$17:AH$67)=0,"",AG$80-(AG$80-AG$88)/8*6)</f>
      </c>
      <c r="AH86" s="86">
        <f>IF(AH$110=0,"",REPT("█",INT(AH105/AH$110*10)))</f>
      </c>
      <c r="AI86" s="79">
        <f>IF(COUNT(AJ$17:AJ$67)=0,"",AI$80-(AI$80-AI$88)/8*6)</f>
      </c>
      <c r="AJ86" s="86">
        <f>IF(AJ$110=0,"",REPT("█",INT(AJ105/AJ$110*10)))</f>
      </c>
      <c r="AK86" s="79">
        <f>IF(COUNT(AL$17:AL$67)=0,"",AK$80-(AK$80-AK$88)/8*6)</f>
      </c>
      <c r="AL86" s="86">
        <f>IF(AL$110=0,"",REPT("█",INT(AL105/AL$110*10)))</f>
      </c>
      <c r="AM86" s="79">
        <f>IF(COUNT(AN$17:AN$67)=0,"",AM$80-(AM$80-AM$88)/8*6)</f>
      </c>
      <c r="AN86" s="86">
        <f>IF(AN$110=0,"",REPT("█",INT(AN105/AN$110*10)))</f>
      </c>
      <c r="AO86" s="79">
        <f>IF(COUNT(AP$17:AP$67)=0,"",AO$80-(AO$80-AO$88)/8*6)</f>
      </c>
      <c r="AP86" s="86">
        <f>IF(AP$110=0,"",REPT("█",INT(AP105/AP$110*10)))</f>
      </c>
      <c r="AQ86" s="79">
        <f>IF(COUNT(AR$17:AR$67)=0,"",AQ$80-(AQ$80-AQ$88)/8*6)</f>
      </c>
      <c r="AR86" s="86">
        <f>IF(AR$110=0,"",REPT("█",INT(AR105/AR$110*10)))</f>
      </c>
      <c r="AS86" s="79">
        <f>IF(COUNT(AT$17:AT$67)=0,"",AS$80-(AS$80-AS$88)/8*6)</f>
      </c>
      <c r="AT86" s="86">
        <f>IF(AT$110=0,"",REPT("█",INT(AT105/AT$110*10)))</f>
      </c>
      <c r="AU86" s="79">
        <f>IF(COUNT(AV$17:AV$67)=0,"",AU$80-(AU$80-AU$88)/8*6)</f>
      </c>
      <c r="AV86" s="86">
        <f>IF(AV$110=0,"",REPT("█",INT(AV105/AV$110*10)))</f>
      </c>
      <c r="AW86" s="79">
        <f>IF(COUNT(AX$17:AX$67)=0,"",AW$80-(AW$80-AW$88)/8*6)</f>
      </c>
      <c r="AX86" s="86">
        <f>IF(AX$110=0,"",REPT("█",INT(AX105/AX$110*10)))</f>
      </c>
      <c r="AY86" s="79">
        <f>IF(COUNT(AZ$17:AZ$67)=0,"",AY$80-(AY$80-AY$88)/8*6)</f>
      </c>
      <c r="AZ86" s="86">
        <f>IF(AZ$110=0,"",REPT("█",INT(AZ105/AZ$110*10)))</f>
      </c>
      <c r="BA86" s="79">
        <f>IF(COUNT(BB$17:BB$67)=0,"",BA$80-(BA$80-BA$88)/8*6)</f>
      </c>
      <c r="BB86" s="86">
        <f>IF(BB$110=0,"",REPT("█",INT(BB105/BB$110*10)))</f>
      </c>
      <c r="BC86" s="79">
        <f>IF(COUNT(BD$17:BD$67)=0,"",BC$80-(BC$80-BC$88)/8*6)</f>
      </c>
      <c r="BD86" s="86">
        <f>IF(BD$110=0,"",REPT("█",INT(BD105/BD$110*10)))</f>
      </c>
      <c r="BE86" s="79">
        <f>IF(COUNT(BF$17:BF$67)=0,"",BE$80-(BE$80-BE$88)/8*6)</f>
      </c>
      <c r="BF86" s="86">
        <f>IF(BF$110=0,"",REPT("█",INT(BF105/BF$110*10)))</f>
      </c>
      <c r="BG86" s="79">
        <f>IF(COUNT(BH$17:BH$67)=0,"",BG$80-(BG$80-BG$88)/8*6)</f>
      </c>
      <c r="BH86" s="86">
        <f>IF(BH$110=0,"",REPT("█",INT(BH105/BH$110*10)))</f>
      </c>
      <c r="BI86" s="79">
        <f>IF(COUNT(BJ$17:BJ$67)=0,"",BI$80-(BI$80-BI$88)/8*6)</f>
      </c>
      <c r="BJ86" s="86">
        <f>IF(BJ$110=0,"",REPT("█",INT(BJ105/BJ$110*10)))</f>
      </c>
      <c r="BK86" s="79">
        <f>IF(COUNT(BL$17:BL$67)=0,"",BK$80-(BK$80-BK$88)/8*6)</f>
      </c>
      <c r="BL86" s="86">
        <f>IF(BL$110=0,"",REPT("█",INT(BL105/BL$110*10)))</f>
      </c>
      <c r="BM86" s="79">
        <f>IF(COUNT(BN$17:BN$67)=0,"",BM$80-(BM$80-BM$88)/8*6)</f>
      </c>
      <c r="BN86" s="86">
        <f>IF(BN$110=0,"",REPT("█",INT(BN105/BN$110*10)))</f>
      </c>
      <c r="BO86" s="79">
        <f>IF(COUNT(BP$17:BP$67)=0,"",BO$80-(BO$80-BO$88)/8*6)</f>
      </c>
      <c r="BP86" s="86">
        <f>IF(BP$110=0,"",REPT("█",INT(BP105/BP$110*10)))</f>
      </c>
      <c r="BQ86" s="79">
        <f>IF(COUNT(BR$17:BR$67)=0,"",BQ$80-(BQ$80-BQ$88)/8*6)</f>
      </c>
      <c r="BR86" s="86">
        <f>IF(BR$110=0,"",REPT("█",INT(BR105/BR$110*10)))</f>
      </c>
      <c r="BS86" s="79">
        <f>IF(COUNT(BT$17:BT$67)=0,"",BS$80-(BS$80-BS$88)/8*6)</f>
      </c>
      <c r="BT86" s="86">
        <f>IF(BT$110=0,"",REPT("█",INT(BT105/BT$110*10)))</f>
      </c>
      <c r="BU86" s="79">
        <f>IF(COUNT(BV$17:BV$67)=0,"",BU$80-(BU$80-BU$88)/8*6)</f>
      </c>
      <c r="BV86" s="86">
        <f>IF(BV$110=0,"",REPT("█",INT(BV105/BV$110*10)))</f>
      </c>
      <c r="BW86" s="79">
        <f>IF(COUNT(BX$17:BX$67)=0,"",BW$80-(BW$80-BW$88)/8*6)</f>
      </c>
      <c r="BX86" s="86">
        <f>IF(BX$110=0,"",REPT("█",INT(BX105/BX$110*10)))</f>
      </c>
      <c r="BY86" s="79">
        <f>IF(COUNT(BZ$17:BZ$67)=0,"",BY$80-(BY$80-BY$88)/8*6)</f>
      </c>
      <c r="BZ86" s="86">
        <f>IF(BZ$110=0,"",REPT("█",INT(BZ105/BZ$110*10)))</f>
      </c>
      <c r="CA86" s="79">
        <f>IF(COUNT(CB$17:CB$67)=0,"",CA$80-(CA$80-CA$88)/8*6)</f>
      </c>
      <c r="CB86" s="86">
        <f>IF(CB$110=0,"",REPT("█",INT(CB105/CB$110*10)))</f>
      </c>
      <c r="CC86" s="79">
        <f>IF(COUNT(CD$17:CD$67)=0,"",CC$80-(CC$80-CC$88)/8*6)</f>
      </c>
      <c r="CD86" s="86">
        <f>IF(CD$110=0,"",REPT("█",INT(CD105/CD$110*10)))</f>
      </c>
      <c r="CE86" s="0">
        <f>IF(COUNT(CF$17:CF$67)=0,"",CE$80-(CE$80-CE$88)/8*6)</f>
      </c>
      <c r="CF86" s="86">
        <f>IF(CF$110=0,"",REPT("█",INT(CF105/CF$110*10)))</f>
      </c>
      <c r="CG86" s="0">
        <f>IF(COUNT(CH$17:CH$67)=0,"",CG$80-(CG$80-CG$88)/8*6)</f>
      </c>
      <c r="CH86" s="86">
        <f>IF(CH$110=0,"",REPT("█",INT(CH105/CH$110*10)))</f>
      </c>
    </row>
    <row r="87" ht="18.75" customHeight="1">
      <c r="A87" s="85"/>
      <c r="B87" s="81"/>
      <c r="C87" s="81"/>
      <c r="D87" s="81"/>
      <c r="E87" s="74">
        <f>IF(COUNT(F$17:F$67)=0,"",E$80-(E$80-E$88)/8*7)</f>
      </c>
      <c r="F87" s="86">
        <f>IF(F$110=0,"",REPT("█",INT(F106/F$110*10)))</f>
      </c>
      <c r="G87" s="79">
        <f>IF(COUNT(H$17:H$67)=0,"",G$80-(G$80-G$88)/8*7)</f>
      </c>
      <c r="H87" s="86">
        <f>IF(H$110=0,"",REPT("█",INT(H106/H$110*10)))</f>
      </c>
      <c r="I87" s="79">
        <f>IF(COUNT(J$17:J$67)=0,"",I$80-(I$80-I$88)/8*7)</f>
      </c>
      <c r="J87" s="86">
        <f>IF(J$110=0,"",REPT("█",INT(J106/J$110*10)))</f>
      </c>
      <c r="K87" s="79">
        <f>IF(COUNT(L$17:L$67)=0,"",K$80-(K$80-K$88)/8*7)</f>
      </c>
      <c r="L87" s="86">
        <f>IF(L$110=0,"",REPT("█",INT(L106/L$110*10)))</f>
      </c>
      <c r="M87" s="79">
        <f>IF(COUNT(N$17:N$67)=0,"",M$80-(M$80-M$88)/8*7)</f>
      </c>
      <c r="N87" s="86">
        <f>IF(N$110=0,"",REPT("█",INT(N106/N$110*10)))</f>
      </c>
      <c r="O87" s="79">
        <f>IF(COUNT(P$17:P$67)=0,"",O$80-(O$80-O$88)/8*7)</f>
      </c>
      <c r="P87" s="86">
        <f>IF(P$110=0,"",REPT("█",INT(P106/P$110*10)))</f>
      </c>
      <c r="Q87" s="79">
        <f>IF(COUNT(R$17:R$67)=0,"",Q$80-(Q$80-Q$88)/8*7)</f>
      </c>
      <c r="R87" s="86">
        <f>IF(R$110=0,"",REPT("█",INT(R106/R$110*10)))</f>
      </c>
      <c r="S87" s="79">
        <f>IF(COUNT(T$17:T$67)=0,"",S$80-(S$80-S$88)/8*7)</f>
      </c>
      <c r="T87" s="86">
        <f>IF(T$110=0,"",REPT("█",INT(T106/T$110*10)))</f>
      </c>
      <c r="U87" s="79">
        <f>IF(COUNT(V$17:V$67)=0,"",U$80-(U$80-U$88)/8*7)</f>
      </c>
      <c r="V87" s="86">
        <f>IF(V$110=0,"",REPT("█",INT(V106/V$110*10)))</f>
      </c>
      <c r="W87" s="79">
        <f>IF(COUNT(X$17:X$67)=0,"",W$80-(W$80-W$88)/8*7)</f>
      </c>
      <c r="X87" s="86">
        <f>IF(X$110=0,"",REPT("█",INT(X106/X$110*10)))</f>
      </c>
      <c r="Y87" s="79">
        <f>IF(COUNT(Z$17:Z$67)=0,"",Y$80-(Y$80-Y$88)/8*7)</f>
      </c>
      <c r="Z87" s="86">
        <f>IF(Z$110=0,"",REPT("█",INT(Z106/Z$110*10)))</f>
      </c>
      <c r="AA87" s="79">
        <f>IF(COUNT(AB$17:AB$67)=0,"",AA$80-(AA$80-AA$88)/8*7)</f>
      </c>
      <c r="AB87" s="86">
        <f>IF(AB$110=0,"",REPT("█",INT(AB106/AB$110*10)))</f>
      </c>
      <c r="AC87" s="79">
        <f>IF(COUNT(AD$17:AD$67)=0,"",AC$80-(AC$80-AC$88)/8*7)</f>
      </c>
      <c r="AD87" s="86">
        <f>IF(AD$110=0,"",REPT("█",INT(AD106/AD$110*10)))</f>
      </c>
      <c r="AE87" s="79">
        <f>IF(COUNT(AF$17:AF$67)=0,"",AE$80-(AE$80-AE$88)/8*7)</f>
      </c>
      <c r="AF87" s="86">
        <f>IF(AF$110=0,"",REPT("█",INT(AF106/AF$110*10)))</f>
      </c>
      <c r="AG87" s="79">
        <f>IF(COUNT(AH$17:AH$67)=0,"",AG$80-(AG$80-AG$88)/8*7)</f>
      </c>
      <c r="AH87" s="86">
        <f>IF(AH$110=0,"",REPT("█",INT(AH106/AH$110*10)))</f>
      </c>
      <c r="AI87" s="79">
        <f>IF(COUNT(AJ$17:AJ$67)=0,"",AI$80-(AI$80-AI$88)/8*7)</f>
      </c>
      <c r="AJ87" s="86">
        <f>IF(AJ$110=0,"",REPT("█",INT(AJ106/AJ$110*10)))</f>
      </c>
      <c r="AK87" s="79">
        <f>IF(COUNT(AL$17:AL$67)=0,"",AK$80-(AK$80-AK$88)/8*7)</f>
      </c>
      <c r="AL87" s="86">
        <f>IF(AL$110=0,"",REPT("█",INT(AL106/AL$110*10)))</f>
      </c>
      <c r="AM87" s="79">
        <f>IF(COUNT(AN$17:AN$67)=0,"",AM$80-(AM$80-AM$88)/8*7)</f>
      </c>
      <c r="AN87" s="86">
        <f>IF(AN$110=0,"",REPT("█",INT(AN106/AN$110*10)))</f>
      </c>
      <c r="AO87" s="79">
        <f>IF(COUNT(AP$17:AP$67)=0,"",AO$80-(AO$80-AO$88)/8*7)</f>
      </c>
      <c r="AP87" s="86">
        <f>IF(AP$110=0,"",REPT("█",INT(AP106/AP$110*10)))</f>
      </c>
      <c r="AQ87" s="79">
        <f>IF(COUNT(AR$17:AR$67)=0,"",AQ$80-(AQ$80-AQ$88)/8*7)</f>
      </c>
      <c r="AR87" s="86">
        <f>IF(AR$110=0,"",REPT("█",INT(AR106/AR$110*10)))</f>
      </c>
      <c r="AS87" s="79">
        <f>IF(COUNT(AT$17:AT$67)=0,"",AS$80-(AS$80-AS$88)/8*7)</f>
      </c>
      <c r="AT87" s="86">
        <f>IF(AT$110=0,"",REPT("█",INT(AT106/AT$110*10)))</f>
      </c>
      <c r="AU87" s="79">
        <f>IF(COUNT(AV$17:AV$67)=0,"",AU$80-(AU$80-AU$88)/8*7)</f>
      </c>
      <c r="AV87" s="86">
        <f>IF(AV$110=0,"",REPT("█",INT(AV106/AV$110*10)))</f>
      </c>
      <c r="AW87" s="79">
        <f>IF(COUNT(AX$17:AX$67)=0,"",AW$80-(AW$80-AW$88)/8*7)</f>
      </c>
      <c r="AX87" s="86">
        <f>IF(AX$110=0,"",REPT("█",INT(AX106/AX$110*10)))</f>
      </c>
      <c r="AY87" s="79">
        <f>IF(COUNT(AZ$17:AZ$67)=0,"",AY$80-(AY$80-AY$88)/8*7)</f>
      </c>
      <c r="AZ87" s="86">
        <f>IF(AZ$110=0,"",REPT("█",INT(AZ106/AZ$110*10)))</f>
      </c>
      <c r="BA87" s="79">
        <f>IF(COUNT(BB$17:BB$67)=0,"",BA$80-(BA$80-BA$88)/8*7)</f>
      </c>
      <c r="BB87" s="86">
        <f>IF(BB$110=0,"",REPT("█",INT(BB106/BB$110*10)))</f>
      </c>
      <c r="BC87" s="79">
        <f>IF(COUNT(BD$17:BD$67)=0,"",BC$80-(BC$80-BC$88)/8*7)</f>
      </c>
      <c r="BD87" s="86">
        <f>IF(BD$110=0,"",REPT("█",INT(BD106/BD$110*10)))</f>
      </c>
      <c r="BE87" s="79">
        <f>IF(COUNT(BF$17:BF$67)=0,"",BE$80-(BE$80-BE$88)/8*7)</f>
      </c>
      <c r="BF87" s="86">
        <f>IF(BF$110=0,"",REPT("█",INT(BF106/BF$110*10)))</f>
      </c>
      <c r="BG87" s="79">
        <f>IF(COUNT(BH$17:BH$67)=0,"",BG$80-(BG$80-BG$88)/8*7)</f>
      </c>
      <c r="BH87" s="86">
        <f>IF(BH$110=0,"",REPT("█",INT(BH106/BH$110*10)))</f>
      </c>
      <c r="BI87" s="79">
        <f>IF(COUNT(BJ$17:BJ$67)=0,"",BI$80-(BI$80-BI$88)/8*7)</f>
      </c>
      <c r="BJ87" s="86">
        <f>IF(BJ$110=0,"",REPT("█",INT(BJ106/BJ$110*10)))</f>
      </c>
      <c r="BK87" s="79">
        <f>IF(COUNT(BL$17:BL$67)=0,"",BK$80-(BK$80-BK$88)/8*7)</f>
      </c>
      <c r="BL87" s="86">
        <f>IF(BL$110=0,"",REPT("█",INT(BL106/BL$110*10)))</f>
      </c>
      <c r="BM87" s="79">
        <f>IF(COUNT(BN$17:BN$67)=0,"",BM$80-(BM$80-BM$88)/8*7)</f>
      </c>
      <c r="BN87" s="86">
        <f>IF(BN$110=0,"",REPT("█",INT(BN106/BN$110*10)))</f>
      </c>
      <c r="BO87" s="79">
        <f>IF(COUNT(BP$17:BP$67)=0,"",BO$80-(BO$80-BO$88)/8*7)</f>
      </c>
      <c r="BP87" s="86">
        <f>IF(BP$110=0,"",REPT("█",INT(BP106/BP$110*10)))</f>
      </c>
      <c r="BQ87" s="79">
        <f>IF(COUNT(BR$17:BR$67)=0,"",BQ$80-(BQ$80-BQ$88)/8*7)</f>
      </c>
      <c r="BR87" s="86">
        <f>IF(BR$110=0,"",REPT("█",INT(BR106/BR$110*10)))</f>
      </c>
      <c r="BS87" s="79">
        <f>IF(COUNT(BT$17:BT$67)=0,"",BS$80-(BS$80-BS$88)/8*7)</f>
      </c>
      <c r="BT87" s="86">
        <f>IF(BT$110=0,"",REPT("█",INT(BT106/BT$110*10)))</f>
      </c>
      <c r="BU87" s="79">
        <f>IF(COUNT(BV$17:BV$67)=0,"",BU$80-(BU$80-BU$88)/8*7)</f>
      </c>
      <c r="BV87" s="86">
        <f>IF(BV$110=0,"",REPT("█",INT(BV106/BV$110*10)))</f>
      </c>
      <c r="BW87" s="79">
        <f>IF(COUNT(BX$17:BX$67)=0,"",BW$80-(BW$80-BW$88)/8*7)</f>
      </c>
      <c r="BX87" s="86">
        <f>IF(BX$110=0,"",REPT("█",INT(BX106/BX$110*10)))</f>
      </c>
      <c r="BY87" s="79">
        <f>IF(COUNT(BZ$17:BZ$67)=0,"",BY$80-(BY$80-BY$88)/8*7)</f>
      </c>
      <c r="BZ87" s="86">
        <f>IF(BZ$110=0,"",REPT("█",INT(BZ106/BZ$110*10)))</f>
      </c>
      <c r="CA87" s="79">
        <f>IF(COUNT(CB$17:CB$67)=0,"",CA$80-(CA$80-CA$88)/8*7)</f>
      </c>
      <c r="CB87" s="86">
        <f>IF(CB$110=0,"",REPT("█",INT(CB106/CB$110*10)))</f>
      </c>
      <c r="CC87" s="79">
        <f>IF(COUNT(CD$17:CD$67)=0,"",CC$80-(CC$80-CC$88)/8*7)</f>
      </c>
      <c r="CD87" s="86">
        <f>IF(CD$110=0,"",REPT("█",INT(CD106/CD$110*10)))</f>
      </c>
      <c r="CE87" s="0">
        <f>IF(COUNT(CF$17:CF$67)=0,"",CE$80-(CE$80-CE$88)/8*7)</f>
      </c>
      <c r="CF87" s="86">
        <f>IF(CF$110=0,"",REPT("█",INT(CF106/CF$110*10)))</f>
      </c>
      <c r="CG87" s="0">
        <f>IF(COUNT(CH$17:CH$67)=0,"",CG$80-(CG$80-CG$88)/8*7)</f>
      </c>
      <c r="CH87" s="86">
        <f>IF(CH$110=0,"",REPT("█",INT(CH106/CH$110*10)))</f>
      </c>
    </row>
    <row r="88" ht="18.75" customHeight="1">
      <c r="A88" s="80" t="s">
        <v>140</v>
      </c>
      <c r="B88" s="81"/>
      <c r="C88" s="81"/>
      <c r="D88" s="81"/>
      <c r="E88" s="74">
        <f>IF(COUNT(F$17:F$67)=0,"",IF(AND(COUNT(F10:F11)=2,F11&gt;F10),F10,IF(F70=F69,F69-0.5,F69)))</f>
      </c>
      <c r="F88" s="89">
        <f>IF(F$110=0,"",REPT("█",INT(F107/F$110*10)))</f>
      </c>
      <c r="G88" s="79">
        <f>IF(COUNT(H$17:H$67)=0,"",IF(AND(COUNT(H10:H11)=2,H11&gt;H10),H10,IF(H70=H69,H69-0.5,H69)))</f>
      </c>
      <c r="H88" s="89">
        <f>IF(H$110=0,"",REPT("█",INT(H107/H$110*10)))</f>
      </c>
      <c r="I88" s="79">
        <f>IF(COUNT(J$17:J$67)=0,"",IF(AND(COUNT(J10:J11)=2,J11&gt;J10),J10,IF(J70=J69,J69-0.5,J69)))</f>
      </c>
      <c r="J88" s="89">
        <f>IF(J$110=0,"",REPT("█",INT(J107/J$110*10)))</f>
      </c>
      <c r="K88" s="79">
        <f>IF(COUNT(L$17:L$67)=0,"",IF(AND(COUNT(L10:L11)=2,L11&gt;L10),L10,IF(L70=L69,L69-0.5,L69)))</f>
      </c>
      <c r="L88" s="89">
        <f>IF(L$110=0,"",REPT("█",INT(L107/L$110*10)))</f>
      </c>
      <c r="M88" s="79">
        <f>IF(COUNT(N$17:N$67)=0,"",IF(AND(COUNT(N10:N11)=2,N11&gt;N10),N10,IF(N70=N69,N69-0.5,N69)))</f>
      </c>
      <c r="N88" s="89">
        <f>IF(N$110=0,"",REPT("█",INT(N107/N$110*10)))</f>
      </c>
      <c r="O88" s="79">
        <f>IF(COUNT(P$17:P$67)=0,"",IF(AND(COUNT(P10:P11)=2,P11&gt;P10),P10,IF(P70=P69,P69-0.5,P69)))</f>
      </c>
      <c r="P88" s="89">
        <f>IF(P$110=0,"",REPT("█",INT(P107/P$110*10)))</f>
      </c>
      <c r="Q88" s="79">
        <f>IF(COUNT(R$17:R$67)=0,"",IF(AND(COUNT(R10:R11)=2,R11&gt;R10),R10,IF(R70=R69,R69-0.5,R69)))</f>
      </c>
      <c r="R88" s="89">
        <f>IF(R$110=0,"",REPT("█",INT(R107/R$110*10)))</f>
      </c>
      <c r="S88" s="79">
        <f>IF(COUNT(T$17:T$67)=0,"",IF(AND(COUNT(T10:T11)=2,T11&gt;T10),T10,IF(T70=T69,T69-0.5,T69)))</f>
      </c>
      <c r="T88" s="89">
        <f>IF(T$110=0,"",REPT("█",INT(T107/T$110*10)))</f>
      </c>
      <c r="U88" s="79">
        <f>IF(COUNT(V$17:V$67)=0,"",IF(AND(COUNT(V10:V11)=2,V11&gt;V10),V10,IF(V70=V69,V69-0.5,V69)))</f>
      </c>
      <c r="V88" s="89">
        <f>IF(V$110=0,"",REPT("█",INT(V107/V$110*10)))</f>
      </c>
      <c r="W88" s="79">
        <f>IF(COUNT(X$17:X$67)=0,"",IF(AND(COUNT(X10:X11)=2,X11&gt;X10),X10,IF(X70=X69,X69-0.5,X69)))</f>
      </c>
      <c r="X88" s="89">
        <f>IF(X$110=0,"",REPT("█",INT(X107/X$110*10)))</f>
      </c>
      <c r="Y88" s="79">
        <f>IF(COUNT(Z$17:Z$67)=0,"",IF(AND(COUNT(Z10:Z11)=2,Z11&gt;Z10),Z10,IF(Z70=Z69,Z69-0.5,Z69)))</f>
      </c>
      <c r="Z88" s="89">
        <f>IF(Z$110=0,"",REPT("█",INT(Z107/Z$110*10)))</f>
      </c>
      <c r="AA88" s="79">
        <f>IF(COUNT(AB$17:AB$67)=0,"",IF(AND(COUNT(AB10:AB11)=2,AB11&gt;AB10),AB10,IF(AB70=AB69,AB69-0.5,AB69)))</f>
      </c>
      <c r="AB88" s="89">
        <f>IF(AB$110=0,"",REPT("█",INT(AB107/AB$110*10)))</f>
      </c>
      <c r="AC88" s="79">
        <f>IF(COUNT(AD$17:AD$67)=0,"",IF(AND(COUNT(AD10:AD11)=2,AD11&gt;AD10),AD10,IF(AD70=AD69,AD69-0.5,AD69)))</f>
      </c>
      <c r="AD88" s="89">
        <f>IF(AD$110=0,"",REPT("█",INT(AD107/AD$110*10)))</f>
      </c>
      <c r="AE88" s="79">
        <f>IF(COUNT(AF$17:AF$67)=0,"",IF(AND(COUNT(AF10:AF11)=2,AF11&gt;AF10),AF10,IF(AF70=AF69,AF69-0.5,AF69)))</f>
      </c>
      <c r="AF88" s="89">
        <f>IF(AF$110=0,"",REPT("█",INT(AF107/AF$110*10)))</f>
      </c>
      <c r="AG88" s="79">
        <f>IF(COUNT(AH$17:AH$67)=0,"",IF(AND(COUNT(AH10:AH11)=2,AH11&gt;AH10),AH10,IF(AH70=AH69,AH69-0.5,AH69)))</f>
      </c>
      <c r="AH88" s="89">
        <f>IF(AH$110=0,"",REPT("█",INT(AH107/AH$110*10)))</f>
      </c>
      <c r="AI88" s="79">
        <f>IF(COUNT(AJ$17:AJ$67)=0,"",IF(AND(COUNT(AJ10:AJ11)=2,AJ11&gt;AJ10),AJ10,IF(AJ70=AJ69,AJ69-0.5,AJ69)))</f>
      </c>
      <c r="AJ88" s="89">
        <f>IF(AJ$110=0,"",REPT("█",INT(AJ107/AJ$110*10)))</f>
      </c>
      <c r="AK88" s="79">
        <f>IF(COUNT(AL$17:AL$67)=0,"",IF(AND(COUNT(AL10:AL11)=2,AL11&gt;AL10),AL10,IF(AL70=AL69,AL69-0.5,AL69)))</f>
      </c>
      <c r="AL88" s="89">
        <f>IF(AL$110=0,"",REPT("█",INT(AL107/AL$110*10)))</f>
      </c>
      <c r="AM88" s="79">
        <f>IF(COUNT(AN$17:AN$67)=0,"",IF(AND(COUNT(AN10:AN11)=2,AN11&gt;AN10),AN10,IF(AN70=AN69,AN69-0.5,AN69)))</f>
      </c>
      <c r="AN88" s="89">
        <f>IF(AN$110=0,"",REPT("█",INT(AN107/AN$110*10)))</f>
      </c>
      <c r="AO88" s="79">
        <f>IF(COUNT(AP$17:AP$67)=0,"",IF(AND(COUNT(AP10:AP11)=2,AP11&gt;AP10),AP10,IF(AP70=AP69,AP69-0.5,AP69)))</f>
      </c>
      <c r="AP88" s="89">
        <f>IF(AP$110=0,"",REPT("█",INT(AP107/AP$110*10)))</f>
      </c>
      <c r="AQ88" s="79">
        <f>IF(COUNT(AR$17:AR$67)=0,"",IF(AND(COUNT(AR10:AR11)=2,AR11&gt;AR10),AR10,IF(AR70=AR69,AR69-0.5,AR69)))</f>
      </c>
      <c r="AR88" s="89">
        <f>IF(AR$110=0,"",REPT("█",INT(AR107/AR$110*10)))</f>
      </c>
      <c r="AS88" s="79">
        <f>IF(COUNT(AT$17:AT$67)=0,"",IF(AND(COUNT(AT10:AT11)=2,AT11&gt;AT10),AT10,IF(AT70=AT69,AT69-0.5,AT69)))</f>
      </c>
      <c r="AT88" s="89">
        <f>IF(AT$110=0,"",REPT("█",INT(AT107/AT$110*10)))</f>
      </c>
      <c r="AU88" s="79">
        <f>IF(COUNT(AV$17:AV$67)=0,"",IF(AND(COUNT(AV10:AV11)=2,AV11&gt;AV10),AV10,IF(AV70=AV69,AV69-0.5,AV69)))</f>
      </c>
      <c r="AV88" s="89">
        <f>IF(AV$110=0,"",REPT("█",INT(AV107/AV$110*10)))</f>
      </c>
      <c r="AW88" s="79">
        <f>IF(COUNT(AX$17:AX$67)=0,"",IF(AND(COUNT(AX10:AX11)=2,AX11&gt;AX10),AX10,IF(AX70=AX69,AX69-0.5,AX69)))</f>
      </c>
      <c r="AX88" s="89">
        <f>IF(AX$110=0,"",REPT("█",INT(AX107/AX$110*10)))</f>
      </c>
      <c r="AY88" s="79">
        <f>IF(COUNT(AZ$17:AZ$67)=0,"",IF(AND(COUNT(AZ10:AZ11)=2,AZ11&gt;AZ10),AZ10,IF(AZ70=AZ69,AZ69-0.5,AZ69)))</f>
      </c>
      <c r="AZ88" s="89">
        <f>IF(AZ$110=0,"",REPT("█",INT(AZ107/AZ$110*10)))</f>
      </c>
      <c r="BA88" s="79">
        <f>IF(COUNT(BB$17:BB$67)=0,"",IF(AND(COUNT(BB10:BB11)=2,BB11&gt;BB10),BB10,IF(BB70=BB69,BB69-0.5,BB69)))</f>
      </c>
      <c r="BB88" s="89">
        <f>IF(BB$110=0,"",REPT("█",INT(BB107/BB$110*10)))</f>
      </c>
      <c r="BC88" s="79">
        <f>IF(COUNT(BD$17:BD$67)=0,"",IF(AND(COUNT(BD10:BD11)=2,BD11&gt;BD10),BD10,IF(BD70=BD69,BD69-0.5,BD69)))</f>
      </c>
      <c r="BD88" s="89">
        <f>IF(BD$110=0,"",REPT("█",INT(BD107/BD$110*10)))</f>
      </c>
      <c r="BE88" s="79">
        <f>IF(COUNT(BF$17:BF$67)=0,"",IF(AND(COUNT(BF10:BF11)=2,BF11&gt;BF10),BF10,IF(BF70=BF69,BF69-0.5,BF69)))</f>
      </c>
      <c r="BF88" s="89">
        <f>IF(BF$110=0,"",REPT("█",INT(BF107/BF$110*10)))</f>
      </c>
      <c r="BG88" s="79">
        <f>IF(COUNT(BH$17:BH$67)=0,"",IF(AND(COUNT(BH10:BH11)=2,BH11&gt;BH10),BH10,IF(BH70=BH69,BH69-0.5,BH69)))</f>
      </c>
      <c r="BH88" s="89">
        <f>IF(BH$110=0,"",REPT("█",INT(BH107/BH$110*10)))</f>
      </c>
      <c r="BI88" s="79">
        <f>IF(COUNT(BJ$17:BJ$67)=0,"",IF(AND(COUNT(BJ10:BJ11)=2,BJ11&gt;BJ10),BJ10,IF(BJ70=BJ69,BJ69-0.5,BJ69)))</f>
      </c>
      <c r="BJ88" s="89">
        <f>IF(BJ$110=0,"",REPT("█",INT(BJ107/BJ$110*10)))</f>
      </c>
      <c r="BK88" s="79">
        <f>IF(COUNT(BL$17:BL$67)=0,"",IF(AND(COUNT(BL10:BL11)=2,BL11&gt;BL10),BL10,IF(BL70=BL69,BL69-0.5,BL69)))</f>
      </c>
      <c r="BL88" s="89">
        <f>IF(BL$110=0,"",REPT("█",INT(BL107/BL$110*10)))</f>
      </c>
      <c r="BM88" s="79">
        <f>IF(COUNT(BN$17:BN$67)=0,"",IF(AND(COUNT(BN10:BN11)=2,BN11&gt;BN10),BN10,IF(BN70=BN69,BN69-0.5,BN69)))</f>
      </c>
      <c r="BN88" s="89">
        <f>IF(BN$110=0,"",REPT("█",INT(BN107/BN$110*10)))</f>
      </c>
      <c r="BO88" s="79">
        <f>IF(COUNT(BP$17:BP$67)=0,"",IF(AND(COUNT(BP10:BP11)=2,BP11&gt;BP10),BP10,IF(BP70=BP69,BP69-0.5,BP69)))</f>
      </c>
      <c r="BP88" s="89">
        <f>IF(BP$110=0,"",REPT("█",INT(BP107/BP$110*10)))</f>
      </c>
      <c r="BQ88" s="79">
        <f>IF(COUNT(BR$17:BR$67)=0,"",IF(AND(COUNT(BR10:BR11)=2,BR11&gt;BR10),BR10,IF(BR70=BR69,BR69-0.5,BR69)))</f>
      </c>
      <c r="BR88" s="89">
        <f>IF(BR$110=0,"",REPT("█",INT(BR107/BR$110*10)))</f>
      </c>
      <c r="BS88" s="79">
        <f>IF(COUNT(BT$17:BT$67)=0,"",IF(AND(COUNT(BT10:BT11)=2,BT11&gt;BT10),BT10,IF(BT70=BT69,BT69-0.5,BT69)))</f>
      </c>
      <c r="BT88" s="89">
        <f>IF(BT$110=0,"",REPT("█",INT(BT107/BT$110*10)))</f>
      </c>
      <c r="BU88" s="79">
        <f>IF(COUNT(BV$17:BV$67)=0,"",IF(AND(COUNT(BV10:BV11)=2,BV11&gt;BV10),BV10,IF(BV70=BV69,BV69-0.5,BV69)))</f>
      </c>
      <c r="BV88" s="89">
        <f>IF(BV$110=0,"",REPT("█",INT(BV107/BV$110*10)))</f>
      </c>
      <c r="BW88" s="79">
        <f>IF(COUNT(BX$17:BX$67)=0,"",IF(AND(COUNT(BX10:BX11)=2,BX11&gt;BX10),BX10,IF(BX70=BX69,BX69-0.5,BX69)))</f>
      </c>
      <c r="BX88" s="89">
        <f>IF(BX$110=0,"",REPT("█",INT(BX107/BX$110*10)))</f>
      </c>
      <c r="BY88" s="79">
        <f>IF(COUNT(BZ$17:BZ$67)=0,"",IF(AND(COUNT(BZ10:BZ11)=2,BZ11&gt;BZ10),BZ10,IF(BZ70=BZ69,BZ69-0.5,BZ69)))</f>
      </c>
      <c r="BZ88" s="89">
        <f>IF(BZ$110=0,"",REPT("█",INT(BZ107/BZ$110*10)))</f>
      </c>
      <c r="CA88" s="79">
        <f>IF(COUNT(CB$17:CB$67)=0,"",IF(AND(COUNT(CB10:CB11)=2,CB11&gt;CB10),CB10,IF(CB70=CB69,CB69-0.5,CB69)))</f>
      </c>
      <c r="CB88" s="89">
        <f>IF(CB$110=0,"",REPT("█",INT(CB107/CB$110*10)))</f>
      </c>
      <c r="CC88" s="79">
        <f>IF(COUNT(CD$17:CD$67)=0,"",IF(AND(COUNT(CD10:CD11)=2,CD11&gt;CD10),CD10,IF(CD70=CD69,CD69-0.5,CD69)))</f>
      </c>
      <c r="CD88" s="89">
        <f>IF(CD$110=0,"",REPT("█",INT(CD107/CD$110*10)))</f>
      </c>
      <c r="CE88" s="0">
        <f>IF(COUNT(CF$17:CF$67)=0,"",IF(AND(COUNT(CF10:CF11)=2,CF11&gt;CF10),CF10,IF(CF70=CF69,CF69-0.5,CF69)))</f>
      </c>
      <c r="CF88" s="89">
        <f>IF(CF$110=0,"",REPT("█",INT(CF107/CF$110*10)))</f>
      </c>
      <c r="CG88" s="0">
        <f>IF(COUNT(CH$17:CH$67)=0,"",IF(AND(COUNT(CH10:CH11)=2,CH11&gt;CH10),CH10,IF(CH70=CH69,CH69-0.5,CH69)))</f>
      </c>
      <c r="CH88" s="89">
        <f>IF(CH$110=0,"",REPT("█",INT(CH107/CH$110*10)))</f>
      </c>
    </row>
    <row r="89" ht="18.75" customHeight="1">
      <c r="A89" s="90"/>
      <c r="B89" s="69"/>
      <c r="C89" s="69"/>
      <c r="D89" s="69"/>
      <c r="E89" s="74">
        <f>IF(COUNT(F$17:F$67)=0,"",E$80-(E$80-E$88)/8*9)</f>
      </c>
      <c r="F89" s="82">
        <f>IF(F$110=0,"",REPT("█",INT(F108/F$110*10)))</f>
      </c>
      <c r="G89" s="79">
        <f>IF(COUNT(H$17:H$67)=0,"",G$80-(G$80-G$88)/8*9)</f>
      </c>
      <c r="H89" s="82">
        <f>IF(H$110=0,"",REPT("█",INT(H108/H$110*10)))</f>
      </c>
      <c r="I89" s="79">
        <f>IF(COUNT(J$17:J$67)=0,"",I$80-(I$80-I$88)/8*9)</f>
      </c>
      <c r="J89" s="82">
        <f>IF(J$110=0,"",REPT("█",INT(J108/J$110*10)))</f>
      </c>
      <c r="K89" s="79">
        <f>IF(COUNT(L$17:L$67)=0,"",K$80-(K$80-K$88)/8*9)</f>
      </c>
      <c r="L89" s="82">
        <f>IF(L$110=0,"",REPT("█",INT(L108/L$110*10)))</f>
      </c>
      <c r="M89" s="79">
        <f>IF(COUNT(N$17:N$67)=0,"",M$80-(M$80-M$88)/8*9)</f>
      </c>
      <c r="N89" s="82">
        <f>IF(N$110=0,"",REPT("█",INT(N108/N$110*10)))</f>
      </c>
      <c r="O89" s="79">
        <f>IF(COUNT(P$17:P$67)=0,"",O$80-(O$80-O$88)/8*9)</f>
      </c>
      <c r="P89" s="82">
        <f>IF(P$110=0,"",REPT("█",INT(P108/P$110*10)))</f>
      </c>
      <c r="Q89" s="79">
        <f>IF(COUNT(R$17:R$67)=0,"",Q$80-(Q$80-Q$88)/8*9)</f>
      </c>
      <c r="R89" s="82">
        <f>IF(R$110=0,"",REPT("█",INT(R108/R$110*10)))</f>
      </c>
      <c r="S89" s="79">
        <f>IF(COUNT(T$17:T$67)=0,"",S$80-(S$80-S$88)/8*9)</f>
      </c>
      <c r="T89" s="82">
        <f>IF(T$110=0,"",REPT("█",INT(T108/T$110*10)))</f>
      </c>
      <c r="U89" s="79">
        <f>IF(COUNT(V$17:V$67)=0,"",U$80-(U$80-U$88)/8*9)</f>
      </c>
      <c r="V89" s="82">
        <f>IF(V$110=0,"",REPT("█",INT(V108/V$110*10)))</f>
      </c>
      <c r="W89" s="79">
        <f>IF(COUNT(X$17:X$67)=0,"",W$80-(W$80-W$88)/8*9)</f>
      </c>
      <c r="X89" s="82">
        <f>IF(X$110=0,"",REPT("█",INT(X108/X$110*10)))</f>
      </c>
      <c r="Y89" s="79">
        <f>IF(COUNT(Z$17:Z$67)=0,"",Y$80-(Y$80-Y$88)/8*9)</f>
      </c>
      <c r="Z89" s="82">
        <f>IF(Z$110=0,"",REPT("█",INT(Z108/Z$110*10)))</f>
      </c>
      <c r="AA89" s="79">
        <f>IF(COUNT(AB$17:AB$67)=0,"",AA$80-(AA$80-AA$88)/8*9)</f>
      </c>
      <c r="AB89" s="82">
        <f>IF(AB$110=0,"",REPT("█",INT(AB108/AB$110*10)))</f>
      </c>
      <c r="AC89" s="79">
        <f>IF(COUNT(AD$17:AD$67)=0,"",AC$80-(AC$80-AC$88)/8*9)</f>
      </c>
      <c r="AD89" s="82">
        <f>IF(AD$110=0,"",REPT("█",INT(AD108/AD$110*10)))</f>
      </c>
      <c r="AE89" s="79">
        <f>IF(COUNT(AF$17:AF$67)=0,"",AE$80-(AE$80-AE$88)/8*9)</f>
      </c>
      <c r="AF89" s="82">
        <f>IF(AF$110=0,"",REPT("█",INT(AF108/AF$110*10)))</f>
      </c>
      <c r="AG89" s="79">
        <f>IF(COUNT(AH$17:AH$67)=0,"",AG$80-(AG$80-AG$88)/8*9)</f>
      </c>
      <c r="AH89" s="82">
        <f>IF(AH$110=0,"",REPT("█",INT(AH108/AH$110*10)))</f>
      </c>
      <c r="AI89" s="79">
        <f>IF(COUNT(AJ$17:AJ$67)=0,"",AI$80-(AI$80-AI$88)/8*9)</f>
      </c>
      <c r="AJ89" s="82">
        <f>IF(AJ$110=0,"",REPT("█",INT(AJ108/AJ$110*10)))</f>
      </c>
      <c r="AK89" s="79">
        <f>IF(COUNT(AL$17:AL$67)=0,"",AK$80-(AK$80-AK$88)/8*9)</f>
      </c>
      <c r="AL89" s="82">
        <f>IF(AL$110=0,"",REPT("█",INT(AL108/AL$110*10)))</f>
      </c>
      <c r="AM89" s="79">
        <f>IF(COUNT(AN$17:AN$67)=0,"",AM$80-(AM$80-AM$88)/8*9)</f>
      </c>
      <c r="AN89" s="82">
        <f>IF(AN$110=0,"",REPT("█",INT(AN108/AN$110*10)))</f>
      </c>
      <c r="AO89" s="79">
        <f>IF(COUNT(AP$17:AP$67)=0,"",AO$80-(AO$80-AO$88)/8*9)</f>
      </c>
      <c r="AP89" s="82">
        <f>IF(AP$110=0,"",REPT("█",INT(AP108/AP$110*10)))</f>
      </c>
      <c r="AQ89" s="79">
        <f>IF(COUNT(AR$17:AR$67)=0,"",AQ$80-(AQ$80-AQ$88)/8*9)</f>
      </c>
      <c r="AR89" s="82">
        <f>IF(AR$110=0,"",REPT("█",INT(AR108/AR$110*10)))</f>
      </c>
      <c r="AS89" s="79">
        <f>IF(COUNT(AT$17:AT$67)=0,"",AS$80-(AS$80-AS$88)/8*9)</f>
      </c>
      <c r="AT89" s="82">
        <f>IF(AT$110=0,"",REPT("█",INT(AT108/AT$110*10)))</f>
      </c>
      <c r="AU89" s="79">
        <f>IF(COUNT(AV$17:AV$67)=0,"",AU$80-(AU$80-AU$88)/8*9)</f>
      </c>
      <c r="AV89" s="82">
        <f>IF(AV$110=0,"",REPT("█",INT(AV108/AV$110*10)))</f>
      </c>
      <c r="AW89" s="79">
        <f>IF(COUNT(AX$17:AX$67)=0,"",AW$80-(AW$80-AW$88)/8*9)</f>
      </c>
      <c r="AX89" s="82">
        <f>IF(AX$110=0,"",REPT("█",INT(AX108/AX$110*10)))</f>
      </c>
      <c r="AY89" s="79">
        <f>IF(COUNT(AZ$17:AZ$67)=0,"",AY$80-(AY$80-AY$88)/8*9)</f>
      </c>
      <c r="AZ89" s="82">
        <f>IF(AZ$110=0,"",REPT("█",INT(AZ108/AZ$110*10)))</f>
      </c>
      <c r="BA89" s="79">
        <f>IF(COUNT(BB$17:BB$67)=0,"",BA$80-(BA$80-BA$88)/8*9)</f>
      </c>
      <c r="BB89" s="82">
        <f>IF(BB$110=0,"",REPT("█",INT(BB108/BB$110*10)))</f>
      </c>
      <c r="BC89" s="79">
        <f>IF(COUNT(BD$17:BD$67)=0,"",BC$80-(BC$80-BC$88)/8*9)</f>
      </c>
      <c r="BD89" s="82">
        <f>IF(BD$110=0,"",REPT("█",INT(BD108/BD$110*10)))</f>
      </c>
      <c r="BE89" s="79">
        <f>IF(COUNT(BF$17:BF$67)=0,"",BE$80-(BE$80-BE$88)/8*9)</f>
      </c>
      <c r="BF89" s="82">
        <f>IF(BF$110=0,"",REPT("█",INT(BF108/BF$110*10)))</f>
      </c>
      <c r="BG89" s="79">
        <f>IF(COUNT(BH$17:BH$67)=0,"",BG$80-(BG$80-BG$88)/8*9)</f>
      </c>
      <c r="BH89" s="82">
        <f>IF(BH$110=0,"",REPT("█",INT(BH108/BH$110*10)))</f>
      </c>
      <c r="BI89" s="79">
        <f>IF(COUNT(BJ$17:BJ$67)=0,"",BI$80-(BI$80-BI$88)/8*9)</f>
      </c>
      <c r="BJ89" s="82">
        <f>IF(BJ$110=0,"",REPT("█",INT(BJ108/BJ$110*10)))</f>
      </c>
      <c r="BK89" s="79">
        <f>IF(COUNT(BL$17:BL$67)=0,"",BK$80-(BK$80-BK$88)/8*9)</f>
      </c>
      <c r="BL89" s="82">
        <f>IF(BL$110=0,"",REPT("█",INT(BL108/BL$110*10)))</f>
      </c>
      <c r="BM89" s="79">
        <f>IF(COUNT(BN$17:BN$67)=0,"",BM$80-(BM$80-BM$88)/8*9)</f>
      </c>
      <c r="BN89" s="82">
        <f>IF(BN$110=0,"",REPT("█",INT(BN108/BN$110*10)))</f>
      </c>
      <c r="BO89" s="79">
        <f>IF(COUNT(BP$17:BP$67)=0,"",BO$80-(BO$80-BO$88)/8*9)</f>
      </c>
      <c r="BP89" s="82">
        <f>IF(BP$110=0,"",REPT("█",INT(BP108/BP$110*10)))</f>
      </c>
      <c r="BQ89" s="79">
        <f>IF(COUNT(BR$17:BR$67)=0,"",BQ$80-(BQ$80-BQ$88)/8*9)</f>
      </c>
      <c r="BR89" s="82">
        <f>IF(BR$110=0,"",REPT("█",INT(BR108/BR$110*10)))</f>
      </c>
      <c r="BS89" s="79">
        <f>IF(COUNT(BT$17:BT$67)=0,"",BS$80-(BS$80-BS$88)/8*9)</f>
      </c>
      <c r="BT89" s="82">
        <f>IF(BT$110=0,"",REPT("█",INT(BT108/BT$110*10)))</f>
      </c>
      <c r="BU89" s="79">
        <f>IF(COUNT(BV$17:BV$67)=0,"",BU$80-(BU$80-BU$88)/8*9)</f>
      </c>
      <c r="BV89" s="82">
        <f>IF(BV$110=0,"",REPT("█",INT(BV108/BV$110*10)))</f>
      </c>
      <c r="BW89" s="79">
        <f>IF(COUNT(BX$17:BX$67)=0,"",BW$80-(BW$80-BW$88)/8*9)</f>
      </c>
      <c r="BX89" s="82">
        <f>IF(BX$110=0,"",REPT("█",INT(BX108/BX$110*10)))</f>
      </c>
      <c r="BY89" s="79">
        <f>IF(COUNT(BZ$17:BZ$67)=0,"",BY$80-(BY$80-BY$88)/8*9)</f>
      </c>
      <c r="BZ89" s="82">
        <f>IF(BZ$110=0,"",REPT("█",INT(BZ108/BZ$110*10)))</f>
      </c>
      <c r="CA89" s="79">
        <f>IF(COUNT(CB$17:CB$67)=0,"",CA$80-(CA$80-CA$88)/8*9)</f>
      </c>
      <c r="CB89" s="82">
        <f>IF(CB$110=0,"",REPT("█",INT(CB108/CB$110*10)))</f>
      </c>
      <c r="CC89" s="79">
        <f>IF(COUNT(CD$17:CD$67)=0,"",CC$80-(CC$80-CC$88)/8*9)</f>
      </c>
      <c r="CD89" s="82">
        <f>IF(CD$110=0,"",REPT("█",INT(CD108/CD$110*10)))</f>
      </c>
      <c r="CE89" s="0">
        <f>IF(COUNT(CF$17:CF$67)=0,"",CE$80-(CE$80-CE$88)/8*9)</f>
      </c>
      <c r="CF89" s="82">
        <f>IF(CF$110=0,"",REPT("█",INT(CF108/CF$110*10)))</f>
      </c>
      <c r="CG89" s="0">
        <f>IF(COUNT(CH$17:CH$67)=0,"",CG$80-(CG$80-CG$88)/8*9)</f>
      </c>
      <c r="CH89" s="82">
        <f>IF(CH$110=0,"",REPT("█",INT(CH108/CH$110*10)))</f>
      </c>
    </row>
    <row r="90" ht="18.75" customHeight="1">
      <c r="A90" s="91" t="s">
        <v>141</v>
      </c>
      <c r="B90" s="77"/>
      <c r="C90" s="77"/>
      <c r="D90" s="77"/>
      <c r="E90" s="74">
        <f>IF(COUNT(F$17:F$67)=0,"",E$80-(E$80-E$88)/8*10)</f>
      </c>
      <c r="F90" s="92">
        <f>IF(F$110=0,"",REPT("█",INT(F109/F$110*10)))</f>
      </c>
      <c r="G90" s="79">
        <f>IF(COUNT(H$17:H$67)=0,"",G$80-(G$80-G$88)/8*10)</f>
      </c>
      <c r="H90" s="92">
        <f>IF(H$110=0,"",REPT("█",INT(H109/H$110*10)))</f>
      </c>
      <c r="I90" s="79">
        <f>IF(COUNT(J$17:J$67)=0,"",I$80-(I$80-I$88)/8*10)</f>
      </c>
      <c r="J90" s="92">
        <f>IF(J$110=0,"",REPT("█",INT(J109/J$110*10)))</f>
      </c>
      <c r="K90" s="79">
        <f>IF(COUNT(L$17:L$67)=0,"",K$80-(K$80-K$88)/8*10)</f>
      </c>
      <c r="L90" s="92">
        <f>IF(L$110=0,"",REPT("█",INT(L109/L$110*10)))</f>
      </c>
      <c r="M90" s="79">
        <f>IF(COUNT(N$17:N$67)=0,"",M$80-(M$80-M$88)/8*10)</f>
      </c>
      <c r="N90" s="92">
        <f>IF(N$110=0,"",REPT("█",INT(N109/N$110*10)))</f>
      </c>
      <c r="O90" s="79">
        <f>IF(COUNT(P$17:P$67)=0,"",O$80-(O$80-O$88)/8*10)</f>
      </c>
      <c r="P90" s="92">
        <f>IF(P$110=0,"",REPT("█",INT(P109/P$110*10)))</f>
      </c>
      <c r="Q90" s="79">
        <f>IF(COUNT(R$17:R$67)=0,"",Q$80-(Q$80-Q$88)/8*10)</f>
      </c>
      <c r="R90" s="92">
        <f>IF(R$110=0,"",REPT("█",INT(R109/R$110*10)))</f>
      </c>
      <c r="S90" s="79">
        <f>IF(COUNT(T$17:T$67)=0,"",S$80-(S$80-S$88)/8*10)</f>
      </c>
      <c r="T90" s="92">
        <f>IF(T$110=0,"",REPT("█",INT(T109/T$110*10)))</f>
      </c>
      <c r="U90" s="79">
        <f>IF(COUNT(V$17:V$67)=0,"",U$80-(U$80-U$88)/8*10)</f>
      </c>
      <c r="V90" s="92">
        <f>IF(V$110=0,"",REPT("█",INT(V109/V$110*10)))</f>
      </c>
      <c r="W90" s="79">
        <f>IF(COUNT(X$17:X$67)=0,"",W$80-(W$80-W$88)/8*10)</f>
      </c>
      <c r="X90" s="92">
        <f>IF(X$110=0,"",REPT("█",INT(X109/X$110*10)))</f>
      </c>
      <c r="Y90" s="79">
        <f>IF(COUNT(Z$17:Z$67)=0,"",Y$80-(Y$80-Y$88)/8*10)</f>
      </c>
      <c r="Z90" s="92">
        <f>IF(Z$110=0,"",REPT("█",INT(Z109/Z$110*10)))</f>
      </c>
      <c r="AA90" s="79">
        <f>IF(COUNT(AB$17:AB$67)=0,"",AA$80-(AA$80-AA$88)/8*10)</f>
      </c>
      <c r="AB90" s="92">
        <f>IF(AB$110=0,"",REPT("█",INT(AB109/AB$110*10)))</f>
      </c>
      <c r="AC90" s="79">
        <f>IF(COUNT(AD$17:AD$67)=0,"",AC$80-(AC$80-AC$88)/8*10)</f>
      </c>
      <c r="AD90" s="92">
        <f>IF(AD$110=0,"",REPT("█",INT(AD109/AD$110*10)))</f>
      </c>
      <c r="AE90" s="79">
        <f>IF(COUNT(AF$17:AF$67)=0,"",AE$80-(AE$80-AE$88)/8*10)</f>
      </c>
      <c r="AF90" s="92">
        <f>IF(AF$110=0,"",REPT("█",INT(AF109/AF$110*10)))</f>
      </c>
      <c r="AG90" s="79">
        <f>IF(COUNT(AH$17:AH$67)=0,"",AG$80-(AG$80-AG$88)/8*10)</f>
      </c>
      <c r="AH90" s="92">
        <f>IF(AH$110=0,"",REPT("█",INT(AH109/AH$110*10)))</f>
      </c>
      <c r="AI90" s="79">
        <f>IF(COUNT(AJ$17:AJ$67)=0,"",AI$80-(AI$80-AI$88)/8*10)</f>
      </c>
      <c r="AJ90" s="92">
        <f>IF(AJ$110=0,"",REPT("█",INT(AJ109/AJ$110*10)))</f>
      </c>
      <c r="AK90" s="79">
        <f>IF(COUNT(AL$17:AL$67)=0,"",AK$80-(AK$80-AK$88)/8*10)</f>
      </c>
      <c r="AL90" s="92">
        <f>IF(AL$110=0,"",REPT("█",INT(AL109/AL$110*10)))</f>
      </c>
      <c r="AM90" s="79">
        <f>IF(COUNT(AN$17:AN$67)=0,"",AM$80-(AM$80-AM$88)/8*10)</f>
      </c>
      <c r="AN90" s="92">
        <f>IF(AN$110=0,"",REPT("█",INT(AN109/AN$110*10)))</f>
      </c>
      <c r="AO90" s="79">
        <f>IF(COUNT(AP$17:AP$67)=0,"",AO$80-(AO$80-AO$88)/8*10)</f>
      </c>
      <c r="AP90" s="92">
        <f>IF(AP$110=0,"",REPT("█",INT(AP109/AP$110*10)))</f>
      </c>
      <c r="AQ90" s="79">
        <f>IF(COUNT(AR$17:AR$67)=0,"",AQ$80-(AQ$80-AQ$88)/8*10)</f>
      </c>
      <c r="AR90" s="92">
        <f>IF(AR$110=0,"",REPT("█",INT(AR109/AR$110*10)))</f>
      </c>
      <c r="AS90" s="79">
        <f>IF(COUNT(AT$17:AT$67)=0,"",AS$80-(AS$80-AS$88)/8*10)</f>
      </c>
      <c r="AT90" s="92">
        <f>IF(AT$110=0,"",REPT("█",INT(AT109/AT$110*10)))</f>
      </c>
      <c r="AU90" s="79">
        <f>IF(COUNT(AV$17:AV$67)=0,"",AU$80-(AU$80-AU$88)/8*10)</f>
      </c>
      <c r="AV90" s="92">
        <f>IF(AV$110=0,"",REPT("█",INT(AV109/AV$110*10)))</f>
      </c>
      <c r="AW90" s="79">
        <f>IF(COUNT(AX$17:AX$67)=0,"",AW$80-(AW$80-AW$88)/8*10)</f>
      </c>
      <c r="AX90" s="92">
        <f>IF(AX$110=0,"",REPT("█",INT(AX109/AX$110*10)))</f>
      </c>
      <c r="AY90" s="79">
        <f>IF(COUNT(AZ$17:AZ$67)=0,"",AY$80-(AY$80-AY$88)/8*10)</f>
      </c>
      <c r="AZ90" s="92">
        <f>IF(AZ$110=0,"",REPT("█",INT(AZ109/AZ$110*10)))</f>
      </c>
      <c r="BA90" s="79">
        <f>IF(COUNT(BB$17:BB$67)=0,"",BA$80-(BA$80-BA$88)/8*10)</f>
      </c>
      <c r="BB90" s="92">
        <f>IF(BB$110=0,"",REPT("█",INT(BB109/BB$110*10)))</f>
      </c>
      <c r="BC90" s="79">
        <f>IF(COUNT(BD$17:BD$67)=0,"",BC$80-(BC$80-BC$88)/8*10)</f>
      </c>
      <c r="BD90" s="92">
        <f>IF(BD$110=0,"",REPT("█",INT(BD109/BD$110*10)))</f>
      </c>
      <c r="BE90" s="79">
        <f>IF(COUNT(BF$17:BF$67)=0,"",BE$80-(BE$80-BE$88)/8*10)</f>
      </c>
      <c r="BF90" s="92">
        <f>IF(BF$110=0,"",REPT("█",INT(BF109/BF$110*10)))</f>
      </c>
      <c r="BG90" s="79">
        <f>IF(COUNT(BH$17:BH$67)=0,"",BG$80-(BG$80-BG$88)/8*10)</f>
      </c>
      <c r="BH90" s="92">
        <f>IF(BH$110=0,"",REPT("█",INT(BH109/BH$110*10)))</f>
      </c>
      <c r="BI90" s="79">
        <f>IF(COUNT(BJ$17:BJ$67)=0,"",BI$80-(BI$80-BI$88)/8*10)</f>
      </c>
      <c r="BJ90" s="92">
        <f>IF(BJ$110=0,"",REPT("█",INT(BJ109/BJ$110*10)))</f>
      </c>
      <c r="BK90" s="79">
        <f>IF(COUNT(BL$17:BL$67)=0,"",BK$80-(BK$80-BK$88)/8*10)</f>
      </c>
      <c r="BL90" s="92">
        <f>IF(BL$110=0,"",REPT("█",INT(BL109/BL$110*10)))</f>
      </c>
      <c r="BM90" s="79">
        <f>IF(COUNT(BN$17:BN$67)=0,"",BM$80-(BM$80-BM$88)/8*10)</f>
      </c>
      <c r="BN90" s="92">
        <f>IF(BN$110=0,"",REPT("█",INT(BN109/BN$110*10)))</f>
      </c>
      <c r="BO90" s="79">
        <f>IF(COUNT(BP$17:BP$67)=0,"",BO$80-(BO$80-BO$88)/8*10)</f>
      </c>
      <c r="BP90" s="92">
        <f>IF(BP$110=0,"",REPT("█",INT(BP109/BP$110*10)))</f>
      </c>
      <c r="BQ90" s="79">
        <f>IF(COUNT(BR$17:BR$67)=0,"",BQ$80-(BQ$80-BQ$88)/8*10)</f>
      </c>
      <c r="BR90" s="92">
        <f>IF(BR$110=0,"",REPT("█",INT(BR109/BR$110*10)))</f>
      </c>
      <c r="BS90" s="79">
        <f>IF(COUNT(BT$17:BT$67)=0,"",BS$80-(BS$80-BS$88)/8*10)</f>
      </c>
      <c r="BT90" s="92">
        <f>IF(BT$110=0,"",REPT("█",INT(BT109/BT$110*10)))</f>
      </c>
      <c r="BU90" s="79">
        <f>IF(COUNT(BV$17:BV$67)=0,"",BU$80-(BU$80-BU$88)/8*10)</f>
      </c>
      <c r="BV90" s="92">
        <f>IF(BV$110=0,"",REPT("█",INT(BV109/BV$110*10)))</f>
      </c>
      <c r="BW90" s="79">
        <f>IF(COUNT(BX$17:BX$67)=0,"",BW$80-(BW$80-BW$88)/8*10)</f>
      </c>
      <c r="BX90" s="92">
        <f>IF(BX$110=0,"",REPT("█",INT(BX109/BX$110*10)))</f>
      </c>
      <c r="BY90" s="79">
        <f>IF(COUNT(BZ$17:BZ$67)=0,"",BY$80-(BY$80-BY$88)/8*10)</f>
      </c>
      <c r="BZ90" s="92">
        <f>IF(BZ$110=0,"",REPT("█",INT(BZ109/BZ$110*10)))</f>
      </c>
      <c r="CA90" s="79">
        <f>IF(COUNT(CB$17:CB$67)=0,"",CA$80-(CA$80-CA$88)/8*10)</f>
      </c>
      <c r="CB90" s="92">
        <f>IF(CB$110=0,"",REPT("█",INT(CB109/CB$110*10)))</f>
      </c>
      <c r="CC90" s="79">
        <f>IF(COUNT(CD$17:CD$67)=0,"",CC$80-(CC$80-CC$88)/8*10)</f>
      </c>
      <c r="CD90" s="92">
        <f>IF(CD$110=0,"",REPT("█",INT(CD109/CD$110*10)))</f>
      </c>
      <c r="CE90" s="0">
        <f>IF(COUNT(CF$17:CF$67)=0,"",CE$80-(CE$80-CE$88)/8*10)</f>
      </c>
      <c r="CF90" s="92">
        <f>IF(CF$110=0,"",REPT("█",INT(CF109/CF$110*10)))</f>
      </c>
      <c r="CG90" s="0">
        <f>IF(COUNT(CH$17:CH$67)=0,"",CG$80-(CG$80-CG$88)/8*10)</f>
      </c>
      <c r="CH90" s="92">
        <f>IF(CH$110=0,"",REPT("█",INT(CH109/CH$110*10)))</f>
      </c>
    </row>
    <row r="91" ht="13.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8"/>
      <c r="Z91" s="93"/>
      <c r="AA91" s="8"/>
      <c r="AB91" s="93"/>
      <c r="AC91" s="8"/>
      <c r="AD91" s="93"/>
      <c r="AF91" s="93"/>
      <c r="AH91" s="93"/>
      <c r="AJ91" s="93"/>
      <c r="AL91" s="93"/>
      <c r="AN91" s="93"/>
      <c r="AP91" s="93"/>
      <c r="AR91" s="93"/>
      <c r="AT91" s="93"/>
      <c r="AV91" s="93"/>
      <c r="AX91" s="93"/>
      <c r="AZ91" s="93"/>
      <c r="BB91" s="93"/>
      <c r="BD91" s="93"/>
      <c r="BF91" s="93"/>
      <c r="BH91" s="93"/>
      <c r="BJ91" s="93"/>
      <c r="BL91" s="93"/>
      <c r="BN91" s="93"/>
      <c r="BP91" s="93"/>
      <c r="BR91" s="93"/>
      <c r="BT91" s="93"/>
      <c r="BV91" s="93"/>
      <c r="BX91" s="93"/>
      <c r="BZ91" s="93"/>
      <c r="CB91" s="93"/>
      <c r="CD91" s="93"/>
      <c r="CF91" s="93"/>
      <c r="CH91" s="93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F92" s="8"/>
      <c r="AH92" s="8"/>
      <c r="AJ92" s="8"/>
      <c r="AL92" s="8"/>
      <c r="AN92" s="8"/>
      <c r="AP92" s="8"/>
      <c r="AR92" s="8"/>
      <c r="AT92" s="8"/>
      <c r="AV92" s="8"/>
      <c r="AX92" s="8"/>
      <c r="AZ92" s="8"/>
      <c r="BB92" s="8"/>
      <c r="BD92" s="8"/>
      <c r="BF92" s="8"/>
      <c r="BH92" s="8"/>
      <c r="BJ92" s="8"/>
      <c r="BL92" s="8"/>
      <c r="BN92" s="8"/>
      <c r="BP92" s="8"/>
      <c r="BR92" s="8"/>
      <c r="BT92" s="8"/>
      <c r="BV92" s="8"/>
      <c r="BX92" s="8"/>
      <c r="BZ92" s="8"/>
      <c r="CB92" s="8"/>
      <c r="CD92" s="8"/>
      <c r="CF92" s="8"/>
      <c r="CH92" s="8"/>
    </row>
    <row r="93" ht="18.75" customHeight="1">
      <c r="A93" s="94">
        <f> "Result of Normality test: "&amp;'Normality test '!B3</f>
      </c>
      <c r="B93" s="11"/>
      <c r="C93" s="11"/>
      <c r="D93" s="11"/>
      <c r="E93" s="11"/>
      <c r="F93" s="95"/>
      <c r="G93" s="96">
        <f>IF('Normality test '!H5="","n.a.",IF('Normality test '!H5&gt;0.752,"NOK","OK"))</f>
      </c>
      <c r="H93" s="97"/>
      <c r="I93" s="97"/>
      <c r="J93" s="9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F93" s="8"/>
      <c r="AH93" s="8"/>
      <c r="AJ93" s="8"/>
      <c r="AL93" s="8"/>
      <c r="AN93" s="8"/>
      <c r="AP93" s="8"/>
      <c r="AR93" s="8"/>
      <c r="AT93" s="8"/>
      <c r="AV93" s="8"/>
      <c r="AX93" s="8"/>
      <c r="AZ93" s="8"/>
      <c r="BB93" s="8"/>
      <c r="BD93" s="8"/>
      <c r="BF93" s="8"/>
      <c r="BH93" s="8"/>
      <c r="BJ93" s="8"/>
      <c r="BL93" s="8"/>
      <c r="BN93" s="8"/>
      <c r="BP93" s="8"/>
      <c r="BR93" s="8"/>
      <c r="BT93" s="8"/>
      <c r="BV93" s="8"/>
      <c r="BX93" s="8"/>
      <c r="BZ93" s="8"/>
      <c r="CB93" s="8"/>
      <c r="CD93" s="8"/>
      <c r="CF93" s="8"/>
      <c r="CH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F94" s="8"/>
      <c r="AH94" s="8"/>
      <c r="AJ94" s="8"/>
      <c r="AL94" s="8"/>
      <c r="AN94" s="8"/>
      <c r="AP94" s="8"/>
      <c r="AR94" s="8"/>
      <c r="AT94" s="8"/>
      <c r="AV94" s="8"/>
      <c r="AX94" s="8"/>
      <c r="AZ94" s="8"/>
      <c r="BB94" s="8"/>
      <c r="BD94" s="8"/>
      <c r="BF94" s="8"/>
      <c r="BH94" s="8"/>
      <c r="BJ94" s="8"/>
      <c r="BL94" s="8"/>
      <c r="BN94" s="8"/>
      <c r="BP94" s="8"/>
      <c r="BR94" s="8"/>
      <c r="BT94" s="8"/>
      <c r="BV94" s="8"/>
      <c r="BX94" s="8"/>
      <c r="BZ94" s="8"/>
      <c r="CB94" s="8"/>
      <c r="CD94" s="8"/>
      <c r="CF94" s="8"/>
      <c r="CH94" s="8"/>
    </row>
    <row r="95" ht="13.5" customHeight="1">
      <c r="A95" s="69" t="s">
        <v>144</v>
      </c>
      <c r="B95" s="69"/>
      <c r="C95" s="69"/>
      <c r="D95" s="69"/>
      <c r="E95" s="99"/>
      <c r="F95" s="6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  <c r="AS95" s="99"/>
      <c r="AT95" s="99"/>
      <c r="AU95" s="99"/>
      <c r="AV95" s="99"/>
      <c r="AW95" s="99"/>
      <c r="AX95" s="99"/>
      <c r="AY95" s="99"/>
      <c r="AZ95" s="99"/>
      <c r="BA95" s="99"/>
      <c r="BB95" s="99"/>
      <c r="BC95" s="99"/>
      <c r="BD95" s="99"/>
      <c r="BE95" s="99"/>
      <c r="BF95" s="99"/>
      <c r="BG95" s="99"/>
      <c r="BH95" s="99"/>
      <c r="BI95" s="99"/>
      <c r="BJ95" s="99"/>
      <c r="BK95" s="99"/>
      <c r="BL95" s="99"/>
      <c r="BM95" s="99"/>
      <c r="BN95" s="99"/>
      <c r="BO95" s="99"/>
      <c r="BP95" s="99"/>
      <c r="BQ95" s="99"/>
      <c r="BR95" s="99"/>
      <c r="BS95" s="99"/>
      <c r="BT95" s="99"/>
      <c r="BU95" s="99"/>
      <c r="BV95" s="99"/>
      <c r="BW95" s="99"/>
      <c r="BX95" s="99"/>
      <c r="BY95" s="99"/>
      <c r="BZ95" s="99"/>
      <c r="CA95" s="99"/>
      <c r="CB95" s="99"/>
      <c r="CC95" s="99"/>
      <c r="CD95" s="99"/>
      <c r="CF95" s="99"/>
      <c r="CH95" s="99"/>
    </row>
    <row r="96" ht="13.5" customHeight="1">
      <c r="A96" s="69" t="s">
        <v>145</v>
      </c>
      <c r="B96" s="69"/>
      <c r="C96" s="69"/>
      <c r="D96" s="69"/>
      <c r="E96" s="99"/>
      <c r="F96" s="69" t="s">
        <v>146</v>
      </c>
      <c r="G96" s="99"/>
      <c r="H96" s="99" t="s">
        <v>146</v>
      </c>
      <c r="I96" s="99"/>
      <c r="J96" s="99" t="s">
        <v>146</v>
      </c>
      <c r="K96" s="99"/>
      <c r="L96" s="99" t="s">
        <v>146</v>
      </c>
      <c r="M96" s="99"/>
      <c r="N96" s="99" t="s">
        <v>146</v>
      </c>
      <c r="O96" s="99"/>
      <c r="P96" s="99" t="s">
        <v>146</v>
      </c>
      <c r="Q96" s="99"/>
      <c r="R96" s="99" t="s">
        <v>146</v>
      </c>
      <c r="S96" s="99"/>
      <c r="T96" s="99" t="s">
        <v>146</v>
      </c>
      <c r="U96" s="99"/>
      <c r="V96" s="99" t="s">
        <v>146</v>
      </c>
      <c r="W96" s="99"/>
      <c r="X96" s="99" t="s">
        <v>146</v>
      </c>
      <c r="Y96" s="99"/>
      <c r="Z96" s="99" t="s">
        <v>146</v>
      </c>
      <c r="AA96" s="99"/>
      <c r="AB96" s="99" t="s">
        <v>146</v>
      </c>
      <c r="AC96" s="99"/>
      <c r="AD96" s="99" t="s">
        <v>146</v>
      </c>
      <c r="AE96" s="99"/>
      <c r="AF96" s="99" t="s">
        <v>146</v>
      </c>
      <c r="AG96" s="99"/>
      <c r="AH96" s="99" t="s">
        <v>146</v>
      </c>
      <c r="AI96" s="99"/>
      <c r="AJ96" s="99" t="s">
        <v>146</v>
      </c>
      <c r="AK96" s="99"/>
      <c r="AL96" s="99" t="s">
        <v>146</v>
      </c>
      <c r="AM96" s="99"/>
      <c r="AN96" s="99" t="s">
        <v>146</v>
      </c>
      <c r="AO96" s="99"/>
      <c r="AP96" s="99" t="s">
        <v>146</v>
      </c>
      <c r="AQ96" s="99"/>
      <c r="AR96" s="99" t="s">
        <v>146</v>
      </c>
      <c r="AS96" s="99"/>
      <c r="AT96" s="99" t="s">
        <v>146</v>
      </c>
      <c r="AU96" s="99"/>
      <c r="AV96" s="99" t="s">
        <v>146</v>
      </c>
      <c r="AW96" s="99"/>
      <c r="AX96" s="99" t="s">
        <v>146</v>
      </c>
      <c r="AY96" s="99"/>
      <c r="AZ96" s="99" t="s">
        <v>146</v>
      </c>
      <c r="BA96" s="99"/>
      <c r="BB96" s="99" t="s">
        <v>146</v>
      </c>
      <c r="BC96" s="99"/>
      <c r="BD96" s="99" t="s">
        <v>146</v>
      </c>
      <c r="BE96" s="99"/>
      <c r="BF96" s="99" t="s">
        <v>146</v>
      </c>
      <c r="BG96" s="99"/>
      <c r="BH96" s="99" t="s">
        <v>146</v>
      </c>
      <c r="BI96" s="99"/>
      <c r="BJ96" s="99" t="s">
        <v>146</v>
      </c>
      <c r="BK96" s="99"/>
      <c r="BL96" s="99" t="s">
        <v>146</v>
      </c>
      <c r="BM96" s="99"/>
      <c r="BN96" s="99" t="s">
        <v>146</v>
      </c>
      <c r="BO96" s="99"/>
      <c r="BP96" s="99" t="s">
        <v>146</v>
      </c>
      <c r="BQ96" s="99"/>
      <c r="BR96" s="99" t="s">
        <v>146</v>
      </c>
      <c r="BS96" s="99"/>
      <c r="BT96" s="99" t="s">
        <v>146</v>
      </c>
      <c r="BU96" s="99"/>
      <c r="BV96" s="99" t="s">
        <v>146</v>
      </c>
      <c r="BW96" s="99"/>
      <c r="BX96" s="99" t="s">
        <v>146</v>
      </c>
      <c r="BY96" s="99"/>
      <c r="BZ96" s="99" t="s">
        <v>146</v>
      </c>
      <c r="CA96" s="99"/>
      <c r="CB96" s="99" t="s">
        <v>146</v>
      </c>
      <c r="CC96" s="99"/>
      <c r="CD96" s="99" t="s">
        <v>146</v>
      </c>
      <c r="CF96" s="99" t="s">
        <v>146</v>
      </c>
      <c r="CH96" s="99" t="s">
        <v>146</v>
      </c>
    </row>
    <row r="97" ht="13.5" customHeight="1">
      <c r="A97" s="100">
        <v>-2.0</v>
      </c>
      <c r="B97" s="100"/>
      <c r="C97" s="100"/>
      <c r="D97" s="100"/>
      <c r="E97" s="99"/>
      <c r="F97" s="6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99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  <c r="CA97" s="99"/>
      <c r="CB97" s="99"/>
      <c r="CC97" s="99"/>
      <c r="CD97" s="99"/>
      <c r="CF97" s="99"/>
      <c r="CH97" s="99"/>
    </row>
    <row r="98" ht="13.5" customHeight="1">
      <c r="A98" s="100">
        <v>-1.0</v>
      </c>
      <c r="B98" s="100"/>
      <c r="C98" s="100"/>
      <c r="D98" s="100"/>
      <c r="E98" s="99"/>
      <c r="F98" s="101">
        <f>IF(COUNT(F$17:F$67)=0,0,COUNTIF(F$17:F$67,"&gt;="&amp;E79)-COUNTIF(F$17:F$67,"&gt;="&amp;E78))</f>
      </c>
      <c r="G98" s="99"/>
      <c r="H98" s="102">
        <f>IF(COUNT(H$17:H$67)=0,0,COUNTIF(H$17:H$67,"&gt;="&amp;G79)-COUNTIF(H$17:H$67,"&gt;="&amp;G78))</f>
      </c>
      <c r="I98" s="99"/>
      <c r="J98" s="102">
        <f>IF(COUNT(J$17:J$67)=0,0,COUNTIF(J$17:J$67,"&gt;="&amp;I79)-COUNTIF(J$17:J$67,"&gt;="&amp;I78))</f>
      </c>
      <c r="K98" s="99"/>
      <c r="L98" s="102">
        <f>IF(COUNT(L$17:L$67)=0,0,COUNTIF(L$17:L$67,"&gt;="&amp;K79)-COUNTIF(L$17:L$67,"&gt;="&amp;K78))</f>
      </c>
      <c r="M98" s="99"/>
      <c r="N98" s="102">
        <f>IF(COUNT(N$17:N$67)=0,0,COUNTIF(N$17:N$67,"&gt;="&amp;M79)-COUNTIF(N$17:N$67,"&gt;="&amp;M78))</f>
      </c>
      <c r="O98" s="99"/>
      <c r="P98" s="102">
        <f>IF(COUNT(P$17:P$67)=0,0,COUNTIF(P$17:P$67,"&gt;="&amp;O79)-COUNTIF(P$17:P$67,"&gt;="&amp;O78))</f>
      </c>
      <c r="Q98" s="99"/>
      <c r="R98" s="102">
        <f>IF(COUNT(R$17:R$67)=0,0,COUNTIF(R$17:R$67,"&gt;="&amp;Q79)-COUNTIF(R$17:R$67,"&gt;="&amp;Q78))</f>
      </c>
      <c r="S98" s="99"/>
      <c r="T98" s="102">
        <f>IF(COUNT(T$17:T$67)=0,0,COUNTIF(T$17:T$67,"&gt;="&amp;S79)-COUNTIF(T$17:T$67,"&gt;="&amp;S78))</f>
      </c>
      <c r="U98" s="99"/>
      <c r="V98" s="102">
        <f>IF(COUNT(V$17:V$67)=0,0,COUNTIF(V$17:V$67,"&gt;="&amp;U79)-COUNTIF(V$17:V$67,"&gt;="&amp;U78))</f>
      </c>
      <c r="W98" s="99"/>
      <c r="X98" s="102">
        <f>IF(COUNT(X$17:X$67)=0,0,COUNTIF(X$17:X$67,"&gt;="&amp;W79)-COUNTIF(X$17:X$67,"&gt;="&amp;W78))</f>
      </c>
      <c r="Y98" s="99"/>
      <c r="Z98" s="102">
        <f>IF(COUNT(Z$17:Z$67)=0,0,COUNTIF(Z$17:Z$67,"&gt;="&amp;Y79)-COUNTIF(Z$17:Z$67,"&gt;="&amp;Y78))</f>
      </c>
      <c r="AA98" s="99"/>
      <c r="AB98" s="102">
        <f>IF(COUNT(AB$17:AB$67)=0,0,COUNTIF(AB$17:AB$67,"&gt;="&amp;AA79)-COUNTIF(AB$17:AB$67,"&gt;="&amp;AA78))</f>
      </c>
      <c r="AC98" s="99"/>
      <c r="AD98" s="102">
        <f>IF(COUNT(AD$17:AD$67)=0,0,COUNTIF(AD$17:AD$67,"&gt;="&amp;AC79)-COUNTIF(AD$17:AD$67,"&gt;="&amp;AC78))</f>
      </c>
      <c r="AE98" s="99"/>
      <c r="AF98" s="102">
        <f>IF(COUNT(AF$17:AF$67)=0,0,COUNTIF(AF$17:AF$67,"&gt;="&amp;AE79)-COUNTIF(AF$17:AF$67,"&gt;="&amp;AE78))</f>
      </c>
      <c r="AG98" s="99"/>
      <c r="AH98" s="102">
        <f>IF(COUNT(AH$17:AH$67)=0,0,COUNTIF(AH$17:AH$67,"&gt;="&amp;AG79)-COUNTIF(AH$17:AH$67,"&gt;="&amp;AG78))</f>
      </c>
      <c r="AI98" s="99"/>
      <c r="AJ98" s="102">
        <f>IF(COUNT(AJ$17:AJ$67)=0,0,COUNTIF(AJ$17:AJ$67,"&gt;="&amp;AI79)-COUNTIF(AJ$17:AJ$67,"&gt;="&amp;AI78))</f>
      </c>
      <c r="AK98" s="99"/>
      <c r="AL98" s="102">
        <f>IF(COUNT(AL$17:AL$67)=0,0,COUNTIF(AL$17:AL$67,"&gt;="&amp;AK79)-COUNTIF(AL$17:AL$67,"&gt;="&amp;AK78))</f>
      </c>
      <c r="AM98" s="99"/>
      <c r="AN98" s="102">
        <f>IF(COUNT(AN$17:AN$67)=0,0,COUNTIF(AN$17:AN$67,"&gt;="&amp;AM79)-COUNTIF(AN$17:AN$67,"&gt;="&amp;AM78))</f>
      </c>
      <c r="AO98" s="99"/>
      <c r="AP98" s="102">
        <f>IF(COUNT(AP$17:AP$67)=0,0,COUNTIF(AP$17:AP$67,"&gt;="&amp;AO79)-COUNTIF(AP$17:AP$67,"&gt;="&amp;AO78))</f>
      </c>
      <c r="AQ98" s="99"/>
      <c r="AR98" s="102">
        <f>IF(COUNT(AR$17:AR$67)=0,0,COUNTIF(AR$17:AR$67,"&gt;="&amp;AQ79)-COUNTIF(AR$17:AR$67,"&gt;="&amp;AQ78))</f>
      </c>
      <c r="AS98" s="99"/>
      <c r="AT98" s="102">
        <f>IF(COUNT(AT$17:AT$67)=0,0,COUNTIF(AT$17:AT$67,"&gt;="&amp;AS79)-COUNTIF(AT$17:AT$67,"&gt;="&amp;AS78))</f>
      </c>
      <c r="AU98" s="99"/>
      <c r="AV98" s="102">
        <f>IF(COUNT(AV$17:AV$67)=0,0,COUNTIF(AV$17:AV$67,"&gt;="&amp;AU79)-COUNTIF(AV$17:AV$67,"&gt;="&amp;AU78))</f>
      </c>
      <c r="AW98" s="99"/>
      <c r="AX98" s="102">
        <f>IF(COUNT(AX$17:AX$67)=0,0,COUNTIF(AX$17:AX$67,"&gt;="&amp;AW79)-COUNTIF(AX$17:AX$67,"&gt;="&amp;AW78))</f>
      </c>
      <c r="AY98" s="99"/>
      <c r="AZ98" s="102">
        <f>IF(COUNT(AZ$17:AZ$67)=0,0,COUNTIF(AZ$17:AZ$67,"&gt;="&amp;AY79)-COUNTIF(AZ$17:AZ$67,"&gt;="&amp;AY78))</f>
      </c>
      <c r="BA98" s="99"/>
      <c r="BB98" s="102">
        <f>IF(COUNT(BB$17:BB$67)=0,0,COUNTIF(BB$17:BB$67,"&gt;="&amp;BA79)-COUNTIF(BB$17:BB$67,"&gt;="&amp;BA78))</f>
      </c>
      <c r="BC98" s="99"/>
      <c r="BD98" s="102">
        <f>IF(COUNT(BD$17:BD$67)=0,0,COUNTIF(BD$17:BD$67,"&gt;="&amp;BC79)-COUNTIF(BD$17:BD$67,"&gt;="&amp;BC78))</f>
      </c>
      <c r="BE98" s="99"/>
      <c r="BF98" s="102">
        <f>IF(COUNT(BF$17:BF$67)=0,0,COUNTIF(BF$17:BF$67,"&gt;="&amp;BE79)-COUNTIF(BF$17:BF$67,"&gt;="&amp;BE78))</f>
      </c>
      <c r="BG98" s="99"/>
      <c r="BH98" s="102">
        <f>IF(COUNT(BH$17:BH$67)=0,0,COUNTIF(BH$17:BH$67,"&gt;="&amp;BG79)-COUNTIF(BH$17:BH$67,"&gt;="&amp;BG78))</f>
      </c>
      <c r="BI98" s="99"/>
      <c r="BJ98" s="102">
        <f>IF(COUNT(BJ$17:BJ$67)=0,0,COUNTIF(BJ$17:BJ$67,"&gt;="&amp;BI79)-COUNTIF(BJ$17:BJ$67,"&gt;="&amp;BI78))</f>
      </c>
      <c r="BK98" s="99"/>
      <c r="BL98" s="102">
        <f>IF(COUNT(BL$17:BL$67)=0,0,COUNTIF(BL$17:BL$67,"&gt;="&amp;BK79)-COUNTIF(BL$17:BL$67,"&gt;="&amp;BK78))</f>
      </c>
      <c r="BM98" s="99"/>
      <c r="BN98" s="102">
        <f>IF(COUNT(BN$17:BN$67)=0,0,COUNTIF(BN$17:BN$67,"&gt;="&amp;BM79)-COUNTIF(BN$17:BN$67,"&gt;="&amp;BM78))</f>
      </c>
      <c r="BO98" s="99"/>
      <c r="BP98" s="102">
        <f>IF(COUNT(BP$17:BP$67)=0,0,COUNTIF(BP$17:BP$67,"&gt;="&amp;BO79)-COUNTIF(BP$17:BP$67,"&gt;="&amp;BO78))</f>
      </c>
      <c r="BQ98" s="99"/>
      <c r="BR98" s="102">
        <f>IF(COUNT(BR$17:BR$67)=0,0,COUNTIF(BR$17:BR$67,"&gt;="&amp;BQ79)-COUNTIF(BR$17:BR$67,"&gt;="&amp;BQ78))</f>
      </c>
      <c r="BS98" s="99"/>
      <c r="BT98" s="102">
        <f>IF(COUNT(BT$17:BT$67)=0,0,COUNTIF(BT$17:BT$67,"&gt;="&amp;BS79)-COUNTIF(BT$17:BT$67,"&gt;="&amp;BS78))</f>
      </c>
      <c r="BU98" s="99"/>
      <c r="BV98" s="102">
        <f>IF(COUNT(BV$17:BV$67)=0,0,COUNTIF(BV$17:BV$67,"&gt;="&amp;BU79)-COUNTIF(BV$17:BV$67,"&gt;="&amp;BU78))</f>
      </c>
      <c r="BW98" s="99"/>
      <c r="BX98" s="102">
        <f>IF(COUNT(BX$17:BX$67)=0,0,COUNTIF(BX$17:BX$67,"&gt;="&amp;BW79)-COUNTIF(BX$17:BX$67,"&gt;="&amp;BW78))</f>
      </c>
      <c r="BY98" s="99"/>
      <c r="BZ98" s="102">
        <f>IF(COUNT(BZ$17:BZ$67)=0,0,COUNTIF(BZ$17:BZ$67,"&gt;="&amp;BY79)-COUNTIF(BZ$17:BZ$67,"&gt;="&amp;BY78))</f>
      </c>
      <c r="CA98" s="99"/>
      <c r="CB98" s="102">
        <f>IF(COUNT(CB$17:CB$67)=0,0,COUNTIF(CB$17:CB$67,"&gt;="&amp;CA79)-COUNTIF(CB$17:CB$67,"&gt;="&amp;CA78))</f>
      </c>
      <c r="CC98" s="99"/>
      <c r="CD98" s="102">
        <f>IF(COUNT(CD$17:CD$67)=0,0,COUNTIF(CD$17:CD$67,"&gt;="&amp;CC79)-COUNTIF(CD$17:CD$67,"&gt;="&amp;CC78))</f>
      </c>
      <c r="CF98" s="102">
        <f>IF(COUNT(CF$17:CF$67)=0,0,COUNTIF(CF$17:CF$67,"&gt;="&amp;CE79)-COUNTIF(CF$17:CF$67,"&gt;="&amp;CE78))</f>
      </c>
      <c r="CH98" s="102">
        <f>IF(COUNT(CH$17:CH$67)=0,0,COUNTIF(CH$17:CH$67,"&gt;="&amp;CG79)-COUNTIF(CH$17:CH$67,"&gt;="&amp;CG78))</f>
      </c>
    </row>
    <row r="99" ht="13.5" customHeight="1">
      <c r="A99" s="100">
        <v>0.0</v>
      </c>
      <c r="B99" s="100"/>
      <c r="C99" s="100"/>
      <c r="D99" s="100"/>
      <c r="E99" s="99"/>
      <c r="F99" s="101">
        <f>IF(COUNT(F$17:F$67)=0,0,COUNTIF(F$17:F$67,"&gt;="&amp;E80)-COUNTIF(F$17:F$67,"&gt;="&amp;E79))</f>
      </c>
      <c r="G99" s="99"/>
      <c r="H99" s="102">
        <f>IF(COUNT(H$17:H$67)=0,0,COUNTIF(H$17:H$67,"&gt;="&amp;G80)-COUNTIF(H$17:H$67,"&gt;="&amp;G79))</f>
      </c>
      <c r="I99" s="99"/>
      <c r="J99" s="102">
        <f>IF(COUNT(J$17:J$67)=0,0,COUNTIF(J$17:J$67,"&gt;="&amp;I80)-COUNTIF(J$17:J$67,"&gt;="&amp;I79))</f>
      </c>
      <c r="K99" s="99"/>
      <c r="L99" s="102">
        <f>IF(COUNT(L$17:L$67)=0,0,COUNTIF(L$17:L$67,"&gt;="&amp;K80)-COUNTIF(L$17:L$67,"&gt;="&amp;K79))</f>
      </c>
      <c r="M99" s="99"/>
      <c r="N99" s="102">
        <f>IF(COUNT(N$17:N$67)=0,0,COUNTIF(N$17:N$67,"&gt;="&amp;M80)-COUNTIF(N$17:N$67,"&gt;="&amp;M79))</f>
      </c>
      <c r="O99" s="99"/>
      <c r="P99" s="102">
        <f>IF(COUNT(P$17:P$67)=0,0,COUNTIF(P$17:P$67,"&gt;="&amp;O80)-COUNTIF(P$17:P$67,"&gt;="&amp;O79))</f>
      </c>
      <c r="Q99" s="99"/>
      <c r="R99" s="102">
        <f>IF(COUNT(R$17:R$67)=0,0,COUNTIF(R$17:R$67,"&gt;="&amp;Q80)-COUNTIF(R$17:R$67,"&gt;="&amp;Q79))</f>
      </c>
      <c r="S99" s="99"/>
      <c r="T99" s="102">
        <f>IF(COUNT(T$17:T$67)=0,0,COUNTIF(T$17:T$67,"&gt;="&amp;S80)-COUNTIF(T$17:T$67,"&gt;="&amp;S79))</f>
      </c>
      <c r="U99" s="99"/>
      <c r="V99" s="102">
        <f>IF(COUNT(V$17:V$67)=0,0,COUNTIF(V$17:V$67,"&gt;="&amp;U80)-COUNTIF(V$17:V$67,"&gt;="&amp;U79))</f>
      </c>
      <c r="W99" s="99"/>
      <c r="X99" s="102">
        <f>IF(COUNT(X$17:X$67)=0,0,COUNTIF(X$17:X$67,"&gt;="&amp;W80)-COUNTIF(X$17:X$67,"&gt;="&amp;W79))</f>
      </c>
      <c r="Y99" s="99"/>
      <c r="Z99" s="102">
        <f>IF(COUNT(Z$17:Z$67)=0,0,COUNTIF(Z$17:Z$67,"&gt;="&amp;Y80)-COUNTIF(Z$17:Z$67,"&gt;="&amp;Y79))</f>
      </c>
      <c r="AA99" s="99"/>
      <c r="AB99" s="102">
        <f>IF(COUNT(AB$17:AB$67)=0,0,COUNTIF(AB$17:AB$67,"&gt;="&amp;AA80)-COUNTIF(AB$17:AB$67,"&gt;="&amp;AA79))</f>
      </c>
      <c r="AC99" s="99"/>
      <c r="AD99" s="102">
        <f>IF(COUNT(AD$17:AD$67)=0,0,COUNTIF(AD$17:AD$67,"&gt;="&amp;AC80)-COUNTIF(AD$17:AD$67,"&gt;="&amp;AC79))</f>
      </c>
      <c r="AE99" s="99"/>
      <c r="AF99" s="102">
        <f>IF(COUNT(AF$17:AF$67)=0,0,COUNTIF(AF$17:AF$67,"&gt;="&amp;AE80)-COUNTIF(AF$17:AF$67,"&gt;="&amp;AE79))</f>
      </c>
      <c r="AG99" s="99"/>
      <c r="AH99" s="102">
        <f>IF(COUNT(AH$17:AH$67)=0,0,COUNTIF(AH$17:AH$67,"&gt;="&amp;AG80)-COUNTIF(AH$17:AH$67,"&gt;="&amp;AG79))</f>
      </c>
      <c r="AI99" s="99"/>
      <c r="AJ99" s="102">
        <f>IF(COUNT(AJ$17:AJ$67)=0,0,COUNTIF(AJ$17:AJ$67,"&gt;="&amp;AI80)-COUNTIF(AJ$17:AJ$67,"&gt;="&amp;AI79))</f>
      </c>
      <c r="AK99" s="99"/>
      <c r="AL99" s="102">
        <f>IF(COUNT(AL$17:AL$67)=0,0,COUNTIF(AL$17:AL$67,"&gt;="&amp;AK80)-COUNTIF(AL$17:AL$67,"&gt;="&amp;AK79))</f>
      </c>
      <c r="AM99" s="99"/>
      <c r="AN99" s="102">
        <f>IF(COUNT(AN$17:AN$67)=0,0,COUNTIF(AN$17:AN$67,"&gt;="&amp;AM80)-COUNTIF(AN$17:AN$67,"&gt;="&amp;AM79))</f>
      </c>
      <c r="AO99" s="99"/>
      <c r="AP99" s="102">
        <f>IF(COUNT(AP$17:AP$67)=0,0,COUNTIF(AP$17:AP$67,"&gt;="&amp;AO80)-COUNTIF(AP$17:AP$67,"&gt;="&amp;AO79))</f>
      </c>
      <c r="AQ99" s="99"/>
      <c r="AR99" s="102">
        <f>IF(COUNT(AR$17:AR$67)=0,0,COUNTIF(AR$17:AR$67,"&gt;="&amp;AQ80)-COUNTIF(AR$17:AR$67,"&gt;="&amp;AQ79))</f>
      </c>
      <c r="AS99" s="99"/>
      <c r="AT99" s="102">
        <f>IF(COUNT(AT$17:AT$67)=0,0,COUNTIF(AT$17:AT$67,"&gt;="&amp;AS80)-COUNTIF(AT$17:AT$67,"&gt;="&amp;AS79))</f>
      </c>
      <c r="AU99" s="99"/>
      <c r="AV99" s="102">
        <f>IF(COUNT(AV$17:AV$67)=0,0,COUNTIF(AV$17:AV$67,"&gt;="&amp;AU80)-COUNTIF(AV$17:AV$67,"&gt;="&amp;AU79))</f>
      </c>
      <c r="AW99" s="99"/>
      <c r="AX99" s="102">
        <f>IF(COUNT(AX$17:AX$67)=0,0,COUNTIF(AX$17:AX$67,"&gt;="&amp;AW80)-COUNTIF(AX$17:AX$67,"&gt;="&amp;AW79))</f>
      </c>
      <c r="AY99" s="99"/>
      <c r="AZ99" s="102">
        <f>IF(COUNT(AZ$17:AZ$67)=0,0,COUNTIF(AZ$17:AZ$67,"&gt;="&amp;AY80)-COUNTIF(AZ$17:AZ$67,"&gt;="&amp;AY79))</f>
      </c>
      <c r="BA99" s="99"/>
      <c r="BB99" s="102">
        <f>IF(COUNT(BB$17:BB$67)=0,0,COUNTIF(BB$17:BB$67,"&gt;="&amp;BA80)-COUNTIF(BB$17:BB$67,"&gt;="&amp;BA79))</f>
      </c>
      <c r="BC99" s="99"/>
      <c r="BD99" s="102">
        <f>IF(COUNT(BD$17:BD$67)=0,0,COUNTIF(BD$17:BD$67,"&gt;="&amp;BC80)-COUNTIF(BD$17:BD$67,"&gt;="&amp;BC79))</f>
      </c>
      <c r="BE99" s="99"/>
      <c r="BF99" s="102">
        <f>IF(COUNT(BF$17:BF$67)=0,0,COUNTIF(BF$17:BF$67,"&gt;="&amp;BE80)-COUNTIF(BF$17:BF$67,"&gt;="&amp;BE79))</f>
      </c>
      <c r="BG99" s="99"/>
      <c r="BH99" s="102">
        <f>IF(COUNT(BH$17:BH$67)=0,0,COUNTIF(BH$17:BH$67,"&gt;="&amp;BG80)-COUNTIF(BH$17:BH$67,"&gt;="&amp;BG79))</f>
      </c>
      <c r="BI99" s="99"/>
      <c r="BJ99" s="102">
        <f>IF(COUNT(BJ$17:BJ$67)=0,0,COUNTIF(BJ$17:BJ$67,"&gt;="&amp;BI80)-COUNTIF(BJ$17:BJ$67,"&gt;="&amp;BI79))</f>
      </c>
      <c r="BK99" s="99"/>
      <c r="BL99" s="102">
        <f>IF(COUNT(BL$17:BL$67)=0,0,COUNTIF(BL$17:BL$67,"&gt;="&amp;BK80)-COUNTIF(BL$17:BL$67,"&gt;="&amp;BK79))</f>
      </c>
      <c r="BM99" s="99"/>
      <c r="BN99" s="102">
        <f>IF(COUNT(BN$17:BN$67)=0,0,COUNTIF(BN$17:BN$67,"&gt;="&amp;BM80)-COUNTIF(BN$17:BN$67,"&gt;="&amp;BM79))</f>
      </c>
      <c r="BO99" s="99"/>
      <c r="BP99" s="102">
        <f>IF(COUNT(BP$17:BP$67)=0,0,COUNTIF(BP$17:BP$67,"&gt;="&amp;BO80)-COUNTIF(BP$17:BP$67,"&gt;="&amp;BO79))</f>
      </c>
      <c r="BQ99" s="99"/>
      <c r="BR99" s="102">
        <f>IF(COUNT(BR$17:BR$67)=0,0,COUNTIF(BR$17:BR$67,"&gt;="&amp;BQ80)-COUNTIF(BR$17:BR$67,"&gt;="&amp;BQ79))</f>
      </c>
      <c r="BS99" s="99"/>
      <c r="BT99" s="102">
        <f>IF(COUNT(BT$17:BT$67)=0,0,COUNTIF(BT$17:BT$67,"&gt;="&amp;BS80)-COUNTIF(BT$17:BT$67,"&gt;="&amp;BS79))</f>
      </c>
      <c r="BU99" s="99"/>
      <c r="BV99" s="102">
        <f>IF(COUNT(BV$17:BV$67)=0,0,COUNTIF(BV$17:BV$67,"&gt;="&amp;BU80)-COUNTIF(BV$17:BV$67,"&gt;="&amp;BU79))</f>
      </c>
      <c r="BW99" s="99"/>
      <c r="BX99" s="102">
        <f>IF(COUNT(BX$17:BX$67)=0,0,COUNTIF(BX$17:BX$67,"&gt;="&amp;BW80)-COUNTIF(BX$17:BX$67,"&gt;="&amp;BW79))</f>
      </c>
      <c r="BY99" s="99"/>
      <c r="BZ99" s="102">
        <f>IF(COUNT(BZ$17:BZ$67)=0,0,COUNTIF(BZ$17:BZ$67,"&gt;="&amp;BY80)-COUNTIF(BZ$17:BZ$67,"&gt;="&amp;BY79))</f>
      </c>
      <c r="CA99" s="99"/>
      <c r="CB99" s="102">
        <f>IF(COUNT(CB$17:CB$67)=0,0,COUNTIF(CB$17:CB$67,"&gt;="&amp;CA80)-COUNTIF(CB$17:CB$67,"&gt;="&amp;CA79))</f>
      </c>
      <c r="CC99" s="99"/>
      <c r="CD99" s="102">
        <f>IF(COUNT(CD$17:CD$67)=0,0,COUNTIF(CD$17:CD$67,"&gt;="&amp;CC80)-COUNTIF(CD$17:CD$67,"&gt;="&amp;CC79))</f>
      </c>
      <c r="CF99" s="102">
        <f>IF(COUNT(CF$17:CF$67)=0,0,COUNTIF(CF$17:CF$67,"&gt;="&amp;CE80)-COUNTIF(CF$17:CF$67,"&gt;="&amp;CE79))</f>
      </c>
      <c r="CH99" s="102">
        <f>IF(COUNT(CH$17:CH$67)=0,0,COUNTIF(CH$17:CH$67,"&gt;="&amp;CG80)-COUNTIF(CH$17:CH$67,"&gt;="&amp;CG79))</f>
      </c>
    </row>
    <row r="100" ht="13.5" customHeight="1">
      <c r="A100" s="100">
        <v>1.0</v>
      </c>
      <c r="B100" s="100"/>
      <c r="C100" s="100"/>
      <c r="D100" s="100"/>
      <c r="E100" s="99"/>
      <c r="F100" s="101">
        <f>IF(COUNT(F$17:F$67)=0,0,COUNTIF(F$17:F$67,"&gt;="&amp;E81)-COUNTIF(F$17:F$67,"&gt;="&amp;E80))</f>
      </c>
      <c r="G100" s="99"/>
      <c r="H100" s="102">
        <f>IF(COUNT(H$17:H$67)=0,0,COUNTIF(H$17:H$67,"&gt;="&amp;G81)-COUNTIF(H$17:H$67,"&gt;="&amp;G80))</f>
      </c>
      <c r="I100" s="99"/>
      <c r="J100" s="102">
        <f>IF(COUNT(J$17:J$67)=0,0,COUNTIF(J$17:J$67,"&gt;="&amp;I81)-COUNTIF(J$17:J$67,"&gt;="&amp;I80))</f>
      </c>
      <c r="K100" s="99"/>
      <c r="L100" s="102">
        <f>IF(COUNT(L$17:L$67)=0,0,COUNTIF(L$17:L$67,"&gt;="&amp;K81)-COUNTIF(L$17:L$67,"&gt;="&amp;K80))</f>
      </c>
      <c r="M100" s="99"/>
      <c r="N100" s="102">
        <f>IF(COUNT(N$17:N$67)=0,0,COUNTIF(N$17:N$67,"&gt;="&amp;M81)-COUNTIF(N$17:N$67,"&gt;="&amp;M80))</f>
      </c>
      <c r="O100" s="99"/>
      <c r="P100" s="102">
        <f>IF(COUNT(P$17:P$67)=0,0,COUNTIF(P$17:P$67,"&gt;="&amp;O81)-COUNTIF(P$17:P$67,"&gt;="&amp;O80))</f>
      </c>
      <c r="Q100" s="99"/>
      <c r="R100" s="102">
        <f>IF(COUNT(R$17:R$67)=0,0,COUNTIF(R$17:R$67,"&gt;="&amp;Q81)-COUNTIF(R$17:R$67,"&gt;="&amp;Q80))</f>
      </c>
      <c r="S100" s="99"/>
      <c r="T100" s="102">
        <f>IF(COUNT(T$17:T$67)=0,0,COUNTIF(T$17:T$67,"&gt;="&amp;S81)-COUNTIF(T$17:T$67,"&gt;="&amp;S80))</f>
      </c>
      <c r="U100" s="99"/>
      <c r="V100" s="102">
        <f>IF(COUNT(V$17:V$67)=0,0,COUNTIF(V$17:V$67,"&gt;="&amp;U81)-COUNTIF(V$17:V$67,"&gt;="&amp;U80))</f>
      </c>
      <c r="W100" s="99"/>
      <c r="X100" s="102">
        <f>IF(COUNT(X$17:X$67)=0,0,COUNTIF(X$17:X$67,"&gt;="&amp;W81)-COUNTIF(X$17:X$67,"&gt;="&amp;W80))</f>
      </c>
      <c r="Y100" s="99"/>
      <c r="Z100" s="102">
        <f>IF(COUNT(Z$17:Z$67)=0,0,COUNTIF(Z$17:Z$67,"&gt;="&amp;Y81)-COUNTIF(Z$17:Z$67,"&gt;="&amp;Y80))</f>
      </c>
      <c r="AA100" s="99"/>
      <c r="AB100" s="102">
        <f>IF(COUNT(AB$17:AB$67)=0,0,COUNTIF(AB$17:AB$67,"&gt;="&amp;AA81)-COUNTIF(AB$17:AB$67,"&gt;="&amp;AA80))</f>
      </c>
      <c r="AC100" s="99"/>
      <c r="AD100" s="102">
        <f>IF(COUNT(AD$17:AD$67)=0,0,COUNTIF(AD$17:AD$67,"&gt;="&amp;AC81)-COUNTIF(AD$17:AD$67,"&gt;="&amp;AC80))</f>
      </c>
      <c r="AE100" s="99"/>
      <c r="AF100" s="102">
        <f>IF(COUNT(AF$17:AF$67)=0,0,COUNTIF(AF$17:AF$67,"&gt;="&amp;AE81)-COUNTIF(AF$17:AF$67,"&gt;="&amp;AE80))</f>
      </c>
      <c r="AG100" s="99"/>
      <c r="AH100" s="102">
        <f>IF(COUNT(AH$17:AH$67)=0,0,COUNTIF(AH$17:AH$67,"&gt;="&amp;AG81)-COUNTIF(AH$17:AH$67,"&gt;="&amp;AG80))</f>
      </c>
      <c r="AI100" s="99"/>
      <c r="AJ100" s="102">
        <f>IF(COUNT(AJ$17:AJ$67)=0,0,COUNTIF(AJ$17:AJ$67,"&gt;="&amp;AI81)-COUNTIF(AJ$17:AJ$67,"&gt;="&amp;AI80))</f>
      </c>
      <c r="AK100" s="99"/>
      <c r="AL100" s="102">
        <f>IF(COUNT(AL$17:AL$67)=0,0,COUNTIF(AL$17:AL$67,"&gt;="&amp;AK81)-COUNTIF(AL$17:AL$67,"&gt;="&amp;AK80))</f>
      </c>
      <c r="AM100" s="99"/>
      <c r="AN100" s="102">
        <f>IF(COUNT(AN$17:AN$67)=0,0,COUNTIF(AN$17:AN$67,"&gt;="&amp;AM81)-COUNTIF(AN$17:AN$67,"&gt;="&amp;AM80))</f>
      </c>
      <c r="AO100" s="99"/>
      <c r="AP100" s="102">
        <f>IF(COUNT(AP$17:AP$67)=0,0,COUNTIF(AP$17:AP$67,"&gt;="&amp;AO81)-COUNTIF(AP$17:AP$67,"&gt;="&amp;AO80))</f>
      </c>
      <c r="AQ100" s="99"/>
      <c r="AR100" s="102">
        <f>IF(COUNT(AR$17:AR$67)=0,0,COUNTIF(AR$17:AR$67,"&gt;="&amp;AQ81)-COUNTIF(AR$17:AR$67,"&gt;="&amp;AQ80))</f>
      </c>
      <c r="AS100" s="99"/>
      <c r="AT100" s="102">
        <f>IF(COUNT(AT$17:AT$67)=0,0,COUNTIF(AT$17:AT$67,"&gt;="&amp;AS81)-COUNTIF(AT$17:AT$67,"&gt;="&amp;AS80))</f>
      </c>
      <c r="AU100" s="99"/>
      <c r="AV100" s="102">
        <f>IF(COUNT(AV$17:AV$67)=0,0,COUNTIF(AV$17:AV$67,"&gt;="&amp;AU81)-COUNTIF(AV$17:AV$67,"&gt;="&amp;AU80))</f>
      </c>
      <c r="AW100" s="99"/>
      <c r="AX100" s="102">
        <f>IF(COUNT(AX$17:AX$67)=0,0,COUNTIF(AX$17:AX$67,"&gt;="&amp;AW81)-COUNTIF(AX$17:AX$67,"&gt;="&amp;AW80))</f>
      </c>
      <c r="AY100" s="99"/>
      <c r="AZ100" s="102">
        <f>IF(COUNT(AZ$17:AZ$67)=0,0,COUNTIF(AZ$17:AZ$67,"&gt;="&amp;AY81)-COUNTIF(AZ$17:AZ$67,"&gt;="&amp;AY80))</f>
      </c>
      <c r="BA100" s="99"/>
      <c r="BB100" s="102">
        <f>IF(COUNT(BB$17:BB$67)=0,0,COUNTIF(BB$17:BB$67,"&gt;="&amp;BA81)-COUNTIF(BB$17:BB$67,"&gt;="&amp;BA80))</f>
      </c>
      <c r="BC100" s="99"/>
      <c r="BD100" s="102">
        <f>IF(COUNT(BD$17:BD$67)=0,0,COUNTIF(BD$17:BD$67,"&gt;="&amp;BC81)-COUNTIF(BD$17:BD$67,"&gt;="&amp;BC80))</f>
      </c>
      <c r="BE100" s="99"/>
      <c r="BF100" s="102">
        <f>IF(COUNT(BF$17:BF$67)=0,0,COUNTIF(BF$17:BF$67,"&gt;="&amp;BE81)-COUNTIF(BF$17:BF$67,"&gt;="&amp;BE80))</f>
      </c>
      <c r="BG100" s="99"/>
      <c r="BH100" s="102">
        <f>IF(COUNT(BH$17:BH$67)=0,0,COUNTIF(BH$17:BH$67,"&gt;="&amp;BG81)-COUNTIF(BH$17:BH$67,"&gt;="&amp;BG80))</f>
      </c>
      <c r="BI100" s="99"/>
      <c r="BJ100" s="102">
        <f>IF(COUNT(BJ$17:BJ$67)=0,0,COUNTIF(BJ$17:BJ$67,"&gt;="&amp;BI81)-COUNTIF(BJ$17:BJ$67,"&gt;="&amp;BI80))</f>
      </c>
      <c r="BK100" s="99"/>
      <c r="BL100" s="102">
        <f>IF(COUNT(BL$17:BL$67)=0,0,COUNTIF(BL$17:BL$67,"&gt;="&amp;BK81)-COUNTIF(BL$17:BL$67,"&gt;="&amp;BK80))</f>
      </c>
      <c r="BM100" s="99"/>
      <c r="BN100" s="102">
        <f>IF(COUNT(BN$17:BN$67)=0,0,COUNTIF(BN$17:BN$67,"&gt;="&amp;BM81)-COUNTIF(BN$17:BN$67,"&gt;="&amp;BM80))</f>
      </c>
      <c r="BO100" s="99"/>
      <c r="BP100" s="102">
        <f>IF(COUNT(BP$17:BP$67)=0,0,COUNTIF(BP$17:BP$67,"&gt;="&amp;BO81)-COUNTIF(BP$17:BP$67,"&gt;="&amp;BO80))</f>
      </c>
      <c r="BQ100" s="99"/>
      <c r="BR100" s="102">
        <f>IF(COUNT(BR$17:BR$67)=0,0,COUNTIF(BR$17:BR$67,"&gt;="&amp;BQ81)-COUNTIF(BR$17:BR$67,"&gt;="&amp;BQ80))</f>
      </c>
      <c r="BS100" s="99"/>
      <c r="BT100" s="102">
        <f>IF(COUNT(BT$17:BT$67)=0,0,COUNTIF(BT$17:BT$67,"&gt;="&amp;BS81)-COUNTIF(BT$17:BT$67,"&gt;="&amp;BS80))</f>
      </c>
      <c r="BU100" s="99"/>
      <c r="BV100" s="102">
        <f>IF(COUNT(BV$17:BV$67)=0,0,COUNTIF(BV$17:BV$67,"&gt;="&amp;BU81)-COUNTIF(BV$17:BV$67,"&gt;="&amp;BU80))</f>
      </c>
      <c r="BW100" s="99"/>
      <c r="BX100" s="102">
        <f>IF(COUNT(BX$17:BX$67)=0,0,COUNTIF(BX$17:BX$67,"&gt;="&amp;BW81)-COUNTIF(BX$17:BX$67,"&gt;="&amp;BW80))</f>
      </c>
      <c r="BY100" s="99"/>
      <c r="BZ100" s="102">
        <f>IF(COUNT(BZ$17:BZ$67)=0,0,COUNTIF(BZ$17:BZ$67,"&gt;="&amp;BY81)-COUNTIF(BZ$17:BZ$67,"&gt;="&amp;BY80))</f>
      </c>
      <c r="CA100" s="99"/>
      <c r="CB100" s="102">
        <f>IF(COUNT(CB$17:CB$67)=0,0,COUNTIF(CB$17:CB$67,"&gt;="&amp;CA81)-COUNTIF(CB$17:CB$67,"&gt;="&amp;CA80))</f>
      </c>
      <c r="CC100" s="99"/>
      <c r="CD100" s="102">
        <f>IF(COUNT(CD$17:CD$67)=0,0,COUNTIF(CD$17:CD$67,"&gt;="&amp;CC81)-COUNTIF(CD$17:CD$67,"&gt;="&amp;CC80))</f>
      </c>
      <c r="CF100" s="102">
        <f>IF(COUNT(CF$17:CF$67)=0,0,COUNTIF(CF$17:CF$67,"&gt;="&amp;CE81)-COUNTIF(CF$17:CF$67,"&gt;="&amp;CE80))</f>
      </c>
      <c r="CH100" s="102">
        <f>IF(COUNT(CH$17:CH$67)=0,0,COUNTIF(CH$17:CH$67,"&gt;="&amp;CG81)-COUNTIF(CH$17:CH$67,"&gt;="&amp;CG80))</f>
      </c>
    </row>
    <row r="101" ht="13.5" customHeight="1">
      <c r="A101" s="100">
        <v>2.0</v>
      </c>
      <c r="B101" s="100"/>
      <c r="C101" s="100"/>
      <c r="D101" s="100"/>
      <c r="E101" s="99"/>
      <c r="F101" s="101">
        <f>IF(COUNT(F$17:F$67)=0,0,COUNTIF(F$17:F$67,"&gt;="&amp;E82)-COUNTIF(F$17:F$67,"&gt;="&amp;E81))</f>
      </c>
      <c r="G101" s="99"/>
      <c r="H101" s="102">
        <f>IF(COUNT(H$17:H$67)=0,0,COUNTIF(H$17:H$67,"&gt;="&amp;G82)-COUNTIF(H$17:H$67,"&gt;="&amp;G81))</f>
      </c>
      <c r="I101" s="99"/>
      <c r="J101" s="102">
        <f>IF(COUNT(J$17:J$67)=0,0,COUNTIF(J$17:J$67,"&gt;="&amp;I82)-COUNTIF(J$17:J$67,"&gt;="&amp;I81))</f>
      </c>
      <c r="K101" s="99"/>
      <c r="L101" s="102">
        <f>IF(COUNT(L$17:L$67)=0,0,COUNTIF(L$17:L$67,"&gt;="&amp;K82)-COUNTIF(L$17:L$67,"&gt;="&amp;K81))</f>
      </c>
      <c r="M101" s="99"/>
      <c r="N101" s="102">
        <f>IF(COUNT(N$17:N$67)=0,0,COUNTIF(N$17:N$67,"&gt;="&amp;M82)-COUNTIF(N$17:N$67,"&gt;="&amp;M81))</f>
      </c>
      <c r="O101" s="99"/>
      <c r="P101" s="102">
        <f>IF(COUNT(P$17:P$67)=0,0,COUNTIF(P$17:P$67,"&gt;="&amp;O82)-COUNTIF(P$17:P$67,"&gt;="&amp;O81))</f>
      </c>
      <c r="Q101" s="99"/>
      <c r="R101" s="102">
        <f>IF(COUNT(R$17:R$67)=0,0,COUNTIF(R$17:R$67,"&gt;="&amp;Q82)-COUNTIF(R$17:R$67,"&gt;="&amp;Q81))</f>
      </c>
      <c r="S101" s="99"/>
      <c r="T101" s="102">
        <f>IF(COUNT(T$17:T$67)=0,0,COUNTIF(T$17:T$67,"&gt;="&amp;S82)-COUNTIF(T$17:T$67,"&gt;="&amp;S81))</f>
      </c>
      <c r="U101" s="99"/>
      <c r="V101" s="102">
        <f>IF(COUNT(V$17:V$67)=0,0,COUNTIF(V$17:V$67,"&gt;="&amp;U82)-COUNTIF(V$17:V$67,"&gt;="&amp;U81))</f>
      </c>
      <c r="W101" s="99"/>
      <c r="X101" s="102">
        <f>IF(COUNT(X$17:X$67)=0,0,COUNTIF(X$17:X$67,"&gt;="&amp;W82)-COUNTIF(X$17:X$67,"&gt;="&amp;W81))</f>
      </c>
      <c r="Y101" s="99"/>
      <c r="Z101" s="102">
        <f>IF(COUNT(Z$17:Z$67)=0,0,COUNTIF(Z$17:Z$67,"&gt;="&amp;Y82)-COUNTIF(Z$17:Z$67,"&gt;="&amp;Y81))</f>
      </c>
      <c r="AA101" s="99"/>
      <c r="AB101" s="102">
        <f>IF(COUNT(AB$17:AB$67)=0,0,COUNTIF(AB$17:AB$67,"&gt;="&amp;AA82)-COUNTIF(AB$17:AB$67,"&gt;="&amp;AA81))</f>
      </c>
      <c r="AC101" s="99"/>
      <c r="AD101" s="102">
        <f>IF(COUNT(AD$17:AD$67)=0,0,COUNTIF(AD$17:AD$67,"&gt;="&amp;AC82)-COUNTIF(AD$17:AD$67,"&gt;="&amp;AC81))</f>
      </c>
      <c r="AE101" s="99"/>
      <c r="AF101" s="102">
        <f>IF(COUNT(AF$17:AF$67)=0,0,COUNTIF(AF$17:AF$67,"&gt;="&amp;AE82)-COUNTIF(AF$17:AF$67,"&gt;="&amp;AE81))</f>
      </c>
      <c r="AG101" s="99"/>
      <c r="AH101" s="102">
        <f>IF(COUNT(AH$17:AH$67)=0,0,COUNTIF(AH$17:AH$67,"&gt;="&amp;AG82)-COUNTIF(AH$17:AH$67,"&gt;="&amp;AG81))</f>
      </c>
      <c r="AI101" s="99"/>
      <c r="AJ101" s="102">
        <f>IF(COUNT(AJ$17:AJ$67)=0,0,COUNTIF(AJ$17:AJ$67,"&gt;="&amp;AI82)-COUNTIF(AJ$17:AJ$67,"&gt;="&amp;AI81))</f>
      </c>
      <c r="AK101" s="99"/>
      <c r="AL101" s="102">
        <f>IF(COUNT(AL$17:AL$67)=0,0,COUNTIF(AL$17:AL$67,"&gt;="&amp;AK82)-COUNTIF(AL$17:AL$67,"&gt;="&amp;AK81))</f>
      </c>
      <c r="AM101" s="99"/>
      <c r="AN101" s="102">
        <f>IF(COUNT(AN$17:AN$67)=0,0,COUNTIF(AN$17:AN$67,"&gt;="&amp;AM82)-COUNTIF(AN$17:AN$67,"&gt;="&amp;AM81))</f>
      </c>
      <c r="AO101" s="99"/>
      <c r="AP101" s="102">
        <f>IF(COUNT(AP$17:AP$67)=0,0,COUNTIF(AP$17:AP$67,"&gt;="&amp;AO82)-COUNTIF(AP$17:AP$67,"&gt;="&amp;AO81))</f>
      </c>
      <c r="AQ101" s="99"/>
      <c r="AR101" s="102">
        <f>IF(COUNT(AR$17:AR$67)=0,0,COUNTIF(AR$17:AR$67,"&gt;="&amp;AQ82)-COUNTIF(AR$17:AR$67,"&gt;="&amp;AQ81))</f>
      </c>
      <c r="AS101" s="99"/>
      <c r="AT101" s="102">
        <f>IF(COUNT(AT$17:AT$67)=0,0,COUNTIF(AT$17:AT$67,"&gt;="&amp;AS82)-COUNTIF(AT$17:AT$67,"&gt;="&amp;AS81))</f>
      </c>
      <c r="AU101" s="99"/>
      <c r="AV101" s="102">
        <f>IF(COUNT(AV$17:AV$67)=0,0,COUNTIF(AV$17:AV$67,"&gt;="&amp;AU82)-COUNTIF(AV$17:AV$67,"&gt;="&amp;AU81))</f>
      </c>
      <c r="AW101" s="99"/>
      <c r="AX101" s="102">
        <f>IF(COUNT(AX$17:AX$67)=0,0,COUNTIF(AX$17:AX$67,"&gt;="&amp;AW82)-COUNTIF(AX$17:AX$67,"&gt;="&amp;AW81))</f>
      </c>
      <c r="AY101" s="99"/>
      <c r="AZ101" s="102">
        <f>IF(COUNT(AZ$17:AZ$67)=0,0,COUNTIF(AZ$17:AZ$67,"&gt;="&amp;AY82)-COUNTIF(AZ$17:AZ$67,"&gt;="&amp;AY81))</f>
      </c>
      <c r="BA101" s="99"/>
      <c r="BB101" s="102">
        <f>IF(COUNT(BB$17:BB$67)=0,0,COUNTIF(BB$17:BB$67,"&gt;="&amp;BA82)-COUNTIF(BB$17:BB$67,"&gt;="&amp;BA81))</f>
      </c>
      <c r="BC101" s="99"/>
      <c r="BD101" s="102">
        <f>IF(COUNT(BD$17:BD$67)=0,0,COUNTIF(BD$17:BD$67,"&gt;="&amp;BC82)-COUNTIF(BD$17:BD$67,"&gt;="&amp;BC81))</f>
      </c>
      <c r="BE101" s="99"/>
      <c r="BF101" s="102">
        <f>IF(COUNT(BF$17:BF$67)=0,0,COUNTIF(BF$17:BF$67,"&gt;="&amp;BE82)-COUNTIF(BF$17:BF$67,"&gt;="&amp;BE81))</f>
      </c>
      <c r="BG101" s="99"/>
      <c r="BH101" s="102">
        <f>IF(COUNT(BH$17:BH$67)=0,0,COUNTIF(BH$17:BH$67,"&gt;="&amp;BG82)-COUNTIF(BH$17:BH$67,"&gt;="&amp;BG81))</f>
      </c>
      <c r="BI101" s="99"/>
      <c r="BJ101" s="102">
        <f>IF(COUNT(BJ$17:BJ$67)=0,0,COUNTIF(BJ$17:BJ$67,"&gt;="&amp;BI82)-COUNTIF(BJ$17:BJ$67,"&gt;="&amp;BI81))</f>
      </c>
      <c r="BK101" s="99"/>
      <c r="BL101" s="102">
        <f>IF(COUNT(BL$17:BL$67)=0,0,COUNTIF(BL$17:BL$67,"&gt;="&amp;BK82)-COUNTIF(BL$17:BL$67,"&gt;="&amp;BK81))</f>
      </c>
      <c r="BM101" s="99"/>
      <c r="BN101" s="102">
        <f>IF(COUNT(BN$17:BN$67)=0,0,COUNTIF(BN$17:BN$67,"&gt;="&amp;BM82)-COUNTIF(BN$17:BN$67,"&gt;="&amp;BM81))</f>
      </c>
      <c r="BO101" s="99"/>
      <c r="BP101" s="102">
        <f>IF(COUNT(BP$17:BP$67)=0,0,COUNTIF(BP$17:BP$67,"&gt;="&amp;BO82)-COUNTIF(BP$17:BP$67,"&gt;="&amp;BO81))</f>
      </c>
      <c r="BQ101" s="99"/>
      <c r="BR101" s="102">
        <f>IF(COUNT(BR$17:BR$67)=0,0,COUNTIF(BR$17:BR$67,"&gt;="&amp;BQ82)-COUNTIF(BR$17:BR$67,"&gt;="&amp;BQ81))</f>
      </c>
      <c r="BS101" s="99"/>
      <c r="BT101" s="102">
        <f>IF(COUNT(BT$17:BT$67)=0,0,COUNTIF(BT$17:BT$67,"&gt;="&amp;BS82)-COUNTIF(BT$17:BT$67,"&gt;="&amp;BS81))</f>
      </c>
      <c r="BU101" s="99"/>
      <c r="BV101" s="102">
        <f>IF(COUNT(BV$17:BV$67)=0,0,COUNTIF(BV$17:BV$67,"&gt;="&amp;BU82)-COUNTIF(BV$17:BV$67,"&gt;="&amp;BU81))</f>
      </c>
      <c r="BW101" s="99"/>
      <c r="BX101" s="102">
        <f>IF(COUNT(BX$17:BX$67)=0,0,COUNTIF(BX$17:BX$67,"&gt;="&amp;BW82)-COUNTIF(BX$17:BX$67,"&gt;="&amp;BW81))</f>
      </c>
      <c r="BY101" s="99"/>
      <c r="BZ101" s="102">
        <f>IF(COUNT(BZ$17:BZ$67)=0,0,COUNTIF(BZ$17:BZ$67,"&gt;="&amp;BY82)-COUNTIF(BZ$17:BZ$67,"&gt;="&amp;BY81))</f>
      </c>
      <c r="CA101" s="99"/>
      <c r="CB101" s="102">
        <f>IF(COUNT(CB$17:CB$67)=0,0,COUNTIF(CB$17:CB$67,"&gt;="&amp;CA82)-COUNTIF(CB$17:CB$67,"&gt;="&amp;CA81))</f>
      </c>
      <c r="CC101" s="99"/>
      <c r="CD101" s="102">
        <f>IF(COUNT(CD$17:CD$67)=0,0,COUNTIF(CD$17:CD$67,"&gt;="&amp;CC82)-COUNTIF(CD$17:CD$67,"&gt;="&amp;CC81))</f>
      </c>
      <c r="CF101" s="102">
        <f>IF(COUNT(CF$17:CF$67)=0,0,COUNTIF(CF$17:CF$67,"&gt;="&amp;CE82)-COUNTIF(CF$17:CF$67,"&gt;="&amp;CE81))</f>
      </c>
      <c r="CH101" s="102">
        <f>IF(COUNT(CH$17:CH$67)=0,0,COUNTIF(CH$17:CH$67,"&gt;="&amp;CG82)-COUNTIF(CH$17:CH$67,"&gt;="&amp;CG81))</f>
      </c>
    </row>
    <row r="102" ht="13.5" customHeight="1">
      <c r="A102" s="100">
        <v>3.0</v>
      </c>
      <c r="B102" s="100"/>
      <c r="C102" s="100"/>
      <c r="D102" s="100"/>
      <c r="E102" s="99"/>
      <c r="F102" s="101">
        <f>IF(COUNT(F$17:F$67)=0,0,COUNTIF(F$17:F$67,"&gt;="&amp;E83)-COUNTIF(F$17:F$67,"&gt;="&amp;E82))</f>
      </c>
      <c r="G102" s="99"/>
      <c r="H102" s="102">
        <f>IF(COUNT(H$17:H$67)=0,0,COUNTIF(H$17:H$67,"&gt;="&amp;G83)-COUNTIF(H$17:H$67,"&gt;="&amp;G82))</f>
      </c>
      <c r="I102" s="99"/>
      <c r="J102" s="102">
        <f>IF(COUNT(J$17:J$67)=0,0,COUNTIF(J$17:J$67,"&gt;="&amp;I83)-COUNTIF(J$17:J$67,"&gt;="&amp;I82))</f>
      </c>
      <c r="K102" s="99"/>
      <c r="L102" s="102">
        <f>IF(COUNT(L$17:L$67)=0,0,COUNTIF(L$17:L$67,"&gt;="&amp;K83)-COUNTIF(L$17:L$67,"&gt;="&amp;K82))</f>
      </c>
      <c r="M102" s="99"/>
      <c r="N102" s="102">
        <f>IF(COUNT(N$17:N$67)=0,0,COUNTIF(N$17:N$67,"&gt;="&amp;M83)-COUNTIF(N$17:N$67,"&gt;="&amp;M82))</f>
      </c>
      <c r="O102" s="99"/>
      <c r="P102" s="102">
        <f>IF(COUNT(P$17:P$67)=0,0,COUNTIF(P$17:P$67,"&gt;="&amp;O83)-COUNTIF(P$17:P$67,"&gt;="&amp;O82))</f>
      </c>
      <c r="Q102" s="99"/>
      <c r="R102" s="102">
        <f>IF(COUNT(R$17:R$67)=0,0,COUNTIF(R$17:R$67,"&gt;="&amp;Q83)-COUNTIF(R$17:R$67,"&gt;="&amp;Q82))</f>
      </c>
      <c r="S102" s="99"/>
      <c r="T102" s="102">
        <f>IF(COUNT(T$17:T$67)=0,0,COUNTIF(T$17:T$67,"&gt;="&amp;S83)-COUNTIF(T$17:T$67,"&gt;="&amp;S82))</f>
      </c>
      <c r="U102" s="99"/>
      <c r="V102" s="102">
        <f>IF(COUNT(V$17:V$67)=0,0,COUNTIF(V$17:V$67,"&gt;="&amp;U83)-COUNTIF(V$17:V$67,"&gt;="&amp;U82))</f>
      </c>
      <c r="W102" s="99"/>
      <c r="X102" s="102">
        <f>IF(COUNT(X$17:X$67)=0,0,COUNTIF(X$17:X$67,"&gt;="&amp;W83)-COUNTIF(X$17:X$67,"&gt;="&amp;W82))</f>
      </c>
      <c r="Y102" s="99"/>
      <c r="Z102" s="102">
        <f>IF(COUNT(Z$17:Z$67)=0,0,COUNTIF(Z$17:Z$67,"&gt;="&amp;Y83)-COUNTIF(Z$17:Z$67,"&gt;="&amp;Y82))</f>
      </c>
      <c r="AA102" s="99"/>
      <c r="AB102" s="102">
        <f>IF(COUNT(AB$17:AB$67)=0,0,COUNTIF(AB$17:AB$67,"&gt;="&amp;AA83)-COUNTIF(AB$17:AB$67,"&gt;="&amp;AA82))</f>
      </c>
      <c r="AC102" s="99"/>
      <c r="AD102" s="102">
        <f>IF(COUNT(AD$17:AD$67)=0,0,COUNTIF(AD$17:AD$67,"&gt;="&amp;AC83)-COUNTIF(AD$17:AD$67,"&gt;="&amp;AC82))</f>
      </c>
      <c r="AE102" s="99"/>
      <c r="AF102" s="102">
        <f>IF(COUNT(AF$17:AF$67)=0,0,COUNTIF(AF$17:AF$67,"&gt;="&amp;AE83)-COUNTIF(AF$17:AF$67,"&gt;="&amp;AE82))</f>
      </c>
      <c r="AG102" s="99"/>
      <c r="AH102" s="102">
        <f>IF(COUNT(AH$17:AH$67)=0,0,COUNTIF(AH$17:AH$67,"&gt;="&amp;AG83)-COUNTIF(AH$17:AH$67,"&gt;="&amp;AG82))</f>
      </c>
      <c r="AI102" s="99"/>
      <c r="AJ102" s="102">
        <f>IF(COUNT(AJ$17:AJ$67)=0,0,COUNTIF(AJ$17:AJ$67,"&gt;="&amp;AI83)-COUNTIF(AJ$17:AJ$67,"&gt;="&amp;AI82))</f>
      </c>
      <c r="AK102" s="99"/>
      <c r="AL102" s="102">
        <f>IF(COUNT(AL$17:AL$67)=0,0,COUNTIF(AL$17:AL$67,"&gt;="&amp;AK83)-COUNTIF(AL$17:AL$67,"&gt;="&amp;AK82))</f>
      </c>
      <c r="AM102" s="99"/>
      <c r="AN102" s="102">
        <f>IF(COUNT(AN$17:AN$67)=0,0,COUNTIF(AN$17:AN$67,"&gt;="&amp;AM83)-COUNTIF(AN$17:AN$67,"&gt;="&amp;AM82))</f>
      </c>
      <c r="AO102" s="99"/>
      <c r="AP102" s="102">
        <f>IF(COUNT(AP$17:AP$67)=0,0,COUNTIF(AP$17:AP$67,"&gt;="&amp;AO83)-COUNTIF(AP$17:AP$67,"&gt;="&amp;AO82))</f>
      </c>
      <c r="AQ102" s="99"/>
      <c r="AR102" s="102">
        <f>IF(COUNT(AR$17:AR$67)=0,0,COUNTIF(AR$17:AR$67,"&gt;="&amp;AQ83)-COUNTIF(AR$17:AR$67,"&gt;="&amp;AQ82))</f>
      </c>
      <c r="AS102" s="99"/>
      <c r="AT102" s="102">
        <f>IF(COUNT(AT$17:AT$67)=0,0,COUNTIF(AT$17:AT$67,"&gt;="&amp;AS83)-COUNTIF(AT$17:AT$67,"&gt;="&amp;AS82))</f>
      </c>
      <c r="AU102" s="99"/>
      <c r="AV102" s="102">
        <f>IF(COUNT(AV$17:AV$67)=0,0,COUNTIF(AV$17:AV$67,"&gt;="&amp;AU83)-COUNTIF(AV$17:AV$67,"&gt;="&amp;AU82))</f>
      </c>
      <c r="AW102" s="99"/>
      <c r="AX102" s="102">
        <f>IF(COUNT(AX$17:AX$67)=0,0,COUNTIF(AX$17:AX$67,"&gt;="&amp;AW83)-COUNTIF(AX$17:AX$67,"&gt;="&amp;AW82))</f>
      </c>
      <c r="AY102" s="99"/>
      <c r="AZ102" s="102">
        <f>IF(COUNT(AZ$17:AZ$67)=0,0,COUNTIF(AZ$17:AZ$67,"&gt;="&amp;AY83)-COUNTIF(AZ$17:AZ$67,"&gt;="&amp;AY82))</f>
      </c>
      <c r="BA102" s="99"/>
      <c r="BB102" s="102">
        <f>IF(COUNT(BB$17:BB$67)=0,0,COUNTIF(BB$17:BB$67,"&gt;="&amp;BA83)-COUNTIF(BB$17:BB$67,"&gt;="&amp;BA82))</f>
      </c>
      <c r="BC102" s="99"/>
      <c r="BD102" s="102">
        <f>IF(COUNT(BD$17:BD$67)=0,0,COUNTIF(BD$17:BD$67,"&gt;="&amp;BC83)-COUNTIF(BD$17:BD$67,"&gt;="&amp;BC82))</f>
      </c>
      <c r="BE102" s="99"/>
      <c r="BF102" s="102">
        <f>IF(COUNT(BF$17:BF$67)=0,0,COUNTIF(BF$17:BF$67,"&gt;="&amp;BE83)-COUNTIF(BF$17:BF$67,"&gt;="&amp;BE82))</f>
      </c>
      <c r="BG102" s="99"/>
      <c r="BH102" s="102">
        <f>IF(COUNT(BH$17:BH$67)=0,0,COUNTIF(BH$17:BH$67,"&gt;="&amp;BG83)-COUNTIF(BH$17:BH$67,"&gt;="&amp;BG82))</f>
      </c>
      <c r="BI102" s="99"/>
      <c r="BJ102" s="102">
        <f>IF(COUNT(BJ$17:BJ$67)=0,0,COUNTIF(BJ$17:BJ$67,"&gt;="&amp;BI83)-COUNTIF(BJ$17:BJ$67,"&gt;="&amp;BI82))</f>
      </c>
      <c r="BK102" s="99"/>
      <c r="BL102" s="102">
        <f>IF(COUNT(BL$17:BL$67)=0,0,COUNTIF(BL$17:BL$67,"&gt;="&amp;BK83)-COUNTIF(BL$17:BL$67,"&gt;="&amp;BK82))</f>
      </c>
      <c r="BM102" s="99"/>
      <c r="BN102" s="102">
        <f>IF(COUNT(BN$17:BN$67)=0,0,COUNTIF(BN$17:BN$67,"&gt;="&amp;BM83)-COUNTIF(BN$17:BN$67,"&gt;="&amp;BM82))</f>
      </c>
      <c r="BO102" s="99"/>
      <c r="BP102" s="102">
        <f>IF(COUNT(BP$17:BP$67)=0,0,COUNTIF(BP$17:BP$67,"&gt;="&amp;BO83)-COUNTIF(BP$17:BP$67,"&gt;="&amp;BO82))</f>
      </c>
      <c r="BQ102" s="99"/>
      <c r="BR102" s="102">
        <f>IF(COUNT(BR$17:BR$67)=0,0,COUNTIF(BR$17:BR$67,"&gt;="&amp;BQ83)-COUNTIF(BR$17:BR$67,"&gt;="&amp;BQ82))</f>
      </c>
      <c r="BS102" s="99"/>
      <c r="BT102" s="102">
        <f>IF(COUNT(BT$17:BT$67)=0,0,COUNTIF(BT$17:BT$67,"&gt;="&amp;BS83)-COUNTIF(BT$17:BT$67,"&gt;="&amp;BS82))</f>
      </c>
      <c r="BU102" s="99"/>
      <c r="BV102" s="102">
        <f>IF(COUNT(BV$17:BV$67)=0,0,COUNTIF(BV$17:BV$67,"&gt;="&amp;BU83)-COUNTIF(BV$17:BV$67,"&gt;="&amp;BU82))</f>
      </c>
      <c r="BW102" s="99"/>
      <c r="BX102" s="102">
        <f>IF(COUNT(BX$17:BX$67)=0,0,COUNTIF(BX$17:BX$67,"&gt;="&amp;BW83)-COUNTIF(BX$17:BX$67,"&gt;="&amp;BW82))</f>
      </c>
      <c r="BY102" s="99"/>
      <c r="BZ102" s="102">
        <f>IF(COUNT(BZ$17:BZ$67)=0,0,COUNTIF(BZ$17:BZ$67,"&gt;="&amp;BY83)-COUNTIF(BZ$17:BZ$67,"&gt;="&amp;BY82))</f>
      </c>
      <c r="CA102" s="99"/>
      <c r="CB102" s="102">
        <f>IF(COUNT(CB$17:CB$67)=0,0,COUNTIF(CB$17:CB$67,"&gt;="&amp;CA83)-COUNTIF(CB$17:CB$67,"&gt;="&amp;CA82))</f>
      </c>
      <c r="CC102" s="99"/>
      <c r="CD102" s="102">
        <f>IF(COUNT(CD$17:CD$67)=0,0,COUNTIF(CD$17:CD$67,"&gt;="&amp;CC83)-COUNTIF(CD$17:CD$67,"&gt;="&amp;CC82))</f>
      </c>
      <c r="CF102" s="102">
        <f>IF(COUNT(CF$17:CF$67)=0,0,COUNTIF(CF$17:CF$67,"&gt;="&amp;CE83)-COUNTIF(CF$17:CF$67,"&gt;="&amp;CE82))</f>
      </c>
      <c r="CH102" s="102">
        <f>IF(COUNT(CH$17:CH$67)=0,0,COUNTIF(CH$17:CH$67,"&gt;="&amp;CG83)-COUNTIF(CH$17:CH$67,"&gt;="&amp;CG82))</f>
      </c>
    </row>
    <row r="103" ht="13.5" customHeight="1">
      <c r="A103" s="100">
        <v>4.0</v>
      </c>
      <c r="B103" s="100"/>
      <c r="C103" s="100"/>
      <c r="D103" s="100"/>
      <c r="E103" s="99"/>
      <c r="F103" s="101">
        <f>IF(COUNT(F$17:F$67)=0,0,COUNTIF(F$17:F$67,"&gt;="&amp;E84)-COUNTIF(F$17:F$67,"&gt;="&amp;E83))</f>
      </c>
      <c r="G103" s="99"/>
      <c r="H103" s="102">
        <f>IF(COUNT(H$17:H$67)=0,0,COUNTIF(H$17:H$67,"&gt;="&amp;G84)-COUNTIF(H$17:H$67,"&gt;="&amp;G83))</f>
      </c>
      <c r="I103" s="99"/>
      <c r="J103" s="102">
        <f>IF(COUNT(J$17:J$67)=0,0,COUNTIF(J$17:J$67,"&gt;="&amp;I84)-COUNTIF(J$17:J$67,"&gt;="&amp;I83))</f>
      </c>
      <c r="K103" s="99"/>
      <c r="L103" s="102">
        <f>IF(COUNT(L$17:L$67)=0,0,COUNTIF(L$17:L$67,"&gt;="&amp;K84)-COUNTIF(L$17:L$67,"&gt;="&amp;K83))</f>
      </c>
      <c r="M103" s="99"/>
      <c r="N103" s="102">
        <f>IF(COUNT(N$17:N$67)=0,0,COUNTIF(N$17:N$67,"&gt;="&amp;M84)-COUNTIF(N$17:N$67,"&gt;="&amp;M83))</f>
      </c>
      <c r="O103" s="99"/>
      <c r="P103" s="102">
        <f>IF(COUNT(P$17:P$67)=0,0,COUNTIF(P$17:P$67,"&gt;="&amp;O84)-COUNTIF(P$17:P$67,"&gt;="&amp;O83))</f>
      </c>
      <c r="Q103" s="99"/>
      <c r="R103" s="102">
        <f>IF(COUNT(R$17:R$67)=0,0,COUNTIF(R$17:R$67,"&gt;="&amp;Q84)-COUNTIF(R$17:R$67,"&gt;="&amp;Q83))</f>
      </c>
      <c r="S103" s="99"/>
      <c r="T103" s="102">
        <f>IF(COUNT(T$17:T$67)=0,0,COUNTIF(T$17:T$67,"&gt;="&amp;S84)-COUNTIF(T$17:T$67,"&gt;="&amp;S83))</f>
      </c>
      <c r="U103" s="99"/>
      <c r="V103" s="102">
        <f>IF(COUNT(V$17:V$67)=0,0,COUNTIF(V$17:V$67,"&gt;="&amp;U84)-COUNTIF(V$17:V$67,"&gt;="&amp;U83))</f>
      </c>
      <c r="W103" s="99"/>
      <c r="X103" s="102">
        <f>IF(COUNT(X$17:X$67)=0,0,COUNTIF(X$17:X$67,"&gt;="&amp;W84)-COUNTIF(X$17:X$67,"&gt;="&amp;W83))</f>
      </c>
      <c r="Y103" s="99"/>
      <c r="Z103" s="102">
        <f>IF(COUNT(Z$17:Z$67)=0,0,COUNTIF(Z$17:Z$67,"&gt;="&amp;Y84)-COUNTIF(Z$17:Z$67,"&gt;="&amp;Y83))</f>
      </c>
      <c r="AA103" s="99"/>
      <c r="AB103" s="102">
        <f>IF(COUNT(AB$17:AB$67)=0,0,COUNTIF(AB$17:AB$67,"&gt;="&amp;AA84)-COUNTIF(AB$17:AB$67,"&gt;="&amp;AA83))</f>
      </c>
      <c r="AC103" s="99"/>
      <c r="AD103" s="102">
        <f>IF(COUNT(AD$17:AD$67)=0,0,COUNTIF(AD$17:AD$67,"&gt;="&amp;AC84)-COUNTIF(AD$17:AD$67,"&gt;="&amp;AC83))</f>
      </c>
      <c r="AE103" s="99"/>
      <c r="AF103" s="102">
        <f>IF(COUNT(AF$17:AF$67)=0,0,COUNTIF(AF$17:AF$67,"&gt;="&amp;AE84)-COUNTIF(AF$17:AF$67,"&gt;="&amp;AE83))</f>
      </c>
      <c r="AG103" s="99"/>
      <c r="AH103" s="102">
        <f>IF(COUNT(AH$17:AH$67)=0,0,COUNTIF(AH$17:AH$67,"&gt;="&amp;AG84)-COUNTIF(AH$17:AH$67,"&gt;="&amp;AG83))</f>
      </c>
      <c r="AI103" s="99"/>
      <c r="AJ103" s="102">
        <f>IF(COUNT(AJ$17:AJ$67)=0,0,COUNTIF(AJ$17:AJ$67,"&gt;="&amp;AI84)-COUNTIF(AJ$17:AJ$67,"&gt;="&amp;AI83))</f>
      </c>
      <c r="AK103" s="99"/>
      <c r="AL103" s="102">
        <f>IF(COUNT(AL$17:AL$67)=0,0,COUNTIF(AL$17:AL$67,"&gt;="&amp;AK84)-COUNTIF(AL$17:AL$67,"&gt;="&amp;AK83))</f>
      </c>
      <c r="AM103" s="99"/>
      <c r="AN103" s="102">
        <f>IF(COUNT(AN$17:AN$67)=0,0,COUNTIF(AN$17:AN$67,"&gt;="&amp;AM84)-COUNTIF(AN$17:AN$67,"&gt;="&amp;AM83))</f>
      </c>
      <c r="AO103" s="99"/>
      <c r="AP103" s="102">
        <f>IF(COUNT(AP$17:AP$67)=0,0,COUNTIF(AP$17:AP$67,"&gt;="&amp;AO84)-COUNTIF(AP$17:AP$67,"&gt;="&amp;AO83))</f>
      </c>
      <c r="AQ103" s="99"/>
      <c r="AR103" s="102">
        <f>IF(COUNT(AR$17:AR$67)=0,0,COUNTIF(AR$17:AR$67,"&gt;="&amp;AQ84)-COUNTIF(AR$17:AR$67,"&gt;="&amp;AQ83))</f>
      </c>
      <c r="AS103" s="99"/>
      <c r="AT103" s="102">
        <f>IF(COUNT(AT$17:AT$67)=0,0,COUNTIF(AT$17:AT$67,"&gt;="&amp;AS84)-COUNTIF(AT$17:AT$67,"&gt;="&amp;AS83))</f>
      </c>
      <c r="AU103" s="99"/>
      <c r="AV103" s="102">
        <f>IF(COUNT(AV$17:AV$67)=0,0,COUNTIF(AV$17:AV$67,"&gt;="&amp;AU84)-COUNTIF(AV$17:AV$67,"&gt;="&amp;AU83))</f>
      </c>
      <c r="AW103" s="99"/>
      <c r="AX103" s="102">
        <f>IF(COUNT(AX$17:AX$67)=0,0,COUNTIF(AX$17:AX$67,"&gt;="&amp;AW84)-COUNTIF(AX$17:AX$67,"&gt;="&amp;AW83))</f>
      </c>
      <c r="AY103" s="99"/>
      <c r="AZ103" s="102">
        <f>IF(COUNT(AZ$17:AZ$67)=0,0,COUNTIF(AZ$17:AZ$67,"&gt;="&amp;AY84)-COUNTIF(AZ$17:AZ$67,"&gt;="&amp;AY83))</f>
      </c>
      <c r="BA103" s="99"/>
      <c r="BB103" s="102">
        <f>IF(COUNT(BB$17:BB$67)=0,0,COUNTIF(BB$17:BB$67,"&gt;="&amp;BA84)-COUNTIF(BB$17:BB$67,"&gt;="&amp;BA83))</f>
      </c>
      <c r="BC103" s="99"/>
      <c r="BD103" s="102">
        <f>IF(COUNT(BD$17:BD$67)=0,0,COUNTIF(BD$17:BD$67,"&gt;="&amp;BC84)-COUNTIF(BD$17:BD$67,"&gt;="&amp;BC83))</f>
      </c>
      <c r="BE103" s="99"/>
      <c r="BF103" s="102">
        <f>IF(COUNT(BF$17:BF$67)=0,0,COUNTIF(BF$17:BF$67,"&gt;="&amp;BE84)-COUNTIF(BF$17:BF$67,"&gt;="&amp;BE83))</f>
      </c>
      <c r="BG103" s="99"/>
      <c r="BH103" s="102">
        <f>IF(COUNT(BH$17:BH$67)=0,0,COUNTIF(BH$17:BH$67,"&gt;="&amp;BG84)-COUNTIF(BH$17:BH$67,"&gt;="&amp;BG83))</f>
      </c>
      <c r="BI103" s="99"/>
      <c r="BJ103" s="102">
        <f>IF(COUNT(BJ$17:BJ$67)=0,0,COUNTIF(BJ$17:BJ$67,"&gt;="&amp;BI84)-COUNTIF(BJ$17:BJ$67,"&gt;="&amp;BI83))</f>
      </c>
      <c r="BK103" s="99"/>
      <c r="BL103" s="102">
        <f>IF(COUNT(BL$17:BL$67)=0,0,COUNTIF(BL$17:BL$67,"&gt;="&amp;BK84)-COUNTIF(BL$17:BL$67,"&gt;="&amp;BK83))</f>
      </c>
      <c r="BM103" s="99"/>
      <c r="BN103" s="102">
        <f>IF(COUNT(BN$17:BN$67)=0,0,COUNTIF(BN$17:BN$67,"&gt;="&amp;BM84)-COUNTIF(BN$17:BN$67,"&gt;="&amp;BM83))</f>
      </c>
      <c r="BO103" s="99"/>
      <c r="BP103" s="102">
        <f>IF(COUNT(BP$17:BP$67)=0,0,COUNTIF(BP$17:BP$67,"&gt;="&amp;BO84)-COUNTIF(BP$17:BP$67,"&gt;="&amp;BO83))</f>
      </c>
      <c r="BQ103" s="99"/>
      <c r="BR103" s="102">
        <f>IF(COUNT(BR$17:BR$67)=0,0,COUNTIF(BR$17:BR$67,"&gt;="&amp;BQ84)-COUNTIF(BR$17:BR$67,"&gt;="&amp;BQ83))</f>
      </c>
      <c r="BS103" s="99"/>
      <c r="BT103" s="102">
        <f>IF(COUNT(BT$17:BT$67)=0,0,COUNTIF(BT$17:BT$67,"&gt;="&amp;BS84)-COUNTIF(BT$17:BT$67,"&gt;="&amp;BS83))</f>
      </c>
      <c r="BU103" s="99"/>
      <c r="BV103" s="102">
        <f>IF(COUNT(BV$17:BV$67)=0,0,COUNTIF(BV$17:BV$67,"&gt;="&amp;BU84)-COUNTIF(BV$17:BV$67,"&gt;="&amp;BU83))</f>
      </c>
      <c r="BW103" s="99"/>
      <c r="BX103" s="102">
        <f>IF(COUNT(BX$17:BX$67)=0,0,COUNTIF(BX$17:BX$67,"&gt;="&amp;BW84)-COUNTIF(BX$17:BX$67,"&gt;="&amp;BW83))</f>
      </c>
      <c r="BY103" s="99"/>
      <c r="BZ103" s="102">
        <f>IF(COUNT(BZ$17:BZ$67)=0,0,COUNTIF(BZ$17:BZ$67,"&gt;="&amp;BY84)-COUNTIF(BZ$17:BZ$67,"&gt;="&amp;BY83))</f>
      </c>
      <c r="CA103" s="99"/>
      <c r="CB103" s="102">
        <f>IF(COUNT(CB$17:CB$67)=0,0,COUNTIF(CB$17:CB$67,"&gt;="&amp;CA84)-COUNTIF(CB$17:CB$67,"&gt;="&amp;CA83))</f>
      </c>
      <c r="CC103" s="99"/>
      <c r="CD103" s="102">
        <f>IF(COUNT(CD$17:CD$67)=0,0,COUNTIF(CD$17:CD$67,"&gt;="&amp;CC84)-COUNTIF(CD$17:CD$67,"&gt;="&amp;CC83))</f>
      </c>
      <c r="CF103" s="102">
        <f>IF(COUNT(CF$17:CF$67)=0,0,COUNTIF(CF$17:CF$67,"&gt;="&amp;CE84)-COUNTIF(CF$17:CF$67,"&gt;="&amp;CE83))</f>
      </c>
      <c r="CH103" s="102">
        <f>IF(COUNT(CH$17:CH$67)=0,0,COUNTIF(CH$17:CH$67,"&gt;="&amp;CG84)-COUNTIF(CH$17:CH$67,"&gt;="&amp;CG83))</f>
      </c>
    </row>
    <row r="104" ht="13.5" customHeight="1">
      <c r="A104" s="100">
        <v>5.0</v>
      </c>
      <c r="B104" s="100"/>
      <c r="C104" s="100"/>
      <c r="D104" s="100"/>
      <c r="E104" s="99"/>
      <c r="F104" s="101">
        <f>IF(COUNT(F$17:F$67)=0,0,COUNTIF(F$17:F$67,"&gt;="&amp;E85)-COUNTIF(F$17:F$67,"&gt;="&amp;E84))</f>
      </c>
      <c r="G104" s="99"/>
      <c r="H104" s="102">
        <f>IF(COUNT(H$17:H$67)=0,0,COUNTIF(H$17:H$67,"&gt;="&amp;G85)-COUNTIF(H$17:H$67,"&gt;="&amp;G84))</f>
      </c>
      <c r="I104" s="99"/>
      <c r="J104" s="102">
        <f>IF(COUNT(J$17:J$67)=0,0,COUNTIF(J$17:J$67,"&gt;="&amp;I85)-COUNTIF(J$17:J$67,"&gt;="&amp;I84))</f>
      </c>
      <c r="K104" s="99"/>
      <c r="L104" s="102">
        <f>IF(COUNT(L$17:L$67)=0,0,COUNTIF(L$17:L$67,"&gt;="&amp;K85)-COUNTIF(L$17:L$67,"&gt;="&amp;K84))</f>
      </c>
      <c r="M104" s="99"/>
      <c r="N104" s="102">
        <f>IF(COUNT(N$17:N$67)=0,0,COUNTIF(N$17:N$67,"&gt;="&amp;M85)-COUNTIF(N$17:N$67,"&gt;="&amp;M84))</f>
      </c>
      <c r="O104" s="99"/>
      <c r="P104" s="102">
        <f>IF(COUNT(P$17:P$67)=0,0,COUNTIF(P$17:P$67,"&gt;="&amp;O85)-COUNTIF(P$17:P$67,"&gt;="&amp;O84))</f>
      </c>
      <c r="Q104" s="99"/>
      <c r="R104" s="102">
        <f>IF(COUNT(R$17:R$67)=0,0,COUNTIF(R$17:R$67,"&gt;="&amp;Q85)-COUNTIF(R$17:R$67,"&gt;="&amp;Q84))</f>
      </c>
      <c r="S104" s="99"/>
      <c r="T104" s="102">
        <f>IF(COUNT(T$17:T$67)=0,0,COUNTIF(T$17:T$67,"&gt;="&amp;S85)-COUNTIF(T$17:T$67,"&gt;="&amp;S84))</f>
      </c>
      <c r="U104" s="99"/>
      <c r="V104" s="102">
        <f>IF(COUNT(V$17:V$67)=0,0,COUNTIF(V$17:V$67,"&gt;="&amp;U85)-COUNTIF(V$17:V$67,"&gt;="&amp;U84))</f>
      </c>
      <c r="W104" s="99"/>
      <c r="X104" s="102">
        <f>IF(COUNT(X$17:X$67)=0,0,COUNTIF(X$17:X$67,"&gt;="&amp;W85)-COUNTIF(X$17:X$67,"&gt;="&amp;W84))</f>
      </c>
      <c r="Y104" s="99"/>
      <c r="Z104" s="102">
        <f>IF(COUNT(Z$17:Z$67)=0,0,COUNTIF(Z$17:Z$67,"&gt;="&amp;Y85)-COUNTIF(Z$17:Z$67,"&gt;="&amp;Y84))</f>
      </c>
      <c r="AA104" s="99"/>
      <c r="AB104" s="102">
        <f>IF(COUNT(AB$17:AB$67)=0,0,COUNTIF(AB$17:AB$67,"&gt;="&amp;AA85)-COUNTIF(AB$17:AB$67,"&gt;="&amp;AA84))</f>
      </c>
      <c r="AC104" s="99"/>
      <c r="AD104" s="102">
        <f>IF(COUNT(AD$17:AD$67)=0,0,COUNTIF(AD$17:AD$67,"&gt;="&amp;AC85)-COUNTIF(AD$17:AD$67,"&gt;="&amp;AC84))</f>
      </c>
      <c r="AE104" s="99"/>
      <c r="AF104" s="102">
        <f>IF(COUNT(AF$17:AF$67)=0,0,COUNTIF(AF$17:AF$67,"&gt;="&amp;AE85)-COUNTIF(AF$17:AF$67,"&gt;="&amp;AE84))</f>
      </c>
      <c r="AG104" s="99"/>
      <c r="AH104" s="102">
        <f>IF(COUNT(AH$17:AH$67)=0,0,COUNTIF(AH$17:AH$67,"&gt;="&amp;AG85)-COUNTIF(AH$17:AH$67,"&gt;="&amp;AG84))</f>
      </c>
      <c r="AI104" s="99"/>
      <c r="AJ104" s="102">
        <f>IF(COUNT(AJ$17:AJ$67)=0,0,COUNTIF(AJ$17:AJ$67,"&gt;="&amp;AI85)-COUNTIF(AJ$17:AJ$67,"&gt;="&amp;AI84))</f>
      </c>
      <c r="AK104" s="99"/>
      <c r="AL104" s="102">
        <f>IF(COUNT(AL$17:AL$67)=0,0,COUNTIF(AL$17:AL$67,"&gt;="&amp;AK85)-COUNTIF(AL$17:AL$67,"&gt;="&amp;AK84))</f>
      </c>
      <c r="AM104" s="99"/>
      <c r="AN104" s="102">
        <f>IF(COUNT(AN$17:AN$67)=0,0,COUNTIF(AN$17:AN$67,"&gt;="&amp;AM85)-COUNTIF(AN$17:AN$67,"&gt;="&amp;AM84))</f>
      </c>
      <c r="AO104" s="99"/>
      <c r="AP104" s="102">
        <f>IF(COUNT(AP$17:AP$67)=0,0,COUNTIF(AP$17:AP$67,"&gt;="&amp;AO85)-COUNTIF(AP$17:AP$67,"&gt;="&amp;AO84))</f>
      </c>
      <c r="AQ104" s="99"/>
      <c r="AR104" s="102">
        <f>IF(COUNT(AR$17:AR$67)=0,0,COUNTIF(AR$17:AR$67,"&gt;="&amp;AQ85)-COUNTIF(AR$17:AR$67,"&gt;="&amp;AQ84))</f>
      </c>
      <c r="AS104" s="99"/>
      <c r="AT104" s="102">
        <f>IF(COUNT(AT$17:AT$67)=0,0,COUNTIF(AT$17:AT$67,"&gt;="&amp;AS85)-COUNTIF(AT$17:AT$67,"&gt;="&amp;AS84))</f>
      </c>
      <c r="AU104" s="99"/>
      <c r="AV104" s="102">
        <f>IF(COUNT(AV$17:AV$67)=0,0,COUNTIF(AV$17:AV$67,"&gt;="&amp;AU85)-COUNTIF(AV$17:AV$67,"&gt;="&amp;AU84))</f>
      </c>
      <c r="AW104" s="99"/>
      <c r="AX104" s="102">
        <f>IF(COUNT(AX$17:AX$67)=0,0,COUNTIF(AX$17:AX$67,"&gt;="&amp;AW85)-COUNTIF(AX$17:AX$67,"&gt;="&amp;AW84))</f>
      </c>
      <c r="AY104" s="99"/>
      <c r="AZ104" s="102">
        <f>IF(COUNT(AZ$17:AZ$67)=0,0,COUNTIF(AZ$17:AZ$67,"&gt;="&amp;AY85)-COUNTIF(AZ$17:AZ$67,"&gt;="&amp;AY84))</f>
      </c>
      <c r="BA104" s="99"/>
      <c r="BB104" s="102">
        <f>IF(COUNT(BB$17:BB$67)=0,0,COUNTIF(BB$17:BB$67,"&gt;="&amp;BA85)-COUNTIF(BB$17:BB$67,"&gt;="&amp;BA84))</f>
      </c>
      <c r="BC104" s="99"/>
      <c r="BD104" s="102">
        <f>IF(COUNT(BD$17:BD$67)=0,0,COUNTIF(BD$17:BD$67,"&gt;="&amp;BC85)-COUNTIF(BD$17:BD$67,"&gt;="&amp;BC84))</f>
      </c>
      <c r="BE104" s="99"/>
      <c r="BF104" s="102">
        <f>IF(COUNT(BF$17:BF$67)=0,0,COUNTIF(BF$17:BF$67,"&gt;="&amp;BE85)-COUNTIF(BF$17:BF$67,"&gt;="&amp;BE84))</f>
      </c>
      <c r="BG104" s="99"/>
      <c r="BH104" s="102">
        <f>IF(COUNT(BH$17:BH$67)=0,0,COUNTIF(BH$17:BH$67,"&gt;="&amp;BG85)-COUNTIF(BH$17:BH$67,"&gt;="&amp;BG84))</f>
      </c>
      <c r="BI104" s="99"/>
      <c r="BJ104" s="102">
        <f>IF(COUNT(BJ$17:BJ$67)=0,0,COUNTIF(BJ$17:BJ$67,"&gt;="&amp;BI85)-COUNTIF(BJ$17:BJ$67,"&gt;="&amp;BI84))</f>
      </c>
      <c r="BK104" s="99"/>
      <c r="BL104" s="102">
        <f>IF(COUNT(BL$17:BL$67)=0,0,COUNTIF(BL$17:BL$67,"&gt;="&amp;BK85)-COUNTIF(BL$17:BL$67,"&gt;="&amp;BK84))</f>
      </c>
      <c r="BM104" s="99"/>
      <c r="BN104" s="102">
        <f>IF(COUNT(BN$17:BN$67)=0,0,COUNTIF(BN$17:BN$67,"&gt;="&amp;BM85)-COUNTIF(BN$17:BN$67,"&gt;="&amp;BM84))</f>
      </c>
      <c r="BO104" s="99"/>
      <c r="BP104" s="102">
        <f>IF(COUNT(BP$17:BP$67)=0,0,COUNTIF(BP$17:BP$67,"&gt;="&amp;BO85)-COUNTIF(BP$17:BP$67,"&gt;="&amp;BO84))</f>
      </c>
      <c r="BQ104" s="99"/>
      <c r="BR104" s="102">
        <f>IF(COUNT(BR$17:BR$67)=0,0,COUNTIF(BR$17:BR$67,"&gt;="&amp;BQ85)-COUNTIF(BR$17:BR$67,"&gt;="&amp;BQ84))</f>
      </c>
      <c r="BS104" s="99"/>
      <c r="BT104" s="102">
        <f>IF(COUNT(BT$17:BT$67)=0,0,COUNTIF(BT$17:BT$67,"&gt;="&amp;BS85)-COUNTIF(BT$17:BT$67,"&gt;="&amp;BS84))</f>
      </c>
      <c r="BU104" s="99"/>
      <c r="BV104" s="102">
        <f>IF(COUNT(BV$17:BV$67)=0,0,COUNTIF(BV$17:BV$67,"&gt;="&amp;BU85)-COUNTIF(BV$17:BV$67,"&gt;="&amp;BU84))</f>
      </c>
      <c r="BW104" s="99"/>
      <c r="BX104" s="102">
        <f>IF(COUNT(BX$17:BX$67)=0,0,COUNTIF(BX$17:BX$67,"&gt;="&amp;BW85)-COUNTIF(BX$17:BX$67,"&gt;="&amp;BW84))</f>
      </c>
      <c r="BY104" s="99"/>
      <c r="BZ104" s="102">
        <f>IF(COUNT(BZ$17:BZ$67)=0,0,COUNTIF(BZ$17:BZ$67,"&gt;="&amp;BY85)-COUNTIF(BZ$17:BZ$67,"&gt;="&amp;BY84))</f>
      </c>
      <c r="CA104" s="99"/>
      <c r="CB104" s="102">
        <f>IF(COUNT(CB$17:CB$67)=0,0,COUNTIF(CB$17:CB$67,"&gt;="&amp;CA85)-COUNTIF(CB$17:CB$67,"&gt;="&amp;CA84))</f>
      </c>
      <c r="CC104" s="99"/>
      <c r="CD104" s="102">
        <f>IF(COUNT(CD$17:CD$67)=0,0,COUNTIF(CD$17:CD$67,"&gt;="&amp;CC85)-COUNTIF(CD$17:CD$67,"&gt;="&amp;CC84))</f>
      </c>
      <c r="CF104" s="102">
        <f>IF(COUNT(CF$17:CF$67)=0,0,COUNTIF(CF$17:CF$67,"&gt;="&amp;CE85)-COUNTIF(CF$17:CF$67,"&gt;="&amp;CE84))</f>
      </c>
      <c r="CH104" s="102">
        <f>IF(COUNT(CH$17:CH$67)=0,0,COUNTIF(CH$17:CH$67,"&gt;="&amp;CG85)-COUNTIF(CH$17:CH$67,"&gt;="&amp;CG84))</f>
      </c>
    </row>
    <row r="105" ht="13.5" customHeight="1">
      <c r="A105" s="100">
        <v>6.0</v>
      </c>
      <c r="B105" s="100"/>
      <c r="C105" s="100"/>
      <c r="D105" s="100"/>
      <c r="E105" s="99"/>
      <c r="F105" s="101">
        <f>IF(COUNT(F$17:F$67)=0,0,COUNTIF(F$17:F$67,"&gt;="&amp;E86)-COUNTIF(F$17:F$67,"&gt;="&amp;E85))</f>
      </c>
      <c r="G105" s="99"/>
      <c r="H105" s="102">
        <f>IF(COUNT(H$17:H$67)=0,0,COUNTIF(H$17:H$67,"&gt;="&amp;G86)-COUNTIF(H$17:H$67,"&gt;="&amp;G85))</f>
      </c>
      <c r="I105" s="99"/>
      <c r="J105" s="102">
        <f>IF(COUNT(J$17:J$67)=0,0,COUNTIF(J$17:J$67,"&gt;="&amp;I86)-COUNTIF(J$17:J$67,"&gt;="&amp;I85))</f>
      </c>
      <c r="K105" s="99"/>
      <c r="L105" s="102">
        <f>IF(COUNT(L$17:L$67)=0,0,COUNTIF(L$17:L$67,"&gt;="&amp;K86)-COUNTIF(L$17:L$67,"&gt;="&amp;K85))</f>
      </c>
      <c r="M105" s="99"/>
      <c r="N105" s="102">
        <f>IF(COUNT(N$17:N$67)=0,0,COUNTIF(N$17:N$67,"&gt;="&amp;M86)-COUNTIF(N$17:N$67,"&gt;="&amp;M85))</f>
      </c>
      <c r="O105" s="99"/>
      <c r="P105" s="102">
        <f>IF(COUNT(P$17:P$67)=0,0,COUNTIF(P$17:P$67,"&gt;="&amp;O86)-COUNTIF(P$17:P$67,"&gt;="&amp;O85))</f>
      </c>
      <c r="Q105" s="99"/>
      <c r="R105" s="102">
        <f>IF(COUNT(R$17:R$67)=0,0,COUNTIF(R$17:R$67,"&gt;="&amp;Q86)-COUNTIF(R$17:R$67,"&gt;="&amp;Q85))</f>
      </c>
      <c r="S105" s="99"/>
      <c r="T105" s="102">
        <f>IF(COUNT(T$17:T$67)=0,0,COUNTIF(T$17:T$67,"&gt;="&amp;S86)-COUNTIF(T$17:T$67,"&gt;="&amp;S85))</f>
      </c>
      <c r="U105" s="99"/>
      <c r="V105" s="102">
        <f>IF(COUNT(V$17:V$67)=0,0,COUNTIF(V$17:V$67,"&gt;="&amp;U86)-COUNTIF(V$17:V$67,"&gt;="&amp;U85))</f>
      </c>
      <c r="W105" s="99"/>
      <c r="X105" s="102">
        <f>IF(COUNT(X$17:X$67)=0,0,COUNTIF(X$17:X$67,"&gt;="&amp;W86)-COUNTIF(X$17:X$67,"&gt;="&amp;W85))</f>
      </c>
      <c r="Y105" s="99"/>
      <c r="Z105" s="102">
        <f>IF(COUNT(Z$17:Z$67)=0,0,COUNTIF(Z$17:Z$67,"&gt;="&amp;Y86)-COUNTIF(Z$17:Z$67,"&gt;="&amp;Y85))</f>
      </c>
      <c r="AA105" s="99"/>
      <c r="AB105" s="102">
        <f>IF(COUNT(AB$17:AB$67)=0,0,COUNTIF(AB$17:AB$67,"&gt;="&amp;AA86)-COUNTIF(AB$17:AB$67,"&gt;="&amp;AA85))</f>
      </c>
      <c r="AC105" s="99"/>
      <c r="AD105" s="102">
        <f>IF(COUNT(AD$17:AD$67)=0,0,COUNTIF(AD$17:AD$67,"&gt;="&amp;AC86)-COUNTIF(AD$17:AD$67,"&gt;="&amp;AC85))</f>
      </c>
      <c r="AE105" s="99"/>
      <c r="AF105" s="102">
        <f>IF(COUNT(AF$17:AF$67)=0,0,COUNTIF(AF$17:AF$67,"&gt;="&amp;AE86)-COUNTIF(AF$17:AF$67,"&gt;="&amp;AE85))</f>
      </c>
      <c r="AG105" s="99"/>
      <c r="AH105" s="102">
        <f>IF(COUNT(AH$17:AH$67)=0,0,COUNTIF(AH$17:AH$67,"&gt;="&amp;AG86)-COUNTIF(AH$17:AH$67,"&gt;="&amp;AG85))</f>
      </c>
      <c r="AI105" s="99"/>
      <c r="AJ105" s="102">
        <f>IF(COUNT(AJ$17:AJ$67)=0,0,COUNTIF(AJ$17:AJ$67,"&gt;="&amp;AI86)-COUNTIF(AJ$17:AJ$67,"&gt;="&amp;AI85))</f>
      </c>
      <c r="AK105" s="99"/>
      <c r="AL105" s="102">
        <f>IF(COUNT(AL$17:AL$67)=0,0,COUNTIF(AL$17:AL$67,"&gt;="&amp;AK86)-COUNTIF(AL$17:AL$67,"&gt;="&amp;AK85))</f>
      </c>
      <c r="AM105" s="99"/>
      <c r="AN105" s="102">
        <f>IF(COUNT(AN$17:AN$67)=0,0,COUNTIF(AN$17:AN$67,"&gt;="&amp;AM86)-COUNTIF(AN$17:AN$67,"&gt;="&amp;AM85))</f>
      </c>
      <c r="AO105" s="99"/>
      <c r="AP105" s="102">
        <f>IF(COUNT(AP$17:AP$67)=0,0,COUNTIF(AP$17:AP$67,"&gt;="&amp;AO86)-COUNTIF(AP$17:AP$67,"&gt;="&amp;AO85))</f>
      </c>
      <c r="AQ105" s="99"/>
      <c r="AR105" s="102">
        <f>IF(COUNT(AR$17:AR$67)=0,0,COUNTIF(AR$17:AR$67,"&gt;="&amp;AQ86)-COUNTIF(AR$17:AR$67,"&gt;="&amp;AQ85))</f>
      </c>
      <c r="AS105" s="99"/>
      <c r="AT105" s="102">
        <f>IF(COUNT(AT$17:AT$67)=0,0,COUNTIF(AT$17:AT$67,"&gt;="&amp;AS86)-COUNTIF(AT$17:AT$67,"&gt;="&amp;AS85))</f>
      </c>
      <c r="AU105" s="99"/>
      <c r="AV105" s="102">
        <f>IF(COUNT(AV$17:AV$67)=0,0,COUNTIF(AV$17:AV$67,"&gt;="&amp;AU86)-COUNTIF(AV$17:AV$67,"&gt;="&amp;AU85))</f>
      </c>
      <c r="AW105" s="99"/>
      <c r="AX105" s="102">
        <f>IF(COUNT(AX$17:AX$67)=0,0,COUNTIF(AX$17:AX$67,"&gt;="&amp;AW86)-COUNTIF(AX$17:AX$67,"&gt;="&amp;AW85))</f>
      </c>
      <c r="AY105" s="99"/>
      <c r="AZ105" s="102">
        <f>IF(COUNT(AZ$17:AZ$67)=0,0,COUNTIF(AZ$17:AZ$67,"&gt;="&amp;AY86)-COUNTIF(AZ$17:AZ$67,"&gt;="&amp;AY85))</f>
      </c>
      <c r="BA105" s="99"/>
      <c r="BB105" s="102">
        <f>IF(COUNT(BB$17:BB$67)=0,0,COUNTIF(BB$17:BB$67,"&gt;="&amp;BA86)-COUNTIF(BB$17:BB$67,"&gt;="&amp;BA85))</f>
      </c>
      <c r="BC105" s="99"/>
      <c r="BD105" s="102">
        <f>IF(COUNT(BD$17:BD$67)=0,0,COUNTIF(BD$17:BD$67,"&gt;="&amp;BC86)-COUNTIF(BD$17:BD$67,"&gt;="&amp;BC85))</f>
      </c>
      <c r="BE105" s="99"/>
      <c r="BF105" s="102">
        <f>IF(COUNT(BF$17:BF$67)=0,0,COUNTIF(BF$17:BF$67,"&gt;="&amp;BE86)-COUNTIF(BF$17:BF$67,"&gt;="&amp;BE85))</f>
      </c>
      <c r="BG105" s="99"/>
      <c r="BH105" s="102">
        <f>IF(COUNT(BH$17:BH$67)=0,0,COUNTIF(BH$17:BH$67,"&gt;="&amp;BG86)-COUNTIF(BH$17:BH$67,"&gt;="&amp;BG85))</f>
      </c>
      <c r="BI105" s="99"/>
      <c r="BJ105" s="102">
        <f>IF(COUNT(BJ$17:BJ$67)=0,0,COUNTIF(BJ$17:BJ$67,"&gt;="&amp;BI86)-COUNTIF(BJ$17:BJ$67,"&gt;="&amp;BI85))</f>
      </c>
      <c r="BK105" s="99"/>
      <c r="BL105" s="102">
        <f>IF(COUNT(BL$17:BL$67)=0,0,COUNTIF(BL$17:BL$67,"&gt;="&amp;BK86)-COUNTIF(BL$17:BL$67,"&gt;="&amp;BK85))</f>
      </c>
      <c r="BM105" s="99"/>
      <c r="BN105" s="102">
        <f>IF(COUNT(BN$17:BN$67)=0,0,COUNTIF(BN$17:BN$67,"&gt;="&amp;BM86)-COUNTIF(BN$17:BN$67,"&gt;="&amp;BM85))</f>
      </c>
      <c r="BO105" s="99"/>
      <c r="BP105" s="102">
        <f>IF(COUNT(BP$17:BP$67)=0,0,COUNTIF(BP$17:BP$67,"&gt;="&amp;BO86)-COUNTIF(BP$17:BP$67,"&gt;="&amp;BO85))</f>
      </c>
      <c r="BQ105" s="99"/>
      <c r="BR105" s="102">
        <f>IF(COUNT(BR$17:BR$67)=0,0,COUNTIF(BR$17:BR$67,"&gt;="&amp;BQ86)-COUNTIF(BR$17:BR$67,"&gt;="&amp;BQ85))</f>
      </c>
      <c r="BS105" s="99"/>
      <c r="BT105" s="102">
        <f>IF(COUNT(BT$17:BT$67)=0,0,COUNTIF(BT$17:BT$67,"&gt;="&amp;BS86)-COUNTIF(BT$17:BT$67,"&gt;="&amp;BS85))</f>
      </c>
      <c r="BU105" s="99"/>
      <c r="BV105" s="102">
        <f>IF(COUNT(BV$17:BV$67)=0,0,COUNTIF(BV$17:BV$67,"&gt;="&amp;BU86)-COUNTIF(BV$17:BV$67,"&gt;="&amp;BU85))</f>
      </c>
      <c r="BW105" s="99"/>
      <c r="BX105" s="102">
        <f>IF(COUNT(BX$17:BX$67)=0,0,COUNTIF(BX$17:BX$67,"&gt;="&amp;BW86)-COUNTIF(BX$17:BX$67,"&gt;="&amp;BW85))</f>
      </c>
      <c r="BY105" s="99"/>
      <c r="BZ105" s="102">
        <f>IF(COUNT(BZ$17:BZ$67)=0,0,COUNTIF(BZ$17:BZ$67,"&gt;="&amp;BY86)-COUNTIF(BZ$17:BZ$67,"&gt;="&amp;BY85))</f>
      </c>
      <c r="CA105" s="99"/>
      <c r="CB105" s="102">
        <f>IF(COUNT(CB$17:CB$67)=0,0,COUNTIF(CB$17:CB$67,"&gt;="&amp;CA86)-COUNTIF(CB$17:CB$67,"&gt;="&amp;CA85))</f>
      </c>
      <c r="CC105" s="99"/>
      <c r="CD105" s="102">
        <f>IF(COUNT(CD$17:CD$67)=0,0,COUNTIF(CD$17:CD$67,"&gt;="&amp;CC86)-COUNTIF(CD$17:CD$67,"&gt;="&amp;CC85))</f>
      </c>
      <c r="CF105" s="102">
        <f>IF(COUNT(CF$17:CF$67)=0,0,COUNTIF(CF$17:CF$67,"&gt;="&amp;CE86)-COUNTIF(CF$17:CF$67,"&gt;="&amp;CE85))</f>
      </c>
      <c r="CH105" s="102">
        <f>IF(COUNT(CH$17:CH$67)=0,0,COUNTIF(CH$17:CH$67,"&gt;="&amp;CG86)-COUNTIF(CH$17:CH$67,"&gt;="&amp;CG85))</f>
      </c>
    </row>
    <row r="106" ht="13.5" customHeight="1">
      <c r="A106" s="100">
        <v>7.0</v>
      </c>
      <c r="B106" s="100"/>
      <c r="C106" s="100"/>
      <c r="D106" s="100"/>
      <c r="E106" s="99"/>
      <c r="F106" s="101">
        <f>IF(COUNT(F$17:F$67)=0,0,COUNTIF(F$17:F$67,"&gt;="&amp;E87)-COUNTIF(F$17:F$67,"&gt;="&amp;E86))</f>
      </c>
      <c r="G106" s="99"/>
      <c r="H106" s="102">
        <f>IF(COUNT(H$17:H$67)=0,0,COUNTIF(H$17:H$67,"&gt;="&amp;G87)-COUNTIF(H$17:H$67,"&gt;="&amp;G86))</f>
      </c>
      <c r="I106" s="99"/>
      <c r="J106" s="102">
        <f>IF(COUNT(J$17:J$67)=0,0,COUNTIF(J$17:J$67,"&gt;="&amp;I87)-COUNTIF(J$17:J$67,"&gt;="&amp;I86))</f>
      </c>
      <c r="K106" s="99"/>
      <c r="L106" s="102">
        <f>IF(COUNT(L$17:L$67)=0,0,COUNTIF(L$17:L$67,"&gt;="&amp;K87)-COUNTIF(L$17:L$67,"&gt;="&amp;K86))</f>
      </c>
      <c r="M106" s="99"/>
      <c r="N106" s="102">
        <f>IF(COUNT(N$17:N$67)=0,0,COUNTIF(N$17:N$67,"&gt;="&amp;M87)-COUNTIF(N$17:N$67,"&gt;="&amp;M86))</f>
      </c>
      <c r="O106" s="99"/>
      <c r="P106" s="102">
        <f>IF(COUNT(P$17:P$67)=0,0,COUNTIF(P$17:P$67,"&gt;="&amp;O87)-COUNTIF(P$17:P$67,"&gt;="&amp;O86))</f>
      </c>
      <c r="Q106" s="99"/>
      <c r="R106" s="102">
        <f>IF(COUNT(R$17:R$67)=0,0,COUNTIF(R$17:R$67,"&gt;="&amp;Q87)-COUNTIF(R$17:R$67,"&gt;="&amp;Q86))</f>
      </c>
      <c r="S106" s="99"/>
      <c r="T106" s="102">
        <f>IF(COUNT(T$17:T$67)=0,0,COUNTIF(T$17:T$67,"&gt;="&amp;S87)-COUNTIF(T$17:T$67,"&gt;="&amp;S86))</f>
      </c>
      <c r="U106" s="99"/>
      <c r="V106" s="102">
        <f>IF(COUNT(V$17:V$67)=0,0,COUNTIF(V$17:V$67,"&gt;="&amp;U87)-COUNTIF(V$17:V$67,"&gt;="&amp;U86))</f>
      </c>
      <c r="W106" s="99"/>
      <c r="X106" s="102">
        <f>IF(COUNT(X$17:X$67)=0,0,COUNTIF(X$17:X$67,"&gt;="&amp;W87)-COUNTIF(X$17:X$67,"&gt;="&amp;W86))</f>
      </c>
      <c r="Y106" s="99"/>
      <c r="Z106" s="102">
        <f>IF(COUNT(Z$17:Z$67)=0,0,COUNTIF(Z$17:Z$67,"&gt;="&amp;Y87)-COUNTIF(Z$17:Z$67,"&gt;="&amp;Y86))</f>
      </c>
      <c r="AA106" s="99"/>
      <c r="AB106" s="102">
        <f>IF(COUNT(AB$17:AB$67)=0,0,COUNTIF(AB$17:AB$67,"&gt;="&amp;AA87)-COUNTIF(AB$17:AB$67,"&gt;="&amp;AA86))</f>
      </c>
      <c r="AC106" s="99"/>
      <c r="AD106" s="102">
        <f>IF(COUNT(AD$17:AD$67)=0,0,COUNTIF(AD$17:AD$67,"&gt;="&amp;AC87)-COUNTIF(AD$17:AD$67,"&gt;="&amp;AC86))</f>
      </c>
      <c r="AE106" s="99"/>
      <c r="AF106" s="102">
        <f>IF(COUNT(AF$17:AF$67)=0,0,COUNTIF(AF$17:AF$67,"&gt;="&amp;AE87)-COUNTIF(AF$17:AF$67,"&gt;="&amp;AE86))</f>
      </c>
      <c r="AG106" s="99"/>
      <c r="AH106" s="102">
        <f>IF(COUNT(AH$17:AH$67)=0,0,COUNTIF(AH$17:AH$67,"&gt;="&amp;AG87)-COUNTIF(AH$17:AH$67,"&gt;="&amp;AG86))</f>
      </c>
      <c r="AI106" s="99"/>
      <c r="AJ106" s="102">
        <f>IF(COUNT(AJ$17:AJ$67)=0,0,COUNTIF(AJ$17:AJ$67,"&gt;="&amp;AI87)-COUNTIF(AJ$17:AJ$67,"&gt;="&amp;AI86))</f>
      </c>
      <c r="AK106" s="99"/>
      <c r="AL106" s="102">
        <f>IF(COUNT(AL$17:AL$67)=0,0,COUNTIF(AL$17:AL$67,"&gt;="&amp;AK87)-COUNTIF(AL$17:AL$67,"&gt;="&amp;AK86))</f>
      </c>
      <c r="AM106" s="99"/>
      <c r="AN106" s="102">
        <f>IF(COUNT(AN$17:AN$67)=0,0,COUNTIF(AN$17:AN$67,"&gt;="&amp;AM87)-COUNTIF(AN$17:AN$67,"&gt;="&amp;AM86))</f>
      </c>
      <c r="AO106" s="99"/>
      <c r="AP106" s="102">
        <f>IF(COUNT(AP$17:AP$67)=0,0,COUNTIF(AP$17:AP$67,"&gt;="&amp;AO87)-COUNTIF(AP$17:AP$67,"&gt;="&amp;AO86))</f>
      </c>
      <c r="AQ106" s="99"/>
      <c r="AR106" s="102">
        <f>IF(COUNT(AR$17:AR$67)=0,0,COUNTIF(AR$17:AR$67,"&gt;="&amp;AQ87)-COUNTIF(AR$17:AR$67,"&gt;="&amp;AQ86))</f>
      </c>
      <c r="AS106" s="99"/>
      <c r="AT106" s="102">
        <f>IF(COUNT(AT$17:AT$67)=0,0,COUNTIF(AT$17:AT$67,"&gt;="&amp;AS87)-COUNTIF(AT$17:AT$67,"&gt;="&amp;AS86))</f>
      </c>
      <c r="AU106" s="99"/>
      <c r="AV106" s="102">
        <f>IF(COUNT(AV$17:AV$67)=0,0,COUNTIF(AV$17:AV$67,"&gt;="&amp;AU87)-COUNTIF(AV$17:AV$67,"&gt;="&amp;AU86))</f>
      </c>
      <c r="AW106" s="99"/>
      <c r="AX106" s="102">
        <f>IF(COUNT(AX$17:AX$67)=0,0,COUNTIF(AX$17:AX$67,"&gt;="&amp;AW87)-COUNTIF(AX$17:AX$67,"&gt;="&amp;AW86))</f>
      </c>
      <c r="AY106" s="99"/>
      <c r="AZ106" s="102">
        <f>IF(COUNT(AZ$17:AZ$67)=0,0,COUNTIF(AZ$17:AZ$67,"&gt;="&amp;AY87)-COUNTIF(AZ$17:AZ$67,"&gt;="&amp;AY86))</f>
      </c>
      <c r="BA106" s="99"/>
      <c r="BB106" s="102">
        <f>IF(COUNT(BB$17:BB$67)=0,0,COUNTIF(BB$17:BB$67,"&gt;="&amp;BA87)-COUNTIF(BB$17:BB$67,"&gt;="&amp;BA86))</f>
      </c>
      <c r="BC106" s="99"/>
      <c r="BD106" s="102">
        <f>IF(COUNT(BD$17:BD$67)=0,0,COUNTIF(BD$17:BD$67,"&gt;="&amp;BC87)-COUNTIF(BD$17:BD$67,"&gt;="&amp;BC86))</f>
      </c>
      <c r="BE106" s="99"/>
      <c r="BF106" s="102">
        <f>IF(COUNT(BF$17:BF$67)=0,0,COUNTIF(BF$17:BF$67,"&gt;="&amp;BE87)-COUNTIF(BF$17:BF$67,"&gt;="&amp;BE86))</f>
      </c>
      <c r="BG106" s="99"/>
      <c r="BH106" s="102">
        <f>IF(COUNT(BH$17:BH$67)=0,0,COUNTIF(BH$17:BH$67,"&gt;="&amp;BG87)-COUNTIF(BH$17:BH$67,"&gt;="&amp;BG86))</f>
      </c>
      <c r="BI106" s="99"/>
      <c r="BJ106" s="102">
        <f>IF(COUNT(BJ$17:BJ$67)=0,0,COUNTIF(BJ$17:BJ$67,"&gt;="&amp;BI87)-COUNTIF(BJ$17:BJ$67,"&gt;="&amp;BI86))</f>
      </c>
      <c r="BK106" s="99"/>
      <c r="BL106" s="102">
        <f>IF(COUNT(BL$17:BL$67)=0,0,COUNTIF(BL$17:BL$67,"&gt;="&amp;BK87)-COUNTIF(BL$17:BL$67,"&gt;="&amp;BK86))</f>
      </c>
      <c r="BM106" s="99"/>
      <c r="BN106" s="102">
        <f>IF(COUNT(BN$17:BN$67)=0,0,COUNTIF(BN$17:BN$67,"&gt;="&amp;BM87)-COUNTIF(BN$17:BN$67,"&gt;="&amp;BM86))</f>
      </c>
      <c r="BO106" s="99"/>
      <c r="BP106" s="102">
        <f>IF(COUNT(BP$17:BP$67)=0,0,COUNTIF(BP$17:BP$67,"&gt;="&amp;BO87)-COUNTIF(BP$17:BP$67,"&gt;="&amp;BO86))</f>
      </c>
      <c r="BQ106" s="99"/>
      <c r="BR106" s="102">
        <f>IF(COUNT(BR$17:BR$67)=0,0,COUNTIF(BR$17:BR$67,"&gt;="&amp;BQ87)-COUNTIF(BR$17:BR$67,"&gt;="&amp;BQ86))</f>
      </c>
      <c r="BS106" s="99"/>
      <c r="BT106" s="102">
        <f>IF(COUNT(BT$17:BT$67)=0,0,COUNTIF(BT$17:BT$67,"&gt;="&amp;BS87)-COUNTIF(BT$17:BT$67,"&gt;="&amp;BS86))</f>
      </c>
      <c r="BU106" s="99"/>
      <c r="BV106" s="102">
        <f>IF(COUNT(BV$17:BV$67)=0,0,COUNTIF(BV$17:BV$67,"&gt;="&amp;BU87)-COUNTIF(BV$17:BV$67,"&gt;="&amp;BU86))</f>
      </c>
      <c r="BW106" s="99"/>
      <c r="BX106" s="102">
        <f>IF(COUNT(BX$17:BX$67)=0,0,COUNTIF(BX$17:BX$67,"&gt;="&amp;BW87)-COUNTIF(BX$17:BX$67,"&gt;="&amp;BW86))</f>
      </c>
      <c r="BY106" s="99"/>
      <c r="BZ106" s="102">
        <f>IF(COUNT(BZ$17:BZ$67)=0,0,COUNTIF(BZ$17:BZ$67,"&gt;="&amp;BY87)-COUNTIF(BZ$17:BZ$67,"&gt;="&amp;BY86))</f>
      </c>
      <c r="CA106" s="99"/>
      <c r="CB106" s="102">
        <f>IF(COUNT(CB$17:CB$67)=0,0,COUNTIF(CB$17:CB$67,"&gt;="&amp;CA87)-COUNTIF(CB$17:CB$67,"&gt;="&amp;CA86))</f>
      </c>
      <c r="CC106" s="99"/>
      <c r="CD106" s="102">
        <f>IF(COUNT(CD$17:CD$67)=0,0,COUNTIF(CD$17:CD$67,"&gt;="&amp;CC87)-COUNTIF(CD$17:CD$67,"&gt;="&amp;CC86))</f>
      </c>
      <c r="CF106" s="102">
        <f>IF(COUNT(CF$17:CF$67)=0,0,COUNTIF(CF$17:CF$67,"&gt;="&amp;CE87)-COUNTIF(CF$17:CF$67,"&gt;="&amp;CE86))</f>
      </c>
      <c r="CH106" s="102">
        <f>IF(COUNT(CH$17:CH$67)=0,0,COUNTIF(CH$17:CH$67,"&gt;="&amp;CG87)-COUNTIF(CH$17:CH$67,"&gt;="&amp;CG86))</f>
      </c>
    </row>
    <row r="107" ht="13.5" customHeight="1">
      <c r="A107" s="100">
        <v>8.0</v>
      </c>
      <c r="B107" s="100"/>
      <c r="C107" s="100"/>
      <c r="D107" s="100"/>
      <c r="E107" s="99"/>
      <c r="F107" s="101">
        <f>IF(COUNT(F$17:F$67)=0,0,COUNTIF(F$17:F$67,"&gt;="&amp;E88)-COUNTIF(F$17:F$67,"&gt;="&amp;E87))</f>
      </c>
      <c r="G107" s="99"/>
      <c r="H107" s="102">
        <f>IF(COUNT(H$17:H$67)=0,0,COUNTIF(H$17:H$67,"&gt;="&amp;G88)-COUNTIF(H$17:H$67,"&gt;="&amp;G87))</f>
      </c>
      <c r="I107" s="99"/>
      <c r="J107" s="102">
        <f>IF(COUNT(J$17:J$67)=0,0,COUNTIF(J$17:J$67,"&gt;="&amp;I88)-COUNTIF(J$17:J$67,"&gt;="&amp;I87))</f>
      </c>
      <c r="K107" s="99"/>
      <c r="L107" s="102">
        <f>IF(COUNT(L$17:L$67)=0,0,COUNTIF(L$17:L$67,"&gt;="&amp;K88)-COUNTIF(L$17:L$67,"&gt;="&amp;K87))</f>
      </c>
      <c r="M107" s="99"/>
      <c r="N107" s="102">
        <f>IF(COUNT(N$17:N$67)=0,0,COUNTIF(N$17:N$67,"&gt;="&amp;M88)-COUNTIF(N$17:N$67,"&gt;="&amp;M87))</f>
      </c>
      <c r="O107" s="99"/>
      <c r="P107" s="102">
        <f>IF(COUNT(P$17:P$67)=0,0,COUNTIF(P$17:P$67,"&gt;="&amp;O88)-COUNTIF(P$17:P$67,"&gt;="&amp;O87))</f>
      </c>
      <c r="Q107" s="99"/>
      <c r="R107" s="102">
        <f>IF(COUNT(R$17:R$67)=0,0,COUNTIF(R$17:R$67,"&gt;="&amp;Q88)-COUNTIF(R$17:R$67,"&gt;="&amp;Q87))</f>
      </c>
      <c r="S107" s="99"/>
      <c r="T107" s="102">
        <f>IF(COUNT(T$17:T$67)=0,0,COUNTIF(T$17:T$67,"&gt;="&amp;S88)-COUNTIF(T$17:T$67,"&gt;="&amp;S87))</f>
      </c>
      <c r="U107" s="99"/>
      <c r="V107" s="102">
        <f>IF(COUNT(V$17:V$67)=0,0,COUNTIF(V$17:V$67,"&gt;="&amp;U88)-COUNTIF(V$17:V$67,"&gt;="&amp;U87))</f>
      </c>
      <c r="W107" s="99"/>
      <c r="X107" s="102">
        <f>IF(COUNT(X$17:X$67)=0,0,COUNTIF(X$17:X$67,"&gt;="&amp;W88)-COUNTIF(X$17:X$67,"&gt;="&amp;W87))</f>
      </c>
      <c r="Y107" s="99"/>
      <c r="Z107" s="102">
        <f>IF(COUNT(Z$17:Z$67)=0,0,COUNTIF(Z$17:Z$67,"&gt;="&amp;Y88)-COUNTIF(Z$17:Z$67,"&gt;="&amp;Y87))</f>
      </c>
      <c r="AA107" s="99"/>
      <c r="AB107" s="102">
        <f>IF(COUNT(AB$17:AB$67)=0,0,COUNTIF(AB$17:AB$67,"&gt;="&amp;AA88)-COUNTIF(AB$17:AB$67,"&gt;="&amp;AA87))</f>
      </c>
      <c r="AC107" s="99"/>
      <c r="AD107" s="102">
        <f>IF(COUNT(AD$17:AD$67)=0,0,COUNTIF(AD$17:AD$67,"&gt;="&amp;AC88)-COUNTIF(AD$17:AD$67,"&gt;="&amp;AC87))</f>
      </c>
      <c r="AE107" s="99"/>
      <c r="AF107" s="102">
        <f>IF(COUNT(AF$17:AF$67)=0,0,COUNTIF(AF$17:AF$67,"&gt;="&amp;AE88)-COUNTIF(AF$17:AF$67,"&gt;="&amp;AE87))</f>
      </c>
      <c r="AG107" s="99"/>
      <c r="AH107" s="102">
        <f>IF(COUNT(AH$17:AH$67)=0,0,COUNTIF(AH$17:AH$67,"&gt;="&amp;AG88)-COUNTIF(AH$17:AH$67,"&gt;="&amp;AG87))</f>
      </c>
      <c r="AI107" s="99"/>
      <c r="AJ107" s="102">
        <f>IF(COUNT(AJ$17:AJ$67)=0,0,COUNTIF(AJ$17:AJ$67,"&gt;="&amp;AI88)-COUNTIF(AJ$17:AJ$67,"&gt;="&amp;AI87))</f>
      </c>
      <c r="AK107" s="99"/>
      <c r="AL107" s="102">
        <f>IF(COUNT(AL$17:AL$67)=0,0,COUNTIF(AL$17:AL$67,"&gt;="&amp;AK88)-COUNTIF(AL$17:AL$67,"&gt;="&amp;AK87))</f>
      </c>
      <c r="AM107" s="99"/>
      <c r="AN107" s="102">
        <f>IF(COUNT(AN$17:AN$67)=0,0,COUNTIF(AN$17:AN$67,"&gt;="&amp;AM88)-COUNTIF(AN$17:AN$67,"&gt;="&amp;AM87))</f>
      </c>
      <c r="AO107" s="99"/>
      <c r="AP107" s="102">
        <f>IF(COUNT(AP$17:AP$67)=0,0,COUNTIF(AP$17:AP$67,"&gt;="&amp;AO88)-COUNTIF(AP$17:AP$67,"&gt;="&amp;AO87))</f>
      </c>
      <c r="AQ107" s="99"/>
      <c r="AR107" s="102">
        <f>IF(COUNT(AR$17:AR$67)=0,0,COUNTIF(AR$17:AR$67,"&gt;="&amp;AQ88)-COUNTIF(AR$17:AR$67,"&gt;="&amp;AQ87))</f>
      </c>
      <c r="AS107" s="99"/>
      <c r="AT107" s="102">
        <f>IF(COUNT(AT$17:AT$67)=0,0,COUNTIF(AT$17:AT$67,"&gt;="&amp;AS88)-COUNTIF(AT$17:AT$67,"&gt;="&amp;AS87))</f>
      </c>
      <c r="AU107" s="99"/>
      <c r="AV107" s="102">
        <f>IF(COUNT(AV$17:AV$67)=0,0,COUNTIF(AV$17:AV$67,"&gt;="&amp;AU88)-COUNTIF(AV$17:AV$67,"&gt;="&amp;AU87))</f>
      </c>
      <c r="AW107" s="99"/>
      <c r="AX107" s="102">
        <f>IF(COUNT(AX$17:AX$67)=0,0,COUNTIF(AX$17:AX$67,"&gt;="&amp;AW88)-COUNTIF(AX$17:AX$67,"&gt;="&amp;AW87))</f>
      </c>
      <c r="AY107" s="99"/>
      <c r="AZ107" s="102">
        <f>IF(COUNT(AZ$17:AZ$67)=0,0,COUNTIF(AZ$17:AZ$67,"&gt;="&amp;AY88)-COUNTIF(AZ$17:AZ$67,"&gt;="&amp;AY87))</f>
      </c>
      <c r="BA107" s="99"/>
      <c r="BB107" s="102">
        <f>IF(COUNT(BB$17:BB$67)=0,0,COUNTIF(BB$17:BB$67,"&gt;="&amp;BA88)-COUNTIF(BB$17:BB$67,"&gt;="&amp;BA87))</f>
      </c>
      <c r="BC107" s="99"/>
      <c r="BD107" s="102">
        <f>IF(COUNT(BD$17:BD$67)=0,0,COUNTIF(BD$17:BD$67,"&gt;="&amp;BC88)-COUNTIF(BD$17:BD$67,"&gt;="&amp;BC87))</f>
      </c>
      <c r="BE107" s="99"/>
      <c r="BF107" s="102">
        <f>IF(COUNT(BF$17:BF$67)=0,0,COUNTIF(BF$17:BF$67,"&gt;="&amp;BE88)-COUNTIF(BF$17:BF$67,"&gt;="&amp;BE87))</f>
      </c>
      <c r="BG107" s="99"/>
      <c r="BH107" s="102">
        <f>IF(COUNT(BH$17:BH$67)=0,0,COUNTIF(BH$17:BH$67,"&gt;="&amp;BG88)-COUNTIF(BH$17:BH$67,"&gt;="&amp;BG87))</f>
      </c>
      <c r="BI107" s="99"/>
      <c r="BJ107" s="102">
        <f>IF(COUNT(BJ$17:BJ$67)=0,0,COUNTIF(BJ$17:BJ$67,"&gt;="&amp;BI88)-COUNTIF(BJ$17:BJ$67,"&gt;="&amp;BI87))</f>
      </c>
      <c r="BK107" s="99"/>
      <c r="BL107" s="102">
        <f>IF(COUNT(BL$17:BL$67)=0,0,COUNTIF(BL$17:BL$67,"&gt;="&amp;BK88)-COUNTIF(BL$17:BL$67,"&gt;="&amp;BK87))</f>
      </c>
      <c r="BM107" s="99"/>
      <c r="BN107" s="102">
        <f>IF(COUNT(BN$17:BN$67)=0,0,COUNTIF(BN$17:BN$67,"&gt;="&amp;BM88)-COUNTIF(BN$17:BN$67,"&gt;="&amp;BM87))</f>
      </c>
      <c r="BO107" s="99"/>
      <c r="BP107" s="102">
        <f>IF(COUNT(BP$17:BP$67)=0,0,COUNTIF(BP$17:BP$67,"&gt;="&amp;BO88)-COUNTIF(BP$17:BP$67,"&gt;="&amp;BO87))</f>
      </c>
      <c r="BQ107" s="99"/>
      <c r="BR107" s="102">
        <f>IF(COUNT(BR$17:BR$67)=0,0,COUNTIF(BR$17:BR$67,"&gt;="&amp;BQ88)-COUNTIF(BR$17:BR$67,"&gt;="&amp;BQ87))</f>
      </c>
      <c r="BS107" s="99"/>
      <c r="BT107" s="102">
        <f>IF(COUNT(BT$17:BT$67)=0,0,COUNTIF(BT$17:BT$67,"&gt;="&amp;BS88)-COUNTIF(BT$17:BT$67,"&gt;="&amp;BS87))</f>
      </c>
      <c r="BU107" s="99"/>
      <c r="BV107" s="102">
        <f>IF(COUNT(BV$17:BV$67)=0,0,COUNTIF(BV$17:BV$67,"&gt;="&amp;BU88)-COUNTIF(BV$17:BV$67,"&gt;="&amp;BU87))</f>
      </c>
      <c r="BW107" s="99"/>
      <c r="BX107" s="102">
        <f>IF(COUNT(BX$17:BX$67)=0,0,COUNTIF(BX$17:BX$67,"&gt;="&amp;BW88)-COUNTIF(BX$17:BX$67,"&gt;="&amp;BW87))</f>
      </c>
      <c r="BY107" s="99"/>
      <c r="BZ107" s="102">
        <f>IF(COUNT(BZ$17:BZ$67)=0,0,COUNTIF(BZ$17:BZ$67,"&gt;="&amp;BY88)-COUNTIF(BZ$17:BZ$67,"&gt;="&amp;BY87))</f>
      </c>
      <c r="CA107" s="99"/>
      <c r="CB107" s="102">
        <f>IF(COUNT(CB$17:CB$67)=0,0,COUNTIF(CB$17:CB$67,"&gt;="&amp;CA88)-COUNTIF(CB$17:CB$67,"&gt;="&amp;CA87))</f>
      </c>
      <c r="CC107" s="99"/>
      <c r="CD107" s="102">
        <f>IF(COUNT(CD$17:CD$67)=0,0,COUNTIF(CD$17:CD$67,"&gt;="&amp;CC88)-COUNTIF(CD$17:CD$67,"&gt;="&amp;CC87))</f>
      </c>
      <c r="CF107" s="102">
        <f>IF(COUNT(CF$17:CF$67)=0,0,COUNTIF(CF$17:CF$67,"&gt;="&amp;CE88)-COUNTIF(CF$17:CF$67,"&gt;="&amp;CE87))</f>
      </c>
      <c r="CH107" s="102">
        <f>IF(COUNT(CH$17:CH$67)=0,0,COUNTIF(CH$17:CH$67,"&gt;="&amp;CG88)-COUNTIF(CH$17:CH$67,"&gt;="&amp;CG87))</f>
      </c>
    </row>
    <row r="108" ht="13.5" customHeight="1">
      <c r="A108" s="100">
        <v>9.0</v>
      </c>
      <c r="B108" s="100"/>
      <c r="C108" s="100"/>
      <c r="D108" s="100"/>
      <c r="E108" s="99"/>
      <c r="F108" s="101">
        <f>IF(COUNT(F$17:F$67)=0,0,COUNTIF(F$17:F$67,"&gt;="&amp;E89)-COUNTIF(F$17:F$67,"&gt;="&amp;E88))</f>
      </c>
      <c r="G108" s="99"/>
      <c r="H108" s="102">
        <f>IF(COUNT(H$17:H$67)=0,0,COUNTIF(H$17:H$67,"&gt;="&amp;G89)-COUNTIF(H$17:H$67,"&gt;="&amp;G88))</f>
      </c>
      <c r="I108" s="99"/>
      <c r="J108" s="102">
        <f>IF(COUNT(J$17:J$67)=0,0,COUNTIF(J$17:J$67,"&gt;="&amp;I89)-COUNTIF(J$17:J$67,"&gt;="&amp;I88))</f>
      </c>
      <c r="K108" s="99"/>
      <c r="L108" s="102">
        <f>IF(COUNT(L$17:L$67)=0,0,COUNTIF(L$17:L$67,"&gt;="&amp;K89)-COUNTIF(L$17:L$67,"&gt;="&amp;K88))</f>
      </c>
      <c r="M108" s="99"/>
      <c r="N108" s="102">
        <f>IF(COUNT(N$17:N$67)=0,0,COUNTIF(N$17:N$67,"&gt;="&amp;M89)-COUNTIF(N$17:N$67,"&gt;="&amp;M88))</f>
      </c>
      <c r="O108" s="99"/>
      <c r="P108" s="102">
        <f>IF(COUNT(P$17:P$67)=0,0,COUNTIF(P$17:P$67,"&gt;="&amp;O89)-COUNTIF(P$17:P$67,"&gt;="&amp;O88))</f>
      </c>
      <c r="Q108" s="99"/>
      <c r="R108" s="102">
        <f>IF(COUNT(R$17:R$67)=0,0,COUNTIF(R$17:R$67,"&gt;="&amp;Q89)-COUNTIF(R$17:R$67,"&gt;="&amp;Q88))</f>
      </c>
      <c r="S108" s="99"/>
      <c r="T108" s="102">
        <f>IF(COUNT(T$17:T$67)=0,0,COUNTIF(T$17:T$67,"&gt;="&amp;S89)-COUNTIF(T$17:T$67,"&gt;="&amp;S88))</f>
      </c>
      <c r="U108" s="99"/>
      <c r="V108" s="102">
        <f>IF(COUNT(V$17:V$67)=0,0,COUNTIF(V$17:V$67,"&gt;="&amp;U89)-COUNTIF(V$17:V$67,"&gt;="&amp;U88))</f>
      </c>
      <c r="W108" s="99"/>
      <c r="X108" s="102">
        <f>IF(COUNT(X$17:X$67)=0,0,COUNTIF(X$17:X$67,"&gt;="&amp;W89)-COUNTIF(X$17:X$67,"&gt;="&amp;W88))</f>
      </c>
      <c r="Y108" s="99"/>
      <c r="Z108" s="102">
        <f>IF(COUNT(Z$17:Z$67)=0,0,COUNTIF(Z$17:Z$67,"&gt;="&amp;Y89)-COUNTIF(Z$17:Z$67,"&gt;="&amp;Y88))</f>
      </c>
      <c r="AA108" s="99"/>
      <c r="AB108" s="102">
        <f>IF(COUNT(AB$17:AB$67)=0,0,COUNTIF(AB$17:AB$67,"&gt;="&amp;AA89)-COUNTIF(AB$17:AB$67,"&gt;="&amp;AA88))</f>
      </c>
      <c r="AC108" s="99"/>
      <c r="AD108" s="102">
        <f>IF(COUNT(AD$17:AD$67)=0,0,COUNTIF(AD$17:AD$67,"&gt;="&amp;AC89)-COUNTIF(AD$17:AD$67,"&gt;="&amp;AC88))</f>
      </c>
      <c r="AE108" s="99"/>
      <c r="AF108" s="102">
        <f>IF(COUNT(AF$17:AF$67)=0,0,COUNTIF(AF$17:AF$67,"&gt;="&amp;AE89)-COUNTIF(AF$17:AF$67,"&gt;="&amp;AE88))</f>
      </c>
      <c r="AG108" s="99"/>
      <c r="AH108" s="102">
        <f>IF(COUNT(AH$17:AH$67)=0,0,COUNTIF(AH$17:AH$67,"&gt;="&amp;AG89)-COUNTIF(AH$17:AH$67,"&gt;="&amp;AG88))</f>
      </c>
      <c r="AI108" s="99"/>
      <c r="AJ108" s="102">
        <f>IF(COUNT(AJ$17:AJ$67)=0,0,COUNTIF(AJ$17:AJ$67,"&gt;="&amp;AI89)-COUNTIF(AJ$17:AJ$67,"&gt;="&amp;AI88))</f>
      </c>
      <c r="AK108" s="99"/>
      <c r="AL108" s="102">
        <f>IF(COUNT(AL$17:AL$67)=0,0,COUNTIF(AL$17:AL$67,"&gt;="&amp;AK89)-COUNTIF(AL$17:AL$67,"&gt;="&amp;AK88))</f>
      </c>
      <c r="AM108" s="99"/>
      <c r="AN108" s="102">
        <f>IF(COUNT(AN$17:AN$67)=0,0,COUNTIF(AN$17:AN$67,"&gt;="&amp;AM89)-COUNTIF(AN$17:AN$67,"&gt;="&amp;AM88))</f>
      </c>
      <c r="AO108" s="99"/>
      <c r="AP108" s="102">
        <f>IF(COUNT(AP$17:AP$67)=0,0,COUNTIF(AP$17:AP$67,"&gt;="&amp;AO89)-COUNTIF(AP$17:AP$67,"&gt;="&amp;AO88))</f>
      </c>
      <c r="AQ108" s="99"/>
      <c r="AR108" s="102">
        <f>IF(COUNT(AR$17:AR$67)=0,0,COUNTIF(AR$17:AR$67,"&gt;="&amp;AQ89)-COUNTIF(AR$17:AR$67,"&gt;="&amp;AQ88))</f>
      </c>
      <c r="AS108" s="99"/>
      <c r="AT108" s="102">
        <f>IF(COUNT(AT$17:AT$67)=0,0,COUNTIF(AT$17:AT$67,"&gt;="&amp;AS89)-COUNTIF(AT$17:AT$67,"&gt;="&amp;AS88))</f>
      </c>
      <c r="AU108" s="99"/>
      <c r="AV108" s="102">
        <f>IF(COUNT(AV$17:AV$67)=0,0,COUNTIF(AV$17:AV$67,"&gt;="&amp;AU89)-COUNTIF(AV$17:AV$67,"&gt;="&amp;AU88))</f>
      </c>
      <c r="AW108" s="99"/>
      <c r="AX108" s="102">
        <f>IF(COUNT(AX$17:AX$67)=0,0,COUNTIF(AX$17:AX$67,"&gt;="&amp;AW89)-COUNTIF(AX$17:AX$67,"&gt;="&amp;AW88))</f>
      </c>
      <c r="AY108" s="99"/>
      <c r="AZ108" s="102">
        <f>IF(COUNT(AZ$17:AZ$67)=0,0,COUNTIF(AZ$17:AZ$67,"&gt;="&amp;AY89)-COUNTIF(AZ$17:AZ$67,"&gt;="&amp;AY88))</f>
      </c>
      <c r="BA108" s="99"/>
      <c r="BB108" s="102">
        <f>IF(COUNT(BB$17:BB$67)=0,0,COUNTIF(BB$17:BB$67,"&gt;="&amp;BA89)-COUNTIF(BB$17:BB$67,"&gt;="&amp;BA88))</f>
      </c>
      <c r="BC108" s="99"/>
      <c r="BD108" s="102">
        <f>IF(COUNT(BD$17:BD$67)=0,0,COUNTIF(BD$17:BD$67,"&gt;="&amp;BC89)-COUNTIF(BD$17:BD$67,"&gt;="&amp;BC88))</f>
      </c>
      <c r="BE108" s="99"/>
      <c r="BF108" s="102">
        <f>IF(COUNT(BF$17:BF$67)=0,0,COUNTIF(BF$17:BF$67,"&gt;="&amp;BE89)-COUNTIF(BF$17:BF$67,"&gt;="&amp;BE88))</f>
      </c>
      <c r="BG108" s="99"/>
      <c r="BH108" s="102">
        <f>IF(COUNT(BH$17:BH$67)=0,0,COUNTIF(BH$17:BH$67,"&gt;="&amp;BG89)-COUNTIF(BH$17:BH$67,"&gt;="&amp;BG88))</f>
      </c>
      <c r="BI108" s="99"/>
      <c r="BJ108" s="102">
        <f>IF(COUNT(BJ$17:BJ$67)=0,0,COUNTIF(BJ$17:BJ$67,"&gt;="&amp;BI89)-COUNTIF(BJ$17:BJ$67,"&gt;="&amp;BI88))</f>
      </c>
      <c r="BK108" s="99"/>
      <c r="BL108" s="102">
        <f>IF(COUNT(BL$17:BL$67)=0,0,COUNTIF(BL$17:BL$67,"&gt;="&amp;BK89)-COUNTIF(BL$17:BL$67,"&gt;="&amp;BK88))</f>
      </c>
      <c r="BM108" s="99"/>
      <c r="BN108" s="102">
        <f>IF(COUNT(BN$17:BN$67)=0,0,COUNTIF(BN$17:BN$67,"&gt;="&amp;BM89)-COUNTIF(BN$17:BN$67,"&gt;="&amp;BM88))</f>
      </c>
      <c r="BO108" s="99"/>
      <c r="BP108" s="102">
        <f>IF(COUNT(BP$17:BP$67)=0,0,COUNTIF(BP$17:BP$67,"&gt;="&amp;BO89)-COUNTIF(BP$17:BP$67,"&gt;="&amp;BO88))</f>
      </c>
      <c r="BQ108" s="99"/>
      <c r="BR108" s="102">
        <f>IF(COUNT(BR$17:BR$67)=0,0,COUNTIF(BR$17:BR$67,"&gt;="&amp;BQ89)-COUNTIF(BR$17:BR$67,"&gt;="&amp;BQ88))</f>
      </c>
      <c r="BS108" s="99"/>
      <c r="BT108" s="102">
        <f>IF(COUNT(BT$17:BT$67)=0,0,COUNTIF(BT$17:BT$67,"&gt;="&amp;BS89)-COUNTIF(BT$17:BT$67,"&gt;="&amp;BS88))</f>
      </c>
      <c r="BU108" s="99"/>
      <c r="BV108" s="102">
        <f>IF(COUNT(BV$17:BV$67)=0,0,COUNTIF(BV$17:BV$67,"&gt;="&amp;BU89)-COUNTIF(BV$17:BV$67,"&gt;="&amp;BU88))</f>
      </c>
      <c r="BW108" s="99"/>
      <c r="BX108" s="102">
        <f>IF(COUNT(BX$17:BX$67)=0,0,COUNTIF(BX$17:BX$67,"&gt;="&amp;BW89)-COUNTIF(BX$17:BX$67,"&gt;="&amp;BW88))</f>
      </c>
      <c r="BY108" s="99"/>
      <c r="BZ108" s="102">
        <f>IF(COUNT(BZ$17:BZ$67)=0,0,COUNTIF(BZ$17:BZ$67,"&gt;="&amp;BY89)-COUNTIF(BZ$17:BZ$67,"&gt;="&amp;BY88))</f>
      </c>
      <c r="CA108" s="99"/>
      <c r="CB108" s="102">
        <f>IF(COUNT(CB$17:CB$67)=0,0,COUNTIF(CB$17:CB$67,"&gt;="&amp;CA89)-COUNTIF(CB$17:CB$67,"&gt;="&amp;CA88))</f>
      </c>
      <c r="CC108" s="99"/>
      <c r="CD108" s="102">
        <f>IF(COUNT(CD$17:CD$67)=0,0,COUNTIF(CD$17:CD$67,"&gt;="&amp;CC89)-COUNTIF(CD$17:CD$67,"&gt;="&amp;CC88))</f>
      </c>
      <c r="CF108" s="102">
        <f>IF(COUNT(CF$17:CF$67)=0,0,COUNTIF(CF$17:CF$67,"&gt;="&amp;CE89)-COUNTIF(CF$17:CF$67,"&gt;="&amp;CE88))</f>
      </c>
      <c r="CH108" s="102">
        <f>IF(COUNT(CH$17:CH$67)=0,0,COUNTIF(CH$17:CH$67,"&gt;="&amp;CG89)-COUNTIF(CH$17:CH$67,"&gt;="&amp;CG88))</f>
      </c>
    </row>
    <row r="109" ht="13.5" customHeight="1">
      <c r="A109" s="100">
        <v>10.0</v>
      </c>
      <c r="B109" s="100"/>
      <c r="C109" s="100"/>
      <c r="D109" s="100"/>
      <c r="E109" s="99"/>
      <c r="F109" s="101">
        <f>IF(COUNT(F$17:F$67)=0,0,COUNTIF(F$17:F$67,"&gt;="&amp;E90)-COUNTIF(F$17:F$67,"&gt;="&amp;E89))</f>
      </c>
      <c r="G109" s="99"/>
      <c r="H109" s="102">
        <f>IF(COUNT(H$17:H$67)=0,0,COUNTIF(H$17:H$67,"&gt;="&amp;G90)-COUNTIF(H$17:H$67,"&gt;="&amp;G89))</f>
      </c>
      <c r="I109" s="99"/>
      <c r="J109" s="102">
        <f>IF(COUNT(J$17:J$67)=0,0,COUNTIF(J$17:J$67,"&gt;="&amp;I90)-COUNTIF(J$17:J$67,"&gt;="&amp;I89))</f>
      </c>
      <c r="K109" s="99"/>
      <c r="L109" s="102">
        <f>IF(COUNT(L$17:L$67)=0,0,COUNTIF(L$17:L$67,"&gt;="&amp;K90)-COUNTIF(L$17:L$67,"&gt;="&amp;K89))</f>
      </c>
      <c r="M109" s="99"/>
      <c r="N109" s="102">
        <f>IF(COUNT(N$17:N$67)=0,0,COUNTIF(N$17:N$67,"&gt;="&amp;M90)-COUNTIF(N$17:N$67,"&gt;="&amp;M89))</f>
      </c>
      <c r="O109" s="99"/>
      <c r="P109" s="102">
        <f>IF(COUNT(P$17:P$67)=0,0,COUNTIF(P$17:P$67,"&gt;="&amp;O90)-COUNTIF(P$17:P$67,"&gt;="&amp;O89))</f>
      </c>
      <c r="Q109" s="99"/>
      <c r="R109" s="102">
        <f>IF(COUNT(R$17:R$67)=0,0,COUNTIF(R$17:R$67,"&gt;="&amp;Q90)-COUNTIF(R$17:R$67,"&gt;="&amp;Q89))</f>
      </c>
      <c r="S109" s="99"/>
      <c r="T109" s="102">
        <f>IF(COUNT(T$17:T$67)=0,0,COUNTIF(T$17:T$67,"&gt;="&amp;S90)-COUNTIF(T$17:T$67,"&gt;="&amp;S89))</f>
      </c>
      <c r="U109" s="99"/>
      <c r="V109" s="102">
        <f>IF(COUNT(V$17:V$67)=0,0,COUNTIF(V$17:V$67,"&gt;="&amp;U90)-COUNTIF(V$17:V$67,"&gt;="&amp;U89))</f>
      </c>
      <c r="W109" s="99"/>
      <c r="X109" s="102">
        <f>IF(COUNT(X$17:X$67)=0,0,COUNTIF(X$17:X$67,"&gt;="&amp;W90)-COUNTIF(X$17:X$67,"&gt;="&amp;W89))</f>
      </c>
      <c r="Y109" s="99"/>
      <c r="Z109" s="102">
        <f>IF(COUNT(Z$17:Z$67)=0,0,COUNTIF(Z$17:Z$67,"&gt;="&amp;Y90)-COUNTIF(Z$17:Z$67,"&gt;="&amp;Y89))</f>
      </c>
      <c r="AA109" s="99"/>
      <c r="AB109" s="102">
        <f>IF(COUNT(AB$17:AB$67)=0,0,COUNTIF(AB$17:AB$67,"&gt;="&amp;AA90)-COUNTIF(AB$17:AB$67,"&gt;="&amp;AA89))</f>
      </c>
      <c r="AC109" s="99"/>
      <c r="AD109" s="102">
        <f>IF(COUNT(AD$17:AD$67)=0,0,COUNTIF(AD$17:AD$67,"&gt;="&amp;AC90)-COUNTIF(AD$17:AD$67,"&gt;="&amp;AC89))</f>
      </c>
      <c r="AE109" s="99"/>
      <c r="AF109" s="102">
        <f>IF(COUNT(AF$17:AF$67)=0,0,COUNTIF(AF$17:AF$67,"&gt;="&amp;AE90)-COUNTIF(AF$17:AF$67,"&gt;="&amp;AE89))</f>
      </c>
      <c r="AG109" s="99"/>
      <c r="AH109" s="102">
        <f>IF(COUNT(AH$17:AH$67)=0,0,COUNTIF(AH$17:AH$67,"&gt;="&amp;AG90)-COUNTIF(AH$17:AH$67,"&gt;="&amp;AG89))</f>
      </c>
      <c r="AI109" s="99"/>
      <c r="AJ109" s="102">
        <f>IF(COUNT(AJ$17:AJ$67)=0,0,COUNTIF(AJ$17:AJ$67,"&gt;="&amp;AI90)-COUNTIF(AJ$17:AJ$67,"&gt;="&amp;AI89))</f>
      </c>
      <c r="AK109" s="99"/>
      <c r="AL109" s="102">
        <f>IF(COUNT(AL$17:AL$67)=0,0,COUNTIF(AL$17:AL$67,"&gt;="&amp;AK90)-COUNTIF(AL$17:AL$67,"&gt;="&amp;AK89))</f>
      </c>
      <c r="AM109" s="99"/>
      <c r="AN109" s="102">
        <f>IF(COUNT(AN$17:AN$67)=0,0,COUNTIF(AN$17:AN$67,"&gt;="&amp;AM90)-COUNTIF(AN$17:AN$67,"&gt;="&amp;AM89))</f>
      </c>
      <c r="AO109" s="99"/>
      <c r="AP109" s="102">
        <f>IF(COUNT(AP$17:AP$67)=0,0,COUNTIF(AP$17:AP$67,"&gt;="&amp;AO90)-COUNTIF(AP$17:AP$67,"&gt;="&amp;AO89))</f>
      </c>
      <c r="AQ109" s="99"/>
      <c r="AR109" s="102">
        <f>IF(COUNT(AR$17:AR$67)=0,0,COUNTIF(AR$17:AR$67,"&gt;="&amp;AQ90)-COUNTIF(AR$17:AR$67,"&gt;="&amp;AQ89))</f>
      </c>
      <c r="AS109" s="99"/>
      <c r="AT109" s="102">
        <f>IF(COUNT(AT$17:AT$67)=0,0,COUNTIF(AT$17:AT$67,"&gt;="&amp;AS90)-COUNTIF(AT$17:AT$67,"&gt;="&amp;AS89))</f>
      </c>
      <c r="AU109" s="99"/>
      <c r="AV109" s="102">
        <f>IF(COUNT(AV$17:AV$67)=0,0,COUNTIF(AV$17:AV$67,"&gt;="&amp;AU90)-COUNTIF(AV$17:AV$67,"&gt;="&amp;AU89))</f>
      </c>
      <c r="AW109" s="99"/>
      <c r="AX109" s="102">
        <f>IF(COUNT(AX$17:AX$67)=0,0,COUNTIF(AX$17:AX$67,"&gt;="&amp;AW90)-COUNTIF(AX$17:AX$67,"&gt;="&amp;AW89))</f>
      </c>
      <c r="AY109" s="99"/>
      <c r="AZ109" s="102">
        <f>IF(COUNT(AZ$17:AZ$67)=0,0,COUNTIF(AZ$17:AZ$67,"&gt;="&amp;AY90)-COUNTIF(AZ$17:AZ$67,"&gt;="&amp;AY89))</f>
      </c>
      <c r="BA109" s="99"/>
      <c r="BB109" s="102">
        <f>IF(COUNT(BB$17:BB$67)=0,0,COUNTIF(BB$17:BB$67,"&gt;="&amp;BA90)-COUNTIF(BB$17:BB$67,"&gt;="&amp;BA89))</f>
      </c>
      <c r="BC109" s="99"/>
      <c r="BD109" s="102">
        <f>IF(COUNT(BD$17:BD$67)=0,0,COUNTIF(BD$17:BD$67,"&gt;="&amp;BC90)-COUNTIF(BD$17:BD$67,"&gt;="&amp;BC89))</f>
      </c>
      <c r="BE109" s="99"/>
      <c r="BF109" s="102">
        <f>IF(COUNT(BF$17:BF$67)=0,0,COUNTIF(BF$17:BF$67,"&gt;="&amp;BE90)-COUNTIF(BF$17:BF$67,"&gt;="&amp;BE89))</f>
      </c>
      <c r="BG109" s="99"/>
      <c r="BH109" s="102">
        <f>IF(COUNT(BH$17:BH$67)=0,0,COUNTIF(BH$17:BH$67,"&gt;="&amp;BG90)-COUNTIF(BH$17:BH$67,"&gt;="&amp;BG89))</f>
      </c>
      <c r="BI109" s="99"/>
      <c r="BJ109" s="102">
        <f>IF(COUNT(BJ$17:BJ$67)=0,0,COUNTIF(BJ$17:BJ$67,"&gt;="&amp;BI90)-COUNTIF(BJ$17:BJ$67,"&gt;="&amp;BI89))</f>
      </c>
      <c r="BK109" s="99"/>
      <c r="BL109" s="102">
        <f>IF(COUNT(BL$17:BL$67)=0,0,COUNTIF(BL$17:BL$67,"&gt;="&amp;BK90)-COUNTIF(BL$17:BL$67,"&gt;="&amp;BK89))</f>
      </c>
      <c r="BM109" s="99"/>
      <c r="BN109" s="102">
        <f>IF(COUNT(BN$17:BN$67)=0,0,COUNTIF(BN$17:BN$67,"&gt;="&amp;BM90)-COUNTIF(BN$17:BN$67,"&gt;="&amp;BM89))</f>
      </c>
      <c r="BO109" s="99"/>
      <c r="BP109" s="102">
        <f>IF(COUNT(BP$17:BP$67)=0,0,COUNTIF(BP$17:BP$67,"&gt;="&amp;BO90)-COUNTIF(BP$17:BP$67,"&gt;="&amp;BO89))</f>
      </c>
      <c r="BQ109" s="99"/>
      <c r="BR109" s="102">
        <f>IF(COUNT(BR$17:BR$67)=0,0,COUNTIF(BR$17:BR$67,"&gt;="&amp;BQ90)-COUNTIF(BR$17:BR$67,"&gt;="&amp;BQ89))</f>
      </c>
      <c r="BS109" s="99"/>
      <c r="BT109" s="102">
        <f>IF(COUNT(BT$17:BT$67)=0,0,COUNTIF(BT$17:BT$67,"&gt;="&amp;BS90)-COUNTIF(BT$17:BT$67,"&gt;="&amp;BS89))</f>
      </c>
      <c r="BU109" s="99"/>
      <c r="BV109" s="102">
        <f>IF(COUNT(BV$17:BV$67)=0,0,COUNTIF(BV$17:BV$67,"&gt;="&amp;BU90)-COUNTIF(BV$17:BV$67,"&gt;="&amp;BU89))</f>
      </c>
      <c r="BW109" s="99"/>
      <c r="BX109" s="102">
        <f>IF(COUNT(BX$17:BX$67)=0,0,COUNTIF(BX$17:BX$67,"&gt;="&amp;BW90)-COUNTIF(BX$17:BX$67,"&gt;="&amp;BW89))</f>
      </c>
      <c r="BY109" s="99"/>
      <c r="BZ109" s="102">
        <f>IF(COUNT(BZ$17:BZ$67)=0,0,COUNTIF(BZ$17:BZ$67,"&gt;="&amp;BY90)-COUNTIF(BZ$17:BZ$67,"&gt;="&amp;BY89))</f>
      </c>
      <c r="CA109" s="99"/>
      <c r="CB109" s="102">
        <f>IF(COUNT(CB$17:CB$67)=0,0,COUNTIF(CB$17:CB$67,"&gt;="&amp;CA90)-COUNTIF(CB$17:CB$67,"&gt;="&amp;CA89))</f>
      </c>
      <c r="CC109" s="99"/>
      <c r="CD109" s="102">
        <f>IF(COUNT(CD$17:CD$67)=0,0,COUNTIF(CD$17:CD$67,"&gt;="&amp;CC90)-COUNTIF(CD$17:CD$67,"&gt;="&amp;CC89))</f>
      </c>
      <c r="CF109" s="102">
        <f>IF(COUNT(CF$17:CF$67)=0,0,COUNTIF(CF$17:CF$67,"&gt;="&amp;CE90)-COUNTIF(CF$17:CF$67,"&gt;="&amp;CE89))</f>
      </c>
      <c r="CH109" s="102">
        <f>IF(COUNT(CH$17:CH$67)=0,0,COUNTIF(CH$17:CH$67,"&gt;="&amp;CG90)-COUNTIF(CH$17:CH$67,"&gt;="&amp;CG89))</f>
      </c>
    </row>
    <row r="110" ht="13.5" customHeight="1">
      <c r="A110" s="100">
        <v>11.0</v>
      </c>
      <c r="B110" s="100"/>
      <c r="C110" s="100"/>
      <c r="D110" s="100"/>
      <c r="E110" s="99"/>
      <c r="F110" s="101">
        <f>MAX(F98:F109)</f>
      </c>
      <c r="G110" s="99"/>
      <c r="H110" s="102">
        <f>MAX(H98:H109)</f>
      </c>
      <c r="I110" s="99"/>
      <c r="J110" s="102">
        <f>MAX(J98:J109)</f>
      </c>
      <c r="K110" s="99"/>
      <c r="L110" s="102">
        <f>MAX(L98:L109)</f>
      </c>
      <c r="M110" s="99"/>
      <c r="N110" s="102">
        <f>MAX(N98:N109)</f>
      </c>
      <c r="O110" s="99"/>
      <c r="P110" s="102">
        <f>MAX(P98:P109)</f>
      </c>
      <c r="Q110" s="99"/>
      <c r="R110" s="102">
        <f>MAX(R98:R109)</f>
      </c>
      <c r="S110" s="99"/>
      <c r="T110" s="102">
        <f>MAX(T98:T109)</f>
      </c>
      <c r="U110" s="99"/>
      <c r="V110" s="102">
        <f>MAX(V98:V109)</f>
      </c>
      <c r="W110" s="99"/>
      <c r="X110" s="102">
        <f>MAX(X98:X109)</f>
      </c>
      <c r="Y110" s="99"/>
      <c r="Z110" s="102">
        <f>MAX(Z98:Z109)</f>
      </c>
      <c r="AA110" s="99"/>
      <c r="AB110" s="102">
        <f>MAX(AB98:AB109)</f>
      </c>
      <c r="AC110" s="99"/>
      <c r="AD110" s="102">
        <f>MAX(AD98:AD109)</f>
      </c>
      <c r="AE110" s="99"/>
      <c r="AF110" s="102">
        <f>MAX(AF98:AF109)</f>
      </c>
      <c r="AG110" s="99"/>
      <c r="AH110" s="102">
        <f>MAX(AH98:AH109)</f>
      </c>
      <c r="AI110" s="99"/>
      <c r="AJ110" s="102">
        <f>MAX(AJ98:AJ109)</f>
      </c>
      <c r="AK110" s="99"/>
      <c r="AL110" s="102">
        <f>MAX(AL98:AL109)</f>
      </c>
      <c r="AM110" s="99"/>
      <c r="AN110" s="102">
        <f>MAX(AN98:AN109)</f>
      </c>
      <c r="AO110" s="99"/>
      <c r="AP110" s="102">
        <f>MAX(AP98:AP109)</f>
      </c>
      <c r="AQ110" s="99"/>
      <c r="AR110" s="102">
        <f>MAX(AR98:AR109)</f>
      </c>
      <c r="AS110" s="99"/>
      <c r="AT110" s="102">
        <f>MAX(AT98:AT109)</f>
      </c>
      <c r="AU110" s="99"/>
      <c r="AV110" s="102">
        <f>MAX(AV98:AV109)</f>
      </c>
      <c r="AW110" s="99"/>
      <c r="AX110" s="102">
        <f>MAX(AX98:AX109)</f>
      </c>
      <c r="AY110" s="99"/>
      <c r="AZ110" s="102">
        <f>MAX(AZ98:AZ109)</f>
      </c>
      <c r="BA110" s="99"/>
      <c r="BB110" s="102">
        <f>MAX(BB98:BB109)</f>
      </c>
      <c r="BC110" s="99"/>
      <c r="BD110" s="102">
        <f>MAX(BD98:BD109)</f>
      </c>
      <c r="BE110" s="99"/>
      <c r="BF110" s="102">
        <f>MAX(BF98:BF109)</f>
      </c>
      <c r="BG110" s="99"/>
      <c r="BH110" s="102">
        <f>MAX(BH98:BH109)</f>
      </c>
      <c r="BI110" s="99"/>
      <c r="BJ110" s="102">
        <f>MAX(BJ98:BJ109)</f>
      </c>
      <c r="BK110" s="99"/>
      <c r="BL110" s="102">
        <f>MAX(BL98:BL109)</f>
      </c>
      <c r="BM110" s="99"/>
      <c r="BN110" s="102">
        <f>MAX(BN98:BN109)</f>
      </c>
      <c r="BO110" s="99"/>
      <c r="BP110" s="102">
        <f>MAX(BP98:BP109)</f>
      </c>
      <c r="BQ110" s="99"/>
      <c r="BR110" s="102">
        <f>MAX(BR98:BR109)</f>
      </c>
      <c r="BS110" s="99"/>
      <c r="BT110" s="102">
        <f>MAX(BT98:BT109)</f>
      </c>
      <c r="BU110" s="99"/>
      <c r="BV110" s="102">
        <f>MAX(BV98:BV109)</f>
      </c>
      <c r="BW110" s="99"/>
      <c r="BX110" s="102">
        <f>MAX(BX98:BX109)</f>
      </c>
      <c r="BY110" s="99"/>
      <c r="BZ110" s="102">
        <f>MAX(BZ98:BZ109)</f>
      </c>
      <c r="CA110" s="99"/>
      <c r="CB110" s="102">
        <f>MAX(CB98:CB109)</f>
      </c>
      <c r="CC110" s="99"/>
      <c r="CD110" s="102">
        <f>MAX(CD98:CD109)</f>
      </c>
      <c r="CF110" s="102">
        <f>MAX(CF98:CF109)</f>
      </c>
      <c r="CH110" s="102">
        <f>MAX(CH98:CH109)</f>
      </c>
    </row>
    <row r="111" ht="13.5" customHeight="1">
      <c r="A111" s="100">
        <v>12.0</v>
      </c>
      <c r="B111" s="100"/>
      <c r="C111" s="100"/>
      <c r="D111" s="100"/>
      <c r="E111" s="99"/>
      <c r="F111" s="101"/>
      <c r="G111" s="99"/>
      <c r="H111" s="102"/>
      <c r="I111" s="99"/>
      <c r="J111" s="102"/>
      <c r="K111" s="99"/>
      <c r="L111" s="102"/>
      <c r="M111" s="99"/>
      <c r="N111" s="102"/>
      <c r="O111" s="99"/>
      <c r="P111" s="102"/>
      <c r="Q111" s="99"/>
      <c r="R111" s="102"/>
      <c r="S111" s="99"/>
      <c r="T111" s="102"/>
      <c r="U111" s="99"/>
      <c r="V111" s="102"/>
      <c r="W111" s="99"/>
      <c r="X111" s="102"/>
      <c r="Y111" s="99"/>
      <c r="Z111" s="102"/>
      <c r="AA111" s="99"/>
      <c r="AB111" s="102"/>
      <c r="AC111" s="99"/>
      <c r="AD111" s="102"/>
      <c r="AE111" s="99"/>
      <c r="AF111" s="102"/>
      <c r="AG111" s="99"/>
      <c r="AH111" s="102"/>
      <c r="AI111" s="99"/>
      <c r="AJ111" s="102"/>
      <c r="AK111" s="99"/>
      <c r="AL111" s="102"/>
      <c r="AM111" s="99"/>
      <c r="AN111" s="102"/>
      <c r="AO111" s="99"/>
      <c r="AP111" s="102"/>
      <c r="AQ111" s="99"/>
      <c r="AR111" s="102"/>
      <c r="AS111" s="99"/>
      <c r="AT111" s="102"/>
      <c r="AU111" s="99"/>
      <c r="AV111" s="102"/>
      <c r="AW111" s="99"/>
      <c r="AX111" s="102"/>
      <c r="AY111" s="99"/>
      <c r="AZ111" s="102"/>
      <c r="BA111" s="99"/>
      <c r="BB111" s="102"/>
      <c r="BC111" s="99"/>
      <c r="BD111" s="102"/>
      <c r="BE111" s="99"/>
      <c r="BF111" s="102"/>
      <c r="BG111" s="99"/>
      <c r="BH111" s="102"/>
      <c r="BI111" s="99"/>
      <c r="BJ111" s="102"/>
      <c r="BK111" s="99"/>
      <c r="BL111" s="102"/>
      <c r="BM111" s="99"/>
      <c r="BN111" s="102"/>
      <c r="BO111" s="99"/>
      <c r="BP111" s="102"/>
      <c r="BQ111" s="99"/>
      <c r="BR111" s="102"/>
      <c r="BS111" s="99"/>
      <c r="BT111" s="102"/>
      <c r="BU111" s="99"/>
      <c r="BV111" s="102"/>
      <c r="BW111" s="99"/>
      <c r="BX111" s="102"/>
      <c r="BY111" s="99"/>
      <c r="BZ111" s="102"/>
      <c r="CA111" s="99"/>
      <c r="CB111" s="102"/>
      <c r="CC111" s="99"/>
      <c r="CD111" s="102"/>
      <c r="CF111" s="102"/>
      <c r="CH111" s="102"/>
    </row>
    <row r="112" ht="13.5" customHeight="1">
      <c r="A112" s="100">
        <v>13.0</v>
      </c>
      <c r="B112" s="100"/>
      <c r="C112" s="100"/>
      <c r="D112" s="100"/>
      <c r="E112" s="99"/>
      <c r="F112" s="101"/>
      <c r="G112" s="99"/>
      <c r="H112" s="102"/>
      <c r="I112" s="99"/>
      <c r="J112" s="102"/>
      <c r="K112" s="99"/>
      <c r="L112" s="102"/>
      <c r="M112" s="99"/>
      <c r="N112" s="102"/>
      <c r="O112" s="99"/>
      <c r="P112" s="102"/>
      <c r="Q112" s="99"/>
      <c r="R112" s="102"/>
      <c r="S112" s="99"/>
      <c r="T112" s="102"/>
      <c r="U112" s="99"/>
      <c r="V112" s="102"/>
      <c r="W112" s="99"/>
      <c r="X112" s="102"/>
      <c r="Y112" s="99"/>
      <c r="Z112" s="102"/>
      <c r="AA112" s="99"/>
      <c r="AB112" s="102"/>
      <c r="AC112" s="99"/>
      <c r="AD112" s="102"/>
      <c r="AE112" s="99"/>
      <c r="AF112" s="102"/>
      <c r="AG112" s="99"/>
      <c r="AH112" s="102"/>
      <c r="AI112" s="99"/>
      <c r="AJ112" s="102"/>
      <c r="AK112" s="99"/>
      <c r="AL112" s="102"/>
      <c r="AM112" s="99"/>
      <c r="AN112" s="102"/>
      <c r="AO112" s="99"/>
      <c r="AP112" s="102"/>
      <c r="AQ112" s="99"/>
      <c r="AR112" s="102"/>
      <c r="AS112" s="99"/>
      <c r="AT112" s="102"/>
      <c r="AU112" s="99"/>
      <c r="AV112" s="102"/>
      <c r="AW112" s="99"/>
      <c r="AX112" s="102"/>
      <c r="AY112" s="99"/>
      <c r="AZ112" s="102"/>
      <c r="BA112" s="99"/>
      <c r="BB112" s="102"/>
      <c r="BC112" s="99"/>
      <c r="BD112" s="102"/>
      <c r="BE112" s="99"/>
      <c r="BF112" s="102"/>
      <c r="BG112" s="99"/>
      <c r="BH112" s="102"/>
      <c r="BI112" s="99"/>
      <c r="BJ112" s="102"/>
      <c r="BK112" s="99"/>
      <c r="BL112" s="102"/>
      <c r="BM112" s="99"/>
      <c r="BN112" s="102"/>
      <c r="BO112" s="99"/>
      <c r="BP112" s="102"/>
      <c r="BQ112" s="99"/>
      <c r="BR112" s="102"/>
      <c r="BS112" s="99"/>
      <c r="BT112" s="102"/>
      <c r="BU112" s="99"/>
      <c r="BV112" s="102"/>
      <c r="BW112" s="99"/>
      <c r="BX112" s="102"/>
      <c r="BY112" s="99"/>
      <c r="BZ112" s="102"/>
      <c r="CA112" s="99"/>
      <c r="CB112" s="102"/>
      <c r="CC112" s="99"/>
      <c r="CD112" s="102"/>
      <c r="CF112" s="102"/>
      <c r="CH112" s="102"/>
    </row>
    <row r="113" ht="13.5" customHeight="1">
      <c r="A113" s="100">
        <v>14.0</v>
      </c>
      <c r="B113" s="100"/>
      <c r="C113" s="100"/>
      <c r="D113" s="100"/>
      <c r="E113" s="99"/>
      <c r="F113" s="101"/>
      <c r="G113" s="99"/>
      <c r="H113" s="102"/>
      <c r="I113" s="99"/>
      <c r="J113" s="102"/>
      <c r="K113" s="99"/>
      <c r="L113" s="102"/>
      <c r="M113" s="99"/>
      <c r="N113" s="102"/>
      <c r="O113" s="99"/>
      <c r="P113" s="102"/>
      <c r="Q113" s="99"/>
      <c r="R113" s="102"/>
      <c r="S113" s="99"/>
      <c r="T113" s="102"/>
      <c r="U113" s="99"/>
      <c r="V113" s="102"/>
      <c r="W113" s="99"/>
      <c r="X113" s="102"/>
      <c r="Y113" s="99"/>
      <c r="Z113" s="102"/>
      <c r="AA113" s="99"/>
      <c r="AB113" s="102"/>
      <c r="AC113" s="99"/>
      <c r="AD113" s="102"/>
      <c r="AE113" s="99"/>
      <c r="AF113" s="102"/>
      <c r="AG113" s="99"/>
      <c r="AH113" s="102"/>
      <c r="AI113" s="99"/>
      <c r="AJ113" s="102"/>
      <c r="AK113" s="99"/>
      <c r="AL113" s="102"/>
      <c r="AM113" s="99"/>
      <c r="AN113" s="102"/>
      <c r="AO113" s="99"/>
      <c r="AP113" s="102"/>
      <c r="AQ113" s="99"/>
      <c r="AR113" s="102"/>
      <c r="AS113" s="99"/>
      <c r="AT113" s="102"/>
      <c r="AU113" s="99"/>
      <c r="AV113" s="102"/>
      <c r="AW113" s="99"/>
      <c r="AX113" s="102"/>
      <c r="AY113" s="99"/>
      <c r="AZ113" s="102"/>
      <c r="BA113" s="99"/>
      <c r="BB113" s="102"/>
      <c r="BC113" s="99"/>
      <c r="BD113" s="102"/>
      <c r="BE113" s="99"/>
      <c r="BF113" s="102"/>
      <c r="BG113" s="99"/>
      <c r="BH113" s="102"/>
      <c r="BI113" s="99"/>
      <c r="BJ113" s="102"/>
      <c r="BK113" s="99"/>
      <c r="BL113" s="102"/>
      <c r="BM113" s="99"/>
      <c r="BN113" s="102"/>
      <c r="BO113" s="99"/>
      <c r="BP113" s="102"/>
      <c r="BQ113" s="99"/>
      <c r="BR113" s="102"/>
      <c r="BS113" s="99"/>
      <c r="BT113" s="102"/>
      <c r="BU113" s="99"/>
      <c r="BV113" s="102"/>
      <c r="BW113" s="99"/>
      <c r="BX113" s="102"/>
      <c r="BY113" s="99"/>
      <c r="BZ113" s="102"/>
      <c r="CA113" s="99"/>
      <c r="CB113" s="102"/>
      <c r="CC113" s="99"/>
      <c r="CD113" s="102"/>
      <c r="CF113" s="102"/>
      <c r="CH113" s="102"/>
    </row>
    <row r="114" ht="13.5" customHeight="1">
      <c r="A114" s="100">
        <v>15.0</v>
      </c>
      <c r="B114" s="100"/>
      <c r="C114" s="100"/>
      <c r="D114" s="100"/>
      <c r="E114" s="99"/>
      <c r="F114" s="101"/>
      <c r="G114" s="99"/>
      <c r="H114" s="102"/>
      <c r="I114" s="99"/>
      <c r="J114" s="102"/>
      <c r="K114" s="99"/>
      <c r="L114" s="102"/>
      <c r="M114" s="99"/>
      <c r="N114" s="102"/>
      <c r="O114" s="99"/>
      <c r="P114" s="102"/>
      <c r="Q114" s="99"/>
      <c r="R114" s="102"/>
      <c r="S114" s="99"/>
      <c r="T114" s="102"/>
      <c r="U114" s="99"/>
      <c r="V114" s="102"/>
      <c r="W114" s="99"/>
      <c r="X114" s="102"/>
      <c r="Y114" s="99"/>
      <c r="Z114" s="102"/>
      <c r="AA114" s="99"/>
      <c r="AB114" s="102"/>
      <c r="AC114" s="99"/>
      <c r="AD114" s="102"/>
      <c r="AE114" s="99"/>
      <c r="AF114" s="102"/>
      <c r="AG114" s="99"/>
      <c r="AH114" s="102"/>
      <c r="AI114" s="99"/>
      <c r="AJ114" s="102"/>
      <c r="AK114" s="99"/>
      <c r="AL114" s="102"/>
      <c r="AM114" s="99"/>
      <c r="AN114" s="102"/>
      <c r="AO114" s="99"/>
      <c r="AP114" s="102"/>
      <c r="AQ114" s="99"/>
      <c r="AR114" s="102"/>
      <c r="AS114" s="99"/>
      <c r="AT114" s="102"/>
      <c r="AU114" s="99"/>
      <c r="AV114" s="102"/>
      <c r="AW114" s="99"/>
      <c r="AX114" s="102"/>
      <c r="AY114" s="99"/>
      <c r="AZ114" s="102"/>
      <c r="BA114" s="99"/>
      <c r="BB114" s="102"/>
      <c r="BC114" s="99"/>
      <c r="BD114" s="102"/>
      <c r="BE114" s="99"/>
      <c r="BF114" s="102"/>
      <c r="BG114" s="99"/>
      <c r="BH114" s="102"/>
      <c r="BI114" s="99"/>
      <c r="BJ114" s="102"/>
      <c r="BK114" s="99"/>
      <c r="BL114" s="102"/>
      <c r="BM114" s="99"/>
      <c r="BN114" s="102"/>
      <c r="BO114" s="99"/>
      <c r="BP114" s="102"/>
      <c r="BQ114" s="99"/>
      <c r="BR114" s="102"/>
      <c r="BS114" s="99"/>
      <c r="BT114" s="102"/>
      <c r="BU114" s="99"/>
      <c r="BV114" s="102"/>
      <c r="BW114" s="99"/>
      <c r="BX114" s="102"/>
      <c r="BY114" s="99"/>
      <c r="BZ114" s="102"/>
      <c r="CA114" s="99"/>
      <c r="CB114" s="102"/>
      <c r="CC114" s="99"/>
      <c r="CD114" s="102"/>
      <c r="CF114" s="102"/>
      <c r="CH114" s="102"/>
    </row>
    <row r="115" ht="13.5" customHeight="1">
      <c r="A115" s="100">
        <v>16.0</v>
      </c>
      <c r="B115" s="100"/>
      <c r="C115" s="100"/>
      <c r="D115" s="100"/>
      <c r="E115" s="99"/>
      <c r="F115" s="101"/>
      <c r="G115" s="99"/>
      <c r="H115" s="102"/>
      <c r="I115" s="99"/>
      <c r="J115" s="102"/>
      <c r="K115" s="99"/>
      <c r="L115" s="102"/>
      <c r="M115" s="99"/>
      <c r="N115" s="102"/>
      <c r="O115" s="99"/>
      <c r="P115" s="102"/>
      <c r="Q115" s="99"/>
      <c r="R115" s="102"/>
      <c r="S115" s="99"/>
      <c r="T115" s="102"/>
      <c r="U115" s="99"/>
      <c r="V115" s="102"/>
      <c r="W115" s="99"/>
      <c r="X115" s="102"/>
      <c r="Y115" s="99"/>
      <c r="Z115" s="102"/>
      <c r="AA115" s="99"/>
      <c r="AB115" s="102"/>
      <c r="AC115" s="99"/>
      <c r="AD115" s="102"/>
      <c r="AE115" s="99"/>
      <c r="AF115" s="102"/>
      <c r="AG115" s="99"/>
      <c r="AH115" s="102"/>
      <c r="AI115" s="99"/>
      <c r="AJ115" s="102"/>
      <c r="AK115" s="99"/>
      <c r="AL115" s="102"/>
      <c r="AM115" s="99"/>
      <c r="AN115" s="102"/>
      <c r="AO115" s="99"/>
      <c r="AP115" s="102"/>
      <c r="AQ115" s="99"/>
      <c r="AR115" s="102"/>
      <c r="AS115" s="99"/>
      <c r="AT115" s="102"/>
      <c r="AU115" s="99"/>
      <c r="AV115" s="102"/>
      <c r="AW115" s="99"/>
      <c r="AX115" s="102"/>
      <c r="AY115" s="99"/>
      <c r="AZ115" s="102"/>
      <c r="BA115" s="99"/>
      <c r="BB115" s="102"/>
      <c r="BC115" s="99"/>
      <c r="BD115" s="102"/>
      <c r="BE115" s="99"/>
      <c r="BF115" s="102"/>
      <c r="BG115" s="99"/>
      <c r="BH115" s="102"/>
      <c r="BI115" s="99"/>
      <c r="BJ115" s="102"/>
      <c r="BK115" s="99"/>
      <c r="BL115" s="102"/>
      <c r="BM115" s="99"/>
      <c r="BN115" s="102"/>
      <c r="BO115" s="99"/>
      <c r="BP115" s="102"/>
      <c r="BQ115" s="99"/>
      <c r="BR115" s="102"/>
      <c r="BS115" s="99"/>
      <c r="BT115" s="102"/>
      <c r="BU115" s="99"/>
      <c r="BV115" s="102"/>
      <c r="BW115" s="99"/>
      <c r="BX115" s="102"/>
      <c r="BY115" s="99"/>
      <c r="BZ115" s="102"/>
      <c r="CA115" s="99"/>
      <c r="CB115" s="102"/>
      <c r="CC115" s="99"/>
      <c r="CD115" s="102"/>
      <c r="CF115" s="102"/>
      <c r="CH115" s="102"/>
    </row>
    <row r="116" ht="13.5" customHeight="1">
      <c r="A116" s="100">
        <v>17.0</v>
      </c>
      <c r="B116" s="100"/>
      <c r="C116" s="100"/>
      <c r="D116" s="100"/>
      <c r="E116" s="99"/>
      <c r="F116" s="101"/>
      <c r="G116" s="99"/>
      <c r="H116" s="102"/>
      <c r="I116" s="99"/>
      <c r="J116" s="102"/>
      <c r="K116" s="99"/>
      <c r="L116" s="102"/>
      <c r="M116" s="99"/>
      <c r="N116" s="102"/>
      <c r="O116" s="99"/>
      <c r="P116" s="102"/>
      <c r="Q116" s="99"/>
      <c r="R116" s="102"/>
      <c r="S116" s="99"/>
      <c r="T116" s="102"/>
      <c r="U116" s="99"/>
      <c r="V116" s="102"/>
      <c r="W116" s="99"/>
      <c r="X116" s="102"/>
      <c r="Y116" s="99"/>
      <c r="Z116" s="102"/>
      <c r="AA116" s="99"/>
      <c r="AB116" s="102"/>
      <c r="AC116" s="99"/>
      <c r="AD116" s="102"/>
      <c r="AE116" s="99"/>
      <c r="AF116" s="102"/>
      <c r="AG116" s="99"/>
      <c r="AH116" s="102"/>
      <c r="AI116" s="99"/>
      <c r="AJ116" s="102"/>
      <c r="AK116" s="99"/>
      <c r="AL116" s="102"/>
      <c r="AM116" s="99"/>
      <c r="AN116" s="102"/>
      <c r="AO116" s="99"/>
      <c r="AP116" s="102"/>
      <c r="AQ116" s="99"/>
      <c r="AR116" s="102"/>
      <c r="AS116" s="99"/>
      <c r="AT116" s="102"/>
      <c r="AU116" s="99"/>
      <c r="AV116" s="102"/>
      <c r="AW116" s="99"/>
      <c r="AX116" s="102"/>
      <c r="AY116" s="99"/>
      <c r="AZ116" s="102"/>
      <c r="BA116" s="99"/>
      <c r="BB116" s="102"/>
      <c r="BC116" s="99"/>
      <c r="BD116" s="102"/>
      <c r="BE116" s="99"/>
      <c r="BF116" s="102"/>
      <c r="BG116" s="99"/>
      <c r="BH116" s="102"/>
      <c r="BI116" s="99"/>
      <c r="BJ116" s="102"/>
      <c r="BK116" s="99"/>
      <c r="BL116" s="102"/>
      <c r="BM116" s="99"/>
      <c r="BN116" s="102"/>
      <c r="BO116" s="99"/>
      <c r="BP116" s="102"/>
      <c r="BQ116" s="99"/>
      <c r="BR116" s="102"/>
      <c r="BS116" s="99"/>
      <c r="BT116" s="102"/>
      <c r="BU116" s="99"/>
      <c r="BV116" s="102"/>
      <c r="BW116" s="99"/>
      <c r="BX116" s="102"/>
      <c r="BY116" s="99"/>
      <c r="BZ116" s="102"/>
      <c r="CA116" s="99"/>
      <c r="CB116" s="102"/>
      <c r="CC116" s="99"/>
      <c r="CD116" s="102"/>
      <c r="CF116" s="102"/>
      <c r="CH116" s="102"/>
    </row>
    <row r="117" ht="13.5" customHeight="1">
      <c r="A117" s="100">
        <v>18.0</v>
      </c>
      <c r="B117" s="100"/>
      <c r="C117" s="100"/>
      <c r="D117" s="100"/>
      <c r="E117" s="99"/>
      <c r="F117" s="101"/>
      <c r="G117" s="99"/>
      <c r="H117" s="102"/>
      <c r="I117" s="99"/>
      <c r="J117" s="102"/>
      <c r="K117" s="99"/>
      <c r="L117" s="102"/>
      <c r="M117" s="99"/>
      <c r="N117" s="102"/>
      <c r="O117" s="99"/>
      <c r="P117" s="102"/>
      <c r="Q117" s="99"/>
      <c r="R117" s="102"/>
      <c r="S117" s="99"/>
      <c r="T117" s="102"/>
      <c r="U117" s="99"/>
      <c r="V117" s="102"/>
      <c r="W117" s="99"/>
      <c r="X117" s="102"/>
      <c r="Y117" s="99"/>
      <c r="Z117" s="102"/>
      <c r="AA117" s="99"/>
      <c r="AB117" s="102"/>
      <c r="AC117" s="99"/>
      <c r="AD117" s="102"/>
      <c r="AE117" s="99"/>
      <c r="AF117" s="102"/>
      <c r="AG117" s="99"/>
      <c r="AH117" s="102"/>
      <c r="AI117" s="99"/>
      <c r="AJ117" s="102"/>
      <c r="AK117" s="99"/>
      <c r="AL117" s="102"/>
      <c r="AM117" s="99"/>
      <c r="AN117" s="102"/>
      <c r="AO117" s="99"/>
      <c r="AP117" s="102"/>
      <c r="AQ117" s="99"/>
      <c r="AR117" s="102"/>
      <c r="AS117" s="99"/>
      <c r="AT117" s="102"/>
      <c r="AU117" s="99"/>
      <c r="AV117" s="102"/>
      <c r="AW117" s="99"/>
      <c r="AX117" s="102"/>
      <c r="AY117" s="99"/>
      <c r="AZ117" s="102"/>
      <c r="BA117" s="99"/>
      <c r="BB117" s="102"/>
      <c r="BC117" s="99"/>
      <c r="BD117" s="102"/>
      <c r="BE117" s="99"/>
      <c r="BF117" s="102"/>
      <c r="BG117" s="99"/>
      <c r="BH117" s="102"/>
      <c r="BI117" s="99"/>
      <c r="BJ117" s="102"/>
      <c r="BK117" s="99"/>
      <c r="BL117" s="102"/>
      <c r="BM117" s="99"/>
      <c r="BN117" s="102"/>
      <c r="BO117" s="99"/>
      <c r="BP117" s="102"/>
      <c r="BQ117" s="99"/>
      <c r="BR117" s="102"/>
      <c r="BS117" s="99"/>
      <c r="BT117" s="102"/>
      <c r="BU117" s="99"/>
      <c r="BV117" s="102"/>
      <c r="BW117" s="99"/>
      <c r="BX117" s="102"/>
      <c r="BY117" s="99"/>
      <c r="BZ117" s="102"/>
      <c r="CA117" s="99"/>
      <c r="CB117" s="102"/>
      <c r="CC117" s="99"/>
      <c r="CD117" s="102"/>
      <c r="CF117" s="102"/>
      <c r="CH117" s="102"/>
    </row>
    <row r="118" ht="13.5" customHeight="1">
      <c r="A118" s="100">
        <v>19.0</v>
      </c>
      <c r="B118" s="100"/>
      <c r="C118" s="100"/>
      <c r="D118" s="100"/>
      <c r="E118" s="99"/>
      <c r="F118" s="101"/>
      <c r="G118" s="99"/>
      <c r="H118" s="102"/>
      <c r="I118" s="99"/>
      <c r="J118" s="102"/>
      <c r="K118" s="99"/>
      <c r="L118" s="102"/>
      <c r="M118" s="99"/>
      <c r="N118" s="102"/>
      <c r="O118" s="99"/>
      <c r="P118" s="102"/>
      <c r="Q118" s="99"/>
      <c r="R118" s="102"/>
      <c r="S118" s="99"/>
      <c r="T118" s="102"/>
      <c r="U118" s="99"/>
      <c r="V118" s="102"/>
      <c r="W118" s="99"/>
      <c r="X118" s="102"/>
      <c r="Y118" s="99"/>
      <c r="Z118" s="102"/>
      <c r="AA118" s="99"/>
      <c r="AB118" s="102"/>
      <c r="AC118" s="99"/>
      <c r="AD118" s="102"/>
      <c r="AE118" s="99"/>
      <c r="AF118" s="102"/>
      <c r="AG118" s="99"/>
      <c r="AH118" s="102"/>
      <c r="AI118" s="99"/>
      <c r="AJ118" s="102"/>
      <c r="AK118" s="99"/>
      <c r="AL118" s="102"/>
      <c r="AM118" s="99"/>
      <c r="AN118" s="102"/>
      <c r="AO118" s="99"/>
      <c r="AP118" s="102"/>
      <c r="AQ118" s="99"/>
      <c r="AR118" s="102"/>
      <c r="AS118" s="99"/>
      <c r="AT118" s="102"/>
      <c r="AU118" s="99"/>
      <c r="AV118" s="102"/>
      <c r="AW118" s="99"/>
      <c r="AX118" s="102"/>
      <c r="AY118" s="99"/>
      <c r="AZ118" s="102"/>
      <c r="BA118" s="99"/>
      <c r="BB118" s="102"/>
      <c r="BC118" s="99"/>
      <c r="BD118" s="102"/>
      <c r="BE118" s="99"/>
      <c r="BF118" s="102"/>
      <c r="BG118" s="99"/>
      <c r="BH118" s="102"/>
      <c r="BI118" s="99"/>
      <c r="BJ118" s="102"/>
      <c r="BK118" s="99"/>
      <c r="BL118" s="102"/>
      <c r="BM118" s="99"/>
      <c r="BN118" s="102"/>
      <c r="BO118" s="99"/>
      <c r="BP118" s="102"/>
      <c r="BQ118" s="99"/>
      <c r="BR118" s="102"/>
      <c r="BS118" s="99"/>
      <c r="BT118" s="102"/>
      <c r="BU118" s="99"/>
      <c r="BV118" s="102"/>
      <c r="BW118" s="99"/>
      <c r="BX118" s="102"/>
      <c r="BY118" s="99"/>
      <c r="BZ118" s="102"/>
      <c r="CA118" s="99"/>
      <c r="CB118" s="102"/>
      <c r="CC118" s="99"/>
      <c r="CD118" s="102"/>
      <c r="CF118" s="102"/>
      <c r="CH118" s="102"/>
    </row>
    <row r="119" ht="13.5" customHeight="1">
      <c r="A119" s="100">
        <v>20.0</v>
      </c>
      <c r="B119" s="100"/>
      <c r="C119" s="100"/>
      <c r="D119" s="100"/>
      <c r="E119" s="99"/>
      <c r="F119" s="101"/>
      <c r="G119" s="99"/>
      <c r="H119" s="102"/>
      <c r="I119" s="99"/>
      <c r="J119" s="102"/>
      <c r="K119" s="99"/>
      <c r="L119" s="102"/>
      <c r="M119" s="99"/>
      <c r="N119" s="102"/>
      <c r="O119" s="99"/>
      <c r="P119" s="102"/>
      <c r="Q119" s="99"/>
      <c r="R119" s="102"/>
      <c r="S119" s="99"/>
      <c r="T119" s="102"/>
      <c r="U119" s="99"/>
      <c r="V119" s="102"/>
      <c r="W119" s="99"/>
      <c r="X119" s="102"/>
      <c r="Y119" s="99"/>
      <c r="Z119" s="102"/>
      <c r="AA119" s="99"/>
      <c r="AB119" s="102"/>
      <c r="AC119" s="99"/>
      <c r="AD119" s="102"/>
      <c r="AE119" s="99"/>
      <c r="AF119" s="102"/>
      <c r="AG119" s="99"/>
      <c r="AH119" s="102"/>
      <c r="AI119" s="99"/>
      <c r="AJ119" s="102"/>
      <c r="AK119" s="99"/>
      <c r="AL119" s="102"/>
      <c r="AM119" s="99"/>
      <c r="AN119" s="102"/>
      <c r="AO119" s="99"/>
      <c r="AP119" s="102"/>
      <c r="AQ119" s="99"/>
      <c r="AR119" s="102"/>
      <c r="AS119" s="99"/>
      <c r="AT119" s="102"/>
      <c r="AU119" s="99"/>
      <c r="AV119" s="102"/>
      <c r="AW119" s="99"/>
      <c r="AX119" s="102"/>
      <c r="AY119" s="99"/>
      <c r="AZ119" s="102"/>
      <c r="BA119" s="99"/>
      <c r="BB119" s="102"/>
      <c r="BC119" s="99"/>
      <c r="BD119" s="102"/>
      <c r="BE119" s="99"/>
      <c r="BF119" s="102"/>
      <c r="BG119" s="99"/>
      <c r="BH119" s="102"/>
      <c r="BI119" s="99"/>
      <c r="BJ119" s="102"/>
      <c r="BK119" s="99"/>
      <c r="BL119" s="102"/>
      <c r="BM119" s="99"/>
      <c r="BN119" s="102"/>
      <c r="BO119" s="99"/>
      <c r="BP119" s="102"/>
      <c r="BQ119" s="99"/>
      <c r="BR119" s="102"/>
      <c r="BS119" s="99"/>
      <c r="BT119" s="102"/>
      <c r="BU119" s="99"/>
      <c r="BV119" s="102"/>
      <c r="BW119" s="99"/>
      <c r="BX119" s="102"/>
      <c r="BY119" s="99"/>
      <c r="BZ119" s="102"/>
      <c r="CA119" s="99"/>
      <c r="CB119" s="102"/>
      <c r="CC119" s="99"/>
      <c r="CD119" s="102"/>
      <c r="CF119" s="102"/>
      <c r="CH119" s="102"/>
    </row>
    <row r="120" ht="13.5" customHeight="1">
      <c r="A120" s="100">
        <v>21.0</v>
      </c>
      <c r="B120" s="100"/>
      <c r="C120" s="100"/>
      <c r="D120" s="100"/>
      <c r="E120" s="99"/>
      <c r="F120" s="101"/>
      <c r="G120" s="99"/>
      <c r="H120" s="102"/>
      <c r="I120" s="99"/>
      <c r="J120" s="102"/>
      <c r="K120" s="99"/>
      <c r="L120" s="102"/>
      <c r="M120" s="99"/>
      <c r="N120" s="102"/>
      <c r="O120" s="99"/>
      <c r="P120" s="102"/>
      <c r="Q120" s="99"/>
      <c r="R120" s="102"/>
      <c r="S120" s="99"/>
      <c r="T120" s="102"/>
      <c r="U120" s="99"/>
      <c r="V120" s="102"/>
      <c r="W120" s="99"/>
      <c r="X120" s="102"/>
      <c r="Y120" s="99"/>
      <c r="Z120" s="102"/>
      <c r="AA120" s="99"/>
      <c r="AB120" s="102"/>
      <c r="AC120" s="99"/>
      <c r="AD120" s="102"/>
      <c r="AE120" s="99"/>
      <c r="AF120" s="102"/>
      <c r="AG120" s="99"/>
      <c r="AH120" s="102"/>
      <c r="AI120" s="99"/>
      <c r="AJ120" s="102"/>
      <c r="AK120" s="99"/>
      <c r="AL120" s="102"/>
      <c r="AM120" s="99"/>
      <c r="AN120" s="102"/>
      <c r="AO120" s="99"/>
      <c r="AP120" s="102"/>
      <c r="AQ120" s="99"/>
      <c r="AR120" s="102"/>
      <c r="AS120" s="99"/>
      <c r="AT120" s="102"/>
      <c r="AU120" s="99"/>
      <c r="AV120" s="102"/>
      <c r="AW120" s="99"/>
      <c r="AX120" s="102"/>
      <c r="AY120" s="99"/>
      <c r="AZ120" s="102"/>
      <c r="BA120" s="99"/>
      <c r="BB120" s="102"/>
      <c r="BC120" s="99"/>
      <c r="BD120" s="102"/>
      <c r="BE120" s="99"/>
      <c r="BF120" s="102"/>
      <c r="BG120" s="99"/>
      <c r="BH120" s="102"/>
      <c r="BI120" s="99"/>
      <c r="BJ120" s="102"/>
      <c r="BK120" s="99"/>
      <c r="BL120" s="102"/>
      <c r="BM120" s="99"/>
      <c r="BN120" s="102"/>
      <c r="BO120" s="99"/>
      <c r="BP120" s="102"/>
      <c r="BQ120" s="99"/>
      <c r="BR120" s="102"/>
      <c r="BS120" s="99"/>
      <c r="BT120" s="102"/>
      <c r="BU120" s="99"/>
      <c r="BV120" s="102"/>
      <c r="BW120" s="99"/>
      <c r="BX120" s="102"/>
      <c r="BY120" s="99"/>
      <c r="BZ120" s="102"/>
      <c r="CA120" s="99"/>
      <c r="CB120" s="102"/>
      <c r="CC120" s="99"/>
      <c r="CD120" s="102"/>
      <c r="CF120" s="102"/>
      <c r="CH120" s="102"/>
    </row>
    <row r="121" ht="13.5" customHeight="1">
      <c r="A121" s="100">
        <v>22.0</v>
      </c>
      <c r="B121" s="100"/>
      <c r="C121" s="100"/>
      <c r="D121" s="100"/>
      <c r="E121" s="99"/>
      <c r="F121" s="101"/>
      <c r="G121" s="99"/>
      <c r="H121" s="102"/>
      <c r="I121" s="99"/>
      <c r="J121" s="102"/>
      <c r="K121" s="99"/>
      <c r="L121" s="102"/>
      <c r="M121" s="99"/>
      <c r="N121" s="102"/>
      <c r="O121" s="99"/>
      <c r="P121" s="102"/>
      <c r="Q121" s="99"/>
      <c r="R121" s="102"/>
      <c r="S121" s="99"/>
      <c r="T121" s="102"/>
      <c r="U121" s="99"/>
      <c r="V121" s="102"/>
      <c r="W121" s="99"/>
      <c r="X121" s="102"/>
      <c r="Y121" s="99"/>
      <c r="Z121" s="102"/>
      <c r="AA121" s="99"/>
      <c r="AB121" s="102"/>
      <c r="AC121" s="99"/>
      <c r="AD121" s="102"/>
      <c r="AE121" s="99"/>
      <c r="AF121" s="102"/>
      <c r="AG121" s="99"/>
      <c r="AH121" s="102"/>
      <c r="AI121" s="99"/>
      <c r="AJ121" s="102"/>
      <c r="AK121" s="99"/>
      <c r="AL121" s="102"/>
      <c r="AM121" s="99"/>
      <c r="AN121" s="102"/>
      <c r="AO121" s="99"/>
      <c r="AP121" s="102"/>
      <c r="AQ121" s="99"/>
      <c r="AR121" s="102"/>
      <c r="AS121" s="99"/>
      <c r="AT121" s="102"/>
      <c r="AU121" s="99"/>
      <c r="AV121" s="102"/>
      <c r="AW121" s="99"/>
      <c r="AX121" s="102"/>
      <c r="AY121" s="99"/>
      <c r="AZ121" s="102"/>
      <c r="BA121" s="99"/>
      <c r="BB121" s="102"/>
      <c r="BC121" s="99"/>
      <c r="BD121" s="102"/>
      <c r="BE121" s="99"/>
      <c r="BF121" s="102"/>
      <c r="BG121" s="99"/>
      <c r="BH121" s="102"/>
      <c r="BI121" s="99"/>
      <c r="BJ121" s="102"/>
      <c r="BK121" s="99"/>
      <c r="BL121" s="102"/>
      <c r="BM121" s="99"/>
      <c r="BN121" s="102"/>
      <c r="BO121" s="99"/>
      <c r="BP121" s="102"/>
      <c r="BQ121" s="99"/>
      <c r="BR121" s="102"/>
      <c r="BS121" s="99"/>
      <c r="BT121" s="102"/>
      <c r="BU121" s="99"/>
      <c r="BV121" s="102"/>
      <c r="BW121" s="99"/>
      <c r="BX121" s="102"/>
      <c r="BY121" s="99"/>
      <c r="BZ121" s="102"/>
      <c r="CA121" s="99"/>
      <c r="CB121" s="102"/>
      <c r="CC121" s="99"/>
      <c r="CD121" s="102"/>
      <c r="CF121" s="102"/>
      <c r="CH121" s="102"/>
    </row>
    <row r="122" ht="13.5" customHeight="1">
      <c r="A122" s="100">
        <v>23.0</v>
      </c>
      <c r="B122" s="100"/>
      <c r="C122" s="100"/>
      <c r="D122" s="100"/>
      <c r="E122" s="99"/>
      <c r="F122" s="101"/>
      <c r="G122" s="99"/>
      <c r="H122" s="102"/>
      <c r="I122" s="99"/>
      <c r="J122" s="102"/>
      <c r="K122" s="99"/>
      <c r="L122" s="102"/>
      <c r="M122" s="99"/>
      <c r="N122" s="102"/>
      <c r="O122" s="99"/>
      <c r="P122" s="102"/>
      <c r="Q122" s="99"/>
      <c r="R122" s="102"/>
      <c r="S122" s="99"/>
      <c r="T122" s="102"/>
      <c r="U122" s="99"/>
      <c r="V122" s="102"/>
      <c r="W122" s="99"/>
      <c r="X122" s="102"/>
      <c r="Y122" s="99"/>
      <c r="Z122" s="102"/>
      <c r="AA122" s="99"/>
      <c r="AB122" s="102"/>
      <c r="AC122" s="99"/>
      <c r="AD122" s="102"/>
      <c r="AE122" s="99"/>
      <c r="AF122" s="102"/>
      <c r="AG122" s="99"/>
      <c r="AH122" s="102"/>
      <c r="AI122" s="99"/>
      <c r="AJ122" s="102"/>
      <c r="AK122" s="99"/>
      <c r="AL122" s="102"/>
      <c r="AM122" s="99"/>
      <c r="AN122" s="102"/>
      <c r="AO122" s="99"/>
      <c r="AP122" s="102"/>
      <c r="AQ122" s="99"/>
      <c r="AR122" s="102"/>
      <c r="AS122" s="99"/>
      <c r="AT122" s="102"/>
      <c r="AU122" s="99"/>
      <c r="AV122" s="102"/>
      <c r="AW122" s="99"/>
      <c r="AX122" s="102"/>
      <c r="AY122" s="99"/>
      <c r="AZ122" s="102"/>
      <c r="BA122" s="99"/>
      <c r="BB122" s="102"/>
      <c r="BC122" s="99"/>
      <c r="BD122" s="102"/>
      <c r="BE122" s="99"/>
      <c r="BF122" s="102"/>
      <c r="BG122" s="99"/>
      <c r="BH122" s="102"/>
      <c r="BI122" s="99"/>
      <c r="BJ122" s="102"/>
      <c r="BK122" s="99"/>
      <c r="BL122" s="102"/>
      <c r="BM122" s="99"/>
      <c r="BN122" s="102"/>
      <c r="BO122" s="99"/>
      <c r="BP122" s="102"/>
      <c r="BQ122" s="99"/>
      <c r="BR122" s="102"/>
      <c r="BS122" s="99"/>
      <c r="BT122" s="102"/>
      <c r="BU122" s="99"/>
      <c r="BV122" s="102"/>
      <c r="BW122" s="99"/>
      <c r="BX122" s="102"/>
      <c r="BY122" s="99"/>
      <c r="BZ122" s="102"/>
      <c r="CA122" s="99"/>
      <c r="CB122" s="102"/>
      <c r="CC122" s="99"/>
      <c r="CD122" s="102"/>
      <c r="CF122" s="102"/>
      <c r="CH122" s="102"/>
    </row>
    <row r="123" ht="13.5" customHeight="1">
      <c r="A123" s="100">
        <v>24.0</v>
      </c>
      <c r="B123" s="100"/>
      <c r="C123" s="100"/>
      <c r="D123" s="100"/>
      <c r="E123" s="99"/>
      <c r="F123" s="101"/>
      <c r="G123" s="99"/>
      <c r="H123" s="102"/>
      <c r="I123" s="99"/>
      <c r="J123" s="102"/>
      <c r="K123" s="99"/>
      <c r="L123" s="102"/>
      <c r="M123" s="99"/>
      <c r="N123" s="102"/>
      <c r="O123" s="99"/>
      <c r="P123" s="102"/>
      <c r="Q123" s="99"/>
      <c r="R123" s="102"/>
      <c r="S123" s="99"/>
      <c r="T123" s="102"/>
      <c r="U123" s="99"/>
      <c r="V123" s="102"/>
      <c r="W123" s="99"/>
      <c r="X123" s="102"/>
      <c r="Y123" s="99"/>
      <c r="Z123" s="102"/>
      <c r="AA123" s="99"/>
      <c r="AB123" s="102"/>
      <c r="AC123" s="99"/>
      <c r="AD123" s="102"/>
      <c r="AE123" s="99"/>
      <c r="AF123" s="102"/>
      <c r="AG123" s="99"/>
      <c r="AH123" s="102"/>
      <c r="AI123" s="99"/>
      <c r="AJ123" s="102"/>
      <c r="AK123" s="99"/>
      <c r="AL123" s="102"/>
      <c r="AM123" s="99"/>
      <c r="AN123" s="102"/>
      <c r="AO123" s="99"/>
      <c r="AP123" s="102"/>
      <c r="AQ123" s="99"/>
      <c r="AR123" s="102"/>
      <c r="AS123" s="99"/>
      <c r="AT123" s="102"/>
      <c r="AU123" s="99"/>
      <c r="AV123" s="102"/>
      <c r="AW123" s="99"/>
      <c r="AX123" s="102"/>
      <c r="AY123" s="99"/>
      <c r="AZ123" s="102"/>
      <c r="BA123" s="99"/>
      <c r="BB123" s="102"/>
      <c r="BC123" s="99"/>
      <c r="BD123" s="102"/>
      <c r="BE123" s="99"/>
      <c r="BF123" s="102"/>
      <c r="BG123" s="99"/>
      <c r="BH123" s="102"/>
      <c r="BI123" s="99"/>
      <c r="BJ123" s="102"/>
      <c r="BK123" s="99"/>
      <c r="BL123" s="102"/>
      <c r="BM123" s="99"/>
      <c r="BN123" s="102"/>
      <c r="BO123" s="99"/>
      <c r="BP123" s="102"/>
      <c r="BQ123" s="99"/>
      <c r="BR123" s="102"/>
      <c r="BS123" s="99"/>
      <c r="BT123" s="102"/>
      <c r="BU123" s="99"/>
      <c r="BV123" s="102"/>
      <c r="BW123" s="99"/>
      <c r="BX123" s="102"/>
      <c r="BY123" s="99"/>
      <c r="BZ123" s="102"/>
      <c r="CA123" s="99"/>
      <c r="CB123" s="102"/>
      <c r="CC123" s="99"/>
      <c r="CD123" s="102"/>
      <c r="CF123" s="102"/>
      <c r="CH123" s="102"/>
    </row>
    <row r="124" ht="13.5" customHeight="1">
      <c r="A124" s="100">
        <v>25.0</v>
      </c>
      <c r="B124" s="100"/>
      <c r="C124" s="100"/>
      <c r="D124" s="100"/>
      <c r="E124" s="99"/>
      <c r="F124" s="101"/>
      <c r="G124" s="99"/>
      <c r="H124" s="102"/>
      <c r="I124" s="99"/>
      <c r="J124" s="102"/>
      <c r="K124" s="99"/>
      <c r="L124" s="102"/>
      <c r="M124" s="99"/>
      <c r="N124" s="102"/>
      <c r="O124" s="99"/>
      <c r="P124" s="102"/>
      <c r="Q124" s="99"/>
      <c r="R124" s="102"/>
      <c r="S124" s="99"/>
      <c r="T124" s="102"/>
      <c r="U124" s="99"/>
      <c r="V124" s="102"/>
      <c r="W124" s="99"/>
      <c r="X124" s="102"/>
      <c r="Y124" s="99"/>
      <c r="Z124" s="102"/>
      <c r="AA124" s="99"/>
      <c r="AB124" s="102"/>
      <c r="AC124" s="99"/>
      <c r="AD124" s="102"/>
      <c r="AE124" s="99"/>
      <c r="AF124" s="102"/>
      <c r="AG124" s="99"/>
      <c r="AH124" s="102"/>
      <c r="AI124" s="99"/>
      <c r="AJ124" s="102"/>
      <c r="AK124" s="99"/>
      <c r="AL124" s="102"/>
      <c r="AM124" s="99"/>
      <c r="AN124" s="102"/>
      <c r="AO124" s="99"/>
      <c r="AP124" s="102"/>
      <c r="AQ124" s="99"/>
      <c r="AR124" s="102"/>
      <c r="AS124" s="99"/>
      <c r="AT124" s="102"/>
      <c r="AU124" s="99"/>
      <c r="AV124" s="102"/>
      <c r="AW124" s="99"/>
      <c r="AX124" s="102"/>
      <c r="AY124" s="99"/>
      <c r="AZ124" s="102"/>
      <c r="BA124" s="99"/>
      <c r="BB124" s="102"/>
      <c r="BC124" s="99"/>
      <c r="BD124" s="102"/>
      <c r="BE124" s="99"/>
      <c r="BF124" s="102"/>
      <c r="BG124" s="99"/>
      <c r="BH124" s="102"/>
      <c r="BI124" s="99"/>
      <c r="BJ124" s="102"/>
      <c r="BK124" s="99"/>
      <c r="BL124" s="102"/>
      <c r="BM124" s="99"/>
      <c r="BN124" s="102"/>
      <c r="BO124" s="99"/>
      <c r="BP124" s="102"/>
      <c r="BQ124" s="99"/>
      <c r="BR124" s="102"/>
      <c r="BS124" s="99"/>
      <c r="BT124" s="102"/>
      <c r="BU124" s="99"/>
      <c r="BV124" s="102"/>
      <c r="BW124" s="99"/>
      <c r="BX124" s="102"/>
      <c r="BY124" s="99"/>
      <c r="BZ124" s="102"/>
      <c r="CA124" s="99"/>
      <c r="CB124" s="102"/>
      <c r="CC124" s="99"/>
      <c r="CD124" s="102"/>
      <c r="CF124" s="102"/>
      <c r="CH124" s="102"/>
    </row>
    <row r="125" ht="13.5" customHeight="1">
      <c r="A125" s="100">
        <v>26.0</v>
      </c>
      <c r="B125" s="100"/>
      <c r="C125" s="100"/>
      <c r="D125" s="100"/>
      <c r="E125" s="99"/>
      <c r="F125" s="101"/>
      <c r="G125" s="99"/>
      <c r="H125" s="102"/>
      <c r="I125" s="99"/>
      <c r="J125" s="102"/>
      <c r="K125" s="99"/>
      <c r="L125" s="102"/>
      <c r="M125" s="99"/>
      <c r="N125" s="102"/>
      <c r="O125" s="99"/>
      <c r="P125" s="102"/>
      <c r="Q125" s="99"/>
      <c r="R125" s="102"/>
      <c r="S125" s="99"/>
      <c r="T125" s="102"/>
      <c r="U125" s="99"/>
      <c r="V125" s="102"/>
      <c r="W125" s="99"/>
      <c r="X125" s="102"/>
      <c r="Y125" s="99"/>
      <c r="Z125" s="102"/>
      <c r="AA125" s="99"/>
      <c r="AB125" s="102"/>
      <c r="AC125" s="99"/>
      <c r="AD125" s="102"/>
      <c r="AE125" s="99"/>
      <c r="AF125" s="102"/>
      <c r="AG125" s="99"/>
      <c r="AH125" s="102"/>
      <c r="AI125" s="99"/>
      <c r="AJ125" s="102"/>
      <c r="AK125" s="99"/>
      <c r="AL125" s="102"/>
      <c r="AM125" s="99"/>
      <c r="AN125" s="102"/>
      <c r="AO125" s="99"/>
      <c r="AP125" s="102"/>
      <c r="AQ125" s="99"/>
      <c r="AR125" s="102"/>
      <c r="AS125" s="99"/>
      <c r="AT125" s="102"/>
      <c r="AU125" s="99"/>
      <c r="AV125" s="102"/>
      <c r="AW125" s="99"/>
      <c r="AX125" s="102"/>
      <c r="AY125" s="99"/>
      <c r="AZ125" s="102"/>
      <c r="BA125" s="99"/>
      <c r="BB125" s="102"/>
      <c r="BC125" s="99"/>
      <c r="BD125" s="102"/>
      <c r="BE125" s="99"/>
      <c r="BF125" s="102"/>
      <c r="BG125" s="99"/>
      <c r="BH125" s="102"/>
      <c r="BI125" s="99"/>
      <c r="BJ125" s="102"/>
      <c r="BK125" s="99"/>
      <c r="BL125" s="102"/>
      <c r="BM125" s="99"/>
      <c r="BN125" s="102"/>
      <c r="BO125" s="99"/>
      <c r="BP125" s="102"/>
      <c r="BQ125" s="99"/>
      <c r="BR125" s="102"/>
      <c r="BS125" s="99"/>
      <c r="BT125" s="102"/>
      <c r="BU125" s="99"/>
      <c r="BV125" s="102"/>
      <c r="BW125" s="99"/>
      <c r="BX125" s="102"/>
      <c r="BY125" s="99"/>
      <c r="BZ125" s="102"/>
      <c r="CA125" s="99"/>
      <c r="CB125" s="102"/>
      <c r="CC125" s="99"/>
      <c r="CD125" s="102"/>
      <c r="CF125" s="102"/>
      <c r="CH125" s="102"/>
    </row>
    <row r="126" ht="13.5" customHeight="1">
      <c r="A126" s="100">
        <v>27.0</v>
      </c>
      <c r="B126" s="100"/>
      <c r="C126" s="100"/>
      <c r="D126" s="100"/>
      <c r="E126" s="99"/>
      <c r="F126" s="101"/>
      <c r="G126" s="99"/>
      <c r="H126" s="102"/>
      <c r="I126" s="99"/>
      <c r="J126" s="102"/>
      <c r="K126" s="99"/>
      <c r="L126" s="102"/>
      <c r="M126" s="99"/>
      <c r="N126" s="102"/>
      <c r="O126" s="99"/>
      <c r="P126" s="102"/>
      <c r="Q126" s="99"/>
      <c r="R126" s="102"/>
      <c r="S126" s="99"/>
      <c r="T126" s="102"/>
      <c r="U126" s="99"/>
      <c r="V126" s="102"/>
      <c r="W126" s="99"/>
      <c r="X126" s="102"/>
      <c r="Y126" s="99"/>
      <c r="Z126" s="102"/>
      <c r="AA126" s="99"/>
      <c r="AB126" s="102"/>
      <c r="AC126" s="99"/>
      <c r="AD126" s="102"/>
      <c r="AE126" s="99"/>
      <c r="AF126" s="102"/>
      <c r="AG126" s="99"/>
      <c r="AH126" s="102"/>
      <c r="AI126" s="99"/>
      <c r="AJ126" s="102"/>
      <c r="AK126" s="99"/>
      <c r="AL126" s="102"/>
      <c r="AM126" s="99"/>
      <c r="AN126" s="102"/>
      <c r="AO126" s="99"/>
      <c r="AP126" s="102"/>
      <c r="AQ126" s="99"/>
      <c r="AR126" s="102"/>
      <c r="AS126" s="99"/>
      <c r="AT126" s="102"/>
      <c r="AU126" s="99"/>
      <c r="AV126" s="102"/>
      <c r="AW126" s="99"/>
      <c r="AX126" s="102"/>
      <c r="AY126" s="99"/>
      <c r="AZ126" s="102"/>
      <c r="BA126" s="99"/>
      <c r="BB126" s="102"/>
      <c r="BC126" s="99"/>
      <c r="BD126" s="102"/>
      <c r="BE126" s="99"/>
      <c r="BF126" s="102"/>
      <c r="BG126" s="99"/>
      <c r="BH126" s="102"/>
      <c r="BI126" s="99"/>
      <c r="BJ126" s="102"/>
      <c r="BK126" s="99"/>
      <c r="BL126" s="102"/>
      <c r="BM126" s="99"/>
      <c r="BN126" s="102"/>
      <c r="BO126" s="99"/>
      <c r="BP126" s="102"/>
      <c r="BQ126" s="99"/>
      <c r="BR126" s="102"/>
      <c r="BS126" s="99"/>
      <c r="BT126" s="102"/>
      <c r="BU126" s="99"/>
      <c r="BV126" s="102"/>
      <c r="BW126" s="99"/>
      <c r="BX126" s="102"/>
      <c r="BY126" s="99"/>
      <c r="BZ126" s="102"/>
      <c r="CA126" s="99"/>
      <c r="CB126" s="102"/>
      <c r="CC126" s="99"/>
      <c r="CD126" s="102"/>
      <c r="CF126" s="102"/>
      <c r="CH126" s="102"/>
    </row>
    <row r="127" ht="13.5" customHeight="1">
      <c r="A127" s="100">
        <v>28.0</v>
      </c>
      <c r="B127" s="100"/>
      <c r="C127" s="100"/>
      <c r="D127" s="100"/>
      <c r="E127" s="99"/>
      <c r="F127" s="101"/>
      <c r="G127" s="99"/>
      <c r="H127" s="102"/>
      <c r="I127" s="99"/>
      <c r="J127" s="102"/>
      <c r="K127" s="99"/>
      <c r="L127" s="102"/>
      <c r="M127" s="99"/>
      <c r="N127" s="102"/>
      <c r="O127" s="99"/>
      <c r="P127" s="102"/>
      <c r="Q127" s="99"/>
      <c r="R127" s="102"/>
      <c r="S127" s="99"/>
      <c r="T127" s="102"/>
      <c r="U127" s="99"/>
      <c r="V127" s="102"/>
      <c r="W127" s="99"/>
      <c r="X127" s="102"/>
      <c r="Y127" s="99"/>
      <c r="Z127" s="102"/>
      <c r="AA127" s="99"/>
      <c r="AB127" s="102"/>
      <c r="AC127" s="99"/>
      <c r="AD127" s="102"/>
      <c r="AE127" s="99"/>
      <c r="AF127" s="102"/>
      <c r="AG127" s="99"/>
      <c r="AH127" s="102"/>
      <c r="AI127" s="99"/>
      <c r="AJ127" s="102"/>
      <c r="AK127" s="99"/>
      <c r="AL127" s="102"/>
      <c r="AM127" s="99"/>
      <c r="AN127" s="102"/>
      <c r="AO127" s="99"/>
      <c r="AP127" s="102"/>
      <c r="AQ127" s="99"/>
      <c r="AR127" s="102"/>
      <c r="AS127" s="99"/>
      <c r="AT127" s="102"/>
      <c r="AU127" s="99"/>
      <c r="AV127" s="102"/>
      <c r="AW127" s="99"/>
      <c r="AX127" s="102"/>
      <c r="AY127" s="99"/>
      <c r="AZ127" s="102"/>
      <c r="BA127" s="99"/>
      <c r="BB127" s="102"/>
      <c r="BC127" s="99"/>
      <c r="BD127" s="102"/>
      <c r="BE127" s="99"/>
      <c r="BF127" s="102"/>
      <c r="BG127" s="99"/>
      <c r="BH127" s="102"/>
      <c r="BI127" s="99"/>
      <c r="BJ127" s="102"/>
      <c r="BK127" s="99"/>
      <c r="BL127" s="102"/>
      <c r="BM127" s="99"/>
      <c r="BN127" s="102"/>
      <c r="BO127" s="99"/>
      <c r="BP127" s="102"/>
      <c r="BQ127" s="99"/>
      <c r="BR127" s="102"/>
      <c r="BS127" s="99"/>
      <c r="BT127" s="102"/>
      <c r="BU127" s="99"/>
      <c r="BV127" s="102"/>
      <c r="BW127" s="99"/>
      <c r="BX127" s="102"/>
      <c r="BY127" s="99"/>
      <c r="BZ127" s="102"/>
      <c r="CA127" s="99"/>
      <c r="CB127" s="102"/>
      <c r="CC127" s="99"/>
      <c r="CD127" s="102"/>
      <c r="CF127" s="102"/>
      <c r="CH127" s="102"/>
    </row>
    <row r="128" ht="13.5" customHeight="1">
      <c r="A128" s="100">
        <v>29.0</v>
      </c>
      <c r="B128" s="100"/>
      <c r="C128" s="100"/>
      <c r="D128" s="100"/>
      <c r="E128" s="99"/>
      <c r="F128" s="101"/>
      <c r="G128" s="99"/>
      <c r="H128" s="102"/>
      <c r="I128" s="99"/>
      <c r="J128" s="102"/>
      <c r="K128" s="99"/>
      <c r="L128" s="102"/>
      <c r="M128" s="99"/>
      <c r="N128" s="102"/>
      <c r="O128" s="99"/>
      <c r="P128" s="102"/>
      <c r="Q128" s="99"/>
      <c r="R128" s="102"/>
      <c r="S128" s="99"/>
      <c r="T128" s="102"/>
      <c r="U128" s="99"/>
      <c r="V128" s="102"/>
      <c r="W128" s="99"/>
      <c r="X128" s="102"/>
      <c r="Y128" s="99"/>
      <c r="Z128" s="102"/>
      <c r="AA128" s="99"/>
      <c r="AB128" s="102"/>
      <c r="AC128" s="99"/>
      <c r="AD128" s="102"/>
      <c r="AE128" s="99"/>
      <c r="AF128" s="102"/>
      <c r="AG128" s="99"/>
      <c r="AH128" s="102"/>
      <c r="AI128" s="99"/>
      <c r="AJ128" s="102"/>
      <c r="AK128" s="99"/>
      <c r="AL128" s="102"/>
      <c r="AM128" s="99"/>
      <c r="AN128" s="102"/>
      <c r="AO128" s="99"/>
      <c r="AP128" s="102"/>
      <c r="AQ128" s="99"/>
      <c r="AR128" s="102"/>
      <c r="AS128" s="99"/>
      <c r="AT128" s="102"/>
      <c r="AU128" s="99"/>
      <c r="AV128" s="102"/>
      <c r="AW128" s="99"/>
      <c r="AX128" s="102"/>
      <c r="AY128" s="99"/>
      <c r="AZ128" s="102"/>
      <c r="BA128" s="99"/>
      <c r="BB128" s="102"/>
      <c r="BC128" s="99"/>
      <c r="BD128" s="102"/>
      <c r="BE128" s="99"/>
      <c r="BF128" s="102"/>
      <c r="BG128" s="99"/>
      <c r="BH128" s="102"/>
      <c r="BI128" s="99"/>
      <c r="BJ128" s="102"/>
      <c r="BK128" s="99"/>
      <c r="BL128" s="102"/>
      <c r="BM128" s="99"/>
      <c r="BN128" s="102"/>
      <c r="BO128" s="99"/>
      <c r="BP128" s="102"/>
      <c r="BQ128" s="99"/>
      <c r="BR128" s="102"/>
      <c r="BS128" s="99"/>
      <c r="BT128" s="102"/>
      <c r="BU128" s="99"/>
      <c r="BV128" s="102"/>
      <c r="BW128" s="99"/>
      <c r="BX128" s="102"/>
      <c r="BY128" s="99"/>
      <c r="BZ128" s="102"/>
      <c r="CA128" s="99"/>
      <c r="CB128" s="102"/>
      <c r="CC128" s="99"/>
      <c r="CD128" s="102"/>
      <c r="CF128" s="102"/>
      <c r="CH128" s="102"/>
    </row>
    <row r="129" ht="13.5" customHeight="1">
      <c r="A129" s="100">
        <v>30.0</v>
      </c>
      <c r="B129" s="100"/>
      <c r="C129" s="100"/>
      <c r="D129" s="100"/>
      <c r="E129" s="99"/>
      <c r="F129" s="101"/>
      <c r="G129" s="99"/>
      <c r="H129" s="102"/>
      <c r="I129" s="99"/>
      <c r="J129" s="102"/>
      <c r="K129" s="99"/>
      <c r="L129" s="102"/>
      <c r="M129" s="99"/>
      <c r="N129" s="102"/>
      <c r="O129" s="99"/>
      <c r="P129" s="102"/>
      <c r="Q129" s="99"/>
      <c r="R129" s="102"/>
      <c r="S129" s="99"/>
      <c r="T129" s="102"/>
      <c r="U129" s="99"/>
      <c r="V129" s="102"/>
      <c r="W129" s="99"/>
      <c r="X129" s="102"/>
      <c r="Y129" s="99"/>
      <c r="Z129" s="102"/>
      <c r="AA129" s="99"/>
      <c r="AB129" s="102"/>
      <c r="AC129" s="99"/>
      <c r="AD129" s="102"/>
      <c r="AE129" s="99"/>
      <c r="AF129" s="102"/>
      <c r="AG129" s="99"/>
      <c r="AH129" s="102"/>
      <c r="AI129" s="99"/>
      <c r="AJ129" s="102"/>
      <c r="AK129" s="99"/>
      <c r="AL129" s="102"/>
      <c r="AM129" s="99"/>
      <c r="AN129" s="102"/>
      <c r="AO129" s="99"/>
      <c r="AP129" s="102"/>
      <c r="AQ129" s="99"/>
      <c r="AR129" s="102"/>
      <c r="AS129" s="99"/>
      <c r="AT129" s="102"/>
      <c r="AU129" s="99"/>
      <c r="AV129" s="102"/>
      <c r="AW129" s="99"/>
      <c r="AX129" s="102"/>
      <c r="AY129" s="99"/>
      <c r="AZ129" s="102"/>
      <c r="BA129" s="99"/>
      <c r="BB129" s="102"/>
      <c r="BC129" s="99"/>
      <c r="BD129" s="102"/>
      <c r="BE129" s="99"/>
      <c r="BF129" s="102"/>
      <c r="BG129" s="99"/>
      <c r="BH129" s="102"/>
      <c r="BI129" s="99"/>
      <c r="BJ129" s="102"/>
      <c r="BK129" s="99"/>
      <c r="BL129" s="102"/>
      <c r="BM129" s="99"/>
      <c r="BN129" s="102"/>
      <c r="BO129" s="99"/>
      <c r="BP129" s="102"/>
      <c r="BQ129" s="99"/>
      <c r="BR129" s="102"/>
      <c r="BS129" s="99"/>
      <c r="BT129" s="102"/>
      <c r="BU129" s="99"/>
      <c r="BV129" s="102"/>
      <c r="BW129" s="99"/>
      <c r="BX129" s="102"/>
      <c r="BY129" s="99"/>
      <c r="BZ129" s="102"/>
      <c r="CA129" s="99"/>
      <c r="CB129" s="102"/>
      <c r="CC129" s="99"/>
      <c r="CD129" s="102"/>
      <c r="CF129" s="102"/>
      <c r="CH129" s="102"/>
    </row>
    <row r="130" ht="13.5" customHeight="1">
      <c r="A130" s="100">
        <v>31.0</v>
      </c>
      <c r="B130" s="100"/>
      <c r="C130" s="100"/>
      <c r="D130" s="100"/>
      <c r="E130" s="99"/>
      <c r="F130" s="101"/>
      <c r="G130" s="99"/>
      <c r="H130" s="102"/>
      <c r="I130" s="99"/>
      <c r="J130" s="102"/>
      <c r="K130" s="99"/>
      <c r="L130" s="102"/>
      <c r="M130" s="99"/>
      <c r="N130" s="102"/>
      <c r="O130" s="99"/>
      <c r="P130" s="102"/>
      <c r="Q130" s="99"/>
      <c r="R130" s="102"/>
      <c r="S130" s="99"/>
      <c r="T130" s="102"/>
      <c r="U130" s="99"/>
      <c r="V130" s="102"/>
      <c r="W130" s="99"/>
      <c r="X130" s="102"/>
      <c r="Y130" s="99"/>
      <c r="Z130" s="102"/>
      <c r="AA130" s="99"/>
      <c r="AB130" s="102"/>
      <c r="AC130" s="99"/>
      <c r="AD130" s="102"/>
      <c r="AE130" s="99"/>
      <c r="AF130" s="102"/>
      <c r="AG130" s="99"/>
      <c r="AH130" s="102"/>
      <c r="AI130" s="99"/>
      <c r="AJ130" s="102"/>
      <c r="AK130" s="99"/>
      <c r="AL130" s="102"/>
      <c r="AM130" s="99"/>
      <c r="AN130" s="102"/>
      <c r="AO130" s="99"/>
      <c r="AP130" s="102"/>
      <c r="AQ130" s="99"/>
      <c r="AR130" s="102"/>
      <c r="AS130" s="99"/>
      <c r="AT130" s="102"/>
      <c r="AU130" s="99"/>
      <c r="AV130" s="102"/>
      <c r="AW130" s="99"/>
      <c r="AX130" s="102"/>
      <c r="AY130" s="99"/>
      <c r="AZ130" s="102"/>
      <c r="BA130" s="99"/>
      <c r="BB130" s="102"/>
      <c r="BC130" s="99"/>
      <c r="BD130" s="102"/>
      <c r="BE130" s="99"/>
      <c r="BF130" s="102"/>
      <c r="BG130" s="99"/>
      <c r="BH130" s="102"/>
      <c r="BI130" s="99"/>
      <c r="BJ130" s="102"/>
      <c r="BK130" s="99"/>
      <c r="BL130" s="102"/>
      <c r="BM130" s="99"/>
      <c r="BN130" s="102"/>
      <c r="BO130" s="99"/>
      <c r="BP130" s="102"/>
      <c r="BQ130" s="99"/>
      <c r="BR130" s="102"/>
      <c r="BS130" s="99"/>
      <c r="BT130" s="102"/>
      <c r="BU130" s="99"/>
      <c r="BV130" s="102"/>
      <c r="BW130" s="99"/>
      <c r="BX130" s="102"/>
      <c r="BY130" s="99"/>
      <c r="BZ130" s="102"/>
      <c r="CA130" s="99"/>
      <c r="CB130" s="102"/>
      <c r="CC130" s="99"/>
      <c r="CD130" s="102"/>
      <c r="CF130" s="102"/>
      <c r="CH130" s="102"/>
    </row>
    <row r="131" ht="13.5" customHeight="1">
      <c r="A131" s="100">
        <v>32.0</v>
      </c>
      <c r="B131" s="100"/>
      <c r="C131" s="100"/>
      <c r="D131" s="100"/>
      <c r="E131" s="99"/>
      <c r="F131" s="101"/>
      <c r="G131" s="99"/>
      <c r="H131" s="102"/>
      <c r="I131" s="99"/>
      <c r="J131" s="102"/>
      <c r="K131" s="99"/>
      <c r="L131" s="102"/>
      <c r="M131" s="99"/>
      <c r="N131" s="102"/>
      <c r="O131" s="99"/>
      <c r="P131" s="102"/>
      <c r="Q131" s="99"/>
      <c r="R131" s="102"/>
      <c r="S131" s="99"/>
      <c r="T131" s="102"/>
      <c r="U131" s="99"/>
      <c r="V131" s="102"/>
      <c r="W131" s="99"/>
      <c r="X131" s="102"/>
      <c r="Y131" s="99"/>
      <c r="Z131" s="102"/>
      <c r="AA131" s="99"/>
      <c r="AB131" s="102"/>
      <c r="AC131" s="99"/>
      <c r="AD131" s="102"/>
      <c r="AE131" s="99"/>
      <c r="AF131" s="102"/>
      <c r="AG131" s="99"/>
      <c r="AH131" s="102"/>
      <c r="AI131" s="99"/>
      <c r="AJ131" s="102"/>
      <c r="AK131" s="99"/>
      <c r="AL131" s="102"/>
      <c r="AM131" s="99"/>
      <c r="AN131" s="102"/>
      <c r="AO131" s="99"/>
      <c r="AP131" s="102"/>
      <c r="AQ131" s="99"/>
      <c r="AR131" s="102"/>
      <c r="AS131" s="99"/>
      <c r="AT131" s="102"/>
      <c r="AU131" s="99"/>
      <c r="AV131" s="102"/>
      <c r="AW131" s="99"/>
      <c r="AX131" s="102"/>
      <c r="AY131" s="99"/>
      <c r="AZ131" s="102"/>
      <c r="BA131" s="99"/>
      <c r="BB131" s="102"/>
      <c r="BC131" s="99"/>
      <c r="BD131" s="102"/>
      <c r="BE131" s="99"/>
      <c r="BF131" s="102"/>
      <c r="BG131" s="99"/>
      <c r="BH131" s="102"/>
      <c r="BI131" s="99"/>
      <c r="BJ131" s="102"/>
      <c r="BK131" s="99"/>
      <c r="BL131" s="102"/>
      <c r="BM131" s="99"/>
      <c r="BN131" s="102"/>
      <c r="BO131" s="99"/>
      <c r="BP131" s="102"/>
      <c r="BQ131" s="99"/>
      <c r="BR131" s="102"/>
      <c r="BS131" s="99"/>
      <c r="BT131" s="102"/>
      <c r="BU131" s="99"/>
      <c r="BV131" s="102"/>
      <c r="BW131" s="99"/>
      <c r="BX131" s="102"/>
      <c r="BY131" s="99"/>
      <c r="BZ131" s="102"/>
      <c r="CA131" s="99"/>
      <c r="CB131" s="102"/>
      <c r="CC131" s="99"/>
      <c r="CD131" s="102"/>
      <c r="CF131" s="102"/>
      <c r="CH131" s="102"/>
    </row>
    <row r="132" ht="13.5" customHeight="1">
      <c r="A132" s="100">
        <v>33.0</v>
      </c>
      <c r="B132" s="100"/>
      <c r="C132" s="100"/>
      <c r="D132" s="100"/>
      <c r="E132" s="99"/>
      <c r="F132" s="101"/>
      <c r="G132" s="99"/>
      <c r="H132" s="102"/>
      <c r="I132" s="99"/>
      <c r="J132" s="102"/>
      <c r="K132" s="99"/>
      <c r="L132" s="102"/>
      <c r="M132" s="99"/>
      <c r="N132" s="102"/>
      <c r="O132" s="99"/>
      <c r="P132" s="102"/>
      <c r="Q132" s="99"/>
      <c r="R132" s="102"/>
      <c r="S132" s="99"/>
      <c r="T132" s="102"/>
      <c r="U132" s="99"/>
      <c r="V132" s="102"/>
      <c r="W132" s="99"/>
      <c r="X132" s="102"/>
      <c r="Y132" s="99"/>
      <c r="Z132" s="102"/>
      <c r="AA132" s="99"/>
      <c r="AB132" s="102"/>
      <c r="AC132" s="99"/>
      <c r="AD132" s="102"/>
      <c r="AE132" s="99"/>
      <c r="AF132" s="102"/>
      <c r="AG132" s="99"/>
      <c r="AH132" s="102"/>
      <c r="AI132" s="99"/>
      <c r="AJ132" s="102"/>
      <c r="AK132" s="99"/>
      <c r="AL132" s="102"/>
      <c r="AM132" s="99"/>
      <c r="AN132" s="102"/>
      <c r="AO132" s="99"/>
      <c r="AP132" s="102"/>
      <c r="AQ132" s="99"/>
      <c r="AR132" s="102"/>
      <c r="AS132" s="99"/>
      <c r="AT132" s="102"/>
      <c r="AU132" s="99"/>
      <c r="AV132" s="102"/>
      <c r="AW132" s="99"/>
      <c r="AX132" s="102"/>
      <c r="AY132" s="99"/>
      <c r="AZ132" s="102"/>
      <c r="BA132" s="99"/>
      <c r="BB132" s="102"/>
      <c r="BC132" s="99"/>
      <c r="BD132" s="102"/>
      <c r="BE132" s="99"/>
      <c r="BF132" s="102"/>
      <c r="BG132" s="99"/>
      <c r="BH132" s="102"/>
      <c r="BI132" s="99"/>
      <c r="BJ132" s="102"/>
      <c r="BK132" s="99"/>
      <c r="BL132" s="102"/>
      <c r="BM132" s="99"/>
      <c r="BN132" s="102"/>
      <c r="BO132" s="99"/>
      <c r="BP132" s="102"/>
      <c r="BQ132" s="99"/>
      <c r="BR132" s="102"/>
      <c r="BS132" s="99"/>
      <c r="BT132" s="102"/>
      <c r="BU132" s="99"/>
      <c r="BV132" s="102"/>
      <c r="BW132" s="99"/>
      <c r="BX132" s="102"/>
      <c r="BY132" s="99"/>
      <c r="BZ132" s="102"/>
      <c r="CA132" s="99"/>
      <c r="CB132" s="102"/>
      <c r="CC132" s="99"/>
      <c r="CD132" s="102"/>
      <c r="CF132" s="102"/>
      <c r="CH132" s="102"/>
    </row>
    <row r="133" ht="13.5" customHeight="1">
      <c r="A133" s="100">
        <v>34.0</v>
      </c>
      <c r="B133" s="100"/>
      <c r="C133" s="100"/>
      <c r="D133" s="100"/>
      <c r="E133" s="99"/>
      <c r="F133" s="101"/>
      <c r="G133" s="99"/>
      <c r="H133" s="102"/>
      <c r="I133" s="99"/>
      <c r="J133" s="102"/>
      <c r="K133" s="99"/>
      <c r="L133" s="102"/>
      <c r="M133" s="99"/>
      <c r="N133" s="102"/>
      <c r="O133" s="99"/>
      <c r="P133" s="102"/>
      <c r="Q133" s="99"/>
      <c r="R133" s="102"/>
      <c r="S133" s="99"/>
      <c r="T133" s="102"/>
      <c r="U133" s="99"/>
      <c r="V133" s="102"/>
      <c r="W133" s="99"/>
      <c r="X133" s="102"/>
      <c r="Y133" s="99"/>
      <c r="Z133" s="102"/>
      <c r="AA133" s="99"/>
      <c r="AB133" s="102"/>
      <c r="AC133" s="99"/>
      <c r="AD133" s="102"/>
      <c r="AE133" s="99"/>
      <c r="AF133" s="102"/>
      <c r="AG133" s="99"/>
      <c r="AH133" s="102"/>
      <c r="AI133" s="99"/>
      <c r="AJ133" s="102"/>
      <c r="AK133" s="99"/>
      <c r="AL133" s="102"/>
      <c r="AM133" s="99"/>
      <c r="AN133" s="102"/>
      <c r="AO133" s="99"/>
      <c r="AP133" s="102"/>
      <c r="AQ133" s="99"/>
      <c r="AR133" s="102"/>
      <c r="AS133" s="99"/>
      <c r="AT133" s="102"/>
      <c r="AU133" s="99"/>
      <c r="AV133" s="102"/>
      <c r="AW133" s="99"/>
      <c r="AX133" s="102"/>
      <c r="AY133" s="99"/>
      <c r="AZ133" s="102"/>
      <c r="BA133" s="99"/>
      <c r="BB133" s="102"/>
      <c r="BC133" s="99"/>
      <c r="BD133" s="102"/>
      <c r="BE133" s="99"/>
      <c r="BF133" s="102"/>
      <c r="BG133" s="99"/>
      <c r="BH133" s="102"/>
      <c r="BI133" s="99"/>
      <c r="BJ133" s="102"/>
      <c r="BK133" s="99"/>
      <c r="BL133" s="102"/>
      <c r="BM133" s="99"/>
      <c r="BN133" s="102"/>
      <c r="BO133" s="99"/>
      <c r="BP133" s="102"/>
      <c r="BQ133" s="99"/>
      <c r="BR133" s="102"/>
      <c r="BS133" s="99"/>
      <c r="BT133" s="102"/>
      <c r="BU133" s="99"/>
      <c r="BV133" s="102"/>
      <c r="BW133" s="99"/>
      <c r="BX133" s="102"/>
      <c r="BY133" s="99"/>
      <c r="BZ133" s="102"/>
      <c r="CA133" s="99"/>
      <c r="CB133" s="102"/>
      <c r="CC133" s="99"/>
      <c r="CD133" s="102"/>
      <c r="CF133" s="102"/>
      <c r="CH133" s="102"/>
    </row>
    <row r="134" ht="13.5" customHeight="1">
      <c r="A134" s="100">
        <v>35.0</v>
      </c>
      <c r="B134" s="100"/>
      <c r="C134" s="100"/>
      <c r="D134" s="100"/>
      <c r="E134" s="99"/>
      <c r="F134" s="101"/>
      <c r="G134" s="99"/>
      <c r="H134" s="102"/>
      <c r="I134" s="99"/>
      <c r="J134" s="102"/>
      <c r="K134" s="99"/>
      <c r="L134" s="102"/>
      <c r="M134" s="99"/>
      <c r="N134" s="102"/>
      <c r="O134" s="99"/>
      <c r="P134" s="102"/>
      <c r="Q134" s="99"/>
      <c r="R134" s="102"/>
      <c r="S134" s="99"/>
      <c r="T134" s="102"/>
      <c r="U134" s="99"/>
      <c r="V134" s="102"/>
      <c r="W134" s="99"/>
      <c r="X134" s="102"/>
      <c r="Y134" s="99"/>
      <c r="Z134" s="102"/>
      <c r="AA134" s="99"/>
      <c r="AB134" s="102"/>
      <c r="AC134" s="99"/>
      <c r="AD134" s="102"/>
      <c r="AE134" s="99"/>
      <c r="AF134" s="102"/>
      <c r="AG134" s="99"/>
      <c r="AH134" s="102"/>
      <c r="AI134" s="99"/>
      <c r="AJ134" s="102"/>
      <c r="AK134" s="99"/>
      <c r="AL134" s="102"/>
      <c r="AM134" s="99"/>
      <c r="AN134" s="102"/>
      <c r="AO134" s="99"/>
      <c r="AP134" s="102"/>
      <c r="AQ134" s="99"/>
      <c r="AR134" s="102"/>
      <c r="AS134" s="99"/>
      <c r="AT134" s="102"/>
      <c r="AU134" s="99"/>
      <c r="AV134" s="102"/>
      <c r="AW134" s="99"/>
      <c r="AX134" s="102"/>
      <c r="AY134" s="99"/>
      <c r="AZ134" s="102"/>
      <c r="BA134" s="99"/>
      <c r="BB134" s="102"/>
      <c r="BC134" s="99"/>
      <c r="BD134" s="102"/>
      <c r="BE134" s="99"/>
      <c r="BF134" s="102"/>
      <c r="BG134" s="99"/>
      <c r="BH134" s="102"/>
      <c r="BI134" s="99"/>
      <c r="BJ134" s="102"/>
      <c r="BK134" s="99"/>
      <c r="BL134" s="102"/>
      <c r="BM134" s="99"/>
      <c r="BN134" s="102"/>
      <c r="BO134" s="99"/>
      <c r="BP134" s="102"/>
      <c r="BQ134" s="99"/>
      <c r="BR134" s="102"/>
      <c r="BS134" s="99"/>
      <c r="BT134" s="102"/>
      <c r="BU134" s="99"/>
      <c r="BV134" s="102"/>
      <c r="BW134" s="99"/>
      <c r="BX134" s="102"/>
      <c r="BY134" s="99"/>
      <c r="BZ134" s="102"/>
      <c r="CA134" s="99"/>
      <c r="CB134" s="102"/>
      <c r="CC134" s="99"/>
      <c r="CD134" s="102"/>
      <c r="CF134" s="102"/>
      <c r="CH134" s="102"/>
    </row>
    <row r="135" ht="13.5" customHeight="1">
      <c r="A135" s="100">
        <v>36.0</v>
      </c>
      <c r="B135" s="100"/>
      <c r="C135" s="100"/>
      <c r="D135" s="100"/>
      <c r="E135" s="99"/>
      <c r="F135" s="101"/>
      <c r="G135" s="99"/>
      <c r="H135" s="102"/>
      <c r="I135" s="99"/>
      <c r="J135" s="102"/>
      <c r="K135" s="99"/>
      <c r="L135" s="102"/>
      <c r="M135" s="99"/>
      <c r="N135" s="102"/>
      <c r="O135" s="99"/>
      <c r="P135" s="102"/>
      <c r="Q135" s="99"/>
      <c r="R135" s="102"/>
      <c r="S135" s="99"/>
      <c r="T135" s="102"/>
      <c r="U135" s="99"/>
      <c r="V135" s="102"/>
      <c r="W135" s="99"/>
      <c r="X135" s="102"/>
      <c r="Y135" s="99"/>
      <c r="Z135" s="102"/>
      <c r="AA135" s="99"/>
      <c r="AB135" s="102"/>
      <c r="AC135" s="99"/>
      <c r="AD135" s="102"/>
      <c r="AE135" s="99"/>
      <c r="AF135" s="102"/>
      <c r="AG135" s="99"/>
      <c r="AH135" s="102"/>
      <c r="AI135" s="99"/>
      <c r="AJ135" s="102"/>
      <c r="AK135" s="99"/>
      <c r="AL135" s="102"/>
      <c r="AM135" s="99"/>
      <c r="AN135" s="102"/>
      <c r="AO135" s="99"/>
      <c r="AP135" s="102"/>
      <c r="AQ135" s="99"/>
      <c r="AR135" s="102"/>
      <c r="AS135" s="99"/>
      <c r="AT135" s="102"/>
      <c r="AU135" s="99"/>
      <c r="AV135" s="102"/>
      <c r="AW135" s="99"/>
      <c r="AX135" s="102"/>
      <c r="AY135" s="99"/>
      <c r="AZ135" s="102"/>
      <c r="BA135" s="99"/>
      <c r="BB135" s="102"/>
      <c r="BC135" s="99"/>
      <c r="BD135" s="102"/>
      <c r="BE135" s="99"/>
      <c r="BF135" s="102"/>
      <c r="BG135" s="99"/>
      <c r="BH135" s="102"/>
      <c r="BI135" s="99"/>
      <c r="BJ135" s="102"/>
      <c r="BK135" s="99"/>
      <c r="BL135" s="102"/>
      <c r="BM135" s="99"/>
      <c r="BN135" s="102"/>
      <c r="BO135" s="99"/>
      <c r="BP135" s="102"/>
      <c r="BQ135" s="99"/>
      <c r="BR135" s="102"/>
      <c r="BS135" s="99"/>
      <c r="BT135" s="102"/>
      <c r="BU135" s="99"/>
      <c r="BV135" s="102"/>
      <c r="BW135" s="99"/>
      <c r="BX135" s="102"/>
      <c r="BY135" s="99"/>
      <c r="BZ135" s="102"/>
      <c r="CA135" s="99"/>
      <c r="CB135" s="102"/>
      <c r="CC135" s="99"/>
      <c r="CD135" s="102"/>
      <c r="CF135" s="102"/>
      <c r="CH135" s="102"/>
    </row>
    <row r="136" ht="13.5" customHeight="1">
      <c r="A136" s="100">
        <v>37.0</v>
      </c>
      <c r="B136" s="100"/>
      <c r="C136" s="100"/>
      <c r="D136" s="100"/>
      <c r="E136" s="99"/>
      <c r="F136" s="101"/>
      <c r="G136" s="99"/>
      <c r="H136" s="102"/>
      <c r="I136" s="99"/>
      <c r="J136" s="102"/>
      <c r="K136" s="99"/>
      <c r="L136" s="102"/>
      <c r="M136" s="99"/>
      <c r="N136" s="102"/>
      <c r="O136" s="99"/>
      <c r="P136" s="102"/>
      <c r="Q136" s="99"/>
      <c r="R136" s="102"/>
      <c r="S136" s="99"/>
      <c r="T136" s="102"/>
      <c r="U136" s="99"/>
      <c r="V136" s="102"/>
      <c r="W136" s="99"/>
      <c r="X136" s="102"/>
      <c r="Y136" s="99"/>
      <c r="Z136" s="102"/>
      <c r="AA136" s="99"/>
      <c r="AB136" s="102"/>
      <c r="AC136" s="99"/>
      <c r="AD136" s="102"/>
      <c r="AE136" s="99"/>
      <c r="AF136" s="102"/>
      <c r="AG136" s="99"/>
      <c r="AH136" s="102"/>
      <c r="AI136" s="99"/>
      <c r="AJ136" s="102"/>
      <c r="AK136" s="99"/>
      <c r="AL136" s="102"/>
      <c r="AM136" s="99"/>
      <c r="AN136" s="102"/>
      <c r="AO136" s="99"/>
      <c r="AP136" s="102"/>
      <c r="AQ136" s="99"/>
      <c r="AR136" s="102"/>
      <c r="AS136" s="99"/>
      <c r="AT136" s="102"/>
      <c r="AU136" s="99"/>
      <c r="AV136" s="102"/>
      <c r="AW136" s="99"/>
      <c r="AX136" s="102"/>
      <c r="AY136" s="99"/>
      <c r="AZ136" s="102"/>
      <c r="BA136" s="99"/>
      <c r="BB136" s="102"/>
      <c r="BC136" s="99"/>
      <c r="BD136" s="102"/>
      <c r="BE136" s="99"/>
      <c r="BF136" s="102"/>
      <c r="BG136" s="99"/>
      <c r="BH136" s="102"/>
      <c r="BI136" s="99"/>
      <c r="BJ136" s="102"/>
      <c r="BK136" s="99"/>
      <c r="BL136" s="102"/>
      <c r="BM136" s="99"/>
      <c r="BN136" s="102"/>
      <c r="BO136" s="99"/>
      <c r="BP136" s="102"/>
      <c r="BQ136" s="99"/>
      <c r="BR136" s="102"/>
      <c r="BS136" s="99"/>
      <c r="BT136" s="102"/>
      <c r="BU136" s="99"/>
      <c r="BV136" s="102"/>
      <c r="BW136" s="99"/>
      <c r="BX136" s="102"/>
      <c r="BY136" s="99"/>
      <c r="BZ136" s="102"/>
      <c r="CA136" s="99"/>
      <c r="CB136" s="102"/>
      <c r="CC136" s="99"/>
      <c r="CD136" s="102"/>
      <c r="CF136" s="102"/>
      <c r="CH136" s="102"/>
    </row>
    <row r="137" ht="13.5" customHeight="1">
      <c r="A137" s="100">
        <v>38.0</v>
      </c>
      <c r="B137" s="100"/>
      <c r="C137" s="100"/>
      <c r="D137" s="100"/>
      <c r="E137" s="99"/>
      <c r="F137" s="101"/>
      <c r="G137" s="99"/>
      <c r="H137" s="102"/>
      <c r="I137" s="99"/>
      <c r="J137" s="102"/>
      <c r="K137" s="99"/>
      <c r="L137" s="102"/>
      <c r="M137" s="99"/>
      <c r="N137" s="102"/>
      <c r="O137" s="99"/>
      <c r="P137" s="102"/>
      <c r="Q137" s="99"/>
      <c r="R137" s="102"/>
      <c r="S137" s="99"/>
      <c r="T137" s="102"/>
      <c r="U137" s="99"/>
      <c r="V137" s="102"/>
      <c r="W137" s="99"/>
      <c r="X137" s="102"/>
      <c r="Y137" s="99"/>
      <c r="Z137" s="102"/>
      <c r="AA137" s="99"/>
      <c r="AB137" s="102"/>
      <c r="AC137" s="99"/>
      <c r="AD137" s="102"/>
      <c r="AE137" s="99"/>
      <c r="AF137" s="102"/>
      <c r="AG137" s="99"/>
      <c r="AH137" s="102"/>
      <c r="AI137" s="99"/>
      <c r="AJ137" s="102"/>
      <c r="AK137" s="99"/>
      <c r="AL137" s="102"/>
      <c r="AM137" s="99"/>
      <c r="AN137" s="102"/>
      <c r="AO137" s="99"/>
      <c r="AP137" s="102"/>
      <c r="AQ137" s="99"/>
      <c r="AR137" s="102"/>
      <c r="AS137" s="99"/>
      <c r="AT137" s="102"/>
      <c r="AU137" s="99"/>
      <c r="AV137" s="102"/>
      <c r="AW137" s="99"/>
      <c r="AX137" s="102"/>
      <c r="AY137" s="99"/>
      <c r="AZ137" s="102"/>
      <c r="BA137" s="99"/>
      <c r="BB137" s="102"/>
      <c r="BC137" s="99"/>
      <c r="BD137" s="102"/>
      <c r="BE137" s="99"/>
      <c r="BF137" s="102"/>
      <c r="BG137" s="99"/>
      <c r="BH137" s="102"/>
      <c r="BI137" s="99"/>
      <c r="BJ137" s="102"/>
      <c r="BK137" s="99"/>
      <c r="BL137" s="102"/>
      <c r="BM137" s="99"/>
      <c r="BN137" s="102"/>
      <c r="BO137" s="99"/>
      <c r="BP137" s="102"/>
      <c r="BQ137" s="99"/>
      <c r="BR137" s="102"/>
      <c r="BS137" s="99"/>
      <c r="BT137" s="102"/>
      <c r="BU137" s="99"/>
      <c r="BV137" s="102"/>
      <c r="BW137" s="99"/>
      <c r="BX137" s="102"/>
      <c r="BY137" s="99"/>
      <c r="BZ137" s="102"/>
      <c r="CA137" s="99"/>
      <c r="CB137" s="102"/>
      <c r="CC137" s="99"/>
      <c r="CD137" s="102"/>
      <c r="CF137" s="102"/>
      <c r="CH137" s="102"/>
    </row>
    <row r="138" ht="13.5" customHeight="1">
      <c r="A138" s="100">
        <v>39.0</v>
      </c>
      <c r="B138" s="100"/>
      <c r="C138" s="100"/>
      <c r="D138" s="100"/>
      <c r="E138" s="99"/>
      <c r="F138" s="101"/>
      <c r="G138" s="99"/>
      <c r="H138" s="102"/>
      <c r="I138" s="99"/>
      <c r="J138" s="102"/>
      <c r="K138" s="99"/>
      <c r="L138" s="102"/>
      <c r="M138" s="99"/>
      <c r="N138" s="102"/>
      <c r="O138" s="99"/>
      <c r="P138" s="102"/>
      <c r="Q138" s="99"/>
      <c r="R138" s="102"/>
      <c r="S138" s="99"/>
      <c r="T138" s="102"/>
      <c r="U138" s="99"/>
      <c r="V138" s="102"/>
      <c r="W138" s="99"/>
      <c r="X138" s="102"/>
      <c r="Y138" s="99"/>
      <c r="Z138" s="102"/>
      <c r="AA138" s="99"/>
      <c r="AB138" s="102"/>
      <c r="AC138" s="99"/>
      <c r="AD138" s="102"/>
      <c r="AE138" s="99"/>
      <c r="AF138" s="102"/>
      <c r="AG138" s="99"/>
      <c r="AH138" s="102"/>
      <c r="AI138" s="99"/>
      <c r="AJ138" s="102"/>
      <c r="AK138" s="99"/>
      <c r="AL138" s="102"/>
      <c r="AM138" s="99"/>
      <c r="AN138" s="102"/>
      <c r="AO138" s="99"/>
      <c r="AP138" s="102"/>
      <c r="AQ138" s="99"/>
      <c r="AR138" s="102"/>
      <c r="AS138" s="99"/>
      <c r="AT138" s="102"/>
      <c r="AU138" s="99"/>
      <c r="AV138" s="102"/>
      <c r="AW138" s="99"/>
      <c r="AX138" s="102"/>
      <c r="AY138" s="99"/>
      <c r="AZ138" s="102"/>
      <c r="BA138" s="99"/>
      <c r="BB138" s="102"/>
      <c r="BC138" s="99"/>
      <c r="BD138" s="102"/>
      <c r="BE138" s="99"/>
      <c r="BF138" s="102"/>
      <c r="BG138" s="99"/>
      <c r="BH138" s="102"/>
      <c r="BI138" s="99"/>
      <c r="BJ138" s="102"/>
      <c r="BK138" s="99"/>
      <c r="BL138" s="102"/>
      <c r="BM138" s="99"/>
      <c r="BN138" s="102"/>
      <c r="BO138" s="99"/>
      <c r="BP138" s="102"/>
      <c r="BQ138" s="99"/>
      <c r="BR138" s="102"/>
      <c r="BS138" s="99"/>
      <c r="BT138" s="102"/>
      <c r="BU138" s="99"/>
      <c r="BV138" s="102"/>
      <c r="BW138" s="99"/>
      <c r="BX138" s="102"/>
      <c r="BY138" s="99"/>
      <c r="BZ138" s="102"/>
      <c r="CA138" s="99"/>
      <c r="CB138" s="102"/>
      <c r="CC138" s="99"/>
      <c r="CD138" s="102"/>
      <c r="CF138" s="102"/>
      <c r="CH138" s="102"/>
    </row>
    <row r="139" ht="13.5" customHeight="1">
      <c r="A139" s="100">
        <v>40.0</v>
      </c>
      <c r="B139" s="100"/>
      <c r="C139" s="100"/>
      <c r="D139" s="100"/>
      <c r="E139" s="99"/>
      <c r="F139" s="101"/>
      <c r="G139" s="99"/>
      <c r="H139" s="102"/>
      <c r="I139" s="99"/>
      <c r="J139" s="102"/>
      <c r="K139" s="99"/>
      <c r="L139" s="102"/>
      <c r="M139" s="99"/>
      <c r="N139" s="102"/>
      <c r="O139" s="99"/>
      <c r="P139" s="102"/>
      <c r="Q139" s="99"/>
      <c r="R139" s="102"/>
      <c r="S139" s="99"/>
      <c r="T139" s="102"/>
      <c r="U139" s="99"/>
      <c r="V139" s="102"/>
      <c r="W139" s="99"/>
      <c r="X139" s="102"/>
      <c r="Y139" s="99"/>
      <c r="Z139" s="102"/>
      <c r="AA139" s="99"/>
      <c r="AB139" s="102"/>
      <c r="AC139" s="99"/>
      <c r="AD139" s="102"/>
      <c r="AE139" s="99"/>
      <c r="AF139" s="102"/>
      <c r="AG139" s="99"/>
      <c r="AH139" s="102"/>
      <c r="AI139" s="99"/>
      <c r="AJ139" s="102"/>
      <c r="AK139" s="99"/>
      <c r="AL139" s="102"/>
      <c r="AM139" s="99"/>
      <c r="AN139" s="102"/>
      <c r="AO139" s="99"/>
      <c r="AP139" s="102"/>
      <c r="AQ139" s="99"/>
      <c r="AR139" s="102"/>
      <c r="AS139" s="99"/>
      <c r="AT139" s="102"/>
      <c r="AU139" s="99"/>
      <c r="AV139" s="102"/>
      <c r="AW139" s="99"/>
      <c r="AX139" s="102"/>
      <c r="AY139" s="99"/>
      <c r="AZ139" s="102"/>
      <c r="BA139" s="99"/>
      <c r="BB139" s="102"/>
      <c r="BC139" s="99"/>
      <c r="BD139" s="102"/>
      <c r="BE139" s="99"/>
      <c r="BF139" s="102"/>
      <c r="BG139" s="99"/>
      <c r="BH139" s="102"/>
      <c r="BI139" s="99"/>
      <c r="BJ139" s="102"/>
      <c r="BK139" s="99"/>
      <c r="BL139" s="102"/>
      <c r="BM139" s="99"/>
      <c r="BN139" s="102"/>
      <c r="BO139" s="99"/>
      <c r="BP139" s="102"/>
      <c r="BQ139" s="99"/>
      <c r="BR139" s="102"/>
      <c r="BS139" s="99"/>
      <c r="BT139" s="102"/>
      <c r="BU139" s="99"/>
      <c r="BV139" s="102"/>
      <c r="BW139" s="99"/>
      <c r="BX139" s="102"/>
      <c r="BY139" s="99"/>
      <c r="BZ139" s="102"/>
      <c r="CA139" s="99"/>
      <c r="CB139" s="102"/>
      <c r="CC139" s="99"/>
      <c r="CD139" s="102"/>
      <c r="CF139" s="102"/>
      <c r="CH139" s="102"/>
    </row>
    <row r="140" ht="13.5" customHeight="1">
      <c r="A140" s="100">
        <v>41.0</v>
      </c>
      <c r="B140" s="100"/>
      <c r="C140" s="100"/>
      <c r="D140" s="100"/>
      <c r="E140" s="99"/>
      <c r="F140" s="101"/>
      <c r="G140" s="99"/>
      <c r="H140" s="102"/>
      <c r="I140" s="99"/>
      <c r="J140" s="102"/>
      <c r="K140" s="99"/>
      <c r="L140" s="102"/>
      <c r="M140" s="99"/>
      <c r="N140" s="102"/>
      <c r="O140" s="99"/>
      <c r="P140" s="102"/>
      <c r="Q140" s="99"/>
      <c r="R140" s="102"/>
      <c r="S140" s="99"/>
      <c r="T140" s="102"/>
      <c r="U140" s="99"/>
      <c r="V140" s="102"/>
      <c r="W140" s="99"/>
      <c r="X140" s="102"/>
      <c r="Y140" s="99"/>
      <c r="Z140" s="102"/>
      <c r="AA140" s="99"/>
      <c r="AB140" s="102"/>
      <c r="AC140" s="99"/>
      <c r="AD140" s="102"/>
      <c r="AE140" s="99"/>
      <c r="AF140" s="102"/>
      <c r="AG140" s="99"/>
      <c r="AH140" s="102"/>
      <c r="AI140" s="99"/>
      <c r="AJ140" s="102"/>
      <c r="AK140" s="99"/>
      <c r="AL140" s="102"/>
      <c r="AM140" s="99"/>
      <c r="AN140" s="102"/>
      <c r="AO140" s="99"/>
      <c r="AP140" s="102"/>
      <c r="AQ140" s="99"/>
      <c r="AR140" s="102"/>
      <c r="AS140" s="99"/>
      <c r="AT140" s="102"/>
      <c r="AU140" s="99"/>
      <c r="AV140" s="102"/>
      <c r="AW140" s="99"/>
      <c r="AX140" s="102"/>
      <c r="AY140" s="99"/>
      <c r="AZ140" s="102"/>
      <c r="BA140" s="99"/>
      <c r="BB140" s="102"/>
      <c r="BC140" s="99"/>
      <c r="BD140" s="102"/>
      <c r="BE140" s="99"/>
      <c r="BF140" s="102"/>
      <c r="BG140" s="99"/>
      <c r="BH140" s="102"/>
      <c r="BI140" s="99"/>
      <c r="BJ140" s="102"/>
      <c r="BK140" s="99"/>
      <c r="BL140" s="102"/>
      <c r="BM140" s="99"/>
      <c r="BN140" s="102"/>
      <c r="BO140" s="99"/>
      <c r="BP140" s="102"/>
      <c r="BQ140" s="99"/>
      <c r="BR140" s="102"/>
      <c r="BS140" s="99"/>
      <c r="BT140" s="102"/>
      <c r="BU140" s="99"/>
      <c r="BV140" s="102"/>
      <c r="BW140" s="99"/>
      <c r="BX140" s="102"/>
      <c r="BY140" s="99"/>
      <c r="BZ140" s="102"/>
      <c r="CA140" s="99"/>
      <c r="CB140" s="102"/>
      <c r="CC140" s="99"/>
      <c r="CD140" s="102"/>
      <c r="CF140" s="102"/>
      <c r="CH140" s="102"/>
    </row>
    <row r="141" ht="13.5" customHeight="1">
      <c r="A141" s="100">
        <v>42.0</v>
      </c>
      <c r="B141" s="100"/>
      <c r="C141" s="100"/>
      <c r="D141" s="100"/>
      <c r="E141" s="99"/>
      <c r="F141" s="101"/>
      <c r="G141" s="99"/>
      <c r="H141" s="102"/>
      <c r="I141" s="99"/>
      <c r="J141" s="102"/>
      <c r="K141" s="99"/>
      <c r="L141" s="102"/>
      <c r="M141" s="99"/>
      <c r="N141" s="102"/>
      <c r="O141" s="99"/>
      <c r="P141" s="102"/>
      <c r="Q141" s="99"/>
      <c r="R141" s="102"/>
      <c r="S141" s="99"/>
      <c r="T141" s="102"/>
      <c r="U141" s="99"/>
      <c r="V141" s="102"/>
      <c r="W141" s="99"/>
      <c r="X141" s="102"/>
      <c r="Y141" s="99"/>
      <c r="Z141" s="102"/>
      <c r="AA141" s="99"/>
      <c r="AB141" s="102"/>
      <c r="AC141" s="99"/>
      <c r="AD141" s="102"/>
      <c r="AE141" s="99"/>
      <c r="AF141" s="102"/>
      <c r="AG141" s="99"/>
      <c r="AH141" s="102"/>
      <c r="AI141" s="99"/>
      <c r="AJ141" s="102"/>
      <c r="AK141" s="99"/>
      <c r="AL141" s="102"/>
      <c r="AM141" s="99"/>
      <c r="AN141" s="102"/>
      <c r="AO141" s="99"/>
      <c r="AP141" s="102"/>
      <c r="AQ141" s="99"/>
      <c r="AR141" s="102"/>
      <c r="AS141" s="99"/>
      <c r="AT141" s="102"/>
      <c r="AU141" s="99"/>
      <c r="AV141" s="102"/>
      <c r="AW141" s="99"/>
      <c r="AX141" s="102"/>
      <c r="AY141" s="99"/>
      <c r="AZ141" s="102"/>
      <c r="BA141" s="99"/>
      <c r="BB141" s="102"/>
      <c r="BC141" s="99"/>
      <c r="BD141" s="102"/>
      <c r="BE141" s="99"/>
      <c r="BF141" s="102"/>
      <c r="BG141" s="99"/>
      <c r="BH141" s="102"/>
      <c r="BI141" s="99"/>
      <c r="BJ141" s="102"/>
      <c r="BK141" s="99"/>
      <c r="BL141" s="102"/>
      <c r="BM141" s="99"/>
      <c r="BN141" s="102"/>
      <c r="BO141" s="99"/>
      <c r="BP141" s="102"/>
      <c r="BQ141" s="99"/>
      <c r="BR141" s="102"/>
      <c r="BS141" s="99"/>
      <c r="BT141" s="102"/>
      <c r="BU141" s="99"/>
      <c r="BV141" s="102"/>
      <c r="BW141" s="99"/>
      <c r="BX141" s="102"/>
      <c r="BY141" s="99"/>
      <c r="BZ141" s="102"/>
      <c r="CA141" s="99"/>
      <c r="CB141" s="102"/>
      <c r="CC141" s="99"/>
      <c r="CD141" s="102"/>
      <c r="CF141" s="102"/>
      <c r="CH141" s="102"/>
    </row>
    <row r="142" ht="13.5" customHeight="1">
      <c r="A142" s="100">
        <v>43.0</v>
      </c>
      <c r="B142" s="100"/>
      <c r="C142" s="100"/>
      <c r="D142" s="100"/>
      <c r="E142" s="99"/>
      <c r="F142" s="101"/>
      <c r="G142" s="99"/>
      <c r="H142" s="102"/>
      <c r="I142" s="99"/>
      <c r="J142" s="102"/>
      <c r="K142" s="99"/>
      <c r="L142" s="102"/>
      <c r="M142" s="99"/>
      <c r="N142" s="102"/>
      <c r="O142" s="99"/>
      <c r="P142" s="102"/>
      <c r="Q142" s="99"/>
      <c r="R142" s="102"/>
      <c r="S142" s="99"/>
      <c r="T142" s="102"/>
      <c r="U142" s="99"/>
      <c r="V142" s="102"/>
      <c r="W142" s="99"/>
      <c r="X142" s="102"/>
      <c r="Y142" s="99"/>
      <c r="Z142" s="102"/>
      <c r="AA142" s="99"/>
      <c r="AB142" s="102"/>
      <c r="AC142" s="99"/>
      <c r="AD142" s="102"/>
      <c r="AE142" s="99"/>
      <c r="AF142" s="102"/>
      <c r="AG142" s="99"/>
      <c r="AH142" s="102"/>
      <c r="AI142" s="99"/>
      <c r="AJ142" s="102"/>
      <c r="AK142" s="99"/>
      <c r="AL142" s="102"/>
      <c r="AM142" s="99"/>
      <c r="AN142" s="102"/>
      <c r="AO142" s="99"/>
      <c r="AP142" s="102"/>
      <c r="AQ142" s="99"/>
      <c r="AR142" s="102"/>
      <c r="AS142" s="99"/>
      <c r="AT142" s="102"/>
      <c r="AU142" s="99"/>
      <c r="AV142" s="102"/>
      <c r="AW142" s="99"/>
      <c r="AX142" s="102"/>
      <c r="AY142" s="99"/>
      <c r="AZ142" s="102"/>
      <c r="BA142" s="99"/>
      <c r="BB142" s="102"/>
      <c r="BC142" s="99"/>
      <c r="BD142" s="102"/>
      <c r="BE142" s="99"/>
      <c r="BF142" s="102"/>
      <c r="BG142" s="99"/>
      <c r="BH142" s="102"/>
      <c r="BI142" s="99"/>
      <c r="BJ142" s="102"/>
      <c r="BK142" s="99"/>
      <c r="BL142" s="102"/>
      <c r="BM142" s="99"/>
      <c r="BN142" s="102"/>
      <c r="BO142" s="99"/>
      <c r="BP142" s="102"/>
      <c r="BQ142" s="99"/>
      <c r="BR142" s="102"/>
      <c r="BS142" s="99"/>
      <c r="BT142" s="102"/>
      <c r="BU142" s="99"/>
      <c r="BV142" s="102"/>
      <c r="BW142" s="99"/>
      <c r="BX142" s="102"/>
      <c r="BY142" s="99"/>
      <c r="BZ142" s="102"/>
      <c r="CA142" s="99"/>
      <c r="CB142" s="102"/>
      <c r="CC142" s="99"/>
      <c r="CD142" s="102"/>
      <c r="CF142" s="102"/>
      <c r="CH142" s="102"/>
    </row>
    <row r="143" ht="13.5" customHeight="1">
      <c r="A143" s="100">
        <v>44.0</v>
      </c>
      <c r="B143" s="100"/>
      <c r="C143" s="100"/>
      <c r="D143" s="100"/>
      <c r="E143" s="99"/>
      <c r="F143" s="101"/>
      <c r="G143" s="99"/>
      <c r="H143" s="102"/>
      <c r="I143" s="99"/>
      <c r="J143" s="102"/>
      <c r="K143" s="99"/>
      <c r="L143" s="102"/>
      <c r="M143" s="99"/>
      <c r="N143" s="102"/>
      <c r="O143" s="99"/>
      <c r="P143" s="102"/>
      <c r="Q143" s="99"/>
      <c r="R143" s="102"/>
      <c r="S143" s="99"/>
      <c r="T143" s="102"/>
      <c r="U143" s="99"/>
      <c r="V143" s="102"/>
      <c r="W143" s="99"/>
      <c r="X143" s="102"/>
      <c r="Y143" s="99"/>
      <c r="Z143" s="102"/>
      <c r="AA143" s="99"/>
      <c r="AB143" s="102"/>
      <c r="AC143" s="99"/>
      <c r="AD143" s="102"/>
      <c r="AE143" s="99"/>
      <c r="AF143" s="102"/>
      <c r="AG143" s="99"/>
      <c r="AH143" s="102"/>
      <c r="AI143" s="99"/>
      <c r="AJ143" s="102"/>
      <c r="AK143" s="99"/>
      <c r="AL143" s="102"/>
      <c r="AM143" s="99"/>
      <c r="AN143" s="102"/>
      <c r="AO143" s="99"/>
      <c r="AP143" s="102"/>
      <c r="AQ143" s="99"/>
      <c r="AR143" s="102"/>
      <c r="AS143" s="99"/>
      <c r="AT143" s="102"/>
      <c r="AU143" s="99"/>
      <c r="AV143" s="102"/>
      <c r="AW143" s="99"/>
      <c r="AX143" s="102"/>
      <c r="AY143" s="99"/>
      <c r="AZ143" s="102"/>
      <c r="BA143" s="99"/>
      <c r="BB143" s="102"/>
      <c r="BC143" s="99"/>
      <c r="BD143" s="102"/>
      <c r="BE143" s="99"/>
      <c r="BF143" s="102"/>
      <c r="BG143" s="99"/>
      <c r="BH143" s="102"/>
      <c r="BI143" s="99"/>
      <c r="BJ143" s="102"/>
      <c r="BK143" s="99"/>
      <c r="BL143" s="102"/>
      <c r="BM143" s="99"/>
      <c r="BN143" s="102"/>
      <c r="BO143" s="99"/>
      <c r="BP143" s="102"/>
      <c r="BQ143" s="99"/>
      <c r="BR143" s="102"/>
      <c r="BS143" s="99"/>
      <c r="BT143" s="102"/>
      <c r="BU143" s="99"/>
      <c r="BV143" s="102"/>
      <c r="BW143" s="99"/>
      <c r="BX143" s="102"/>
      <c r="BY143" s="99"/>
      <c r="BZ143" s="102"/>
      <c r="CA143" s="99"/>
      <c r="CB143" s="102"/>
      <c r="CC143" s="99"/>
      <c r="CD143" s="102"/>
      <c r="CF143" s="102"/>
      <c r="CH143" s="102"/>
    </row>
    <row r="144" ht="13.5" customHeight="1">
      <c r="A144" s="100">
        <v>45.0</v>
      </c>
      <c r="B144" s="100"/>
      <c r="C144" s="100"/>
      <c r="D144" s="100"/>
      <c r="E144" s="99"/>
      <c r="F144" s="101"/>
      <c r="G144" s="99"/>
      <c r="H144" s="102"/>
      <c r="I144" s="99"/>
      <c r="J144" s="102"/>
      <c r="K144" s="99"/>
      <c r="L144" s="102"/>
      <c r="M144" s="99"/>
      <c r="N144" s="102"/>
      <c r="O144" s="99"/>
      <c r="P144" s="102"/>
      <c r="Q144" s="99"/>
      <c r="R144" s="102"/>
      <c r="S144" s="99"/>
      <c r="T144" s="102"/>
      <c r="U144" s="99"/>
      <c r="V144" s="102"/>
      <c r="W144" s="99"/>
      <c r="X144" s="102"/>
      <c r="Y144" s="99"/>
      <c r="Z144" s="102"/>
      <c r="AA144" s="99"/>
      <c r="AB144" s="102"/>
      <c r="AC144" s="99"/>
      <c r="AD144" s="102"/>
      <c r="AE144" s="99"/>
      <c r="AF144" s="102"/>
      <c r="AG144" s="99"/>
      <c r="AH144" s="102"/>
      <c r="AI144" s="99"/>
      <c r="AJ144" s="102"/>
      <c r="AK144" s="99"/>
      <c r="AL144" s="102"/>
      <c r="AM144" s="99"/>
      <c r="AN144" s="102"/>
      <c r="AO144" s="99"/>
      <c r="AP144" s="102"/>
      <c r="AQ144" s="99"/>
      <c r="AR144" s="102"/>
      <c r="AS144" s="99"/>
      <c r="AT144" s="102"/>
      <c r="AU144" s="99"/>
      <c r="AV144" s="102"/>
      <c r="AW144" s="99"/>
      <c r="AX144" s="102"/>
      <c r="AY144" s="99"/>
      <c r="AZ144" s="102"/>
      <c r="BA144" s="99"/>
      <c r="BB144" s="102"/>
      <c r="BC144" s="99"/>
      <c r="BD144" s="102"/>
      <c r="BE144" s="99"/>
      <c r="BF144" s="102"/>
      <c r="BG144" s="99"/>
      <c r="BH144" s="102"/>
      <c r="BI144" s="99"/>
      <c r="BJ144" s="102"/>
      <c r="BK144" s="99"/>
      <c r="BL144" s="102"/>
      <c r="BM144" s="99"/>
      <c r="BN144" s="102"/>
      <c r="BO144" s="99"/>
      <c r="BP144" s="102"/>
      <c r="BQ144" s="99"/>
      <c r="BR144" s="102"/>
      <c r="BS144" s="99"/>
      <c r="BT144" s="102"/>
      <c r="BU144" s="99"/>
      <c r="BV144" s="102"/>
      <c r="BW144" s="99"/>
      <c r="BX144" s="102"/>
      <c r="BY144" s="99"/>
      <c r="BZ144" s="102"/>
      <c r="CA144" s="99"/>
      <c r="CB144" s="102"/>
      <c r="CC144" s="99"/>
      <c r="CD144" s="102"/>
      <c r="CF144" s="102"/>
      <c r="CH144" s="102"/>
    </row>
    <row r="145" ht="13.5" customHeight="1">
      <c r="A145" s="100">
        <v>46.0</v>
      </c>
      <c r="B145" s="100"/>
      <c r="C145" s="100"/>
      <c r="D145" s="100"/>
      <c r="E145" s="99"/>
      <c r="F145" s="101"/>
      <c r="G145" s="99"/>
      <c r="H145" s="102"/>
      <c r="I145" s="99"/>
      <c r="J145" s="102"/>
      <c r="K145" s="99"/>
      <c r="L145" s="102"/>
      <c r="M145" s="99"/>
      <c r="N145" s="102"/>
      <c r="O145" s="99"/>
      <c r="P145" s="102"/>
      <c r="Q145" s="99"/>
      <c r="R145" s="102"/>
      <c r="S145" s="99"/>
      <c r="T145" s="102"/>
      <c r="U145" s="99"/>
      <c r="V145" s="102"/>
      <c r="W145" s="99"/>
      <c r="X145" s="102"/>
      <c r="Y145" s="99"/>
      <c r="Z145" s="102"/>
      <c r="AA145" s="99"/>
      <c r="AB145" s="102"/>
      <c r="AC145" s="99"/>
      <c r="AD145" s="102"/>
      <c r="AE145" s="99"/>
      <c r="AF145" s="102"/>
      <c r="AG145" s="99"/>
      <c r="AH145" s="102"/>
      <c r="AI145" s="99"/>
      <c r="AJ145" s="102"/>
      <c r="AK145" s="99"/>
      <c r="AL145" s="102"/>
      <c r="AM145" s="99"/>
      <c r="AN145" s="102"/>
      <c r="AO145" s="99"/>
      <c r="AP145" s="102"/>
      <c r="AQ145" s="99"/>
      <c r="AR145" s="102"/>
      <c r="AS145" s="99"/>
      <c r="AT145" s="102"/>
      <c r="AU145" s="99"/>
      <c r="AV145" s="102"/>
      <c r="AW145" s="99"/>
      <c r="AX145" s="102"/>
      <c r="AY145" s="99"/>
      <c r="AZ145" s="102"/>
      <c r="BA145" s="99"/>
      <c r="BB145" s="102"/>
      <c r="BC145" s="99"/>
      <c r="BD145" s="102"/>
      <c r="BE145" s="99"/>
      <c r="BF145" s="102"/>
      <c r="BG145" s="99"/>
      <c r="BH145" s="102"/>
      <c r="BI145" s="99"/>
      <c r="BJ145" s="102"/>
      <c r="BK145" s="99"/>
      <c r="BL145" s="102"/>
      <c r="BM145" s="99"/>
      <c r="BN145" s="102"/>
      <c r="BO145" s="99"/>
      <c r="BP145" s="102"/>
      <c r="BQ145" s="99"/>
      <c r="BR145" s="102"/>
      <c r="BS145" s="99"/>
      <c r="BT145" s="102"/>
      <c r="BU145" s="99"/>
      <c r="BV145" s="102"/>
      <c r="BW145" s="99"/>
      <c r="BX145" s="102"/>
      <c r="BY145" s="99"/>
      <c r="BZ145" s="102"/>
      <c r="CA145" s="99"/>
      <c r="CB145" s="102"/>
      <c r="CC145" s="99"/>
      <c r="CD145" s="102"/>
      <c r="CF145" s="102"/>
      <c r="CH145" s="102"/>
    </row>
    <row r="146" ht="13.5" customHeight="1">
      <c r="A146" s="100">
        <v>47.0</v>
      </c>
      <c r="B146" s="100"/>
      <c r="C146" s="100"/>
      <c r="D146" s="100"/>
      <c r="E146" s="99"/>
      <c r="F146" s="101"/>
      <c r="G146" s="99"/>
      <c r="H146" s="102"/>
      <c r="I146" s="99"/>
      <c r="J146" s="102"/>
      <c r="K146" s="99"/>
      <c r="L146" s="102"/>
      <c r="M146" s="99"/>
      <c r="N146" s="102"/>
      <c r="O146" s="99"/>
      <c r="P146" s="102"/>
      <c r="Q146" s="99"/>
      <c r="R146" s="102"/>
      <c r="S146" s="99"/>
      <c r="T146" s="102"/>
      <c r="U146" s="99"/>
      <c r="V146" s="102"/>
      <c r="W146" s="99"/>
      <c r="X146" s="102"/>
      <c r="Y146" s="99"/>
      <c r="Z146" s="102"/>
      <c r="AA146" s="99"/>
      <c r="AB146" s="102"/>
      <c r="AC146" s="99"/>
      <c r="AD146" s="102"/>
      <c r="AE146" s="99"/>
      <c r="AF146" s="102"/>
      <c r="AG146" s="99"/>
      <c r="AH146" s="102"/>
      <c r="AI146" s="99"/>
      <c r="AJ146" s="102"/>
      <c r="AK146" s="99"/>
      <c r="AL146" s="102"/>
      <c r="AM146" s="99"/>
      <c r="AN146" s="102"/>
      <c r="AO146" s="99"/>
      <c r="AP146" s="102"/>
      <c r="AQ146" s="99"/>
      <c r="AR146" s="102"/>
      <c r="AS146" s="99"/>
      <c r="AT146" s="102"/>
      <c r="AU146" s="99"/>
      <c r="AV146" s="102"/>
      <c r="AW146" s="99"/>
      <c r="AX146" s="102"/>
      <c r="AY146" s="99"/>
      <c r="AZ146" s="102"/>
      <c r="BA146" s="99"/>
      <c r="BB146" s="102"/>
      <c r="BC146" s="99"/>
      <c r="BD146" s="102"/>
      <c r="BE146" s="99"/>
      <c r="BF146" s="102"/>
      <c r="BG146" s="99"/>
      <c r="BH146" s="102"/>
      <c r="BI146" s="99"/>
      <c r="BJ146" s="102"/>
      <c r="BK146" s="99"/>
      <c r="BL146" s="102"/>
      <c r="BM146" s="99"/>
      <c r="BN146" s="102"/>
      <c r="BO146" s="99"/>
      <c r="BP146" s="102"/>
      <c r="BQ146" s="99"/>
      <c r="BR146" s="102"/>
      <c r="BS146" s="99"/>
      <c r="BT146" s="102"/>
      <c r="BU146" s="99"/>
      <c r="BV146" s="102"/>
      <c r="BW146" s="99"/>
      <c r="BX146" s="102"/>
      <c r="BY146" s="99"/>
      <c r="BZ146" s="102"/>
      <c r="CA146" s="99"/>
      <c r="CB146" s="102"/>
      <c r="CC146" s="99"/>
      <c r="CD146" s="102"/>
      <c r="CF146" s="102"/>
      <c r="CH146" s="102"/>
    </row>
    <row r="147" ht="13.5" customHeight="1">
      <c r="A147" s="100">
        <v>48.0</v>
      </c>
      <c r="B147" s="100"/>
      <c r="C147" s="100"/>
      <c r="D147" s="100"/>
      <c r="E147" s="99"/>
      <c r="F147" s="101"/>
      <c r="G147" s="99"/>
      <c r="H147" s="102"/>
      <c r="I147" s="99"/>
      <c r="J147" s="102"/>
      <c r="K147" s="99"/>
      <c r="L147" s="102"/>
      <c r="M147" s="99"/>
      <c r="N147" s="102"/>
      <c r="O147" s="99"/>
      <c r="P147" s="102"/>
      <c r="Q147" s="99"/>
      <c r="R147" s="102"/>
      <c r="S147" s="99"/>
      <c r="T147" s="102"/>
      <c r="U147" s="99"/>
      <c r="V147" s="102"/>
      <c r="W147" s="99"/>
      <c r="X147" s="102"/>
      <c r="Y147" s="99"/>
      <c r="Z147" s="102"/>
      <c r="AA147" s="99"/>
      <c r="AB147" s="102"/>
      <c r="AC147" s="99"/>
      <c r="AD147" s="102"/>
      <c r="AE147" s="99"/>
      <c r="AF147" s="102"/>
      <c r="AG147" s="99"/>
      <c r="AH147" s="102"/>
      <c r="AI147" s="99"/>
      <c r="AJ147" s="102"/>
      <c r="AK147" s="99"/>
      <c r="AL147" s="102"/>
      <c r="AM147" s="99"/>
      <c r="AN147" s="102"/>
      <c r="AO147" s="99"/>
      <c r="AP147" s="102"/>
      <c r="AQ147" s="99"/>
      <c r="AR147" s="102"/>
      <c r="AS147" s="99"/>
      <c r="AT147" s="102"/>
      <c r="AU147" s="99"/>
      <c r="AV147" s="102"/>
      <c r="AW147" s="99"/>
      <c r="AX147" s="102"/>
      <c r="AY147" s="99"/>
      <c r="AZ147" s="102"/>
      <c r="BA147" s="99"/>
      <c r="BB147" s="102"/>
      <c r="BC147" s="99"/>
      <c r="BD147" s="102"/>
      <c r="BE147" s="99"/>
      <c r="BF147" s="102"/>
      <c r="BG147" s="99"/>
      <c r="BH147" s="102"/>
      <c r="BI147" s="99"/>
      <c r="BJ147" s="102"/>
      <c r="BK147" s="99"/>
      <c r="BL147" s="102"/>
      <c r="BM147" s="99"/>
      <c r="BN147" s="102"/>
      <c r="BO147" s="99"/>
      <c r="BP147" s="102"/>
      <c r="BQ147" s="99"/>
      <c r="BR147" s="102"/>
      <c r="BS147" s="99"/>
      <c r="BT147" s="102"/>
      <c r="BU147" s="99"/>
      <c r="BV147" s="102"/>
      <c r="BW147" s="99"/>
      <c r="BX147" s="102"/>
      <c r="BY147" s="99"/>
      <c r="BZ147" s="102"/>
      <c r="CA147" s="99"/>
      <c r="CB147" s="102"/>
      <c r="CC147" s="99"/>
      <c r="CD147" s="102"/>
      <c r="CF147" s="102"/>
      <c r="CH147" s="102"/>
    </row>
    <row r="148" ht="13.5" customHeight="1">
      <c r="A148" s="100">
        <v>49.0</v>
      </c>
      <c r="B148" s="100"/>
      <c r="C148" s="100"/>
      <c r="D148" s="100"/>
      <c r="E148" s="99"/>
      <c r="F148" s="101"/>
      <c r="G148" s="99"/>
      <c r="H148" s="102"/>
      <c r="I148" s="99"/>
      <c r="J148" s="102"/>
      <c r="K148" s="99"/>
      <c r="L148" s="102"/>
      <c r="M148" s="99"/>
      <c r="N148" s="102"/>
      <c r="O148" s="99"/>
      <c r="P148" s="102"/>
      <c r="Q148" s="99"/>
      <c r="R148" s="102"/>
      <c r="S148" s="99"/>
      <c r="T148" s="102"/>
      <c r="U148" s="99"/>
      <c r="V148" s="102"/>
      <c r="W148" s="99"/>
      <c r="X148" s="102"/>
      <c r="Y148" s="99"/>
      <c r="Z148" s="102"/>
      <c r="AA148" s="99"/>
      <c r="AB148" s="102"/>
      <c r="AC148" s="99"/>
      <c r="AD148" s="102"/>
      <c r="AE148" s="99"/>
      <c r="AF148" s="102"/>
      <c r="AG148" s="99"/>
      <c r="AH148" s="102"/>
      <c r="AI148" s="99"/>
      <c r="AJ148" s="102"/>
      <c r="AK148" s="99"/>
      <c r="AL148" s="102"/>
      <c r="AM148" s="99"/>
      <c r="AN148" s="102"/>
      <c r="AO148" s="99"/>
      <c r="AP148" s="102"/>
      <c r="AQ148" s="99"/>
      <c r="AR148" s="102"/>
      <c r="AS148" s="99"/>
      <c r="AT148" s="102"/>
      <c r="AU148" s="99"/>
      <c r="AV148" s="102"/>
      <c r="AW148" s="99"/>
      <c r="AX148" s="102"/>
      <c r="AY148" s="99"/>
      <c r="AZ148" s="102"/>
      <c r="BA148" s="99"/>
      <c r="BB148" s="102"/>
      <c r="BC148" s="99"/>
      <c r="BD148" s="102"/>
      <c r="BE148" s="99"/>
      <c r="BF148" s="102"/>
      <c r="BG148" s="99"/>
      <c r="BH148" s="102"/>
      <c r="BI148" s="99"/>
      <c r="BJ148" s="102"/>
      <c r="BK148" s="99"/>
      <c r="BL148" s="102"/>
      <c r="BM148" s="99"/>
      <c r="BN148" s="102"/>
      <c r="BO148" s="99"/>
      <c r="BP148" s="102"/>
      <c r="BQ148" s="99"/>
      <c r="BR148" s="102"/>
      <c r="BS148" s="99"/>
      <c r="BT148" s="102"/>
      <c r="BU148" s="99"/>
      <c r="BV148" s="102"/>
      <c r="BW148" s="99"/>
      <c r="BX148" s="102"/>
      <c r="BY148" s="99"/>
      <c r="BZ148" s="102"/>
      <c r="CA148" s="99"/>
      <c r="CB148" s="102"/>
      <c r="CC148" s="99"/>
      <c r="CD148" s="102"/>
      <c r="CF148" s="102"/>
      <c r="CH148" s="102"/>
    </row>
    <row r="149" ht="13.5" customHeight="1">
      <c r="A149" s="100">
        <v>50.0</v>
      </c>
      <c r="B149" s="100"/>
      <c r="C149" s="100"/>
      <c r="D149" s="100"/>
      <c r="E149" s="99"/>
      <c r="F149" s="101"/>
      <c r="G149" s="99"/>
      <c r="H149" s="102"/>
      <c r="I149" s="99"/>
      <c r="J149" s="102"/>
      <c r="K149" s="99"/>
      <c r="L149" s="102"/>
      <c r="M149" s="99"/>
      <c r="N149" s="102"/>
      <c r="O149" s="99"/>
      <c r="P149" s="102"/>
      <c r="Q149" s="99"/>
      <c r="R149" s="102"/>
      <c r="S149" s="99"/>
      <c r="T149" s="102"/>
      <c r="U149" s="99"/>
      <c r="V149" s="102"/>
      <c r="W149" s="99"/>
      <c r="X149" s="102"/>
      <c r="Y149" s="99"/>
      <c r="Z149" s="102"/>
      <c r="AA149" s="99"/>
      <c r="AB149" s="102"/>
      <c r="AC149" s="99"/>
      <c r="AD149" s="102"/>
      <c r="AE149" s="99"/>
      <c r="AF149" s="102"/>
      <c r="AG149" s="99"/>
      <c r="AH149" s="102"/>
      <c r="AI149" s="99"/>
      <c r="AJ149" s="102"/>
      <c r="AK149" s="99"/>
      <c r="AL149" s="102"/>
      <c r="AM149" s="99"/>
      <c r="AN149" s="102"/>
      <c r="AO149" s="99"/>
      <c r="AP149" s="102"/>
      <c r="AQ149" s="99"/>
      <c r="AR149" s="102"/>
      <c r="AS149" s="99"/>
      <c r="AT149" s="102"/>
      <c r="AU149" s="99"/>
      <c r="AV149" s="102"/>
      <c r="AW149" s="99"/>
      <c r="AX149" s="102"/>
      <c r="AY149" s="99"/>
      <c r="AZ149" s="102"/>
      <c r="BA149" s="99"/>
      <c r="BB149" s="102"/>
      <c r="BC149" s="99"/>
      <c r="BD149" s="102"/>
      <c r="BE149" s="99"/>
      <c r="BF149" s="102"/>
      <c r="BG149" s="99"/>
      <c r="BH149" s="102"/>
      <c r="BI149" s="99"/>
      <c r="BJ149" s="102"/>
      <c r="BK149" s="99"/>
      <c r="BL149" s="102"/>
      <c r="BM149" s="99"/>
      <c r="BN149" s="102"/>
      <c r="BO149" s="99"/>
      <c r="BP149" s="102"/>
      <c r="BQ149" s="99"/>
      <c r="BR149" s="102"/>
      <c r="BS149" s="99"/>
      <c r="BT149" s="102"/>
      <c r="BU149" s="99"/>
      <c r="BV149" s="102"/>
      <c r="BW149" s="99"/>
      <c r="BX149" s="102"/>
      <c r="BY149" s="99"/>
      <c r="BZ149" s="102"/>
      <c r="CA149" s="99"/>
      <c r="CB149" s="102"/>
      <c r="CC149" s="99"/>
      <c r="CD149" s="102"/>
      <c r="CF149" s="102"/>
      <c r="CH149" s="102"/>
    </row>
    <row r="150" ht="13.5" customHeight="1">
      <c r="A150" s="100">
        <v>51.0</v>
      </c>
      <c r="B150" s="100"/>
      <c r="C150" s="100"/>
      <c r="D150" s="100"/>
      <c r="E150" s="99"/>
      <c r="F150" s="101"/>
      <c r="G150" s="99"/>
      <c r="H150" s="102"/>
      <c r="I150" s="99"/>
      <c r="J150" s="102"/>
      <c r="K150" s="99"/>
      <c r="L150" s="102"/>
      <c r="M150" s="99"/>
      <c r="N150" s="102"/>
      <c r="O150" s="99"/>
      <c r="P150" s="102"/>
      <c r="Q150" s="99"/>
      <c r="R150" s="102"/>
      <c r="S150" s="99"/>
      <c r="T150" s="102"/>
      <c r="U150" s="99"/>
      <c r="V150" s="102"/>
      <c r="W150" s="99"/>
      <c r="X150" s="102"/>
      <c r="Y150" s="99"/>
      <c r="Z150" s="102"/>
      <c r="AA150" s="99"/>
      <c r="AB150" s="102"/>
      <c r="AC150" s="99"/>
      <c r="AD150" s="102"/>
      <c r="AE150" s="99"/>
      <c r="AF150" s="102"/>
      <c r="AG150" s="99"/>
      <c r="AH150" s="102"/>
      <c r="AI150" s="99"/>
      <c r="AJ150" s="102"/>
      <c r="AK150" s="99"/>
      <c r="AL150" s="102"/>
      <c r="AM150" s="99"/>
      <c r="AN150" s="102"/>
      <c r="AO150" s="99"/>
      <c r="AP150" s="102"/>
      <c r="AQ150" s="99"/>
      <c r="AR150" s="102"/>
      <c r="AS150" s="99"/>
      <c r="AT150" s="102"/>
      <c r="AU150" s="99"/>
      <c r="AV150" s="102"/>
      <c r="AW150" s="99"/>
      <c r="AX150" s="102"/>
      <c r="AY150" s="99"/>
      <c r="AZ150" s="102"/>
      <c r="BA150" s="99"/>
      <c r="BB150" s="102"/>
      <c r="BC150" s="99"/>
      <c r="BD150" s="102"/>
      <c r="BE150" s="99"/>
      <c r="BF150" s="102"/>
      <c r="BG150" s="99"/>
      <c r="BH150" s="102"/>
      <c r="BI150" s="99"/>
      <c r="BJ150" s="102"/>
      <c r="BK150" s="99"/>
      <c r="BL150" s="102"/>
      <c r="BM150" s="99"/>
      <c r="BN150" s="102"/>
      <c r="BO150" s="99"/>
      <c r="BP150" s="102"/>
      <c r="BQ150" s="99"/>
      <c r="BR150" s="102"/>
      <c r="BS150" s="99"/>
      <c r="BT150" s="102"/>
      <c r="BU150" s="99"/>
      <c r="BV150" s="102"/>
      <c r="BW150" s="99"/>
      <c r="BX150" s="102"/>
      <c r="BY150" s="99"/>
      <c r="BZ150" s="102"/>
      <c r="CA150" s="99"/>
      <c r="CB150" s="102"/>
      <c r="CC150" s="99"/>
      <c r="CD150" s="102"/>
      <c r="CF150" s="102"/>
      <c r="CH150" s="102"/>
    </row>
    <row r="151" ht="13.5" customHeight="1">
      <c r="A151" s="100">
        <v>52.0</v>
      </c>
      <c r="B151" s="100"/>
      <c r="C151" s="100"/>
      <c r="D151" s="100"/>
      <c r="E151" s="99"/>
      <c r="F151" s="101"/>
      <c r="G151" s="99"/>
      <c r="H151" s="102"/>
      <c r="I151" s="99"/>
      <c r="J151" s="102"/>
      <c r="K151" s="99"/>
      <c r="L151" s="102"/>
      <c r="M151" s="99"/>
      <c r="N151" s="102"/>
      <c r="O151" s="99"/>
      <c r="P151" s="102"/>
      <c r="Q151" s="99"/>
      <c r="R151" s="102"/>
      <c r="S151" s="99"/>
      <c r="T151" s="102"/>
      <c r="U151" s="99"/>
      <c r="V151" s="102"/>
      <c r="W151" s="99"/>
      <c r="X151" s="102"/>
      <c r="Y151" s="99"/>
      <c r="Z151" s="102"/>
      <c r="AA151" s="99"/>
      <c r="AB151" s="102"/>
      <c r="AC151" s="99"/>
      <c r="AD151" s="102"/>
      <c r="AE151" s="99"/>
      <c r="AF151" s="102"/>
      <c r="AG151" s="99"/>
      <c r="AH151" s="102"/>
      <c r="AI151" s="99"/>
      <c r="AJ151" s="102"/>
      <c r="AK151" s="99"/>
      <c r="AL151" s="102"/>
      <c r="AM151" s="99"/>
      <c r="AN151" s="102"/>
      <c r="AO151" s="99"/>
      <c r="AP151" s="102"/>
      <c r="AQ151" s="99"/>
      <c r="AR151" s="102"/>
      <c r="AS151" s="99"/>
      <c r="AT151" s="102"/>
      <c r="AU151" s="99"/>
      <c r="AV151" s="102"/>
      <c r="AW151" s="99"/>
      <c r="AX151" s="102"/>
      <c r="AY151" s="99"/>
      <c r="AZ151" s="102"/>
      <c r="BA151" s="99"/>
      <c r="BB151" s="102"/>
      <c r="BC151" s="99"/>
      <c r="BD151" s="102"/>
      <c r="BE151" s="99"/>
      <c r="BF151" s="102"/>
      <c r="BG151" s="99"/>
      <c r="BH151" s="102"/>
      <c r="BI151" s="99"/>
      <c r="BJ151" s="102"/>
      <c r="BK151" s="99"/>
      <c r="BL151" s="102"/>
      <c r="BM151" s="99"/>
      <c r="BN151" s="102"/>
      <c r="BO151" s="99"/>
      <c r="BP151" s="102"/>
      <c r="BQ151" s="99"/>
      <c r="BR151" s="102"/>
      <c r="BS151" s="99"/>
      <c r="BT151" s="102"/>
      <c r="BU151" s="99"/>
      <c r="BV151" s="102"/>
      <c r="BW151" s="99"/>
      <c r="BX151" s="102"/>
      <c r="BY151" s="99"/>
      <c r="BZ151" s="102"/>
      <c r="CA151" s="99"/>
      <c r="CB151" s="102"/>
      <c r="CC151" s="99"/>
      <c r="CD151" s="102"/>
      <c r="CF151" s="102"/>
      <c r="CH151" s="102"/>
    </row>
    <row r="152" ht="13.5" customHeight="1">
      <c r="A152" s="100">
        <v>53.0</v>
      </c>
      <c r="B152" s="100"/>
      <c r="C152" s="100"/>
      <c r="D152" s="100"/>
      <c r="E152" s="99"/>
      <c r="F152" s="101"/>
      <c r="G152" s="99"/>
      <c r="H152" s="102"/>
      <c r="I152" s="99"/>
      <c r="J152" s="102"/>
      <c r="K152" s="99"/>
      <c r="L152" s="102"/>
      <c r="M152" s="99"/>
      <c r="N152" s="102"/>
      <c r="O152" s="99"/>
      <c r="P152" s="102"/>
      <c r="Q152" s="99"/>
      <c r="R152" s="102"/>
      <c r="S152" s="99"/>
      <c r="T152" s="102"/>
      <c r="U152" s="99"/>
      <c r="V152" s="102"/>
      <c r="W152" s="99"/>
      <c r="X152" s="102"/>
      <c r="Y152" s="99"/>
      <c r="Z152" s="102"/>
      <c r="AA152" s="99"/>
      <c r="AB152" s="102"/>
      <c r="AC152" s="99"/>
      <c r="AD152" s="102"/>
      <c r="AE152" s="99"/>
      <c r="AF152" s="102"/>
      <c r="AG152" s="99"/>
      <c r="AH152" s="102"/>
      <c r="AI152" s="99"/>
      <c r="AJ152" s="102"/>
      <c r="AK152" s="99"/>
      <c r="AL152" s="102"/>
      <c r="AM152" s="99"/>
      <c r="AN152" s="102"/>
      <c r="AO152" s="99"/>
      <c r="AP152" s="102"/>
      <c r="AQ152" s="99"/>
      <c r="AR152" s="102"/>
      <c r="AS152" s="99"/>
      <c r="AT152" s="102"/>
      <c r="AU152" s="99"/>
      <c r="AV152" s="102"/>
      <c r="AW152" s="99"/>
      <c r="AX152" s="102"/>
      <c r="AY152" s="99"/>
      <c r="AZ152" s="102"/>
      <c r="BA152" s="99"/>
      <c r="BB152" s="102"/>
      <c r="BC152" s="99"/>
      <c r="BD152" s="102"/>
      <c r="BE152" s="99"/>
      <c r="BF152" s="102"/>
      <c r="BG152" s="99"/>
      <c r="BH152" s="102"/>
      <c r="BI152" s="99"/>
      <c r="BJ152" s="102"/>
      <c r="BK152" s="99"/>
      <c r="BL152" s="102"/>
      <c r="BM152" s="99"/>
      <c r="BN152" s="102"/>
      <c r="BO152" s="99"/>
      <c r="BP152" s="102"/>
      <c r="BQ152" s="99"/>
      <c r="BR152" s="102"/>
      <c r="BS152" s="99"/>
      <c r="BT152" s="102"/>
      <c r="BU152" s="99"/>
      <c r="BV152" s="102"/>
      <c r="BW152" s="99"/>
      <c r="BX152" s="102"/>
      <c r="BY152" s="99"/>
      <c r="BZ152" s="102"/>
      <c r="CA152" s="99"/>
      <c r="CB152" s="102"/>
      <c r="CC152" s="99"/>
      <c r="CD152" s="102"/>
      <c r="CF152" s="102"/>
      <c r="CH152" s="102"/>
    </row>
    <row r="153" ht="13.5" customHeight="1">
      <c r="A153" s="100">
        <v>54.0</v>
      </c>
      <c r="B153" s="100"/>
      <c r="C153" s="100"/>
      <c r="D153" s="100"/>
      <c r="E153" s="99"/>
      <c r="F153" s="101"/>
      <c r="G153" s="99"/>
      <c r="H153" s="102"/>
      <c r="I153" s="99"/>
      <c r="J153" s="102"/>
      <c r="K153" s="99"/>
      <c r="L153" s="102"/>
      <c r="M153" s="99"/>
      <c r="N153" s="102"/>
      <c r="O153" s="99"/>
      <c r="P153" s="102"/>
      <c r="Q153" s="99"/>
      <c r="R153" s="102"/>
      <c r="S153" s="99"/>
      <c r="T153" s="102"/>
      <c r="U153" s="99"/>
      <c r="V153" s="102"/>
      <c r="W153" s="99"/>
      <c r="X153" s="102"/>
      <c r="Y153" s="99"/>
      <c r="Z153" s="102"/>
      <c r="AA153" s="99"/>
      <c r="AB153" s="102"/>
      <c r="AC153" s="99"/>
      <c r="AD153" s="102"/>
      <c r="AE153" s="99"/>
      <c r="AF153" s="102"/>
      <c r="AG153" s="99"/>
      <c r="AH153" s="102"/>
      <c r="AI153" s="99"/>
      <c r="AJ153" s="102"/>
      <c r="AK153" s="99"/>
      <c r="AL153" s="102"/>
      <c r="AM153" s="99"/>
      <c r="AN153" s="102"/>
      <c r="AO153" s="99"/>
      <c r="AP153" s="102"/>
      <c r="AQ153" s="99"/>
      <c r="AR153" s="102"/>
      <c r="AS153" s="99"/>
      <c r="AT153" s="102"/>
      <c r="AU153" s="99"/>
      <c r="AV153" s="102"/>
      <c r="AW153" s="99"/>
      <c r="AX153" s="102"/>
      <c r="AY153" s="99"/>
      <c r="AZ153" s="102"/>
      <c r="BA153" s="99"/>
      <c r="BB153" s="102"/>
      <c r="BC153" s="99"/>
      <c r="BD153" s="102"/>
      <c r="BE153" s="99"/>
      <c r="BF153" s="102"/>
      <c r="BG153" s="99"/>
      <c r="BH153" s="102"/>
      <c r="BI153" s="99"/>
      <c r="BJ153" s="102"/>
      <c r="BK153" s="99"/>
      <c r="BL153" s="102"/>
      <c r="BM153" s="99"/>
      <c r="BN153" s="102"/>
      <c r="BO153" s="99"/>
      <c r="BP153" s="102"/>
      <c r="BQ153" s="99"/>
      <c r="BR153" s="102"/>
      <c r="BS153" s="99"/>
      <c r="BT153" s="102"/>
      <c r="BU153" s="99"/>
      <c r="BV153" s="102"/>
      <c r="BW153" s="99"/>
      <c r="BX153" s="102"/>
      <c r="BY153" s="99"/>
      <c r="BZ153" s="102"/>
      <c r="CA153" s="99"/>
      <c r="CB153" s="102"/>
      <c r="CC153" s="99"/>
      <c r="CD153" s="102"/>
      <c r="CF153" s="102"/>
      <c r="CH153" s="102"/>
    </row>
    <row r="154" ht="13.5" customHeight="1">
      <c r="A154" s="100">
        <v>55.0</v>
      </c>
      <c r="B154" s="100"/>
      <c r="C154" s="100"/>
      <c r="D154" s="100"/>
      <c r="E154" s="99"/>
      <c r="F154" s="101"/>
      <c r="G154" s="99"/>
      <c r="H154" s="102"/>
      <c r="I154" s="99"/>
      <c r="J154" s="102"/>
      <c r="K154" s="99"/>
      <c r="L154" s="102"/>
      <c r="M154" s="99"/>
      <c r="N154" s="102"/>
      <c r="O154" s="99"/>
      <c r="P154" s="102"/>
      <c r="Q154" s="99"/>
      <c r="R154" s="102"/>
      <c r="S154" s="99"/>
      <c r="T154" s="102"/>
      <c r="U154" s="99"/>
      <c r="V154" s="102"/>
      <c r="W154" s="99"/>
      <c r="X154" s="102"/>
      <c r="Y154" s="99"/>
      <c r="Z154" s="102"/>
      <c r="AA154" s="99"/>
      <c r="AB154" s="102"/>
      <c r="AC154" s="99"/>
      <c r="AD154" s="102"/>
      <c r="AE154" s="99"/>
      <c r="AF154" s="102"/>
      <c r="AG154" s="99"/>
      <c r="AH154" s="102"/>
      <c r="AI154" s="99"/>
      <c r="AJ154" s="102"/>
      <c r="AK154" s="99"/>
      <c r="AL154" s="102"/>
      <c r="AM154" s="99"/>
      <c r="AN154" s="102"/>
      <c r="AO154" s="99"/>
      <c r="AP154" s="102"/>
      <c r="AQ154" s="99"/>
      <c r="AR154" s="102"/>
      <c r="AS154" s="99"/>
      <c r="AT154" s="102"/>
      <c r="AU154" s="99"/>
      <c r="AV154" s="102"/>
      <c r="AW154" s="99"/>
      <c r="AX154" s="102"/>
      <c r="AY154" s="99"/>
      <c r="AZ154" s="102"/>
      <c r="BA154" s="99"/>
      <c r="BB154" s="102"/>
      <c r="BC154" s="99"/>
      <c r="BD154" s="102"/>
      <c r="BE154" s="99"/>
      <c r="BF154" s="102"/>
      <c r="BG154" s="99"/>
      <c r="BH154" s="102"/>
      <c r="BI154" s="99"/>
      <c r="BJ154" s="102"/>
      <c r="BK154" s="99"/>
      <c r="BL154" s="102"/>
      <c r="BM154" s="99"/>
      <c r="BN154" s="102"/>
      <c r="BO154" s="99"/>
      <c r="BP154" s="102"/>
      <c r="BQ154" s="99"/>
      <c r="BR154" s="102"/>
      <c r="BS154" s="99"/>
      <c r="BT154" s="102"/>
      <c r="BU154" s="99"/>
      <c r="BV154" s="102"/>
      <c r="BW154" s="99"/>
      <c r="BX154" s="102"/>
      <c r="BY154" s="99"/>
      <c r="BZ154" s="102"/>
      <c r="CA154" s="99"/>
      <c r="CB154" s="102"/>
      <c r="CC154" s="99"/>
      <c r="CD154" s="102"/>
      <c r="CF154" s="102"/>
      <c r="CH154" s="102"/>
    </row>
    <row r="155" ht="13.5" customHeight="1">
      <c r="A155" s="100">
        <v>56.0</v>
      </c>
      <c r="B155" s="100"/>
      <c r="C155" s="100"/>
      <c r="D155" s="100"/>
      <c r="E155" s="99"/>
      <c r="F155" s="101"/>
      <c r="G155" s="99"/>
      <c r="H155" s="102"/>
      <c r="I155" s="99"/>
      <c r="J155" s="102"/>
      <c r="K155" s="99"/>
      <c r="L155" s="102"/>
      <c r="M155" s="99"/>
      <c r="N155" s="102"/>
      <c r="O155" s="99"/>
      <c r="P155" s="102"/>
      <c r="Q155" s="99"/>
      <c r="R155" s="102"/>
      <c r="S155" s="99"/>
      <c r="T155" s="102"/>
      <c r="U155" s="99"/>
      <c r="V155" s="102"/>
      <c r="W155" s="99"/>
      <c r="X155" s="102"/>
      <c r="Y155" s="99"/>
      <c r="Z155" s="102"/>
      <c r="AA155" s="99"/>
      <c r="AB155" s="102"/>
      <c r="AC155" s="99"/>
      <c r="AD155" s="102"/>
      <c r="AE155" s="99"/>
      <c r="AF155" s="102"/>
      <c r="AG155" s="99"/>
      <c r="AH155" s="102"/>
      <c r="AI155" s="99"/>
      <c r="AJ155" s="102"/>
      <c r="AK155" s="99"/>
      <c r="AL155" s="102"/>
      <c r="AM155" s="99"/>
      <c r="AN155" s="102"/>
      <c r="AO155" s="99"/>
      <c r="AP155" s="102"/>
      <c r="AQ155" s="99"/>
      <c r="AR155" s="102"/>
      <c r="AS155" s="99"/>
      <c r="AT155" s="102"/>
      <c r="AU155" s="99"/>
      <c r="AV155" s="102"/>
      <c r="AW155" s="99"/>
      <c r="AX155" s="102"/>
      <c r="AY155" s="99"/>
      <c r="AZ155" s="102"/>
      <c r="BA155" s="99"/>
      <c r="BB155" s="102"/>
      <c r="BC155" s="99"/>
      <c r="BD155" s="102"/>
      <c r="BE155" s="99"/>
      <c r="BF155" s="102"/>
      <c r="BG155" s="99"/>
      <c r="BH155" s="102"/>
      <c r="BI155" s="99"/>
      <c r="BJ155" s="102"/>
      <c r="BK155" s="99"/>
      <c r="BL155" s="102"/>
      <c r="BM155" s="99"/>
      <c r="BN155" s="102"/>
      <c r="BO155" s="99"/>
      <c r="BP155" s="102"/>
      <c r="BQ155" s="99"/>
      <c r="BR155" s="102"/>
      <c r="BS155" s="99"/>
      <c r="BT155" s="102"/>
      <c r="BU155" s="99"/>
      <c r="BV155" s="102"/>
      <c r="BW155" s="99"/>
      <c r="BX155" s="102"/>
      <c r="BY155" s="99"/>
      <c r="BZ155" s="102"/>
      <c r="CA155" s="99"/>
      <c r="CB155" s="102"/>
      <c r="CC155" s="99"/>
      <c r="CD155" s="102"/>
      <c r="CF155" s="102"/>
      <c r="CH155" s="102"/>
    </row>
    <row r="156" ht="13.5" customHeight="1">
      <c r="A156" s="100">
        <v>57.0</v>
      </c>
      <c r="B156" s="100"/>
      <c r="C156" s="100"/>
      <c r="D156" s="100"/>
      <c r="E156" s="99"/>
      <c r="F156" s="101"/>
      <c r="G156" s="99"/>
      <c r="H156" s="102"/>
      <c r="I156" s="99"/>
      <c r="J156" s="102"/>
      <c r="K156" s="99"/>
      <c r="L156" s="102"/>
      <c r="M156" s="99"/>
      <c r="N156" s="102"/>
      <c r="O156" s="99"/>
      <c r="P156" s="102"/>
      <c r="Q156" s="99"/>
      <c r="R156" s="102"/>
      <c r="S156" s="99"/>
      <c r="T156" s="102"/>
      <c r="U156" s="99"/>
      <c r="V156" s="102"/>
      <c r="W156" s="99"/>
      <c r="X156" s="102"/>
      <c r="Y156" s="99"/>
      <c r="Z156" s="102"/>
      <c r="AA156" s="99"/>
      <c r="AB156" s="102"/>
      <c r="AC156" s="99"/>
      <c r="AD156" s="102"/>
      <c r="AE156" s="99"/>
      <c r="AF156" s="102"/>
      <c r="AG156" s="99"/>
      <c r="AH156" s="102"/>
      <c r="AI156" s="99"/>
      <c r="AJ156" s="102"/>
      <c r="AK156" s="99"/>
      <c r="AL156" s="102"/>
      <c r="AM156" s="99"/>
      <c r="AN156" s="102"/>
      <c r="AO156" s="99"/>
      <c r="AP156" s="102"/>
      <c r="AQ156" s="99"/>
      <c r="AR156" s="102"/>
      <c r="AS156" s="99"/>
      <c r="AT156" s="102"/>
      <c r="AU156" s="99"/>
      <c r="AV156" s="102"/>
      <c r="AW156" s="99"/>
      <c r="AX156" s="102"/>
      <c r="AY156" s="99"/>
      <c r="AZ156" s="102"/>
      <c r="BA156" s="99"/>
      <c r="BB156" s="102"/>
      <c r="BC156" s="99"/>
      <c r="BD156" s="102"/>
      <c r="BE156" s="99"/>
      <c r="BF156" s="102"/>
      <c r="BG156" s="99"/>
      <c r="BH156" s="102"/>
      <c r="BI156" s="99"/>
      <c r="BJ156" s="102"/>
      <c r="BK156" s="99"/>
      <c r="BL156" s="102"/>
      <c r="BM156" s="99"/>
      <c r="BN156" s="102"/>
      <c r="BO156" s="99"/>
      <c r="BP156" s="102"/>
      <c r="BQ156" s="99"/>
      <c r="BR156" s="102"/>
      <c r="BS156" s="99"/>
      <c r="BT156" s="102"/>
      <c r="BU156" s="99"/>
      <c r="BV156" s="102"/>
      <c r="BW156" s="99"/>
      <c r="BX156" s="102"/>
      <c r="BY156" s="99"/>
      <c r="BZ156" s="102"/>
      <c r="CA156" s="99"/>
      <c r="CB156" s="102"/>
      <c r="CC156" s="99"/>
      <c r="CD156" s="102"/>
      <c r="CF156" s="102"/>
      <c r="CH156" s="102"/>
    </row>
    <row r="157" ht="13.5" customHeight="1">
      <c r="A157" s="100">
        <v>58.0</v>
      </c>
      <c r="B157" s="100"/>
      <c r="C157" s="100"/>
      <c r="D157" s="100"/>
      <c r="E157" s="99"/>
      <c r="F157" s="101"/>
      <c r="G157" s="99"/>
      <c r="H157" s="102"/>
      <c r="I157" s="99"/>
      <c r="J157" s="102"/>
      <c r="K157" s="99"/>
      <c r="L157" s="102"/>
      <c r="M157" s="99"/>
      <c r="N157" s="102"/>
      <c r="O157" s="99"/>
      <c r="P157" s="102"/>
      <c r="Q157" s="99"/>
      <c r="R157" s="102"/>
      <c r="S157" s="99"/>
      <c r="T157" s="102"/>
      <c r="U157" s="99"/>
      <c r="V157" s="102"/>
      <c r="W157" s="99"/>
      <c r="X157" s="102"/>
      <c r="Y157" s="99"/>
      <c r="Z157" s="102"/>
      <c r="AA157" s="99"/>
      <c r="AB157" s="102"/>
      <c r="AC157" s="99"/>
      <c r="AD157" s="102"/>
      <c r="AE157" s="99"/>
      <c r="AF157" s="102"/>
      <c r="AG157" s="99"/>
      <c r="AH157" s="102"/>
      <c r="AI157" s="99"/>
      <c r="AJ157" s="102"/>
      <c r="AK157" s="99"/>
      <c r="AL157" s="102"/>
      <c r="AM157" s="99"/>
      <c r="AN157" s="102"/>
      <c r="AO157" s="99"/>
      <c r="AP157" s="102"/>
      <c r="AQ157" s="99"/>
      <c r="AR157" s="102"/>
      <c r="AS157" s="99"/>
      <c r="AT157" s="102"/>
      <c r="AU157" s="99"/>
      <c r="AV157" s="102"/>
      <c r="AW157" s="99"/>
      <c r="AX157" s="102"/>
      <c r="AY157" s="99"/>
      <c r="AZ157" s="102"/>
      <c r="BA157" s="99"/>
      <c r="BB157" s="102"/>
      <c r="BC157" s="99"/>
      <c r="BD157" s="102"/>
      <c r="BE157" s="99"/>
      <c r="BF157" s="102"/>
      <c r="BG157" s="99"/>
      <c r="BH157" s="102"/>
      <c r="BI157" s="99"/>
      <c r="BJ157" s="102"/>
      <c r="BK157" s="99"/>
      <c r="BL157" s="102"/>
      <c r="BM157" s="99"/>
      <c r="BN157" s="102"/>
      <c r="BO157" s="99"/>
      <c r="BP157" s="102"/>
      <c r="BQ157" s="99"/>
      <c r="BR157" s="102"/>
      <c r="BS157" s="99"/>
      <c r="BT157" s="102"/>
      <c r="BU157" s="99"/>
      <c r="BV157" s="102"/>
      <c r="BW157" s="99"/>
      <c r="BX157" s="102"/>
      <c r="BY157" s="99"/>
      <c r="BZ157" s="102"/>
      <c r="CA157" s="99"/>
      <c r="CB157" s="102"/>
      <c r="CC157" s="99"/>
      <c r="CD157" s="102"/>
      <c r="CF157" s="102"/>
      <c r="CH157" s="102"/>
    </row>
    <row r="158" ht="13.5" customHeight="1">
      <c r="A158" s="100">
        <v>59.0</v>
      </c>
      <c r="B158" s="100"/>
      <c r="C158" s="100"/>
      <c r="D158" s="100"/>
      <c r="E158" s="99"/>
      <c r="F158" s="101"/>
      <c r="G158" s="99"/>
      <c r="H158" s="102"/>
      <c r="I158" s="99"/>
      <c r="J158" s="102"/>
      <c r="K158" s="99"/>
      <c r="L158" s="102"/>
      <c r="M158" s="99"/>
      <c r="N158" s="102"/>
      <c r="O158" s="99"/>
      <c r="P158" s="102"/>
      <c r="Q158" s="99"/>
      <c r="R158" s="102"/>
      <c r="S158" s="99"/>
      <c r="T158" s="102"/>
      <c r="U158" s="99"/>
      <c r="V158" s="102"/>
      <c r="W158" s="99"/>
      <c r="X158" s="102"/>
      <c r="Y158" s="99"/>
      <c r="Z158" s="102"/>
      <c r="AA158" s="99"/>
      <c r="AB158" s="102"/>
      <c r="AC158" s="99"/>
      <c r="AD158" s="102"/>
      <c r="AE158" s="99"/>
      <c r="AF158" s="102"/>
      <c r="AG158" s="99"/>
      <c r="AH158" s="102"/>
      <c r="AI158" s="99"/>
      <c r="AJ158" s="102"/>
      <c r="AK158" s="99"/>
      <c r="AL158" s="102"/>
      <c r="AM158" s="99"/>
      <c r="AN158" s="102"/>
      <c r="AO158" s="99"/>
      <c r="AP158" s="102"/>
      <c r="AQ158" s="99"/>
      <c r="AR158" s="102"/>
      <c r="AS158" s="99"/>
      <c r="AT158" s="102"/>
      <c r="AU158" s="99"/>
      <c r="AV158" s="102"/>
      <c r="AW158" s="99"/>
      <c r="AX158" s="102"/>
      <c r="AY158" s="99"/>
      <c r="AZ158" s="102"/>
      <c r="BA158" s="99"/>
      <c r="BB158" s="102"/>
      <c r="BC158" s="99"/>
      <c r="BD158" s="102"/>
      <c r="BE158" s="99"/>
      <c r="BF158" s="102"/>
      <c r="BG158" s="99"/>
      <c r="BH158" s="102"/>
      <c r="BI158" s="99"/>
      <c r="BJ158" s="102"/>
      <c r="BK158" s="99"/>
      <c r="BL158" s="102"/>
      <c r="BM158" s="99"/>
      <c r="BN158" s="102"/>
      <c r="BO158" s="99"/>
      <c r="BP158" s="102"/>
      <c r="BQ158" s="99"/>
      <c r="BR158" s="102"/>
      <c r="BS158" s="99"/>
      <c r="BT158" s="102"/>
      <c r="BU158" s="99"/>
      <c r="BV158" s="102"/>
      <c r="BW158" s="99"/>
      <c r="BX158" s="102"/>
      <c r="BY158" s="99"/>
      <c r="BZ158" s="102"/>
      <c r="CA158" s="99"/>
      <c r="CB158" s="102"/>
      <c r="CC158" s="99"/>
      <c r="CD158" s="102"/>
      <c r="CF158" s="102"/>
      <c r="CH158" s="102"/>
    </row>
    <row r="159" ht="13.5" customHeight="1">
      <c r="A159" s="100">
        <v>60.0</v>
      </c>
      <c r="B159" s="100"/>
      <c r="C159" s="100"/>
      <c r="D159" s="100"/>
      <c r="E159" s="99"/>
      <c r="F159" s="101"/>
      <c r="G159" s="99"/>
      <c r="H159" s="102"/>
      <c r="I159" s="99"/>
      <c r="J159" s="102"/>
      <c r="K159" s="99"/>
      <c r="L159" s="102"/>
      <c r="M159" s="99"/>
      <c r="N159" s="102"/>
      <c r="O159" s="99"/>
      <c r="P159" s="102"/>
      <c r="Q159" s="99"/>
      <c r="R159" s="102"/>
      <c r="S159" s="99"/>
      <c r="T159" s="102"/>
      <c r="U159" s="99"/>
      <c r="V159" s="102"/>
      <c r="W159" s="99"/>
      <c r="X159" s="102"/>
      <c r="Y159" s="99"/>
      <c r="Z159" s="102"/>
      <c r="AA159" s="99"/>
      <c r="AB159" s="102"/>
      <c r="AC159" s="99"/>
      <c r="AD159" s="102"/>
      <c r="AE159" s="99"/>
      <c r="AF159" s="102"/>
      <c r="AG159" s="99"/>
      <c r="AH159" s="102"/>
      <c r="AI159" s="99"/>
      <c r="AJ159" s="102"/>
      <c r="AK159" s="99"/>
      <c r="AL159" s="102"/>
      <c r="AM159" s="99"/>
      <c r="AN159" s="102"/>
      <c r="AO159" s="99"/>
      <c r="AP159" s="102"/>
      <c r="AQ159" s="99"/>
      <c r="AR159" s="102"/>
      <c r="AS159" s="99"/>
      <c r="AT159" s="102"/>
      <c r="AU159" s="99"/>
      <c r="AV159" s="102"/>
      <c r="AW159" s="99"/>
      <c r="AX159" s="102"/>
      <c r="AY159" s="99"/>
      <c r="AZ159" s="102"/>
      <c r="BA159" s="99"/>
      <c r="BB159" s="102"/>
      <c r="BC159" s="99"/>
      <c r="BD159" s="102"/>
      <c r="BE159" s="99"/>
      <c r="BF159" s="102"/>
      <c r="BG159" s="99"/>
      <c r="BH159" s="102"/>
      <c r="BI159" s="99"/>
      <c r="BJ159" s="102"/>
      <c r="BK159" s="99"/>
      <c r="BL159" s="102"/>
      <c r="BM159" s="99"/>
      <c r="BN159" s="102"/>
      <c r="BO159" s="99"/>
      <c r="BP159" s="102"/>
      <c r="BQ159" s="99"/>
      <c r="BR159" s="102"/>
      <c r="BS159" s="99"/>
      <c r="BT159" s="102"/>
      <c r="BU159" s="99"/>
      <c r="BV159" s="102"/>
      <c r="BW159" s="99"/>
      <c r="BX159" s="102"/>
      <c r="BY159" s="99"/>
      <c r="BZ159" s="102"/>
      <c r="CA159" s="99"/>
      <c r="CB159" s="102"/>
      <c r="CC159" s="99"/>
      <c r="CD159" s="102"/>
      <c r="CF159" s="102"/>
      <c r="CH159" s="102"/>
    </row>
    <row r="160" ht="13.5" customHeight="1">
      <c r="A160" s="100">
        <v>61.0</v>
      </c>
      <c r="B160" s="100"/>
      <c r="C160" s="100"/>
      <c r="D160" s="100"/>
      <c r="E160" s="99"/>
      <c r="F160" s="101"/>
      <c r="G160" s="99"/>
      <c r="H160" s="102"/>
      <c r="I160" s="99"/>
      <c r="J160" s="102"/>
      <c r="K160" s="99"/>
      <c r="L160" s="102"/>
      <c r="M160" s="99"/>
      <c r="N160" s="102"/>
      <c r="O160" s="99"/>
      <c r="P160" s="102"/>
      <c r="Q160" s="99"/>
      <c r="R160" s="102"/>
      <c r="S160" s="99"/>
      <c r="T160" s="102"/>
      <c r="U160" s="99"/>
      <c r="V160" s="102"/>
      <c r="W160" s="99"/>
      <c r="X160" s="102"/>
      <c r="Y160" s="99"/>
      <c r="Z160" s="102"/>
      <c r="AA160" s="99"/>
      <c r="AB160" s="102"/>
      <c r="AC160" s="99"/>
      <c r="AD160" s="102"/>
      <c r="AE160" s="99"/>
      <c r="AF160" s="102"/>
      <c r="AG160" s="99"/>
      <c r="AH160" s="102"/>
      <c r="AI160" s="99"/>
      <c r="AJ160" s="102"/>
      <c r="AK160" s="99"/>
      <c r="AL160" s="102"/>
      <c r="AM160" s="99"/>
      <c r="AN160" s="102"/>
      <c r="AO160" s="99"/>
      <c r="AP160" s="102"/>
      <c r="AQ160" s="99"/>
      <c r="AR160" s="102"/>
      <c r="AS160" s="99"/>
      <c r="AT160" s="102"/>
      <c r="AU160" s="99"/>
      <c r="AV160" s="102"/>
      <c r="AW160" s="99"/>
      <c r="AX160" s="102"/>
      <c r="AY160" s="99"/>
      <c r="AZ160" s="102"/>
      <c r="BA160" s="99"/>
      <c r="BB160" s="102"/>
      <c r="BC160" s="99"/>
      <c r="BD160" s="102"/>
      <c r="BE160" s="99"/>
      <c r="BF160" s="102"/>
      <c r="BG160" s="99"/>
      <c r="BH160" s="102"/>
      <c r="BI160" s="99"/>
      <c r="BJ160" s="102"/>
      <c r="BK160" s="99"/>
      <c r="BL160" s="102"/>
      <c r="BM160" s="99"/>
      <c r="BN160" s="102"/>
      <c r="BO160" s="99"/>
      <c r="BP160" s="102"/>
      <c r="BQ160" s="99"/>
      <c r="BR160" s="102"/>
      <c r="BS160" s="99"/>
      <c r="BT160" s="102"/>
      <c r="BU160" s="99"/>
      <c r="BV160" s="102"/>
      <c r="BW160" s="99"/>
      <c r="BX160" s="102"/>
      <c r="BY160" s="99"/>
      <c r="BZ160" s="102"/>
      <c r="CA160" s="99"/>
      <c r="CB160" s="102"/>
      <c r="CC160" s="99"/>
      <c r="CD160" s="102"/>
      <c r="CF160" s="102"/>
      <c r="CH160" s="102"/>
    </row>
    <row r="161" ht="13.5" customHeight="1">
      <c r="A161" s="100">
        <v>62.0</v>
      </c>
      <c r="B161" s="100"/>
      <c r="C161" s="100"/>
      <c r="D161" s="100"/>
      <c r="E161" s="99"/>
      <c r="F161" s="101"/>
      <c r="G161" s="99"/>
      <c r="H161" s="102"/>
      <c r="I161" s="99"/>
      <c r="J161" s="102"/>
      <c r="K161" s="99"/>
      <c r="L161" s="102"/>
      <c r="M161" s="99"/>
      <c r="N161" s="102"/>
      <c r="O161" s="99"/>
      <c r="P161" s="102"/>
      <c r="Q161" s="99"/>
      <c r="R161" s="102"/>
      <c r="S161" s="99"/>
      <c r="T161" s="102"/>
      <c r="U161" s="99"/>
      <c r="V161" s="102"/>
      <c r="W161" s="99"/>
      <c r="X161" s="102"/>
      <c r="Y161" s="99"/>
      <c r="Z161" s="102"/>
      <c r="AA161" s="99"/>
      <c r="AB161" s="102"/>
      <c r="AC161" s="99"/>
      <c r="AD161" s="102"/>
      <c r="AE161" s="99"/>
      <c r="AF161" s="102"/>
      <c r="AG161" s="99"/>
      <c r="AH161" s="102"/>
      <c r="AI161" s="99"/>
      <c r="AJ161" s="102"/>
      <c r="AK161" s="99"/>
      <c r="AL161" s="102"/>
      <c r="AM161" s="99"/>
      <c r="AN161" s="102"/>
      <c r="AO161" s="99"/>
      <c r="AP161" s="102"/>
      <c r="AQ161" s="99"/>
      <c r="AR161" s="102"/>
      <c r="AS161" s="99"/>
      <c r="AT161" s="102"/>
      <c r="AU161" s="99"/>
      <c r="AV161" s="102"/>
      <c r="AW161" s="99"/>
      <c r="AX161" s="102"/>
      <c r="AY161" s="99"/>
      <c r="AZ161" s="102"/>
      <c r="BA161" s="99"/>
      <c r="BB161" s="102"/>
      <c r="BC161" s="99"/>
      <c r="BD161" s="102"/>
      <c r="BE161" s="99"/>
      <c r="BF161" s="102"/>
      <c r="BG161" s="99"/>
      <c r="BH161" s="102"/>
      <c r="BI161" s="99"/>
      <c r="BJ161" s="102"/>
      <c r="BK161" s="99"/>
      <c r="BL161" s="102"/>
      <c r="BM161" s="99"/>
      <c r="BN161" s="102"/>
      <c r="BO161" s="99"/>
      <c r="BP161" s="102"/>
      <c r="BQ161" s="99"/>
      <c r="BR161" s="102"/>
      <c r="BS161" s="99"/>
      <c r="BT161" s="102"/>
      <c r="BU161" s="99"/>
      <c r="BV161" s="102"/>
      <c r="BW161" s="99"/>
      <c r="BX161" s="102"/>
      <c r="BY161" s="99"/>
      <c r="BZ161" s="102"/>
      <c r="CA161" s="99"/>
      <c r="CB161" s="102"/>
      <c r="CC161" s="99"/>
      <c r="CD161" s="102"/>
      <c r="CF161" s="102"/>
      <c r="CH161" s="102"/>
    </row>
    <row r="162" ht="13.5" customHeight="1">
      <c r="A162" s="3"/>
      <c r="B162" s="3"/>
      <c r="C162" s="3"/>
      <c r="D162" s="3"/>
      <c r="E162" s="8"/>
      <c r="F162" s="3"/>
      <c r="G162" s="8"/>
      <c r="H162" s="3"/>
      <c r="I162" s="8"/>
      <c r="J162" s="3"/>
      <c r="K162" s="8"/>
      <c r="L162" s="3"/>
      <c r="M162" s="8"/>
      <c r="N162" s="3"/>
      <c r="O162" s="8"/>
      <c r="P162" s="3"/>
      <c r="Q162" s="8"/>
      <c r="R162" s="3"/>
      <c r="S162" s="8"/>
      <c r="T162" s="3"/>
      <c r="U162" s="8"/>
      <c r="V162" s="3"/>
      <c r="W162" s="8"/>
      <c r="X162" s="3"/>
      <c r="Y162" s="3"/>
      <c r="Z162" s="3"/>
      <c r="AA162" s="3"/>
      <c r="AB162" s="3"/>
      <c r="AC162" s="3"/>
      <c r="AD162" s="3"/>
      <c r="AF162" s="3"/>
      <c r="AH162" s="3"/>
      <c r="AJ162" s="3"/>
      <c r="AL162" s="3"/>
      <c r="AN162" s="3"/>
      <c r="AP162" s="3"/>
      <c r="AR162" s="3"/>
      <c r="AT162" s="3"/>
      <c r="AV162" s="3"/>
      <c r="AX162" s="3"/>
      <c r="AZ162" s="3"/>
      <c r="BB162" s="3"/>
      <c r="BD162" s="3"/>
      <c r="BF162" s="3"/>
      <c r="BH162" s="3"/>
      <c r="BJ162" s="3"/>
      <c r="BL162" s="3"/>
      <c r="BN162" s="3"/>
      <c r="BP162" s="3"/>
      <c r="BR162" s="3"/>
      <c r="BT162" s="3"/>
      <c r="BV162" s="3"/>
      <c r="BX162" s="3"/>
      <c r="BZ162" s="3"/>
      <c r="CB162" s="3"/>
      <c r="CD162" s="3"/>
      <c r="CF162" s="3"/>
      <c r="CH162" s="3"/>
    </row>
    <row r="163" ht="13.5" customHeight="1">
      <c r="A163" s="3"/>
      <c r="B163" s="3"/>
      <c r="C163" s="3"/>
      <c r="D163" s="3"/>
      <c r="E163" s="8"/>
      <c r="F163" s="3"/>
      <c r="G163" s="8"/>
      <c r="H163" s="3"/>
      <c r="I163" s="8"/>
      <c r="J163" s="3"/>
      <c r="K163" s="8"/>
      <c r="L163" s="3"/>
      <c r="M163" s="8"/>
      <c r="N163" s="3"/>
      <c r="O163" s="8"/>
      <c r="P163" s="3"/>
      <c r="Q163" s="8"/>
      <c r="R163" s="3"/>
      <c r="S163" s="8"/>
      <c r="T163" s="3"/>
      <c r="U163" s="8"/>
      <c r="V163" s="3"/>
      <c r="W163" s="8"/>
      <c r="X163" s="3"/>
      <c r="Y163" s="3"/>
      <c r="Z163" s="3"/>
      <c r="AA163" s="3"/>
      <c r="AB163" s="3"/>
      <c r="AC163" s="3"/>
      <c r="AD163" s="3"/>
      <c r="AF163" s="3"/>
      <c r="AH163" s="3"/>
      <c r="AJ163" s="3"/>
      <c r="AL163" s="3"/>
      <c r="AN163" s="3"/>
      <c r="AP163" s="3"/>
      <c r="AR163" s="3"/>
      <c r="AT163" s="3"/>
      <c r="AV163" s="3"/>
      <c r="AX163" s="3"/>
      <c r="AZ163" s="3"/>
      <c r="BB163" s="3"/>
      <c r="BD163" s="3"/>
      <c r="BF163" s="3"/>
      <c r="BH163" s="3"/>
      <c r="BJ163" s="3"/>
      <c r="BL163" s="3"/>
      <c r="BN163" s="3"/>
      <c r="BP163" s="3"/>
      <c r="BR163" s="3"/>
      <c r="BT163" s="3"/>
      <c r="BV163" s="3"/>
      <c r="BX163" s="3"/>
      <c r="BZ163" s="3"/>
      <c r="CB163" s="3"/>
      <c r="CD163" s="3"/>
      <c r="CF163" s="3"/>
      <c r="CH163" s="3"/>
    </row>
    <row r="164" ht="13.5" customHeight="1">
      <c r="A164" s="3"/>
      <c r="B164" s="3"/>
      <c r="C164" s="3"/>
      <c r="D164" s="3"/>
      <c r="E164" s="8"/>
      <c r="F164" s="3"/>
      <c r="G164" s="8"/>
      <c r="H164" s="3"/>
      <c r="I164" s="8"/>
      <c r="J164" s="3"/>
      <c r="K164" s="8"/>
      <c r="L164" s="3"/>
      <c r="M164" s="8"/>
      <c r="N164" s="3"/>
      <c r="O164" s="8"/>
      <c r="P164" s="3"/>
      <c r="Q164" s="8"/>
      <c r="R164" s="3"/>
      <c r="S164" s="8"/>
      <c r="T164" s="3"/>
      <c r="U164" s="8"/>
      <c r="V164" s="3"/>
      <c r="W164" s="8"/>
      <c r="X164" s="3"/>
      <c r="Y164" s="3"/>
      <c r="Z164" s="3"/>
      <c r="AA164" s="3"/>
      <c r="AB164" s="3"/>
      <c r="AC164" s="3"/>
      <c r="AD164" s="3"/>
      <c r="AF164" s="3"/>
      <c r="AH164" s="3"/>
      <c r="AJ164" s="3"/>
      <c r="AL164" s="3"/>
      <c r="AN164" s="3"/>
      <c r="AP164" s="3"/>
      <c r="AR164" s="3"/>
      <c r="AT164" s="3"/>
      <c r="AV164" s="3"/>
      <c r="AX164" s="3"/>
      <c r="AZ164" s="3"/>
      <c r="BB164" s="3"/>
      <c r="BD164" s="3"/>
      <c r="BF164" s="3"/>
      <c r="BH164" s="3"/>
      <c r="BJ164" s="3"/>
      <c r="BL164" s="3"/>
      <c r="BN164" s="3"/>
      <c r="BP164" s="3"/>
      <c r="BR164" s="3"/>
      <c r="BT164" s="3"/>
      <c r="BV164" s="3"/>
      <c r="BX164" s="3"/>
      <c r="BZ164" s="3"/>
      <c r="CB164" s="3"/>
      <c r="CD164" s="3"/>
      <c r="CF164" s="3"/>
      <c r="CH164" s="3"/>
    </row>
    <row r="165" ht="13.5" customHeight="1">
      <c r="A165" s="3"/>
      <c r="B165" s="3"/>
      <c r="C165" s="3"/>
      <c r="D165" s="3"/>
      <c r="E165" s="8"/>
      <c r="F165" s="3"/>
      <c r="G165" s="8"/>
      <c r="H165" s="3"/>
      <c r="I165" s="8"/>
      <c r="J165" s="3"/>
      <c r="K165" s="8"/>
      <c r="L165" s="3"/>
      <c r="M165" s="8"/>
      <c r="N165" s="3"/>
      <c r="O165" s="8"/>
      <c r="P165" s="3"/>
      <c r="Q165" s="8"/>
      <c r="R165" s="3"/>
      <c r="S165" s="8"/>
      <c r="T165" s="3"/>
      <c r="U165" s="8"/>
      <c r="V165" s="3"/>
      <c r="W165" s="8"/>
      <c r="X165" s="3"/>
      <c r="Y165" s="3"/>
      <c r="Z165" s="3"/>
      <c r="AA165" s="3"/>
      <c r="AB165" s="3"/>
      <c r="AC165" s="3"/>
      <c r="AD165" s="3"/>
      <c r="AF165" s="3"/>
      <c r="AH165" s="3"/>
      <c r="AJ165" s="3"/>
      <c r="AL165" s="3"/>
      <c r="AN165" s="3"/>
      <c r="AP165" s="3"/>
      <c r="AR165" s="3"/>
      <c r="AT165" s="3"/>
      <c r="AV165" s="3"/>
      <c r="AX165" s="3"/>
      <c r="AZ165" s="3"/>
      <c r="BB165" s="3"/>
      <c r="BD165" s="3"/>
      <c r="BF165" s="3"/>
      <c r="BH165" s="3"/>
      <c r="BJ165" s="3"/>
      <c r="BL165" s="3"/>
      <c r="BN165" s="3"/>
      <c r="BP165" s="3"/>
      <c r="BR165" s="3"/>
      <c r="BT165" s="3"/>
      <c r="BV165" s="3"/>
      <c r="BX165" s="3"/>
      <c r="BZ165" s="3"/>
      <c r="CB165" s="3"/>
      <c r="CD165" s="3"/>
      <c r="CF165" s="3"/>
      <c r="CH165" s="3"/>
    </row>
    <row r="166" ht="13.5" customHeight="1">
      <c r="A166" s="3"/>
      <c r="B166" s="3"/>
      <c r="C166" s="3"/>
      <c r="D166" s="3"/>
      <c r="E166" s="8"/>
      <c r="F166" s="3"/>
      <c r="G166" s="8"/>
      <c r="H166" s="3"/>
      <c r="I166" s="8"/>
      <c r="J166" s="3"/>
      <c r="K166" s="8"/>
      <c r="L166" s="3"/>
      <c r="M166" s="8"/>
      <c r="N166" s="3"/>
      <c r="O166" s="8"/>
      <c r="P166" s="3"/>
      <c r="Q166" s="8"/>
      <c r="R166" s="3"/>
      <c r="S166" s="8"/>
      <c r="T166" s="3"/>
      <c r="U166" s="8"/>
      <c r="V166" s="3"/>
      <c r="W166" s="8"/>
      <c r="X166" s="3"/>
      <c r="Y166" s="3"/>
      <c r="Z166" s="3"/>
      <c r="AA166" s="3"/>
      <c r="AB166" s="3"/>
      <c r="AC166" s="3"/>
      <c r="AD166" s="3"/>
      <c r="AF166" s="3"/>
      <c r="AH166" s="3"/>
      <c r="AJ166" s="3"/>
      <c r="AL166" s="3"/>
      <c r="AN166" s="3"/>
      <c r="AP166" s="3"/>
      <c r="AR166" s="3"/>
      <c r="AT166" s="3"/>
      <c r="AV166" s="3"/>
      <c r="AX166" s="3"/>
      <c r="AZ166" s="3"/>
      <c r="BB166" s="3"/>
      <c r="BD166" s="3"/>
      <c r="BF166" s="3"/>
      <c r="BH166" s="3"/>
      <c r="BJ166" s="3"/>
      <c r="BL166" s="3"/>
      <c r="BN166" s="3"/>
      <c r="BP166" s="3"/>
      <c r="BR166" s="3"/>
      <c r="BT166" s="3"/>
      <c r="BV166" s="3"/>
      <c r="BX166" s="3"/>
      <c r="BZ166" s="3"/>
      <c r="CB166" s="3"/>
      <c r="CD166" s="3"/>
      <c r="CF166" s="3"/>
      <c r="CH166" s="3"/>
    </row>
    <row r="167" ht="13.5" customHeight="1">
      <c r="A167" s="3"/>
      <c r="B167" s="3"/>
      <c r="C167" s="3"/>
      <c r="D167" s="3"/>
      <c r="E167" s="8"/>
      <c r="F167" s="3"/>
      <c r="G167" s="8"/>
      <c r="H167" s="3"/>
      <c r="I167" s="8"/>
      <c r="J167" s="3"/>
      <c r="K167" s="8"/>
      <c r="L167" s="3"/>
      <c r="M167" s="8"/>
      <c r="N167" s="3"/>
      <c r="O167" s="8"/>
      <c r="P167" s="3"/>
      <c r="Q167" s="8"/>
      <c r="R167" s="3"/>
      <c r="S167" s="8"/>
      <c r="T167" s="3"/>
      <c r="U167" s="8"/>
      <c r="V167" s="3"/>
      <c r="W167" s="8"/>
      <c r="X167" s="3"/>
      <c r="Y167" s="3"/>
      <c r="Z167" s="3"/>
      <c r="AA167" s="3"/>
      <c r="AB167" s="3"/>
      <c r="AC167" s="3"/>
      <c r="AD167" s="3"/>
      <c r="AF167" s="3"/>
      <c r="AH167" s="3"/>
      <c r="AJ167" s="3"/>
      <c r="AL167" s="3"/>
      <c r="AN167" s="3"/>
      <c r="AP167" s="3"/>
      <c r="AR167" s="3"/>
      <c r="AT167" s="3"/>
      <c r="AV167" s="3"/>
      <c r="AX167" s="3"/>
      <c r="AZ167" s="3"/>
      <c r="BB167" s="3"/>
      <c r="BD167" s="3"/>
      <c r="BF167" s="3"/>
      <c r="BH167" s="3"/>
      <c r="BJ167" s="3"/>
      <c r="BL167" s="3"/>
      <c r="BN167" s="3"/>
      <c r="BP167" s="3"/>
      <c r="BR167" s="3"/>
      <c r="BT167" s="3"/>
      <c r="BV167" s="3"/>
      <c r="BX167" s="3"/>
      <c r="BZ167" s="3"/>
      <c r="CB167" s="3"/>
      <c r="CD167" s="3"/>
      <c r="CF167" s="3"/>
      <c r="CH167" s="3"/>
    </row>
    <row r="168" ht="13.5" customHeight="1">
      <c r="A168" s="3"/>
      <c r="B168" s="3"/>
      <c r="C168" s="3"/>
      <c r="D168" s="3"/>
      <c r="E168" s="8"/>
      <c r="F168" s="3"/>
      <c r="G168" s="8"/>
      <c r="H168" s="3"/>
      <c r="I168" s="8"/>
      <c r="J168" s="3"/>
      <c r="K168" s="8"/>
      <c r="L168" s="3"/>
      <c r="M168" s="8"/>
      <c r="N168" s="3"/>
      <c r="O168" s="8"/>
      <c r="P168" s="3"/>
      <c r="Q168" s="8"/>
      <c r="R168" s="3"/>
      <c r="S168" s="8"/>
      <c r="T168" s="3"/>
      <c r="U168" s="8"/>
      <c r="V168" s="3"/>
      <c r="W168" s="8"/>
      <c r="X168" s="3"/>
      <c r="Y168" s="3"/>
      <c r="Z168" s="3"/>
      <c r="AA168" s="3"/>
      <c r="AB168" s="3"/>
      <c r="AC168" s="3"/>
      <c r="AD168" s="3"/>
      <c r="AF168" s="3"/>
      <c r="AH168" s="3"/>
      <c r="AJ168" s="3"/>
      <c r="AL168" s="3"/>
      <c r="AN168" s="3"/>
      <c r="AP168" s="3"/>
      <c r="AR168" s="3"/>
      <c r="AT168" s="3"/>
      <c r="AV168" s="3"/>
      <c r="AX168" s="3"/>
      <c r="AZ168" s="3"/>
      <c r="BB168" s="3"/>
      <c r="BD168" s="3"/>
      <c r="BF168" s="3"/>
      <c r="BH168" s="3"/>
      <c r="BJ168" s="3"/>
      <c r="BL168" s="3"/>
      <c r="BN168" s="3"/>
      <c r="BP168" s="3"/>
      <c r="BR168" s="3"/>
      <c r="BT168" s="3"/>
      <c r="BV168" s="3"/>
      <c r="BX168" s="3"/>
      <c r="BZ168" s="3"/>
      <c r="CB168" s="3"/>
      <c r="CD168" s="3"/>
      <c r="CF168" s="3"/>
      <c r="CH168" s="3"/>
    </row>
    <row r="169" ht="13.5" customHeight="1">
      <c r="A169" s="3"/>
      <c r="B169" s="3"/>
      <c r="C169" s="3"/>
      <c r="D169" s="3"/>
      <c r="E169" s="8"/>
      <c r="F169" s="3"/>
      <c r="G169" s="8"/>
      <c r="H169" s="3"/>
      <c r="I169" s="8"/>
      <c r="J169" s="3"/>
      <c r="K169" s="8"/>
      <c r="L169" s="3"/>
      <c r="M169" s="8"/>
      <c r="N169" s="3"/>
      <c r="O169" s="8"/>
      <c r="P169" s="3"/>
      <c r="Q169" s="8"/>
      <c r="R169" s="3"/>
      <c r="S169" s="8"/>
      <c r="T169" s="3"/>
      <c r="U169" s="8"/>
      <c r="V169" s="3"/>
      <c r="W169" s="8"/>
      <c r="X169" s="3"/>
      <c r="Y169" s="3"/>
      <c r="Z169" s="3"/>
      <c r="AA169" s="3"/>
      <c r="AB169" s="3"/>
      <c r="AC169" s="3"/>
      <c r="AD169" s="3"/>
      <c r="AF169" s="3"/>
      <c r="AH169" s="3"/>
      <c r="AJ169" s="3"/>
      <c r="AL169" s="3"/>
      <c r="AN169" s="3"/>
      <c r="AP169" s="3"/>
      <c r="AR169" s="3"/>
      <c r="AT169" s="3"/>
      <c r="AV169" s="3"/>
      <c r="AX169" s="3"/>
      <c r="AZ169" s="3"/>
      <c r="BB169" s="3"/>
      <c r="BD169" s="3"/>
      <c r="BF169" s="3"/>
      <c r="BH169" s="3"/>
      <c r="BJ169" s="3"/>
      <c r="BL169" s="3"/>
      <c r="BN169" s="3"/>
      <c r="BP169" s="3"/>
      <c r="BR169" s="3"/>
      <c r="BT169" s="3"/>
      <c r="BV169" s="3"/>
      <c r="BX169" s="3"/>
      <c r="BZ169" s="3"/>
      <c r="CB169" s="3"/>
      <c r="CD169" s="3"/>
      <c r="CF169" s="3"/>
      <c r="CH169" s="3"/>
    </row>
    <row r="170" ht="13.5" customHeight="1">
      <c r="A170" s="3"/>
      <c r="B170" s="3"/>
      <c r="C170" s="3"/>
      <c r="D170" s="3"/>
      <c r="E170" s="8"/>
      <c r="F170" s="3"/>
      <c r="G170" s="8"/>
      <c r="H170" s="3"/>
      <c r="I170" s="8"/>
      <c r="J170" s="3"/>
      <c r="K170" s="8"/>
      <c r="L170" s="3"/>
      <c r="M170" s="8"/>
      <c r="N170" s="3"/>
      <c r="O170" s="8"/>
      <c r="P170" s="3"/>
      <c r="Q170" s="8"/>
      <c r="R170" s="3"/>
      <c r="S170" s="8"/>
      <c r="T170" s="3"/>
      <c r="U170" s="8"/>
      <c r="V170" s="3"/>
      <c r="W170" s="8"/>
      <c r="X170" s="3"/>
      <c r="Y170" s="3"/>
      <c r="Z170" s="3"/>
      <c r="AA170" s="3"/>
      <c r="AB170" s="3"/>
      <c r="AC170" s="3"/>
      <c r="AD170" s="3"/>
      <c r="AF170" s="3"/>
      <c r="AH170" s="3"/>
      <c r="AJ170" s="3"/>
      <c r="AL170" s="3"/>
      <c r="AN170" s="3"/>
      <c r="AP170" s="3"/>
      <c r="AR170" s="3"/>
      <c r="AT170" s="3"/>
      <c r="AV170" s="3"/>
      <c r="AX170" s="3"/>
      <c r="AZ170" s="3"/>
      <c r="BB170" s="3"/>
      <c r="BD170" s="3"/>
      <c r="BF170" s="3"/>
      <c r="BH170" s="3"/>
      <c r="BJ170" s="3"/>
      <c r="BL170" s="3"/>
      <c r="BN170" s="3"/>
      <c r="BP170" s="3"/>
      <c r="BR170" s="3"/>
      <c r="BT170" s="3"/>
      <c r="BV170" s="3"/>
      <c r="BX170" s="3"/>
      <c r="BZ170" s="3"/>
      <c r="CB170" s="3"/>
      <c r="CD170" s="3"/>
      <c r="CF170" s="3"/>
      <c r="CH170" s="3"/>
    </row>
    <row r="171" ht="13.5" customHeight="1">
      <c r="A171" s="3"/>
      <c r="B171" s="3"/>
      <c r="C171" s="3"/>
      <c r="D171" s="3"/>
      <c r="E171" s="8"/>
      <c r="F171" s="3"/>
      <c r="G171" s="8"/>
      <c r="H171" s="3"/>
      <c r="I171" s="8"/>
      <c r="J171" s="3"/>
      <c r="K171" s="8"/>
      <c r="L171" s="3"/>
      <c r="M171" s="8"/>
      <c r="N171" s="3"/>
      <c r="O171" s="8"/>
      <c r="P171" s="3"/>
      <c r="Q171" s="8"/>
      <c r="R171" s="3"/>
      <c r="S171" s="8"/>
      <c r="T171" s="3"/>
      <c r="U171" s="8"/>
      <c r="V171" s="3"/>
      <c r="W171" s="8"/>
      <c r="X171" s="3"/>
      <c r="Y171" s="3"/>
      <c r="Z171" s="3"/>
      <c r="AA171" s="3"/>
      <c r="AB171" s="3"/>
      <c r="AC171" s="3"/>
      <c r="AD171" s="3"/>
      <c r="AF171" s="3"/>
      <c r="AH171" s="3"/>
      <c r="AJ171" s="3"/>
      <c r="AL171" s="3"/>
      <c r="AN171" s="3"/>
      <c r="AP171" s="3"/>
      <c r="AR171" s="3"/>
      <c r="AT171" s="3"/>
      <c r="AV171" s="3"/>
      <c r="AX171" s="3"/>
      <c r="AZ171" s="3"/>
      <c r="BB171" s="3"/>
      <c r="BD171" s="3"/>
      <c r="BF171" s="3"/>
      <c r="BH171" s="3"/>
      <c r="BJ171" s="3"/>
      <c r="BL171" s="3"/>
      <c r="BN171" s="3"/>
      <c r="BP171" s="3"/>
      <c r="BR171" s="3"/>
      <c r="BT171" s="3"/>
      <c r="BV171" s="3"/>
      <c r="BX171" s="3"/>
      <c r="BZ171" s="3"/>
      <c r="CB171" s="3"/>
      <c r="CD171" s="3"/>
      <c r="CF171" s="3"/>
      <c r="CH171" s="3"/>
    </row>
    <row r="172" ht="13.5" customHeight="1">
      <c r="A172" s="3"/>
      <c r="B172" s="3"/>
      <c r="C172" s="3"/>
      <c r="D172" s="3"/>
      <c r="E172" s="8"/>
      <c r="F172" s="3"/>
      <c r="G172" s="8"/>
      <c r="H172" s="3"/>
      <c r="I172" s="8"/>
      <c r="J172" s="3"/>
      <c r="K172" s="8"/>
      <c r="L172" s="3"/>
      <c r="M172" s="8"/>
      <c r="N172" s="3"/>
      <c r="O172" s="8"/>
      <c r="P172" s="3"/>
      <c r="Q172" s="8"/>
      <c r="R172" s="3"/>
      <c r="S172" s="8"/>
      <c r="T172" s="3"/>
      <c r="U172" s="8"/>
      <c r="V172" s="3"/>
      <c r="W172" s="8"/>
      <c r="X172" s="3"/>
      <c r="Y172" s="3"/>
      <c r="Z172" s="3"/>
      <c r="AA172" s="3"/>
      <c r="AB172" s="3"/>
      <c r="AC172" s="3"/>
      <c r="AD172" s="3"/>
      <c r="AF172" s="3"/>
      <c r="AH172" s="3"/>
      <c r="AJ172" s="3"/>
      <c r="AL172" s="3"/>
      <c r="AN172" s="3"/>
      <c r="AP172" s="3"/>
      <c r="AR172" s="3"/>
      <c r="AT172" s="3"/>
      <c r="AV172" s="3"/>
      <c r="AX172" s="3"/>
      <c r="AZ172" s="3"/>
      <c r="BB172" s="3"/>
      <c r="BD172" s="3"/>
      <c r="BF172" s="3"/>
      <c r="BH172" s="3"/>
      <c r="BJ172" s="3"/>
      <c r="BL172" s="3"/>
      <c r="BN172" s="3"/>
      <c r="BP172" s="3"/>
      <c r="BR172" s="3"/>
      <c r="BT172" s="3"/>
      <c r="BV172" s="3"/>
      <c r="BX172" s="3"/>
      <c r="BZ172" s="3"/>
      <c r="CB172" s="3"/>
      <c r="CD172" s="3"/>
      <c r="CF172" s="3"/>
      <c r="CH172" s="3"/>
    </row>
    <row r="173" ht="13.5" customHeight="1">
      <c r="A173" s="3"/>
      <c r="B173" s="3"/>
      <c r="C173" s="3"/>
      <c r="D173" s="3"/>
      <c r="E173" s="8"/>
      <c r="F173" s="3"/>
      <c r="G173" s="8"/>
      <c r="H173" s="3"/>
      <c r="I173" s="8"/>
      <c r="J173" s="3"/>
      <c r="K173" s="8"/>
      <c r="L173" s="3"/>
      <c r="M173" s="8"/>
      <c r="N173" s="3"/>
      <c r="O173" s="8"/>
      <c r="P173" s="3"/>
      <c r="Q173" s="8"/>
      <c r="R173" s="3"/>
      <c r="S173" s="8"/>
      <c r="T173" s="3"/>
      <c r="U173" s="8"/>
      <c r="V173" s="3"/>
      <c r="W173" s="8"/>
      <c r="X173" s="3"/>
      <c r="Y173" s="3"/>
      <c r="Z173" s="3"/>
      <c r="AA173" s="3"/>
      <c r="AB173" s="3"/>
      <c r="AC173" s="3"/>
      <c r="AD173" s="3"/>
      <c r="AF173" s="3"/>
      <c r="AH173" s="3"/>
      <c r="AJ173" s="3"/>
      <c r="AL173" s="3"/>
      <c r="AN173" s="3"/>
      <c r="AP173" s="3"/>
      <c r="AR173" s="3"/>
      <c r="AT173" s="3"/>
      <c r="AV173" s="3"/>
      <c r="AX173" s="3"/>
      <c r="AZ173" s="3"/>
      <c r="BB173" s="3"/>
      <c r="BD173" s="3"/>
      <c r="BF173" s="3"/>
      <c r="BH173" s="3"/>
      <c r="BJ173" s="3"/>
      <c r="BL173" s="3"/>
      <c r="BN173" s="3"/>
      <c r="BP173" s="3"/>
      <c r="BR173" s="3"/>
      <c r="BT173" s="3"/>
      <c r="BV173" s="3"/>
      <c r="BX173" s="3"/>
      <c r="BZ173" s="3"/>
      <c r="CB173" s="3"/>
      <c r="CD173" s="3"/>
      <c r="CF173" s="3"/>
      <c r="CH173" s="3"/>
    </row>
    <row r="174" ht="13.5" customHeight="1">
      <c r="A174" s="3"/>
      <c r="B174" s="3"/>
      <c r="C174" s="3"/>
      <c r="D174" s="3"/>
      <c r="E174" s="8"/>
      <c r="F174" s="3"/>
      <c r="G174" s="8"/>
      <c r="H174" s="3"/>
      <c r="I174" s="8"/>
      <c r="J174" s="3"/>
      <c r="K174" s="8"/>
      <c r="L174" s="3"/>
      <c r="M174" s="8"/>
      <c r="N174" s="3"/>
      <c r="O174" s="8"/>
      <c r="P174" s="3"/>
      <c r="Q174" s="8"/>
      <c r="R174" s="3"/>
      <c r="S174" s="8"/>
      <c r="T174" s="3"/>
      <c r="U174" s="8"/>
      <c r="V174" s="3"/>
      <c r="W174" s="8"/>
      <c r="X174" s="3"/>
      <c r="Y174" s="3"/>
      <c r="Z174" s="3"/>
      <c r="AA174" s="3"/>
      <c r="AB174" s="3"/>
      <c r="AC174" s="3"/>
      <c r="AD174" s="3"/>
      <c r="AF174" s="3"/>
      <c r="AH174" s="3"/>
      <c r="AJ174" s="3"/>
      <c r="AL174" s="3"/>
      <c r="AN174" s="3"/>
      <c r="AP174" s="3"/>
      <c r="AR174" s="3"/>
      <c r="AT174" s="3"/>
      <c r="AV174" s="3"/>
      <c r="AX174" s="3"/>
      <c r="AZ174" s="3"/>
      <c r="BB174" s="3"/>
      <c r="BD174" s="3"/>
      <c r="BF174" s="3"/>
      <c r="BH174" s="3"/>
      <c r="BJ174" s="3"/>
      <c r="BL174" s="3"/>
      <c r="BN174" s="3"/>
      <c r="BP174" s="3"/>
      <c r="BR174" s="3"/>
      <c r="BT174" s="3"/>
      <c r="BV174" s="3"/>
      <c r="BX174" s="3"/>
      <c r="BZ174" s="3"/>
      <c r="CB174" s="3"/>
      <c r="CD174" s="3"/>
      <c r="CF174" s="3"/>
      <c r="CH174" s="3"/>
    </row>
    <row r="175" ht="13.5" customHeight="1">
      <c r="A175" s="3"/>
      <c r="B175" s="3"/>
      <c r="C175" s="3"/>
      <c r="D175" s="3"/>
      <c r="E175" s="8"/>
      <c r="F175" s="3"/>
      <c r="G175" s="8"/>
      <c r="H175" s="3"/>
      <c r="I175" s="8"/>
      <c r="J175" s="3"/>
      <c r="K175" s="8"/>
      <c r="L175" s="3"/>
      <c r="M175" s="8"/>
      <c r="N175" s="3"/>
      <c r="O175" s="8"/>
      <c r="P175" s="3"/>
      <c r="Q175" s="8"/>
      <c r="R175" s="3"/>
      <c r="S175" s="8"/>
      <c r="T175" s="3"/>
      <c r="U175" s="8"/>
      <c r="V175" s="3"/>
      <c r="W175" s="8"/>
      <c r="X175" s="3"/>
      <c r="Y175" s="3"/>
      <c r="Z175" s="3"/>
      <c r="AA175" s="3"/>
      <c r="AB175" s="3"/>
      <c r="AC175" s="3"/>
      <c r="AD175" s="3"/>
      <c r="AF175" s="3"/>
      <c r="AH175" s="3"/>
      <c r="AJ175" s="3"/>
      <c r="AL175" s="3"/>
      <c r="AN175" s="3"/>
      <c r="AP175" s="3"/>
      <c r="AR175" s="3"/>
      <c r="AT175" s="3"/>
      <c r="AV175" s="3"/>
      <c r="AX175" s="3"/>
      <c r="AZ175" s="3"/>
      <c r="BB175" s="3"/>
      <c r="BD175" s="3"/>
      <c r="BF175" s="3"/>
      <c r="BH175" s="3"/>
      <c r="BJ175" s="3"/>
      <c r="BL175" s="3"/>
      <c r="BN175" s="3"/>
      <c r="BP175" s="3"/>
      <c r="BR175" s="3"/>
      <c r="BT175" s="3"/>
      <c r="BV175" s="3"/>
      <c r="BX175" s="3"/>
      <c r="BZ175" s="3"/>
      <c r="CB175" s="3"/>
      <c r="CD175" s="3"/>
      <c r="CF175" s="3"/>
      <c r="CH175" s="3"/>
    </row>
    <row r="176" ht="13.5" customHeight="1">
      <c r="A176" s="3"/>
      <c r="B176" s="3"/>
      <c r="C176" s="3"/>
      <c r="D176" s="3"/>
      <c r="E176" s="8"/>
      <c r="F176" s="3"/>
      <c r="G176" s="8"/>
      <c r="H176" s="3"/>
      <c r="I176" s="8"/>
      <c r="J176" s="3"/>
      <c r="K176" s="8"/>
      <c r="L176" s="3"/>
      <c r="M176" s="8"/>
      <c r="N176" s="3"/>
      <c r="O176" s="8"/>
      <c r="P176" s="3"/>
      <c r="Q176" s="8"/>
      <c r="R176" s="3"/>
      <c r="S176" s="8"/>
      <c r="T176" s="3"/>
      <c r="U176" s="8"/>
      <c r="V176" s="3"/>
      <c r="W176" s="8"/>
      <c r="X176" s="3"/>
      <c r="Y176" s="3"/>
      <c r="Z176" s="3"/>
      <c r="AA176" s="3"/>
      <c r="AB176" s="3"/>
      <c r="AC176" s="3"/>
      <c r="AD176" s="3"/>
      <c r="AF176" s="3"/>
      <c r="AH176" s="3"/>
      <c r="AJ176" s="3"/>
      <c r="AL176" s="3"/>
      <c r="AN176" s="3"/>
      <c r="AP176" s="3"/>
      <c r="AR176" s="3"/>
      <c r="AT176" s="3"/>
      <c r="AV176" s="3"/>
      <c r="AX176" s="3"/>
      <c r="AZ176" s="3"/>
      <c r="BB176" s="3"/>
      <c r="BD176" s="3"/>
      <c r="BF176" s="3"/>
      <c r="BH176" s="3"/>
      <c r="BJ176" s="3"/>
      <c r="BL176" s="3"/>
      <c r="BN176" s="3"/>
      <c r="BP176" s="3"/>
      <c r="BR176" s="3"/>
      <c r="BT176" s="3"/>
      <c r="BV176" s="3"/>
      <c r="BX176" s="3"/>
      <c r="BZ176" s="3"/>
      <c r="CB176" s="3"/>
      <c r="CD176" s="3"/>
      <c r="CF176" s="3"/>
      <c r="CH176" s="3"/>
    </row>
    <row r="177" ht="13.5" customHeight="1">
      <c r="A177" s="3"/>
      <c r="B177" s="3"/>
      <c r="C177" s="3"/>
      <c r="D177" s="3"/>
      <c r="E177" s="8"/>
      <c r="F177" s="3"/>
      <c r="G177" s="8"/>
      <c r="H177" s="3"/>
      <c r="I177" s="8"/>
      <c r="J177" s="3"/>
      <c r="K177" s="8"/>
      <c r="L177" s="3"/>
      <c r="M177" s="8"/>
      <c r="N177" s="3"/>
      <c r="O177" s="8"/>
      <c r="P177" s="3"/>
      <c r="Q177" s="8"/>
      <c r="R177" s="3"/>
      <c r="S177" s="8"/>
      <c r="T177" s="3"/>
      <c r="U177" s="8"/>
      <c r="V177" s="3"/>
      <c r="W177" s="8"/>
      <c r="X177" s="3"/>
      <c r="Y177" s="3"/>
      <c r="Z177" s="3"/>
      <c r="AA177" s="3"/>
      <c r="AB177" s="3"/>
      <c r="AC177" s="3"/>
      <c r="AD177" s="3"/>
      <c r="AF177" s="3"/>
      <c r="AH177" s="3"/>
      <c r="AJ177" s="3"/>
      <c r="AL177" s="3"/>
      <c r="AN177" s="3"/>
      <c r="AP177" s="3"/>
      <c r="AR177" s="3"/>
      <c r="AT177" s="3"/>
      <c r="AV177" s="3"/>
      <c r="AX177" s="3"/>
      <c r="AZ177" s="3"/>
      <c r="BB177" s="3"/>
      <c r="BD177" s="3"/>
      <c r="BF177" s="3"/>
      <c r="BH177" s="3"/>
      <c r="BJ177" s="3"/>
      <c r="BL177" s="3"/>
      <c r="BN177" s="3"/>
      <c r="BP177" s="3"/>
      <c r="BR177" s="3"/>
      <c r="BT177" s="3"/>
      <c r="BV177" s="3"/>
      <c r="BX177" s="3"/>
      <c r="BZ177" s="3"/>
      <c r="CB177" s="3"/>
      <c r="CD177" s="3"/>
      <c r="CF177" s="3"/>
      <c r="CH177" s="3"/>
    </row>
    <row r="178" ht="13.5" customHeight="1">
      <c r="A178" s="3"/>
      <c r="B178" s="3"/>
      <c r="C178" s="3"/>
      <c r="D178" s="3"/>
      <c r="E178" s="8"/>
      <c r="F178" s="3"/>
      <c r="G178" s="8"/>
      <c r="H178" s="3"/>
      <c r="I178" s="8"/>
      <c r="J178" s="3"/>
      <c r="K178" s="8"/>
      <c r="L178" s="3"/>
      <c r="M178" s="8"/>
      <c r="N178" s="3"/>
      <c r="O178" s="8"/>
      <c r="P178" s="3"/>
      <c r="Q178" s="8"/>
      <c r="R178" s="3"/>
      <c r="S178" s="8"/>
      <c r="T178" s="3"/>
      <c r="U178" s="8"/>
      <c r="V178" s="3"/>
      <c r="W178" s="8"/>
      <c r="X178" s="3"/>
      <c r="Y178" s="3"/>
      <c r="Z178" s="3"/>
      <c r="AA178" s="3"/>
      <c r="AB178" s="3"/>
      <c r="AC178" s="3"/>
      <c r="AD178" s="3"/>
      <c r="AF178" s="3"/>
      <c r="AH178" s="3"/>
      <c r="AJ178" s="3"/>
      <c r="AL178" s="3"/>
      <c r="AN178" s="3"/>
      <c r="AP178" s="3"/>
      <c r="AR178" s="3"/>
      <c r="AT178" s="3"/>
      <c r="AV178" s="3"/>
      <c r="AX178" s="3"/>
      <c r="AZ178" s="3"/>
      <c r="BB178" s="3"/>
      <c r="BD178" s="3"/>
      <c r="BF178" s="3"/>
      <c r="BH178" s="3"/>
      <c r="BJ178" s="3"/>
      <c r="BL178" s="3"/>
      <c r="BN178" s="3"/>
      <c r="BP178" s="3"/>
      <c r="BR178" s="3"/>
      <c r="BT178" s="3"/>
      <c r="BV178" s="3"/>
      <c r="BX178" s="3"/>
      <c r="BZ178" s="3"/>
      <c r="CB178" s="3"/>
      <c r="CD178" s="3"/>
      <c r="CF178" s="3"/>
      <c r="CH178" s="3"/>
    </row>
    <row r="179" ht="13.5" customHeight="1">
      <c r="A179" s="3"/>
      <c r="B179" s="3"/>
      <c r="C179" s="3"/>
      <c r="D179" s="3"/>
      <c r="E179" s="8"/>
      <c r="F179" s="3"/>
      <c r="G179" s="8"/>
      <c r="H179" s="3"/>
      <c r="I179" s="8"/>
      <c r="J179" s="3"/>
      <c r="K179" s="8"/>
      <c r="L179" s="3"/>
      <c r="M179" s="8"/>
      <c r="N179" s="3"/>
      <c r="O179" s="8"/>
      <c r="P179" s="3"/>
      <c r="Q179" s="8"/>
      <c r="R179" s="3"/>
      <c r="S179" s="8"/>
      <c r="T179" s="3"/>
      <c r="U179" s="8"/>
      <c r="V179" s="3"/>
      <c r="W179" s="8"/>
      <c r="X179" s="3"/>
      <c r="Y179" s="3"/>
      <c r="Z179" s="3"/>
      <c r="AA179" s="3"/>
      <c r="AB179" s="3"/>
      <c r="AC179" s="3"/>
      <c r="AD179" s="3"/>
      <c r="AF179" s="3"/>
      <c r="AH179" s="3"/>
      <c r="AJ179" s="3"/>
      <c r="AL179" s="3"/>
      <c r="AN179" s="3"/>
      <c r="AP179" s="3"/>
      <c r="AR179" s="3"/>
      <c r="AT179" s="3"/>
      <c r="AV179" s="3"/>
      <c r="AX179" s="3"/>
      <c r="AZ179" s="3"/>
      <c r="BB179" s="3"/>
      <c r="BD179" s="3"/>
      <c r="BF179" s="3"/>
      <c r="BH179" s="3"/>
      <c r="BJ179" s="3"/>
      <c r="BL179" s="3"/>
      <c r="BN179" s="3"/>
      <c r="BP179" s="3"/>
      <c r="BR179" s="3"/>
      <c r="BT179" s="3"/>
      <c r="BV179" s="3"/>
      <c r="BX179" s="3"/>
      <c r="BZ179" s="3"/>
      <c r="CB179" s="3"/>
      <c r="CD179" s="3"/>
      <c r="CF179" s="3"/>
      <c r="CH179" s="3"/>
    </row>
    <row r="180" ht="13.5" customHeight="1">
      <c r="A180" s="3"/>
      <c r="B180" s="3"/>
      <c r="C180" s="3"/>
      <c r="D180" s="3"/>
      <c r="E180" s="8"/>
      <c r="F180" s="3"/>
      <c r="G180" s="8"/>
      <c r="H180" s="3"/>
      <c r="I180" s="8"/>
      <c r="J180" s="3"/>
      <c r="K180" s="8"/>
      <c r="L180" s="3"/>
      <c r="M180" s="8"/>
      <c r="N180" s="3"/>
      <c r="O180" s="8"/>
      <c r="P180" s="3"/>
      <c r="Q180" s="8"/>
      <c r="R180" s="3"/>
      <c r="S180" s="8"/>
      <c r="T180" s="3"/>
      <c r="U180" s="8"/>
      <c r="V180" s="3"/>
      <c r="W180" s="8"/>
      <c r="X180" s="3"/>
      <c r="Y180" s="3"/>
      <c r="Z180" s="3"/>
      <c r="AA180" s="3"/>
      <c r="AB180" s="3"/>
      <c r="AC180" s="3"/>
      <c r="AD180" s="3"/>
      <c r="AF180" s="3"/>
      <c r="AH180" s="3"/>
      <c r="AJ180" s="3"/>
      <c r="AL180" s="3"/>
      <c r="AN180" s="3"/>
      <c r="AP180" s="3"/>
      <c r="AR180" s="3"/>
      <c r="AT180" s="3"/>
      <c r="AV180" s="3"/>
      <c r="AX180" s="3"/>
      <c r="AZ180" s="3"/>
      <c r="BB180" s="3"/>
      <c r="BD180" s="3"/>
      <c r="BF180" s="3"/>
      <c r="BH180" s="3"/>
      <c r="BJ180" s="3"/>
      <c r="BL180" s="3"/>
      <c r="BN180" s="3"/>
      <c r="BP180" s="3"/>
      <c r="BR180" s="3"/>
      <c r="BT180" s="3"/>
      <c r="BV180" s="3"/>
      <c r="BX180" s="3"/>
      <c r="BZ180" s="3"/>
      <c r="CB180" s="3"/>
      <c r="CD180" s="3"/>
      <c r="CF180" s="3"/>
      <c r="CH180" s="3"/>
    </row>
    <row r="181" ht="13.5" customHeight="1">
      <c r="A181" s="3"/>
      <c r="B181" s="3"/>
      <c r="C181" s="3"/>
      <c r="D181" s="3"/>
      <c r="E181" s="8"/>
      <c r="F181" s="3"/>
      <c r="G181" s="8"/>
      <c r="H181" s="3"/>
      <c r="I181" s="8"/>
      <c r="J181" s="3"/>
      <c r="K181" s="8"/>
      <c r="L181" s="3"/>
      <c r="M181" s="8"/>
      <c r="N181" s="3"/>
      <c r="O181" s="8"/>
      <c r="P181" s="3"/>
      <c r="Q181" s="8"/>
      <c r="R181" s="3"/>
      <c r="S181" s="8"/>
      <c r="T181" s="3"/>
      <c r="U181" s="8"/>
      <c r="V181" s="3"/>
      <c r="W181" s="8"/>
      <c r="X181" s="3"/>
      <c r="Y181" s="3"/>
      <c r="Z181" s="3"/>
      <c r="AA181" s="3"/>
      <c r="AB181" s="3"/>
      <c r="AC181" s="3"/>
      <c r="AD181" s="3"/>
      <c r="AF181" s="3"/>
      <c r="AH181" s="3"/>
      <c r="AJ181" s="3"/>
      <c r="AL181" s="3"/>
      <c r="AN181" s="3"/>
      <c r="AP181" s="3"/>
      <c r="AR181" s="3"/>
      <c r="AT181" s="3"/>
      <c r="AV181" s="3"/>
      <c r="AX181" s="3"/>
      <c r="AZ181" s="3"/>
      <c r="BB181" s="3"/>
      <c r="BD181" s="3"/>
      <c r="BF181" s="3"/>
      <c r="BH181" s="3"/>
      <c r="BJ181" s="3"/>
      <c r="BL181" s="3"/>
      <c r="BN181" s="3"/>
      <c r="BP181" s="3"/>
      <c r="BR181" s="3"/>
      <c r="BT181" s="3"/>
      <c r="BV181" s="3"/>
      <c r="BX181" s="3"/>
      <c r="BZ181" s="3"/>
      <c r="CB181" s="3"/>
      <c r="CD181" s="3"/>
      <c r="CF181" s="3"/>
      <c r="CH181" s="3"/>
    </row>
    <row r="182" ht="13.5" customHeight="1">
      <c r="A182" s="3"/>
      <c r="B182" s="3"/>
      <c r="C182" s="3"/>
      <c r="D182" s="3"/>
      <c r="E182" s="8"/>
      <c r="F182" s="3"/>
      <c r="G182" s="8"/>
      <c r="H182" s="3"/>
      <c r="I182" s="8"/>
      <c r="J182" s="3"/>
      <c r="K182" s="8"/>
      <c r="L182" s="3"/>
      <c r="M182" s="8"/>
      <c r="N182" s="3"/>
      <c r="O182" s="8"/>
      <c r="P182" s="3"/>
      <c r="Q182" s="8"/>
      <c r="R182" s="3"/>
      <c r="S182" s="8"/>
      <c r="T182" s="3"/>
      <c r="U182" s="8"/>
      <c r="V182" s="3"/>
      <c r="W182" s="8"/>
      <c r="X182" s="3"/>
      <c r="Y182" s="3"/>
      <c r="Z182" s="3"/>
      <c r="AA182" s="3"/>
      <c r="AB182" s="3"/>
      <c r="AC182" s="3"/>
      <c r="AD182" s="3"/>
      <c r="AF182" s="3"/>
      <c r="AH182" s="3"/>
      <c r="AJ182" s="3"/>
      <c r="AL182" s="3"/>
      <c r="AN182" s="3"/>
      <c r="AP182" s="3"/>
      <c r="AR182" s="3"/>
      <c r="AT182" s="3"/>
      <c r="AV182" s="3"/>
      <c r="AX182" s="3"/>
      <c r="AZ182" s="3"/>
      <c r="BB182" s="3"/>
      <c r="BD182" s="3"/>
      <c r="BF182" s="3"/>
      <c r="BH182" s="3"/>
      <c r="BJ182" s="3"/>
      <c r="BL182" s="3"/>
      <c r="BN182" s="3"/>
      <c r="BP182" s="3"/>
      <c r="BR182" s="3"/>
      <c r="BT182" s="3"/>
      <c r="BV182" s="3"/>
      <c r="BX182" s="3"/>
      <c r="BZ182" s="3"/>
      <c r="CB182" s="3"/>
      <c r="CD182" s="3"/>
      <c r="CF182" s="3"/>
      <c r="CH182" s="3"/>
    </row>
    <row r="183" ht="13.5" customHeight="1">
      <c r="A183" s="3"/>
      <c r="B183" s="3"/>
      <c r="C183" s="3"/>
      <c r="D183" s="3"/>
      <c r="E183" s="8"/>
      <c r="F183" s="3"/>
      <c r="G183" s="8"/>
      <c r="H183" s="3"/>
      <c r="I183" s="8"/>
      <c r="J183" s="3"/>
      <c r="K183" s="8"/>
      <c r="L183" s="3"/>
      <c r="M183" s="8"/>
      <c r="N183" s="3"/>
      <c r="O183" s="8"/>
      <c r="P183" s="3"/>
      <c r="Q183" s="8"/>
      <c r="R183" s="3"/>
      <c r="S183" s="8"/>
      <c r="T183" s="3"/>
      <c r="U183" s="8"/>
      <c r="V183" s="3"/>
      <c r="W183" s="8"/>
      <c r="X183" s="3"/>
      <c r="Y183" s="3"/>
      <c r="Z183" s="3"/>
      <c r="AA183" s="3"/>
      <c r="AB183" s="3"/>
      <c r="AC183" s="3"/>
      <c r="AD183" s="3"/>
      <c r="AF183" s="3"/>
      <c r="AH183" s="3"/>
      <c r="AJ183" s="3"/>
      <c r="AL183" s="3"/>
      <c r="AN183" s="3"/>
      <c r="AP183" s="3"/>
      <c r="AR183" s="3"/>
      <c r="AT183" s="3"/>
      <c r="AV183" s="3"/>
      <c r="AX183" s="3"/>
      <c r="AZ183" s="3"/>
      <c r="BB183" s="3"/>
      <c r="BD183" s="3"/>
      <c r="BF183" s="3"/>
      <c r="BH183" s="3"/>
      <c r="BJ183" s="3"/>
      <c r="BL183" s="3"/>
      <c r="BN183" s="3"/>
      <c r="BP183" s="3"/>
      <c r="BR183" s="3"/>
      <c r="BT183" s="3"/>
      <c r="BV183" s="3"/>
      <c r="BX183" s="3"/>
      <c r="BZ183" s="3"/>
      <c r="CB183" s="3"/>
      <c r="CD183" s="3"/>
      <c r="CF183" s="3"/>
      <c r="CH183" s="3"/>
    </row>
    <row r="184" ht="13.5" customHeight="1">
      <c r="A184" s="3"/>
      <c r="B184" s="3"/>
      <c r="C184" s="3"/>
      <c r="D184" s="3"/>
      <c r="E184" s="8"/>
      <c r="F184" s="3"/>
      <c r="G184" s="8"/>
      <c r="H184" s="3"/>
      <c r="I184" s="8"/>
      <c r="J184" s="3"/>
      <c r="K184" s="8"/>
      <c r="L184" s="3"/>
      <c r="M184" s="8"/>
      <c r="N184" s="3"/>
      <c r="O184" s="8"/>
      <c r="P184" s="3"/>
      <c r="Q184" s="8"/>
      <c r="R184" s="3"/>
      <c r="S184" s="8"/>
      <c r="T184" s="3"/>
      <c r="U184" s="8"/>
      <c r="V184" s="3"/>
      <c r="W184" s="8"/>
      <c r="X184" s="3"/>
      <c r="Y184" s="3"/>
      <c r="Z184" s="3"/>
      <c r="AA184" s="3"/>
      <c r="AB184" s="3"/>
      <c r="AC184" s="3"/>
      <c r="AD184" s="3"/>
      <c r="AF184" s="3"/>
      <c r="AH184" s="3"/>
      <c r="AJ184" s="3"/>
      <c r="AL184" s="3"/>
      <c r="AN184" s="3"/>
      <c r="AP184" s="3"/>
      <c r="AR184" s="3"/>
      <c r="AT184" s="3"/>
      <c r="AV184" s="3"/>
      <c r="AX184" s="3"/>
      <c r="AZ184" s="3"/>
      <c r="BB184" s="3"/>
      <c r="BD184" s="3"/>
      <c r="BF184" s="3"/>
      <c r="BH184" s="3"/>
      <c r="BJ184" s="3"/>
      <c r="BL184" s="3"/>
      <c r="BN184" s="3"/>
      <c r="BP184" s="3"/>
      <c r="BR184" s="3"/>
      <c r="BT184" s="3"/>
      <c r="BV184" s="3"/>
      <c r="BX184" s="3"/>
      <c r="BZ184" s="3"/>
      <c r="CB184" s="3"/>
      <c r="CD184" s="3"/>
      <c r="CF184" s="3"/>
      <c r="CH184" s="3"/>
    </row>
    <row r="185" ht="13.5" customHeight="1">
      <c r="A185" s="3"/>
      <c r="B185" s="3"/>
      <c r="C185" s="3"/>
      <c r="D185" s="3"/>
      <c r="E185" s="8"/>
      <c r="F185" s="3"/>
      <c r="G185" s="8"/>
      <c r="H185" s="3"/>
      <c r="I185" s="8"/>
      <c r="J185" s="3"/>
      <c r="K185" s="8"/>
      <c r="L185" s="3"/>
      <c r="M185" s="8"/>
      <c r="N185" s="3"/>
      <c r="O185" s="8"/>
      <c r="P185" s="3"/>
      <c r="Q185" s="8"/>
      <c r="R185" s="3"/>
      <c r="S185" s="8"/>
      <c r="T185" s="3"/>
      <c r="U185" s="8"/>
      <c r="V185" s="3"/>
      <c r="W185" s="8"/>
      <c r="X185" s="3"/>
      <c r="Y185" s="3"/>
      <c r="Z185" s="3"/>
      <c r="AA185" s="3"/>
      <c r="AB185" s="3"/>
      <c r="AC185" s="3"/>
      <c r="AD185" s="3"/>
      <c r="AF185" s="3"/>
      <c r="AH185" s="3"/>
      <c r="AJ185" s="3"/>
      <c r="AL185" s="3"/>
      <c r="AN185" s="3"/>
      <c r="AP185" s="3"/>
      <c r="AR185" s="3"/>
      <c r="AT185" s="3"/>
      <c r="AV185" s="3"/>
      <c r="AX185" s="3"/>
      <c r="AZ185" s="3"/>
      <c r="BB185" s="3"/>
      <c r="BD185" s="3"/>
      <c r="BF185" s="3"/>
      <c r="BH185" s="3"/>
      <c r="BJ185" s="3"/>
      <c r="BL185" s="3"/>
      <c r="BN185" s="3"/>
      <c r="BP185" s="3"/>
      <c r="BR185" s="3"/>
      <c r="BT185" s="3"/>
      <c r="BV185" s="3"/>
      <c r="BX185" s="3"/>
      <c r="BZ185" s="3"/>
      <c r="CB185" s="3"/>
      <c r="CD185" s="3"/>
      <c r="CF185" s="3"/>
      <c r="CH185" s="3"/>
    </row>
    <row r="186" ht="13.5" customHeight="1">
      <c r="A186" s="3"/>
      <c r="B186" s="3"/>
      <c r="C186" s="3"/>
      <c r="D186" s="3"/>
      <c r="E186" s="8"/>
      <c r="F186" s="3"/>
      <c r="G186" s="8"/>
      <c r="H186" s="3"/>
      <c r="I186" s="8"/>
      <c r="J186" s="3"/>
      <c r="K186" s="8"/>
      <c r="L186" s="3"/>
      <c r="M186" s="8"/>
      <c r="N186" s="3"/>
      <c r="O186" s="8"/>
      <c r="P186" s="3"/>
      <c r="Q186" s="8"/>
      <c r="R186" s="3"/>
      <c r="S186" s="8"/>
      <c r="T186" s="3"/>
      <c r="U186" s="8"/>
      <c r="V186" s="3"/>
      <c r="W186" s="8"/>
      <c r="X186" s="3"/>
      <c r="Y186" s="3"/>
      <c r="Z186" s="3"/>
      <c r="AA186" s="3"/>
      <c r="AB186" s="3"/>
      <c r="AC186" s="3"/>
      <c r="AD186" s="3"/>
      <c r="AF186" s="3"/>
      <c r="AH186" s="3"/>
      <c r="AJ186" s="3"/>
      <c r="AL186" s="3"/>
      <c r="AN186" s="3"/>
      <c r="AP186" s="3"/>
      <c r="AR186" s="3"/>
      <c r="AT186" s="3"/>
      <c r="AV186" s="3"/>
      <c r="AX186" s="3"/>
      <c r="AZ186" s="3"/>
      <c r="BB186" s="3"/>
      <c r="BD186" s="3"/>
      <c r="BF186" s="3"/>
      <c r="BH186" s="3"/>
      <c r="BJ186" s="3"/>
      <c r="BL186" s="3"/>
      <c r="BN186" s="3"/>
      <c r="BP186" s="3"/>
      <c r="BR186" s="3"/>
      <c r="BT186" s="3"/>
      <c r="BV186" s="3"/>
      <c r="BX186" s="3"/>
      <c r="BZ186" s="3"/>
      <c r="CB186" s="3"/>
      <c r="CD186" s="3"/>
      <c r="CF186" s="3"/>
      <c r="CH186" s="3"/>
    </row>
    <row r="187" ht="13.5" customHeight="1">
      <c r="A187" s="3"/>
      <c r="B187" s="3"/>
      <c r="C187" s="3"/>
      <c r="D187" s="3"/>
      <c r="E187" s="8"/>
      <c r="F187" s="3"/>
      <c r="G187" s="8"/>
      <c r="H187" s="3"/>
      <c r="I187" s="8"/>
      <c r="J187" s="3"/>
      <c r="K187" s="8"/>
      <c r="L187" s="3"/>
      <c r="M187" s="8"/>
      <c r="N187" s="3"/>
      <c r="O187" s="8"/>
      <c r="P187" s="3"/>
      <c r="Q187" s="8"/>
      <c r="R187" s="3"/>
      <c r="S187" s="8"/>
      <c r="T187" s="3"/>
      <c r="U187" s="8"/>
      <c r="V187" s="3"/>
      <c r="W187" s="8"/>
      <c r="X187" s="3"/>
      <c r="Y187" s="3"/>
      <c r="Z187" s="3"/>
      <c r="AA187" s="3"/>
      <c r="AB187" s="3"/>
      <c r="AC187" s="3"/>
      <c r="AD187" s="3"/>
      <c r="AF187" s="3"/>
      <c r="AH187" s="3"/>
      <c r="AJ187" s="3"/>
      <c r="AL187" s="3"/>
      <c r="AN187" s="3"/>
      <c r="AP187" s="3"/>
      <c r="AR187" s="3"/>
      <c r="AT187" s="3"/>
      <c r="AV187" s="3"/>
      <c r="AX187" s="3"/>
      <c r="AZ187" s="3"/>
      <c r="BB187" s="3"/>
      <c r="BD187" s="3"/>
      <c r="BF187" s="3"/>
      <c r="BH187" s="3"/>
      <c r="BJ187" s="3"/>
      <c r="BL187" s="3"/>
      <c r="BN187" s="3"/>
      <c r="BP187" s="3"/>
      <c r="BR187" s="3"/>
      <c r="BT187" s="3"/>
      <c r="BV187" s="3"/>
      <c r="BX187" s="3"/>
      <c r="BZ187" s="3"/>
      <c r="CB187" s="3"/>
      <c r="CD187" s="3"/>
      <c r="CF187" s="3"/>
      <c r="CH187" s="3"/>
    </row>
    <row r="188" ht="13.5" customHeight="1">
      <c r="A188" s="3"/>
      <c r="B188" s="3"/>
      <c r="C188" s="3"/>
      <c r="D188" s="3"/>
      <c r="E188" s="8"/>
      <c r="F188" s="3"/>
      <c r="G188" s="8"/>
      <c r="H188" s="3"/>
      <c r="I188" s="8"/>
      <c r="J188" s="3"/>
      <c r="K188" s="8"/>
      <c r="L188" s="3"/>
      <c r="M188" s="8"/>
      <c r="N188" s="3"/>
      <c r="O188" s="8"/>
      <c r="P188" s="3"/>
      <c r="Q188" s="8"/>
      <c r="R188" s="3"/>
      <c r="S188" s="8"/>
      <c r="T188" s="3"/>
      <c r="U188" s="8"/>
      <c r="V188" s="3"/>
      <c r="W188" s="8"/>
      <c r="X188" s="3"/>
      <c r="Y188" s="3"/>
      <c r="Z188" s="3"/>
      <c r="AA188" s="3"/>
      <c r="AB188" s="3"/>
      <c r="AC188" s="3"/>
      <c r="AD188" s="3"/>
      <c r="AF188" s="3"/>
      <c r="AH188" s="3"/>
      <c r="AJ188" s="3"/>
      <c r="AL188" s="3"/>
      <c r="AN188" s="3"/>
      <c r="AP188" s="3"/>
      <c r="AR188" s="3"/>
      <c r="AT188" s="3"/>
      <c r="AV188" s="3"/>
      <c r="AX188" s="3"/>
      <c r="AZ188" s="3"/>
      <c r="BB188" s="3"/>
      <c r="BD188" s="3"/>
      <c r="BF188" s="3"/>
      <c r="BH188" s="3"/>
      <c r="BJ188" s="3"/>
      <c r="BL188" s="3"/>
      <c r="BN188" s="3"/>
      <c r="BP188" s="3"/>
      <c r="BR188" s="3"/>
      <c r="BT188" s="3"/>
      <c r="BV188" s="3"/>
      <c r="BX188" s="3"/>
      <c r="BZ188" s="3"/>
      <c r="CB188" s="3"/>
      <c r="CD188" s="3"/>
      <c r="CF188" s="3"/>
      <c r="CH188" s="3"/>
    </row>
    <row r="189" ht="13.5" customHeight="1">
      <c r="A189" s="3"/>
      <c r="B189" s="3"/>
      <c r="C189" s="3"/>
      <c r="D189" s="3"/>
      <c r="E189" s="8"/>
      <c r="F189" s="3"/>
      <c r="G189" s="8"/>
      <c r="H189" s="3"/>
      <c r="I189" s="8"/>
      <c r="J189" s="3"/>
      <c r="K189" s="8"/>
      <c r="L189" s="3"/>
      <c r="M189" s="8"/>
      <c r="N189" s="3"/>
      <c r="O189" s="8"/>
      <c r="P189" s="3"/>
      <c r="Q189" s="8"/>
      <c r="R189" s="3"/>
      <c r="S189" s="8"/>
      <c r="T189" s="3"/>
      <c r="U189" s="8"/>
      <c r="V189" s="3"/>
      <c r="W189" s="8"/>
      <c r="X189" s="3"/>
      <c r="Y189" s="3"/>
      <c r="Z189" s="3"/>
      <c r="AA189" s="3"/>
      <c r="AB189" s="3"/>
      <c r="AC189" s="3"/>
      <c r="AD189" s="3"/>
      <c r="AF189" s="3"/>
      <c r="AH189" s="3"/>
      <c r="AJ189" s="3"/>
      <c r="AL189" s="3"/>
      <c r="AN189" s="3"/>
      <c r="AP189" s="3"/>
      <c r="AR189" s="3"/>
      <c r="AT189" s="3"/>
      <c r="AV189" s="3"/>
      <c r="AX189" s="3"/>
      <c r="AZ189" s="3"/>
      <c r="BB189" s="3"/>
      <c r="BD189" s="3"/>
      <c r="BF189" s="3"/>
      <c r="BH189" s="3"/>
      <c r="BJ189" s="3"/>
      <c r="BL189" s="3"/>
      <c r="BN189" s="3"/>
      <c r="BP189" s="3"/>
      <c r="BR189" s="3"/>
      <c r="BT189" s="3"/>
      <c r="BV189" s="3"/>
      <c r="BX189" s="3"/>
      <c r="BZ189" s="3"/>
      <c r="CB189" s="3"/>
      <c r="CD189" s="3"/>
      <c r="CF189" s="3"/>
      <c r="CH189" s="3"/>
    </row>
    <row r="190" ht="13.5" customHeight="1">
      <c r="A190" s="3"/>
      <c r="B190" s="3"/>
      <c r="C190" s="3"/>
      <c r="D190" s="3"/>
      <c r="E190" s="8"/>
      <c r="F190" s="3"/>
      <c r="G190" s="8"/>
      <c r="H190" s="3"/>
      <c r="I190" s="8"/>
      <c r="J190" s="3"/>
      <c r="K190" s="8"/>
      <c r="L190" s="3"/>
      <c r="M190" s="8"/>
      <c r="N190" s="3"/>
      <c r="O190" s="8"/>
      <c r="P190" s="3"/>
      <c r="Q190" s="8"/>
      <c r="R190" s="3"/>
      <c r="S190" s="8"/>
      <c r="T190" s="3"/>
      <c r="U190" s="8"/>
      <c r="V190" s="3"/>
      <c r="W190" s="8"/>
      <c r="X190" s="3"/>
      <c r="Y190" s="3"/>
      <c r="Z190" s="3"/>
      <c r="AA190" s="3"/>
      <c r="AB190" s="3"/>
      <c r="AC190" s="3"/>
      <c r="AD190" s="3"/>
      <c r="AF190" s="3"/>
      <c r="AH190" s="3"/>
      <c r="AJ190" s="3"/>
      <c r="AL190" s="3"/>
      <c r="AN190" s="3"/>
      <c r="AP190" s="3"/>
      <c r="AR190" s="3"/>
      <c r="AT190" s="3"/>
      <c r="AV190" s="3"/>
      <c r="AX190" s="3"/>
      <c r="AZ190" s="3"/>
      <c r="BB190" s="3"/>
      <c r="BD190" s="3"/>
      <c r="BF190" s="3"/>
      <c r="BH190" s="3"/>
      <c r="BJ190" s="3"/>
      <c r="BL190" s="3"/>
      <c r="BN190" s="3"/>
      <c r="BP190" s="3"/>
      <c r="BR190" s="3"/>
      <c r="BT190" s="3"/>
      <c r="BV190" s="3"/>
      <c r="BX190" s="3"/>
      <c r="BZ190" s="3"/>
      <c r="CB190" s="3"/>
      <c r="CD190" s="3"/>
      <c r="CF190" s="3"/>
      <c r="CH190" s="3"/>
    </row>
    <row r="191" ht="13.5" customHeight="1">
      <c r="A191" s="3"/>
      <c r="B191" s="3"/>
      <c r="C191" s="3"/>
      <c r="D191" s="3"/>
      <c r="E191" s="8"/>
      <c r="F191" s="3"/>
      <c r="G191" s="8"/>
      <c r="H191" s="3"/>
      <c r="I191" s="8"/>
      <c r="J191" s="3"/>
      <c r="K191" s="8"/>
      <c r="L191" s="3"/>
      <c r="M191" s="8"/>
      <c r="N191" s="3"/>
      <c r="O191" s="8"/>
      <c r="P191" s="3"/>
      <c r="Q191" s="8"/>
      <c r="R191" s="3"/>
      <c r="S191" s="8"/>
      <c r="T191" s="3"/>
      <c r="U191" s="8"/>
      <c r="V191" s="3"/>
      <c r="W191" s="8"/>
      <c r="X191" s="3"/>
      <c r="Y191" s="3"/>
      <c r="Z191" s="3"/>
      <c r="AA191" s="3"/>
      <c r="AB191" s="3"/>
      <c r="AC191" s="3"/>
      <c r="AD191" s="3"/>
      <c r="AF191" s="3"/>
      <c r="AH191" s="3"/>
      <c r="AJ191" s="3"/>
      <c r="AL191" s="3"/>
      <c r="AN191" s="3"/>
      <c r="AP191" s="3"/>
      <c r="AR191" s="3"/>
      <c r="AT191" s="3"/>
      <c r="AV191" s="3"/>
      <c r="AX191" s="3"/>
      <c r="AZ191" s="3"/>
      <c r="BB191" s="3"/>
      <c r="BD191" s="3"/>
      <c r="BF191" s="3"/>
      <c r="BH191" s="3"/>
      <c r="BJ191" s="3"/>
      <c r="BL191" s="3"/>
      <c r="BN191" s="3"/>
      <c r="BP191" s="3"/>
      <c r="BR191" s="3"/>
      <c r="BT191" s="3"/>
      <c r="BV191" s="3"/>
      <c r="BX191" s="3"/>
      <c r="BZ191" s="3"/>
      <c r="CB191" s="3"/>
      <c r="CD191" s="3"/>
      <c r="CF191" s="3"/>
      <c r="CH191" s="3"/>
    </row>
    <row r="192" ht="13.5" customHeight="1">
      <c r="A192" s="3"/>
      <c r="B192" s="3"/>
      <c r="C192" s="3"/>
      <c r="D192" s="3"/>
      <c r="E192" s="8"/>
      <c r="F192" s="3"/>
      <c r="G192" s="8"/>
      <c r="H192" s="3"/>
      <c r="I192" s="8"/>
      <c r="J192" s="3"/>
      <c r="K192" s="8"/>
      <c r="L192" s="3"/>
      <c r="M192" s="8"/>
      <c r="N192" s="3"/>
      <c r="O192" s="8"/>
      <c r="P192" s="3"/>
      <c r="Q192" s="8"/>
      <c r="R192" s="3"/>
      <c r="S192" s="8"/>
      <c r="T192" s="3"/>
      <c r="U192" s="8"/>
      <c r="V192" s="3"/>
      <c r="W192" s="8"/>
      <c r="X192" s="3"/>
      <c r="Y192" s="3"/>
      <c r="Z192" s="3"/>
      <c r="AA192" s="3"/>
      <c r="AB192" s="3"/>
      <c r="AC192" s="3"/>
      <c r="AD192" s="3"/>
      <c r="AF192" s="3"/>
      <c r="AH192" s="3"/>
      <c r="AJ192" s="3"/>
      <c r="AL192" s="3"/>
      <c r="AN192" s="3"/>
      <c r="AP192" s="3"/>
      <c r="AR192" s="3"/>
      <c r="AT192" s="3"/>
      <c r="AV192" s="3"/>
      <c r="AX192" s="3"/>
      <c r="AZ192" s="3"/>
      <c r="BB192" s="3"/>
      <c r="BD192" s="3"/>
      <c r="BF192" s="3"/>
      <c r="BH192" s="3"/>
      <c r="BJ192" s="3"/>
      <c r="BL192" s="3"/>
      <c r="BN192" s="3"/>
      <c r="BP192" s="3"/>
      <c r="BR192" s="3"/>
      <c r="BT192" s="3"/>
      <c r="BV192" s="3"/>
      <c r="BX192" s="3"/>
      <c r="BZ192" s="3"/>
      <c r="CB192" s="3"/>
      <c r="CD192" s="3"/>
      <c r="CF192" s="3"/>
      <c r="CH192" s="3"/>
    </row>
    <row r="193" ht="13.5" customHeight="1">
      <c r="A193" s="3"/>
      <c r="B193" s="3"/>
      <c r="C193" s="3"/>
      <c r="D193" s="3"/>
      <c r="E193" s="8"/>
      <c r="F193" s="3"/>
      <c r="G193" s="8"/>
      <c r="H193" s="3"/>
      <c r="I193" s="8"/>
      <c r="J193" s="3"/>
      <c r="K193" s="8"/>
      <c r="L193" s="3"/>
      <c r="M193" s="8"/>
      <c r="N193" s="3"/>
      <c r="O193" s="8"/>
      <c r="P193" s="3"/>
      <c r="Q193" s="8"/>
      <c r="R193" s="3"/>
      <c r="S193" s="8"/>
      <c r="T193" s="3"/>
      <c r="U193" s="8"/>
      <c r="V193" s="3"/>
      <c r="W193" s="8"/>
      <c r="X193" s="3"/>
      <c r="Y193" s="3"/>
      <c r="Z193" s="3"/>
      <c r="AA193" s="3"/>
      <c r="AB193" s="3"/>
      <c r="AC193" s="3"/>
      <c r="AD193" s="3"/>
      <c r="AF193" s="3"/>
      <c r="AH193" s="3"/>
      <c r="AJ193" s="3"/>
      <c r="AL193" s="3"/>
      <c r="AN193" s="3"/>
      <c r="AP193" s="3"/>
      <c r="AR193" s="3"/>
      <c r="AT193" s="3"/>
      <c r="AV193" s="3"/>
      <c r="AX193" s="3"/>
      <c r="AZ193" s="3"/>
      <c r="BB193" s="3"/>
      <c r="BD193" s="3"/>
      <c r="BF193" s="3"/>
      <c r="BH193" s="3"/>
      <c r="BJ193" s="3"/>
      <c r="BL193" s="3"/>
      <c r="BN193" s="3"/>
      <c r="BP193" s="3"/>
      <c r="BR193" s="3"/>
      <c r="BT193" s="3"/>
      <c r="BV193" s="3"/>
      <c r="BX193" s="3"/>
      <c r="BZ193" s="3"/>
      <c r="CB193" s="3"/>
      <c r="CD193" s="3"/>
      <c r="CF193" s="3"/>
      <c r="CH193" s="3"/>
    </row>
    <row r="194" ht="13.5" customHeight="1">
      <c r="A194" s="3"/>
      <c r="B194" s="3"/>
      <c r="C194" s="3"/>
      <c r="D194" s="3"/>
      <c r="E194" s="8"/>
      <c r="F194" s="3"/>
      <c r="G194" s="8"/>
      <c r="H194" s="3"/>
      <c r="I194" s="8"/>
      <c r="J194" s="3"/>
      <c r="K194" s="8"/>
      <c r="L194" s="3"/>
      <c r="M194" s="8"/>
      <c r="N194" s="3"/>
      <c r="O194" s="8"/>
      <c r="P194" s="3"/>
      <c r="Q194" s="8"/>
      <c r="R194" s="3"/>
      <c r="S194" s="8"/>
      <c r="T194" s="3"/>
      <c r="U194" s="8"/>
      <c r="V194" s="3"/>
      <c r="W194" s="8"/>
      <c r="X194" s="3"/>
      <c r="Y194" s="3"/>
      <c r="Z194" s="3"/>
      <c r="AA194" s="3"/>
      <c r="AB194" s="3"/>
      <c r="AC194" s="3"/>
      <c r="AD194" s="3"/>
      <c r="AF194" s="3"/>
      <c r="AH194" s="3"/>
      <c r="AJ194" s="3"/>
      <c r="AL194" s="3"/>
      <c r="AN194" s="3"/>
      <c r="AP194" s="3"/>
      <c r="AR194" s="3"/>
      <c r="AT194" s="3"/>
      <c r="AV194" s="3"/>
      <c r="AX194" s="3"/>
      <c r="AZ194" s="3"/>
      <c r="BB194" s="3"/>
      <c r="BD194" s="3"/>
      <c r="BF194" s="3"/>
      <c r="BH194" s="3"/>
      <c r="BJ194" s="3"/>
      <c r="BL194" s="3"/>
      <c r="BN194" s="3"/>
      <c r="BP194" s="3"/>
      <c r="BR194" s="3"/>
      <c r="BT194" s="3"/>
      <c r="BV194" s="3"/>
      <c r="BX194" s="3"/>
      <c r="BZ194" s="3"/>
      <c r="CB194" s="3"/>
      <c r="CD194" s="3"/>
      <c r="CF194" s="3"/>
      <c r="CH194" s="3"/>
    </row>
    <row r="195" ht="13.5" customHeight="1">
      <c r="A195" s="3"/>
      <c r="B195" s="3"/>
      <c r="C195" s="3"/>
      <c r="D195" s="3"/>
      <c r="E195" s="8"/>
      <c r="F195" s="3"/>
      <c r="G195" s="8"/>
      <c r="H195" s="3"/>
      <c r="I195" s="8"/>
      <c r="J195" s="3"/>
      <c r="K195" s="8"/>
      <c r="L195" s="3"/>
      <c r="M195" s="8"/>
      <c r="N195" s="3"/>
      <c r="O195" s="8"/>
      <c r="P195" s="3"/>
      <c r="Q195" s="8"/>
      <c r="R195" s="3"/>
      <c r="S195" s="8"/>
      <c r="T195" s="3"/>
      <c r="U195" s="8"/>
      <c r="V195" s="3"/>
      <c r="W195" s="8"/>
      <c r="X195" s="3"/>
      <c r="Y195" s="3"/>
      <c r="Z195" s="3"/>
      <c r="AA195" s="3"/>
      <c r="AB195" s="3"/>
      <c r="AC195" s="3"/>
      <c r="AD195" s="3"/>
      <c r="AF195" s="3"/>
      <c r="AH195" s="3"/>
      <c r="AJ195" s="3"/>
      <c r="AL195" s="3"/>
      <c r="AN195" s="3"/>
      <c r="AP195" s="3"/>
      <c r="AR195" s="3"/>
      <c r="AT195" s="3"/>
      <c r="AV195" s="3"/>
      <c r="AX195" s="3"/>
      <c r="AZ195" s="3"/>
      <c r="BB195" s="3"/>
      <c r="BD195" s="3"/>
      <c r="BF195" s="3"/>
      <c r="BH195" s="3"/>
      <c r="BJ195" s="3"/>
      <c r="BL195" s="3"/>
      <c r="BN195" s="3"/>
      <c r="BP195" s="3"/>
      <c r="BR195" s="3"/>
      <c r="BT195" s="3"/>
      <c r="BV195" s="3"/>
      <c r="BX195" s="3"/>
      <c r="BZ195" s="3"/>
      <c r="CB195" s="3"/>
      <c r="CD195" s="3"/>
      <c r="CF195" s="3"/>
      <c r="CH195" s="3"/>
    </row>
    <row r="196" ht="13.5" customHeight="1">
      <c r="A196" s="3"/>
      <c r="B196" s="3"/>
      <c r="C196" s="3"/>
      <c r="D196" s="3"/>
      <c r="E196" s="8"/>
      <c r="F196" s="3"/>
      <c r="G196" s="8"/>
      <c r="H196" s="3"/>
      <c r="I196" s="8"/>
      <c r="J196" s="3"/>
      <c r="K196" s="8"/>
      <c r="L196" s="3"/>
      <c r="M196" s="8"/>
      <c r="N196" s="3"/>
      <c r="O196" s="8"/>
      <c r="P196" s="3"/>
      <c r="Q196" s="8"/>
      <c r="R196" s="3"/>
      <c r="S196" s="8"/>
      <c r="T196" s="3"/>
      <c r="U196" s="8"/>
      <c r="V196" s="3"/>
      <c r="W196" s="8"/>
      <c r="X196" s="3"/>
      <c r="Y196" s="3"/>
      <c r="Z196" s="3"/>
      <c r="AA196" s="3"/>
      <c r="AB196" s="3"/>
      <c r="AC196" s="3"/>
      <c r="AD196" s="3"/>
      <c r="AF196" s="3"/>
      <c r="AH196" s="3"/>
      <c r="AJ196" s="3"/>
      <c r="AL196" s="3"/>
      <c r="AN196" s="3"/>
      <c r="AP196" s="3"/>
      <c r="AR196" s="3"/>
      <c r="AT196" s="3"/>
      <c r="AV196" s="3"/>
      <c r="AX196" s="3"/>
      <c r="AZ196" s="3"/>
      <c r="BB196" s="3"/>
      <c r="BD196" s="3"/>
      <c r="BF196" s="3"/>
      <c r="BH196" s="3"/>
      <c r="BJ196" s="3"/>
      <c r="BL196" s="3"/>
      <c r="BN196" s="3"/>
      <c r="BP196" s="3"/>
      <c r="BR196" s="3"/>
      <c r="BT196" s="3"/>
      <c r="BV196" s="3"/>
      <c r="BX196" s="3"/>
      <c r="BZ196" s="3"/>
      <c r="CB196" s="3"/>
      <c r="CD196" s="3"/>
      <c r="CF196" s="3"/>
      <c r="CH196" s="3"/>
    </row>
    <row r="197" ht="13.5" customHeight="1">
      <c r="A197" s="3"/>
      <c r="B197" s="3"/>
      <c r="C197" s="3"/>
      <c r="D197" s="3"/>
      <c r="E197" s="8"/>
      <c r="F197" s="3"/>
      <c r="G197" s="8"/>
      <c r="H197" s="3"/>
      <c r="I197" s="8"/>
      <c r="J197" s="3"/>
      <c r="K197" s="8"/>
      <c r="L197" s="3"/>
      <c r="M197" s="8"/>
      <c r="N197" s="3"/>
      <c r="O197" s="8"/>
      <c r="P197" s="3"/>
      <c r="Q197" s="8"/>
      <c r="R197" s="3"/>
      <c r="S197" s="8"/>
      <c r="T197" s="3"/>
      <c r="U197" s="8"/>
      <c r="V197" s="3"/>
      <c r="W197" s="8"/>
      <c r="X197" s="3"/>
      <c r="Y197" s="3"/>
      <c r="Z197" s="3"/>
      <c r="AA197" s="3"/>
      <c r="AB197" s="3"/>
      <c r="AC197" s="3"/>
      <c r="AD197" s="3"/>
      <c r="AF197" s="3"/>
      <c r="AH197" s="3"/>
      <c r="AJ197" s="3"/>
      <c r="AL197" s="3"/>
      <c r="AN197" s="3"/>
      <c r="AP197" s="3"/>
      <c r="AR197" s="3"/>
      <c r="AT197" s="3"/>
      <c r="AV197" s="3"/>
      <c r="AX197" s="3"/>
      <c r="AZ197" s="3"/>
      <c r="BB197" s="3"/>
      <c r="BD197" s="3"/>
      <c r="BF197" s="3"/>
      <c r="BH197" s="3"/>
      <c r="BJ197" s="3"/>
      <c r="BL197" s="3"/>
      <c r="BN197" s="3"/>
      <c r="BP197" s="3"/>
      <c r="BR197" s="3"/>
      <c r="BT197" s="3"/>
      <c r="BV197" s="3"/>
      <c r="BX197" s="3"/>
      <c r="BZ197" s="3"/>
      <c r="CB197" s="3"/>
      <c r="CD197" s="3"/>
      <c r="CF197" s="3"/>
      <c r="CH197" s="3"/>
    </row>
    <row r="198" ht="13.5" customHeight="1">
      <c r="A198" s="3"/>
      <c r="B198" s="3"/>
      <c r="C198" s="3"/>
      <c r="D198" s="3"/>
      <c r="E198" s="8"/>
      <c r="F198" s="3"/>
      <c r="G198" s="8"/>
      <c r="H198" s="3"/>
      <c r="I198" s="8"/>
      <c r="J198" s="3"/>
      <c r="K198" s="8"/>
      <c r="L198" s="3"/>
      <c r="M198" s="8"/>
      <c r="N198" s="3"/>
      <c r="O198" s="8"/>
      <c r="P198" s="3"/>
      <c r="Q198" s="8"/>
      <c r="R198" s="3"/>
      <c r="S198" s="8"/>
      <c r="T198" s="3"/>
      <c r="U198" s="8"/>
      <c r="V198" s="3"/>
      <c r="W198" s="8"/>
      <c r="X198" s="3"/>
      <c r="Y198" s="3"/>
      <c r="Z198" s="3"/>
      <c r="AA198" s="3"/>
      <c r="AB198" s="3"/>
      <c r="AC198" s="3"/>
      <c r="AD198" s="3"/>
      <c r="AF198" s="3"/>
      <c r="AH198" s="3"/>
      <c r="AJ198" s="3"/>
      <c r="AL198" s="3"/>
      <c r="AN198" s="3"/>
      <c r="AP198" s="3"/>
      <c r="AR198" s="3"/>
      <c r="AT198" s="3"/>
      <c r="AV198" s="3"/>
      <c r="AX198" s="3"/>
      <c r="AZ198" s="3"/>
      <c r="BB198" s="3"/>
      <c r="BD198" s="3"/>
      <c r="BF198" s="3"/>
      <c r="BH198" s="3"/>
      <c r="BJ198" s="3"/>
      <c r="BL198" s="3"/>
      <c r="BN198" s="3"/>
      <c r="BP198" s="3"/>
      <c r="BR198" s="3"/>
      <c r="BT198" s="3"/>
      <c r="BV198" s="3"/>
      <c r="BX198" s="3"/>
      <c r="BZ198" s="3"/>
      <c r="CB198" s="3"/>
      <c r="CD198" s="3"/>
      <c r="CF198" s="3"/>
      <c r="CH198" s="3"/>
    </row>
    <row r="199" ht="13.5" customHeight="1">
      <c r="A199" s="3"/>
      <c r="B199" s="3"/>
      <c r="C199" s="3"/>
      <c r="D199" s="3"/>
      <c r="E199" s="8"/>
      <c r="F199" s="3"/>
      <c r="G199" s="8"/>
      <c r="H199" s="3"/>
      <c r="I199" s="8"/>
      <c r="J199" s="3"/>
      <c r="K199" s="8"/>
      <c r="L199" s="3"/>
      <c r="M199" s="8"/>
      <c r="N199" s="3"/>
      <c r="O199" s="8"/>
      <c r="P199" s="3"/>
      <c r="Q199" s="8"/>
      <c r="R199" s="3"/>
      <c r="S199" s="8"/>
      <c r="T199" s="3"/>
      <c r="U199" s="8"/>
      <c r="V199" s="3"/>
      <c r="W199" s="8"/>
      <c r="X199" s="3"/>
      <c r="Y199" s="3"/>
      <c r="Z199" s="3"/>
      <c r="AA199" s="3"/>
      <c r="AB199" s="3"/>
      <c r="AC199" s="3"/>
      <c r="AD199" s="3"/>
      <c r="AF199" s="3"/>
      <c r="AH199" s="3"/>
      <c r="AJ199" s="3"/>
      <c r="AL199" s="3"/>
      <c r="AN199" s="3"/>
      <c r="AP199" s="3"/>
      <c r="AR199" s="3"/>
      <c r="AT199" s="3"/>
      <c r="AV199" s="3"/>
      <c r="AX199" s="3"/>
      <c r="AZ199" s="3"/>
      <c r="BB199" s="3"/>
      <c r="BD199" s="3"/>
      <c r="BF199" s="3"/>
      <c r="BH199" s="3"/>
      <c r="BJ199" s="3"/>
      <c r="BL199" s="3"/>
      <c r="BN199" s="3"/>
      <c r="BP199" s="3"/>
      <c r="BR199" s="3"/>
      <c r="BT199" s="3"/>
      <c r="BV199" s="3"/>
      <c r="BX199" s="3"/>
      <c r="BZ199" s="3"/>
      <c r="CB199" s="3"/>
      <c r="CD199" s="3"/>
      <c r="CF199" s="3"/>
      <c r="CH199" s="3"/>
    </row>
    <row r="200" ht="13.5" customHeight="1">
      <c r="A200" s="3"/>
      <c r="B200" s="3"/>
      <c r="C200" s="3"/>
      <c r="D200" s="3"/>
      <c r="E200" s="8"/>
      <c r="F200" s="3"/>
      <c r="G200" s="8"/>
      <c r="H200" s="3"/>
      <c r="I200" s="8"/>
      <c r="J200" s="3"/>
      <c r="K200" s="8"/>
      <c r="L200" s="3"/>
      <c r="M200" s="8"/>
      <c r="N200" s="3"/>
      <c r="O200" s="8"/>
      <c r="P200" s="3"/>
      <c r="Q200" s="8"/>
      <c r="R200" s="3"/>
      <c r="S200" s="8"/>
      <c r="T200" s="3"/>
      <c r="U200" s="8"/>
      <c r="V200" s="3"/>
      <c r="W200" s="8"/>
      <c r="X200" s="3"/>
      <c r="Y200" s="3"/>
      <c r="Z200" s="3"/>
      <c r="AA200" s="3"/>
      <c r="AB200" s="3"/>
      <c r="AC200" s="3"/>
      <c r="AD200" s="3"/>
      <c r="AF200" s="3"/>
      <c r="AH200" s="3"/>
      <c r="AJ200" s="3"/>
      <c r="AL200" s="3"/>
      <c r="AN200" s="3"/>
      <c r="AP200" s="3"/>
      <c r="AR200" s="3"/>
      <c r="AT200" s="3"/>
      <c r="AV200" s="3"/>
      <c r="AX200" s="3"/>
      <c r="AZ200" s="3"/>
      <c r="BB200" s="3"/>
      <c r="BD200" s="3"/>
      <c r="BF200" s="3"/>
      <c r="BH200" s="3"/>
      <c r="BJ200" s="3"/>
      <c r="BL200" s="3"/>
      <c r="BN200" s="3"/>
      <c r="BP200" s="3"/>
      <c r="BR200" s="3"/>
      <c r="BT200" s="3"/>
      <c r="BV200" s="3"/>
      <c r="BX200" s="3"/>
      <c r="BZ200" s="3"/>
      <c r="CB200" s="3"/>
      <c r="CD200" s="3"/>
      <c r="CF200" s="3"/>
      <c r="CH200" s="3"/>
    </row>
    <row r="201" ht="13.5" customHeight="1">
      <c r="A201" s="3"/>
      <c r="B201" s="3"/>
      <c r="C201" s="3"/>
      <c r="D201" s="3"/>
      <c r="E201" s="8"/>
      <c r="F201" s="3"/>
      <c r="G201" s="8"/>
      <c r="H201" s="3"/>
      <c r="I201" s="8"/>
      <c r="J201" s="3"/>
      <c r="K201" s="8"/>
      <c r="L201" s="3"/>
      <c r="M201" s="8"/>
      <c r="N201" s="3"/>
      <c r="O201" s="8"/>
      <c r="P201" s="3"/>
      <c r="Q201" s="8"/>
      <c r="R201" s="3"/>
      <c r="S201" s="8"/>
      <c r="T201" s="3"/>
      <c r="U201" s="8"/>
      <c r="V201" s="3"/>
      <c r="W201" s="8"/>
      <c r="X201" s="3"/>
      <c r="Y201" s="3"/>
      <c r="Z201" s="3"/>
      <c r="AA201" s="3"/>
      <c r="AB201" s="3"/>
      <c r="AC201" s="3"/>
      <c r="AD201" s="3"/>
      <c r="AF201" s="3"/>
      <c r="AH201" s="3"/>
      <c r="AJ201" s="3"/>
      <c r="AL201" s="3"/>
      <c r="AN201" s="3"/>
      <c r="AP201" s="3"/>
      <c r="AR201" s="3"/>
      <c r="AT201" s="3"/>
      <c r="AV201" s="3"/>
      <c r="AX201" s="3"/>
      <c r="AZ201" s="3"/>
      <c r="BB201" s="3"/>
      <c r="BD201" s="3"/>
      <c r="BF201" s="3"/>
      <c r="BH201" s="3"/>
      <c r="BJ201" s="3"/>
      <c r="BL201" s="3"/>
      <c r="BN201" s="3"/>
      <c r="BP201" s="3"/>
      <c r="BR201" s="3"/>
      <c r="BT201" s="3"/>
      <c r="BV201" s="3"/>
      <c r="BX201" s="3"/>
      <c r="BZ201" s="3"/>
      <c r="CB201" s="3"/>
      <c r="CD201" s="3"/>
      <c r="CF201" s="3"/>
      <c r="CH201" s="3"/>
    </row>
    <row r="202" ht="13.5" customHeight="1">
      <c r="A202" s="3"/>
      <c r="B202" s="3"/>
      <c r="C202" s="3"/>
      <c r="D202" s="3"/>
      <c r="E202" s="8"/>
      <c r="F202" s="3"/>
      <c r="G202" s="8"/>
      <c r="H202" s="3"/>
      <c r="I202" s="8"/>
      <c r="J202" s="3"/>
      <c r="K202" s="8"/>
      <c r="L202" s="3"/>
      <c r="M202" s="8"/>
      <c r="N202" s="3"/>
      <c r="O202" s="8"/>
      <c r="P202" s="3"/>
      <c r="Q202" s="8"/>
      <c r="R202" s="3"/>
      <c r="S202" s="8"/>
      <c r="T202" s="3"/>
      <c r="U202" s="8"/>
      <c r="V202" s="3"/>
      <c r="W202" s="8"/>
      <c r="X202" s="3"/>
      <c r="Y202" s="3"/>
      <c r="Z202" s="3"/>
      <c r="AA202" s="3"/>
      <c r="AB202" s="3"/>
      <c r="AC202" s="3"/>
      <c r="AD202" s="3"/>
      <c r="AF202" s="3"/>
      <c r="AH202" s="3"/>
      <c r="AJ202" s="3"/>
      <c r="AL202" s="3"/>
      <c r="AN202" s="3"/>
      <c r="AP202" s="3"/>
      <c r="AR202" s="3"/>
      <c r="AT202" s="3"/>
      <c r="AV202" s="3"/>
      <c r="AX202" s="3"/>
      <c r="AZ202" s="3"/>
      <c r="BB202" s="3"/>
      <c r="BD202" s="3"/>
      <c r="BF202" s="3"/>
      <c r="BH202" s="3"/>
      <c r="BJ202" s="3"/>
      <c r="BL202" s="3"/>
      <c r="BN202" s="3"/>
      <c r="BP202" s="3"/>
      <c r="BR202" s="3"/>
      <c r="BT202" s="3"/>
      <c r="BV202" s="3"/>
      <c r="BX202" s="3"/>
      <c r="BZ202" s="3"/>
      <c r="CB202" s="3"/>
      <c r="CD202" s="3"/>
      <c r="CF202" s="3"/>
      <c r="CH202" s="3"/>
    </row>
    <row r="203" ht="13.5" customHeight="1">
      <c r="A203" s="3"/>
      <c r="B203" s="3"/>
      <c r="C203" s="3"/>
      <c r="D203" s="3"/>
      <c r="E203" s="8"/>
      <c r="F203" s="3"/>
      <c r="G203" s="8"/>
      <c r="H203" s="3"/>
      <c r="I203" s="8"/>
      <c r="J203" s="3"/>
      <c r="K203" s="8"/>
      <c r="L203" s="3"/>
      <c r="M203" s="8"/>
      <c r="N203" s="3"/>
      <c r="O203" s="8"/>
      <c r="P203" s="3"/>
      <c r="Q203" s="8"/>
      <c r="R203" s="3"/>
      <c r="S203" s="8"/>
      <c r="T203" s="3"/>
      <c r="U203" s="8"/>
      <c r="V203" s="3"/>
      <c r="W203" s="8"/>
      <c r="X203" s="3"/>
      <c r="Y203" s="3"/>
      <c r="Z203" s="3"/>
      <c r="AA203" s="3"/>
      <c r="AB203" s="3"/>
      <c r="AC203" s="3"/>
      <c r="AD203" s="3"/>
      <c r="AF203" s="3"/>
      <c r="AH203" s="3"/>
      <c r="AJ203" s="3"/>
      <c r="AL203" s="3"/>
      <c r="AN203" s="3"/>
      <c r="AP203" s="3"/>
      <c r="AR203" s="3"/>
      <c r="AT203" s="3"/>
      <c r="AV203" s="3"/>
      <c r="AX203" s="3"/>
      <c r="AZ203" s="3"/>
      <c r="BB203" s="3"/>
      <c r="BD203" s="3"/>
      <c r="BF203" s="3"/>
      <c r="BH203" s="3"/>
      <c r="BJ203" s="3"/>
      <c r="BL203" s="3"/>
      <c r="BN203" s="3"/>
      <c r="BP203" s="3"/>
      <c r="BR203" s="3"/>
      <c r="BT203" s="3"/>
      <c r="BV203" s="3"/>
      <c r="BX203" s="3"/>
      <c r="BZ203" s="3"/>
      <c r="CB203" s="3"/>
      <c r="CD203" s="3"/>
      <c r="CF203" s="3"/>
      <c r="CH203" s="3"/>
    </row>
    <row r="204" ht="13.5" customHeight="1">
      <c r="A204" s="3"/>
      <c r="B204" s="3"/>
      <c r="C204" s="3"/>
      <c r="D204" s="3"/>
      <c r="E204" s="8"/>
      <c r="F204" s="3"/>
      <c r="G204" s="8"/>
      <c r="H204" s="3"/>
      <c r="I204" s="8"/>
      <c r="J204" s="3"/>
      <c r="K204" s="8"/>
      <c r="L204" s="3"/>
      <c r="M204" s="8"/>
      <c r="N204" s="3"/>
      <c r="O204" s="8"/>
      <c r="P204" s="3"/>
      <c r="Q204" s="8"/>
      <c r="R204" s="3"/>
      <c r="S204" s="8"/>
      <c r="T204" s="3"/>
      <c r="U204" s="8"/>
      <c r="V204" s="3"/>
      <c r="W204" s="8"/>
      <c r="X204" s="3"/>
      <c r="Y204" s="3"/>
      <c r="Z204" s="3"/>
      <c r="AA204" s="3"/>
      <c r="AB204" s="3"/>
      <c r="AC204" s="3"/>
      <c r="AD204" s="3"/>
      <c r="AF204" s="3"/>
      <c r="AH204" s="3"/>
      <c r="AJ204" s="3"/>
      <c r="AL204" s="3"/>
      <c r="AN204" s="3"/>
      <c r="AP204" s="3"/>
      <c r="AR204" s="3"/>
      <c r="AT204" s="3"/>
      <c r="AV204" s="3"/>
      <c r="AX204" s="3"/>
      <c r="AZ204" s="3"/>
      <c r="BB204" s="3"/>
      <c r="BD204" s="3"/>
      <c r="BF204" s="3"/>
      <c r="BH204" s="3"/>
      <c r="BJ204" s="3"/>
      <c r="BL204" s="3"/>
      <c r="BN204" s="3"/>
      <c r="BP204" s="3"/>
      <c r="BR204" s="3"/>
      <c r="BT204" s="3"/>
      <c r="BV204" s="3"/>
      <c r="BX204" s="3"/>
      <c r="BZ204" s="3"/>
      <c r="CB204" s="3"/>
      <c r="CD204" s="3"/>
      <c r="CF204" s="3"/>
      <c r="CH204" s="3"/>
    </row>
    <row r="205" ht="13.5" customHeight="1">
      <c r="A205" s="3"/>
      <c r="B205" s="3"/>
      <c r="C205" s="3"/>
      <c r="D205" s="3"/>
      <c r="E205" s="8"/>
      <c r="F205" s="3"/>
      <c r="G205" s="8"/>
      <c r="H205" s="3"/>
      <c r="I205" s="8"/>
      <c r="J205" s="3"/>
      <c r="K205" s="8"/>
      <c r="L205" s="3"/>
      <c r="M205" s="8"/>
      <c r="N205" s="3"/>
      <c r="O205" s="8"/>
      <c r="P205" s="3"/>
      <c r="Q205" s="8"/>
      <c r="R205" s="3"/>
      <c r="S205" s="8"/>
      <c r="T205" s="3"/>
      <c r="U205" s="8"/>
      <c r="V205" s="3"/>
      <c r="W205" s="8"/>
      <c r="X205" s="3"/>
      <c r="Y205" s="3"/>
      <c r="Z205" s="3"/>
      <c r="AA205" s="3"/>
      <c r="AB205" s="3"/>
      <c r="AC205" s="3"/>
      <c r="AD205" s="3"/>
      <c r="AF205" s="3"/>
      <c r="AH205" s="3"/>
      <c r="AJ205" s="3"/>
      <c r="AL205" s="3"/>
      <c r="AN205" s="3"/>
      <c r="AP205" s="3"/>
      <c r="AR205" s="3"/>
      <c r="AT205" s="3"/>
      <c r="AV205" s="3"/>
      <c r="AX205" s="3"/>
      <c r="AZ205" s="3"/>
      <c r="BB205" s="3"/>
      <c r="BD205" s="3"/>
      <c r="BF205" s="3"/>
      <c r="BH205" s="3"/>
      <c r="BJ205" s="3"/>
      <c r="BL205" s="3"/>
      <c r="BN205" s="3"/>
      <c r="BP205" s="3"/>
      <c r="BR205" s="3"/>
      <c r="BT205" s="3"/>
      <c r="BV205" s="3"/>
      <c r="BX205" s="3"/>
      <c r="BZ205" s="3"/>
      <c r="CB205" s="3"/>
      <c r="CD205" s="3"/>
      <c r="CF205" s="3"/>
      <c r="CH205" s="3"/>
    </row>
    <row r="206" ht="13.5" customHeight="1">
      <c r="A206" s="3"/>
      <c r="B206" s="3"/>
      <c r="C206" s="3"/>
      <c r="D206" s="3"/>
      <c r="E206" s="8"/>
      <c r="F206" s="3"/>
      <c r="G206" s="8"/>
      <c r="H206" s="3"/>
      <c r="I206" s="8"/>
      <c r="J206" s="3"/>
      <c r="K206" s="8"/>
      <c r="L206" s="3"/>
      <c r="M206" s="8"/>
      <c r="N206" s="3"/>
      <c r="O206" s="8"/>
      <c r="P206" s="3"/>
      <c r="Q206" s="8"/>
      <c r="R206" s="3"/>
      <c r="S206" s="8"/>
      <c r="T206" s="3"/>
      <c r="U206" s="8"/>
      <c r="V206" s="3"/>
      <c r="W206" s="8"/>
      <c r="X206" s="3"/>
      <c r="Y206" s="3"/>
      <c r="Z206" s="3"/>
      <c r="AA206" s="3"/>
      <c r="AB206" s="3"/>
      <c r="AC206" s="3"/>
      <c r="AD206" s="3"/>
      <c r="AF206" s="3"/>
      <c r="AH206" s="3"/>
      <c r="AJ206" s="3"/>
      <c r="AL206" s="3"/>
      <c r="AN206" s="3"/>
      <c r="AP206" s="3"/>
      <c r="AR206" s="3"/>
      <c r="AT206" s="3"/>
      <c r="AV206" s="3"/>
      <c r="AX206" s="3"/>
      <c r="AZ206" s="3"/>
      <c r="BB206" s="3"/>
      <c r="BD206" s="3"/>
      <c r="BF206" s="3"/>
      <c r="BH206" s="3"/>
      <c r="BJ206" s="3"/>
      <c r="BL206" s="3"/>
      <c r="BN206" s="3"/>
      <c r="BP206" s="3"/>
      <c r="BR206" s="3"/>
      <c r="BT206" s="3"/>
      <c r="BV206" s="3"/>
      <c r="BX206" s="3"/>
      <c r="BZ206" s="3"/>
      <c r="CB206" s="3"/>
      <c r="CD206" s="3"/>
      <c r="CF206" s="3"/>
      <c r="CH206" s="3"/>
    </row>
    <row r="207" ht="13.5" customHeight="1">
      <c r="A207" s="3"/>
      <c r="B207" s="3"/>
      <c r="C207" s="3"/>
      <c r="D207" s="3"/>
      <c r="E207" s="8"/>
      <c r="F207" s="3"/>
      <c r="G207" s="8"/>
      <c r="H207" s="3"/>
      <c r="I207" s="8"/>
      <c r="J207" s="3"/>
      <c r="K207" s="8"/>
      <c r="L207" s="3"/>
      <c r="M207" s="8"/>
      <c r="N207" s="3"/>
      <c r="O207" s="8"/>
      <c r="P207" s="3"/>
      <c r="Q207" s="8"/>
      <c r="R207" s="3"/>
      <c r="S207" s="8"/>
      <c r="T207" s="3"/>
      <c r="U207" s="8"/>
      <c r="V207" s="3"/>
      <c r="W207" s="8"/>
      <c r="X207" s="3"/>
      <c r="Y207" s="3"/>
      <c r="Z207" s="3"/>
      <c r="AA207" s="3"/>
      <c r="AB207" s="3"/>
      <c r="AC207" s="3"/>
      <c r="AD207" s="3"/>
      <c r="AF207" s="3"/>
      <c r="AH207" s="3"/>
      <c r="AJ207" s="3"/>
      <c r="AL207" s="3"/>
      <c r="AN207" s="3"/>
      <c r="AP207" s="3"/>
      <c r="AR207" s="3"/>
      <c r="AT207" s="3"/>
      <c r="AV207" s="3"/>
      <c r="AX207" s="3"/>
      <c r="AZ207" s="3"/>
      <c r="BB207" s="3"/>
      <c r="BD207" s="3"/>
      <c r="BF207" s="3"/>
      <c r="BH207" s="3"/>
      <c r="BJ207" s="3"/>
      <c r="BL207" s="3"/>
      <c r="BN207" s="3"/>
      <c r="BP207" s="3"/>
      <c r="BR207" s="3"/>
      <c r="BT207" s="3"/>
      <c r="BV207" s="3"/>
      <c r="BX207" s="3"/>
      <c r="BZ207" s="3"/>
      <c r="CB207" s="3"/>
      <c r="CD207" s="3"/>
      <c r="CF207" s="3"/>
      <c r="CH207" s="3"/>
    </row>
    <row r="208" ht="13.5" customHeight="1">
      <c r="A208" s="3"/>
      <c r="B208" s="3"/>
      <c r="C208" s="3"/>
      <c r="D208" s="3"/>
      <c r="E208" s="8"/>
      <c r="F208" s="3"/>
      <c r="G208" s="8"/>
      <c r="H208" s="3"/>
      <c r="I208" s="8"/>
      <c r="J208" s="3"/>
      <c r="K208" s="8"/>
      <c r="L208" s="3"/>
      <c r="M208" s="8"/>
      <c r="N208" s="3"/>
      <c r="O208" s="8"/>
      <c r="P208" s="3"/>
      <c r="Q208" s="8"/>
      <c r="R208" s="3"/>
      <c r="S208" s="8"/>
      <c r="T208" s="3"/>
      <c r="U208" s="8"/>
      <c r="V208" s="3"/>
      <c r="W208" s="8"/>
      <c r="X208" s="3"/>
      <c r="Y208" s="3"/>
      <c r="Z208" s="3"/>
      <c r="AA208" s="3"/>
      <c r="AB208" s="3"/>
      <c r="AC208" s="3"/>
      <c r="AD208" s="3"/>
      <c r="AF208" s="3"/>
      <c r="AH208" s="3"/>
      <c r="AJ208" s="3"/>
      <c r="AL208" s="3"/>
      <c r="AN208" s="3"/>
      <c r="AP208" s="3"/>
      <c r="AR208" s="3"/>
      <c r="AT208" s="3"/>
      <c r="AV208" s="3"/>
      <c r="AX208" s="3"/>
      <c r="AZ208" s="3"/>
      <c r="BB208" s="3"/>
      <c r="BD208" s="3"/>
      <c r="BF208" s="3"/>
      <c r="BH208" s="3"/>
      <c r="BJ208" s="3"/>
      <c r="BL208" s="3"/>
      <c r="BN208" s="3"/>
      <c r="BP208" s="3"/>
      <c r="BR208" s="3"/>
      <c r="BT208" s="3"/>
      <c r="BV208" s="3"/>
      <c r="BX208" s="3"/>
      <c r="BZ208" s="3"/>
      <c r="CB208" s="3"/>
      <c r="CD208" s="3"/>
      <c r="CF208" s="3"/>
      <c r="CH208" s="3"/>
    </row>
    <row r="209" ht="13.5" customHeight="1">
      <c r="A209" s="3"/>
      <c r="B209" s="3"/>
      <c r="C209" s="3"/>
      <c r="D209" s="3"/>
      <c r="E209" s="8"/>
      <c r="F209" s="3"/>
      <c r="G209" s="8"/>
      <c r="H209" s="3"/>
      <c r="I209" s="8"/>
      <c r="J209" s="3"/>
      <c r="K209" s="8"/>
      <c r="L209" s="3"/>
      <c r="M209" s="8"/>
      <c r="N209" s="3"/>
      <c r="O209" s="8"/>
      <c r="P209" s="3"/>
      <c r="Q209" s="8"/>
      <c r="R209" s="3"/>
      <c r="S209" s="8"/>
      <c r="T209" s="3"/>
      <c r="U209" s="8"/>
      <c r="V209" s="3"/>
      <c r="W209" s="8"/>
      <c r="X209" s="3"/>
      <c r="Y209" s="3"/>
      <c r="Z209" s="3"/>
      <c r="AA209" s="3"/>
      <c r="AB209" s="3"/>
      <c r="AC209" s="3"/>
      <c r="AD209" s="3"/>
      <c r="AF209" s="3"/>
      <c r="AH209" s="3"/>
      <c r="AJ209" s="3"/>
      <c r="AL209" s="3"/>
      <c r="AN209" s="3"/>
      <c r="AP209" s="3"/>
      <c r="AR209" s="3"/>
      <c r="AT209" s="3"/>
      <c r="AV209" s="3"/>
      <c r="AX209" s="3"/>
      <c r="AZ209" s="3"/>
      <c r="BB209" s="3"/>
      <c r="BD209" s="3"/>
      <c r="BF209" s="3"/>
      <c r="BH209" s="3"/>
      <c r="BJ209" s="3"/>
      <c r="BL209" s="3"/>
      <c r="BN209" s="3"/>
      <c r="BP209" s="3"/>
      <c r="BR209" s="3"/>
      <c r="BT209" s="3"/>
      <c r="BV209" s="3"/>
      <c r="BX209" s="3"/>
      <c r="BZ209" s="3"/>
      <c r="CB209" s="3"/>
      <c r="CD209" s="3"/>
      <c r="CF209" s="3"/>
      <c r="CH209" s="3"/>
    </row>
    <row r="210" ht="13.5" customHeight="1">
      <c r="A210" s="3"/>
      <c r="B210" s="3"/>
      <c r="C210" s="3"/>
      <c r="D210" s="3"/>
      <c r="E210" s="8"/>
      <c r="F210" s="3"/>
      <c r="G210" s="8"/>
      <c r="H210" s="3"/>
      <c r="I210" s="8"/>
      <c r="J210" s="3"/>
      <c r="K210" s="8"/>
      <c r="L210" s="3"/>
      <c r="M210" s="8"/>
      <c r="N210" s="3"/>
      <c r="O210" s="8"/>
      <c r="P210" s="3"/>
      <c r="Q210" s="8"/>
      <c r="R210" s="3"/>
      <c r="S210" s="8"/>
      <c r="T210" s="3"/>
      <c r="U210" s="8"/>
      <c r="V210" s="3"/>
      <c r="W210" s="8"/>
      <c r="X210" s="3"/>
      <c r="Y210" s="3"/>
      <c r="Z210" s="3"/>
      <c r="AA210" s="3"/>
      <c r="AB210" s="3"/>
      <c r="AC210" s="3"/>
      <c r="AD210" s="3"/>
      <c r="AF210" s="3"/>
      <c r="AH210" s="3"/>
      <c r="AJ210" s="3"/>
      <c r="AL210" s="3"/>
      <c r="AN210" s="3"/>
      <c r="AP210" s="3"/>
      <c r="AR210" s="3"/>
      <c r="AT210" s="3"/>
      <c r="AV210" s="3"/>
      <c r="AX210" s="3"/>
      <c r="AZ210" s="3"/>
      <c r="BB210" s="3"/>
      <c r="BD210" s="3"/>
      <c r="BF210" s="3"/>
      <c r="BH210" s="3"/>
      <c r="BJ210" s="3"/>
      <c r="BL210" s="3"/>
      <c r="BN210" s="3"/>
      <c r="BP210" s="3"/>
      <c r="BR210" s="3"/>
      <c r="BT210" s="3"/>
      <c r="BV210" s="3"/>
      <c r="BX210" s="3"/>
      <c r="BZ210" s="3"/>
      <c r="CB210" s="3"/>
      <c r="CD210" s="3"/>
      <c r="CF210" s="3"/>
      <c r="CH210" s="3"/>
    </row>
    <row r="211" ht="13.5" customHeight="1">
      <c r="A211" s="3"/>
      <c r="B211" s="3"/>
      <c r="C211" s="3"/>
      <c r="D211" s="3"/>
      <c r="E211" s="8"/>
      <c r="F211" s="3"/>
      <c r="G211" s="8"/>
      <c r="H211" s="3"/>
      <c r="I211" s="8"/>
      <c r="J211" s="3"/>
      <c r="K211" s="8"/>
      <c r="L211" s="3"/>
      <c r="M211" s="8"/>
      <c r="N211" s="3"/>
      <c r="O211" s="8"/>
      <c r="P211" s="3"/>
      <c r="Q211" s="8"/>
      <c r="R211" s="3"/>
      <c r="S211" s="8"/>
      <c r="T211" s="3"/>
      <c r="U211" s="8"/>
      <c r="V211" s="3"/>
      <c r="W211" s="8"/>
      <c r="X211" s="3"/>
      <c r="Y211" s="3"/>
      <c r="Z211" s="3"/>
      <c r="AA211" s="3"/>
      <c r="AB211" s="3"/>
      <c r="AC211" s="3"/>
      <c r="AD211" s="3"/>
      <c r="AF211" s="3"/>
      <c r="AH211" s="3"/>
      <c r="AJ211" s="3"/>
      <c r="AL211" s="3"/>
      <c r="AN211" s="3"/>
      <c r="AP211" s="3"/>
      <c r="AR211" s="3"/>
      <c r="AT211" s="3"/>
      <c r="AV211" s="3"/>
      <c r="AX211" s="3"/>
      <c r="AZ211" s="3"/>
      <c r="BB211" s="3"/>
      <c r="BD211" s="3"/>
      <c r="BF211" s="3"/>
      <c r="BH211" s="3"/>
      <c r="BJ211" s="3"/>
      <c r="BL211" s="3"/>
      <c r="BN211" s="3"/>
      <c r="BP211" s="3"/>
      <c r="BR211" s="3"/>
      <c r="BT211" s="3"/>
      <c r="BV211" s="3"/>
      <c r="BX211" s="3"/>
      <c r="BZ211" s="3"/>
      <c r="CB211" s="3"/>
      <c r="CD211" s="3"/>
      <c r="CF211" s="3"/>
      <c r="CH211" s="3"/>
    </row>
    <row r="212" ht="13.5" customHeight="1">
      <c r="A212" s="3"/>
      <c r="B212" s="3"/>
      <c r="C212" s="3"/>
      <c r="D212" s="3"/>
      <c r="E212" s="8"/>
      <c r="F212" s="3"/>
      <c r="G212" s="8"/>
      <c r="H212" s="3"/>
      <c r="I212" s="8"/>
      <c r="J212" s="3"/>
      <c r="K212" s="8"/>
      <c r="L212" s="3"/>
      <c r="M212" s="8"/>
      <c r="N212" s="3"/>
      <c r="O212" s="8"/>
      <c r="P212" s="3"/>
      <c r="Q212" s="8"/>
      <c r="R212" s="3"/>
      <c r="S212" s="8"/>
      <c r="T212" s="3"/>
      <c r="U212" s="8"/>
      <c r="V212" s="3"/>
      <c r="W212" s="8"/>
      <c r="X212" s="3"/>
      <c r="Y212" s="3"/>
      <c r="Z212" s="3"/>
      <c r="AA212" s="3"/>
      <c r="AB212" s="3"/>
      <c r="AC212" s="3"/>
      <c r="AD212" s="3"/>
      <c r="AF212" s="3"/>
      <c r="AH212" s="3"/>
      <c r="AJ212" s="3"/>
      <c r="AL212" s="3"/>
      <c r="AN212" s="3"/>
      <c r="AP212" s="3"/>
      <c r="AR212" s="3"/>
      <c r="AT212" s="3"/>
      <c r="AV212" s="3"/>
      <c r="AX212" s="3"/>
      <c r="AZ212" s="3"/>
      <c r="BB212" s="3"/>
      <c r="BD212" s="3"/>
      <c r="BF212" s="3"/>
      <c r="BH212" s="3"/>
      <c r="BJ212" s="3"/>
      <c r="BL212" s="3"/>
      <c r="BN212" s="3"/>
      <c r="BP212" s="3"/>
      <c r="BR212" s="3"/>
      <c r="BT212" s="3"/>
      <c r="BV212" s="3"/>
      <c r="BX212" s="3"/>
      <c r="BZ212" s="3"/>
      <c r="CB212" s="3"/>
      <c r="CD212" s="3"/>
      <c r="CF212" s="3"/>
      <c r="CH212" s="3"/>
    </row>
    <row r="213" ht="13.5" customHeight="1">
      <c r="A213" s="3"/>
      <c r="B213" s="3"/>
      <c r="C213" s="3"/>
      <c r="D213" s="3"/>
      <c r="E213" s="8"/>
      <c r="F213" s="3"/>
      <c r="G213" s="8"/>
      <c r="H213" s="3"/>
      <c r="I213" s="8"/>
      <c r="J213" s="3"/>
      <c r="K213" s="8"/>
      <c r="L213" s="3"/>
      <c r="M213" s="8"/>
      <c r="N213" s="3"/>
      <c r="O213" s="8"/>
      <c r="P213" s="3"/>
      <c r="Q213" s="8"/>
      <c r="R213" s="3"/>
      <c r="S213" s="8"/>
      <c r="T213" s="3"/>
      <c r="U213" s="8"/>
      <c r="V213" s="3"/>
      <c r="W213" s="8"/>
      <c r="X213" s="3"/>
      <c r="Y213" s="3"/>
      <c r="Z213" s="3"/>
      <c r="AA213" s="3"/>
      <c r="AB213" s="3"/>
      <c r="AC213" s="3"/>
      <c r="AD213" s="3"/>
      <c r="AF213" s="3"/>
      <c r="AH213" s="3"/>
      <c r="AJ213" s="3"/>
      <c r="AL213" s="3"/>
      <c r="AN213" s="3"/>
      <c r="AP213" s="3"/>
      <c r="AR213" s="3"/>
      <c r="AT213" s="3"/>
      <c r="AV213" s="3"/>
      <c r="AX213" s="3"/>
      <c r="AZ213" s="3"/>
      <c r="BB213" s="3"/>
      <c r="BD213" s="3"/>
      <c r="BF213" s="3"/>
      <c r="BH213" s="3"/>
      <c r="BJ213" s="3"/>
      <c r="BL213" s="3"/>
      <c r="BN213" s="3"/>
      <c r="BP213" s="3"/>
      <c r="BR213" s="3"/>
      <c r="BT213" s="3"/>
      <c r="BV213" s="3"/>
      <c r="BX213" s="3"/>
      <c r="BZ213" s="3"/>
      <c r="CB213" s="3"/>
      <c r="CD213" s="3"/>
      <c r="CF213" s="3"/>
      <c r="CH213" s="3"/>
    </row>
    <row r="214" ht="13.5" customHeight="1">
      <c r="A214" s="3"/>
      <c r="B214" s="3"/>
      <c r="C214" s="3"/>
      <c r="D214" s="3"/>
      <c r="E214" s="8"/>
      <c r="F214" s="3"/>
      <c r="G214" s="8"/>
      <c r="H214" s="3"/>
      <c r="I214" s="8"/>
      <c r="J214" s="3"/>
      <c r="K214" s="8"/>
      <c r="L214" s="3"/>
      <c r="M214" s="8"/>
      <c r="N214" s="3"/>
      <c r="O214" s="8"/>
      <c r="P214" s="3"/>
      <c r="Q214" s="8"/>
      <c r="R214" s="3"/>
      <c r="S214" s="8"/>
      <c r="T214" s="3"/>
      <c r="U214" s="8"/>
      <c r="V214" s="3"/>
      <c r="W214" s="8"/>
      <c r="X214" s="3"/>
      <c r="Y214" s="3"/>
      <c r="Z214" s="3"/>
      <c r="AA214" s="3"/>
      <c r="AB214" s="3"/>
      <c r="AC214" s="3"/>
      <c r="AD214" s="3"/>
      <c r="AF214" s="3"/>
      <c r="AH214" s="3"/>
      <c r="AJ214" s="3"/>
      <c r="AL214" s="3"/>
      <c r="AN214" s="3"/>
      <c r="AP214" s="3"/>
      <c r="AR214" s="3"/>
      <c r="AT214" s="3"/>
      <c r="AV214" s="3"/>
      <c r="AX214" s="3"/>
      <c r="AZ214" s="3"/>
      <c r="BB214" s="3"/>
      <c r="BD214" s="3"/>
      <c r="BF214" s="3"/>
      <c r="BH214" s="3"/>
      <c r="BJ214" s="3"/>
      <c r="BL214" s="3"/>
      <c r="BN214" s="3"/>
      <c r="BP214" s="3"/>
      <c r="BR214" s="3"/>
      <c r="BT214" s="3"/>
      <c r="BV214" s="3"/>
      <c r="BX214" s="3"/>
      <c r="BZ214" s="3"/>
      <c r="CB214" s="3"/>
      <c r="CD214" s="3"/>
      <c r="CF214" s="3"/>
      <c r="CH214" s="3"/>
    </row>
    <row r="215" ht="13.5" customHeight="1">
      <c r="A215" s="3"/>
      <c r="B215" s="3"/>
      <c r="C215" s="3"/>
      <c r="D215" s="3"/>
      <c r="E215" s="8"/>
      <c r="F215" s="3"/>
      <c r="G215" s="8"/>
      <c r="H215" s="3"/>
      <c r="I215" s="8"/>
      <c r="J215" s="3"/>
      <c r="K215" s="8"/>
      <c r="L215" s="3"/>
      <c r="M215" s="8"/>
      <c r="N215" s="3"/>
      <c r="O215" s="8"/>
      <c r="P215" s="3"/>
      <c r="Q215" s="8"/>
      <c r="R215" s="3"/>
      <c r="S215" s="8"/>
      <c r="T215" s="3"/>
      <c r="U215" s="8"/>
      <c r="V215" s="3"/>
      <c r="W215" s="8"/>
      <c r="X215" s="3"/>
      <c r="Y215" s="3"/>
      <c r="Z215" s="3"/>
      <c r="AA215" s="3"/>
      <c r="AB215" s="3"/>
      <c r="AC215" s="3"/>
      <c r="AD215" s="3"/>
      <c r="AF215" s="3"/>
      <c r="AH215" s="3"/>
      <c r="AJ215" s="3"/>
      <c r="AL215" s="3"/>
      <c r="AN215" s="3"/>
      <c r="AP215" s="3"/>
      <c r="AR215" s="3"/>
      <c r="AT215" s="3"/>
      <c r="AV215" s="3"/>
      <c r="AX215" s="3"/>
      <c r="AZ215" s="3"/>
      <c r="BB215" s="3"/>
      <c r="BD215" s="3"/>
      <c r="BF215" s="3"/>
      <c r="BH215" s="3"/>
      <c r="BJ215" s="3"/>
      <c r="BL215" s="3"/>
      <c r="BN215" s="3"/>
      <c r="BP215" s="3"/>
      <c r="BR215" s="3"/>
      <c r="BT215" s="3"/>
      <c r="BV215" s="3"/>
      <c r="BX215" s="3"/>
      <c r="BZ215" s="3"/>
      <c r="CB215" s="3"/>
      <c r="CD215" s="3"/>
      <c r="CF215" s="3"/>
      <c r="CH215" s="3"/>
    </row>
    <row r="216" ht="13.5" customHeight="1">
      <c r="A216" s="3"/>
      <c r="B216" s="3"/>
      <c r="C216" s="3"/>
      <c r="D216" s="3"/>
      <c r="E216" s="8"/>
      <c r="F216" s="3"/>
      <c r="G216" s="8"/>
      <c r="H216" s="3"/>
      <c r="I216" s="8"/>
      <c r="J216" s="3"/>
      <c r="K216" s="8"/>
      <c r="L216" s="3"/>
      <c r="M216" s="8"/>
      <c r="N216" s="3"/>
      <c r="O216" s="8"/>
      <c r="P216" s="3"/>
      <c r="Q216" s="8"/>
      <c r="R216" s="3"/>
      <c r="S216" s="8"/>
      <c r="T216" s="3"/>
      <c r="U216" s="8"/>
      <c r="V216" s="3"/>
      <c r="W216" s="8"/>
      <c r="X216" s="3"/>
      <c r="Y216" s="3"/>
      <c r="Z216" s="3"/>
      <c r="AA216" s="3"/>
      <c r="AB216" s="3"/>
      <c r="AC216" s="3"/>
      <c r="AD216" s="3"/>
      <c r="AF216" s="3"/>
      <c r="AH216" s="3"/>
      <c r="AJ216" s="3"/>
      <c r="AL216" s="3"/>
      <c r="AN216" s="3"/>
      <c r="AP216" s="3"/>
      <c r="AR216" s="3"/>
      <c r="AT216" s="3"/>
      <c r="AV216" s="3"/>
      <c r="AX216" s="3"/>
      <c r="AZ216" s="3"/>
      <c r="BB216" s="3"/>
      <c r="BD216" s="3"/>
      <c r="BF216" s="3"/>
      <c r="BH216" s="3"/>
      <c r="BJ216" s="3"/>
      <c r="BL216" s="3"/>
      <c r="BN216" s="3"/>
      <c r="BP216" s="3"/>
      <c r="BR216" s="3"/>
      <c r="BT216" s="3"/>
      <c r="BV216" s="3"/>
      <c r="BX216" s="3"/>
      <c r="BZ216" s="3"/>
      <c r="CB216" s="3"/>
      <c r="CD216" s="3"/>
      <c r="CF216" s="3"/>
      <c r="CH216" s="3"/>
    </row>
    <row r="217" ht="13.5" customHeight="1">
      <c r="A217" s="3"/>
      <c r="B217" s="3"/>
      <c r="C217" s="3"/>
      <c r="D217" s="3"/>
      <c r="E217" s="8"/>
      <c r="F217" s="3"/>
      <c r="G217" s="8"/>
      <c r="H217" s="3"/>
      <c r="I217" s="8"/>
      <c r="J217" s="3"/>
      <c r="K217" s="8"/>
      <c r="L217" s="3"/>
      <c r="M217" s="8"/>
      <c r="N217" s="3"/>
      <c r="O217" s="8"/>
      <c r="P217" s="3"/>
      <c r="Q217" s="8"/>
      <c r="R217" s="3"/>
      <c r="S217" s="8"/>
      <c r="T217" s="3"/>
      <c r="U217" s="8"/>
      <c r="V217" s="3"/>
      <c r="W217" s="8"/>
      <c r="X217" s="3"/>
      <c r="Y217" s="3"/>
      <c r="Z217" s="3"/>
      <c r="AA217" s="3"/>
      <c r="AB217" s="3"/>
      <c r="AC217" s="3"/>
      <c r="AD217" s="3"/>
      <c r="AF217" s="3"/>
      <c r="AH217" s="3"/>
      <c r="AJ217" s="3"/>
      <c r="AL217" s="3"/>
      <c r="AN217" s="3"/>
      <c r="AP217" s="3"/>
      <c r="AR217" s="3"/>
      <c r="AT217" s="3"/>
      <c r="AV217" s="3"/>
      <c r="AX217" s="3"/>
      <c r="AZ217" s="3"/>
      <c r="BB217" s="3"/>
      <c r="BD217" s="3"/>
      <c r="BF217" s="3"/>
      <c r="BH217" s="3"/>
      <c r="BJ217" s="3"/>
      <c r="BL217" s="3"/>
      <c r="BN217" s="3"/>
      <c r="BP217" s="3"/>
      <c r="BR217" s="3"/>
      <c r="BT217" s="3"/>
      <c r="BV217" s="3"/>
      <c r="BX217" s="3"/>
      <c r="BZ217" s="3"/>
      <c r="CB217" s="3"/>
      <c r="CD217" s="3"/>
      <c r="CF217" s="3"/>
      <c r="CH217" s="3"/>
    </row>
    <row r="218" ht="13.5" customHeight="1">
      <c r="A218" s="3"/>
      <c r="B218" s="3"/>
      <c r="C218" s="3"/>
      <c r="D218" s="3"/>
      <c r="E218" s="8"/>
      <c r="F218" s="3"/>
      <c r="G218" s="8"/>
      <c r="H218" s="3"/>
      <c r="I218" s="8"/>
      <c r="J218" s="3"/>
      <c r="K218" s="8"/>
      <c r="L218" s="3"/>
      <c r="M218" s="8"/>
      <c r="N218" s="3"/>
      <c r="O218" s="8"/>
      <c r="P218" s="3"/>
      <c r="Q218" s="8"/>
      <c r="R218" s="3"/>
      <c r="S218" s="8"/>
      <c r="T218" s="3"/>
      <c r="U218" s="8"/>
      <c r="V218" s="3"/>
      <c r="W218" s="8"/>
      <c r="X218" s="3"/>
      <c r="Y218" s="3"/>
      <c r="Z218" s="3"/>
      <c r="AA218" s="3"/>
      <c r="AB218" s="3"/>
      <c r="AC218" s="3"/>
      <c r="AD218" s="3"/>
      <c r="AF218" s="3"/>
      <c r="AH218" s="3"/>
      <c r="AJ218" s="3"/>
      <c r="AL218" s="3"/>
      <c r="AN218" s="3"/>
      <c r="AP218" s="3"/>
      <c r="AR218" s="3"/>
      <c r="AT218" s="3"/>
      <c r="AV218" s="3"/>
      <c r="AX218" s="3"/>
      <c r="AZ218" s="3"/>
      <c r="BB218" s="3"/>
      <c r="BD218" s="3"/>
      <c r="BF218" s="3"/>
      <c r="BH218" s="3"/>
      <c r="BJ218" s="3"/>
      <c r="BL218" s="3"/>
      <c r="BN218" s="3"/>
      <c r="BP218" s="3"/>
      <c r="BR218" s="3"/>
      <c r="BT218" s="3"/>
      <c r="BV218" s="3"/>
      <c r="BX218" s="3"/>
      <c r="BZ218" s="3"/>
      <c r="CB218" s="3"/>
      <c r="CD218" s="3"/>
      <c r="CF218" s="3"/>
      <c r="CH218" s="3"/>
    </row>
    <row r="219" ht="13.5" customHeight="1">
      <c r="A219" s="3"/>
      <c r="B219" s="3"/>
      <c r="C219" s="3"/>
      <c r="D219" s="3"/>
      <c r="E219" s="8"/>
      <c r="F219" s="3"/>
      <c r="G219" s="8"/>
      <c r="H219" s="3"/>
      <c r="I219" s="8"/>
      <c r="J219" s="3"/>
      <c r="K219" s="8"/>
      <c r="L219" s="3"/>
      <c r="M219" s="8"/>
      <c r="N219" s="3"/>
      <c r="O219" s="8"/>
      <c r="P219" s="3"/>
      <c r="Q219" s="8"/>
      <c r="R219" s="3"/>
      <c r="S219" s="8"/>
      <c r="T219" s="3"/>
      <c r="U219" s="8"/>
      <c r="V219" s="3"/>
      <c r="W219" s="8"/>
      <c r="X219" s="3"/>
      <c r="Y219" s="3"/>
      <c r="Z219" s="3"/>
      <c r="AA219" s="3"/>
      <c r="AB219" s="3"/>
      <c r="AC219" s="3"/>
      <c r="AD219" s="3"/>
      <c r="AF219" s="3"/>
      <c r="AH219" s="3"/>
      <c r="AJ219" s="3"/>
      <c r="AL219" s="3"/>
      <c r="AN219" s="3"/>
      <c r="AP219" s="3"/>
      <c r="AR219" s="3"/>
      <c r="AT219" s="3"/>
      <c r="AV219" s="3"/>
      <c r="AX219" s="3"/>
      <c r="AZ219" s="3"/>
      <c r="BB219" s="3"/>
      <c r="BD219" s="3"/>
      <c r="BF219" s="3"/>
      <c r="BH219" s="3"/>
      <c r="BJ219" s="3"/>
      <c r="BL219" s="3"/>
      <c r="BN219" s="3"/>
      <c r="BP219" s="3"/>
      <c r="BR219" s="3"/>
      <c r="BT219" s="3"/>
      <c r="BV219" s="3"/>
      <c r="BX219" s="3"/>
      <c r="BZ219" s="3"/>
      <c r="CB219" s="3"/>
      <c r="CD219" s="3"/>
      <c r="CF219" s="3"/>
      <c r="CH219" s="3"/>
    </row>
    <row r="220" ht="13.5" customHeight="1">
      <c r="A220" s="3"/>
      <c r="B220" s="3"/>
      <c r="C220" s="3"/>
      <c r="D220" s="3"/>
      <c r="E220" s="8"/>
      <c r="F220" s="3"/>
      <c r="G220" s="8"/>
      <c r="H220" s="3"/>
      <c r="I220" s="8"/>
      <c r="J220" s="3"/>
      <c r="K220" s="8"/>
      <c r="L220" s="3"/>
      <c r="M220" s="8"/>
      <c r="N220" s="3"/>
      <c r="O220" s="8"/>
      <c r="P220" s="3"/>
      <c r="Q220" s="8"/>
      <c r="R220" s="3"/>
      <c r="S220" s="8"/>
      <c r="T220" s="3"/>
      <c r="U220" s="8"/>
      <c r="V220" s="3"/>
      <c r="W220" s="8"/>
      <c r="X220" s="3"/>
      <c r="Y220" s="3"/>
      <c r="Z220" s="3"/>
      <c r="AA220" s="3"/>
      <c r="AB220" s="3"/>
      <c r="AC220" s="3"/>
      <c r="AD220" s="3"/>
      <c r="AF220" s="3"/>
      <c r="AH220" s="3"/>
      <c r="AJ220" s="3"/>
      <c r="AL220" s="3"/>
      <c r="AN220" s="3"/>
      <c r="AP220" s="3"/>
      <c r="AR220" s="3"/>
      <c r="AT220" s="3"/>
      <c r="AV220" s="3"/>
      <c r="AX220" s="3"/>
      <c r="AZ220" s="3"/>
      <c r="BB220" s="3"/>
      <c r="BD220" s="3"/>
      <c r="BF220" s="3"/>
      <c r="BH220" s="3"/>
      <c r="BJ220" s="3"/>
      <c r="BL220" s="3"/>
      <c r="BN220" s="3"/>
      <c r="BP220" s="3"/>
      <c r="BR220" s="3"/>
      <c r="BT220" s="3"/>
      <c r="BV220" s="3"/>
      <c r="BX220" s="3"/>
      <c r="BZ220" s="3"/>
      <c r="CB220" s="3"/>
      <c r="CD220" s="3"/>
      <c r="CF220" s="3"/>
      <c r="CH220" s="3"/>
    </row>
    <row r="221" ht="13.5" customHeight="1">
      <c r="A221" s="3"/>
      <c r="B221" s="3"/>
      <c r="C221" s="3"/>
      <c r="D221" s="3"/>
      <c r="E221" s="8"/>
      <c r="F221" s="3"/>
      <c r="G221" s="8"/>
      <c r="H221" s="3"/>
      <c r="I221" s="8"/>
      <c r="J221" s="3"/>
      <c r="K221" s="8"/>
      <c r="L221" s="3"/>
      <c r="M221" s="8"/>
      <c r="N221" s="3"/>
      <c r="O221" s="8"/>
      <c r="P221" s="3"/>
      <c r="Q221" s="8"/>
      <c r="R221" s="3"/>
      <c r="S221" s="8"/>
      <c r="T221" s="3"/>
      <c r="U221" s="8"/>
      <c r="V221" s="3"/>
      <c r="W221" s="8"/>
      <c r="X221" s="3"/>
      <c r="Y221" s="3"/>
      <c r="Z221" s="3"/>
      <c r="AA221" s="3"/>
      <c r="AB221" s="3"/>
      <c r="AC221" s="3"/>
      <c r="AD221" s="3"/>
      <c r="AF221" s="3"/>
      <c r="AH221" s="3"/>
      <c r="AJ221" s="3"/>
      <c r="AL221" s="3"/>
      <c r="AN221" s="3"/>
      <c r="AP221" s="3"/>
      <c r="AR221" s="3"/>
      <c r="AT221" s="3"/>
      <c r="AV221" s="3"/>
      <c r="AX221" s="3"/>
      <c r="AZ221" s="3"/>
      <c r="BB221" s="3"/>
      <c r="BD221" s="3"/>
      <c r="BF221" s="3"/>
      <c r="BH221" s="3"/>
      <c r="BJ221" s="3"/>
      <c r="BL221" s="3"/>
      <c r="BN221" s="3"/>
      <c r="BP221" s="3"/>
      <c r="BR221" s="3"/>
      <c r="BT221" s="3"/>
      <c r="BV221" s="3"/>
      <c r="BX221" s="3"/>
      <c r="BZ221" s="3"/>
      <c r="CB221" s="3"/>
      <c r="CD221" s="3"/>
      <c r="CF221" s="3"/>
      <c r="CH221" s="3"/>
    </row>
    <row r="222" ht="13.5" customHeight="1">
      <c r="A222" s="3"/>
      <c r="B222" s="3"/>
      <c r="C222" s="3"/>
      <c r="D222" s="3"/>
      <c r="E222" s="8"/>
      <c r="F222" s="3"/>
      <c r="G222" s="8"/>
      <c r="H222" s="3"/>
      <c r="I222" s="8"/>
      <c r="J222" s="3"/>
      <c r="K222" s="8"/>
      <c r="L222" s="3"/>
      <c r="M222" s="8"/>
      <c r="N222" s="3"/>
      <c r="O222" s="8"/>
      <c r="P222" s="3"/>
      <c r="Q222" s="8"/>
      <c r="R222" s="3"/>
      <c r="S222" s="8"/>
      <c r="T222" s="3"/>
      <c r="U222" s="8"/>
      <c r="V222" s="3"/>
      <c r="W222" s="8"/>
      <c r="X222" s="3"/>
      <c r="Y222" s="3"/>
      <c r="Z222" s="3"/>
      <c r="AA222" s="3"/>
      <c r="AB222" s="3"/>
      <c r="AC222" s="3"/>
      <c r="AD222" s="3"/>
      <c r="AF222" s="3"/>
      <c r="AH222" s="3"/>
      <c r="AJ222" s="3"/>
      <c r="AL222" s="3"/>
      <c r="AN222" s="3"/>
      <c r="AP222" s="3"/>
      <c r="AR222" s="3"/>
      <c r="AT222" s="3"/>
      <c r="AV222" s="3"/>
      <c r="AX222" s="3"/>
      <c r="AZ222" s="3"/>
      <c r="BB222" s="3"/>
      <c r="BD222" s="3"/>
      <c r="BF222" s="3"/>
      <c r="BH222" s="3"/>
      <c r="BJ222" s="3"/>
      <c r="BL222" s="3"/>
      <c r="BN222" s="3"/>
      <c r="BP222" s="3"/>
      <c r="BR222" s="3"/>
      <c r="BT222" s="3"/>
      <c r="BV222" s="3"/>
      <c r="BX222" s="3"/>
      <c r="BZ222" s="3"/>
      <c r="CB222" s="3"/>
      <c r="CD222" s="3"/>
      <c r="CF222" s="3"/>
      <c r="CH222" s="3"/>
    </row>
    <row r="223" ht="13.5" customHeight="1">
      <c r="A223" s="3"/>
      <c r="B223" s="3"/>
      <c r="C223" s="3"/>
      <c r="D223" s="3"/>
      <c r="E223" s="8"/>
      <c r="F223" s="3"/>
      <c r="G223" s="8"/>
      <c r="H223" s="3"/>
      <c r="I223" s="8"/>
      <c r="J223" s="3"/>
      <c r="K223" s="8"/>
      <c r="L223" s="3"/>
      <c r="M223" s="8"/>
      <c r="N223" s="3"/>
      <c r="O223" s="8"/>
      <c r="P223" s="3"/>
      <c r="Q223" s="8"/>
      <c r="R223" s="3"/>
      <c r="S223" s="8"/>
      <c r="T223" s="3"/>
      <c r="U223" s="8"/>
      <c r="V223" s="3"/>
      <c r="W223" s="8"/>
      <c r="X223" s="3"/>
      <c r="Y223" s="3"/>
      <c r="Z223" s="3"/>
      <c r="AA223" s="3"/>
      <c r="AB223" s="3"/>
      <c r="AC223" s="3"/>
      <c r="AD223" s="3"/>
      <c r="AF223" s="3"/>
      <c r="AH223" s="3"/>
      <c r="AJ223" s="3"/>
      <c r="AL223" s="3"/>
      <c r="AN223" s="3"/>
      <c r="AP223" s="3"/>
      <c r="AR223" s="3"/>
      <c r="AT223" s="3"/>
      <c r="AV223" s="3"/>
      <c r="AX223" s="3"/>
      <c r="AZ223" s="3"/>
      <c r="BB223" s="3"/>
      <c r="BD223" s="3"/>
      <c r="BF223" s="3"/>
      <c r="BH223" s="3"/>
      <c r="BJ223" s="3"/>
      <c r="BL223" s="3"/>
      <c r="BN223" s="3"/>
      <c r="BP223" s="3"/>
      <c r="BR223" s="3"/>
      <c r="BT223" s="3"/>
      <c r="BV223" s="3"/>
      <c r="BX223" s="3"/>
      <c r="BZ223" s="3"/>
      <c r="CB223" s="3"/>
      <c r="CD223" s="3"/>
      <c r="CF223" s="3"/>
      <c r="CH223" s="3"/>
    </row>
    <row r="224" ht="13.5" customHeight="1">
      <c r="A224" s="3"/>
      <c r="B224" s="3"/>
      <c r="C224" s="3"/>
      <c r="D224" s="3"/>
      <c r="E224" s="8"/>
      <c r="F224" s="3"/>
      <c r="G224" s="8"/>
      <c r="H224" s="3"/>
      <c r="I224" s="8"/>
      <c r="J224" s="3"/>
      <c r="K224" s="8"/>
      <c r="L224" s="3"/>
      <c r="M224" s="8"/>
      <c r="N224" s="3"/>
      <c r="O224" s="8"/>
      <c r="P224" s="3"/>
      <c r="Q224" s="8"/>
      <c r="R224" s="3"/>
      <c r="S224" s="8"/>
      <c r="T224" s="3"/>
      <c r="U224" s="8"/>
      <c r="V224" s="3"/>
      <c r="W224" s="8"/>
      <c r="X224" s="3"/>
      <c r="Y224" s="3"/>
      <c r="Z224" s="3"/>
      <c r="AA224" s="3"/>
      <c r="AB224" s="3"/>
      <c r="AC224" s="3"/>
      <c r="AD224" s="3"/>
      <c r="AF224" s="3"/>
      <c r="AH224" s="3"/>
      <c r="AJ224" s="3"/>
      <c r="AL224" s="3"/>
      <c r="AN224" s="3"/>
      <c r="AP224" s="3"/>
      <c r="AR224" s="3"/>
      <c r="AT224" s="3"/>
      <c r="AV224" s="3"/>
      <c r="AX224" s="3"/>
      <c r="AZ224" s="3"/>
      <c r="BB224" s="3"/>
      <c r="BD224" s="3"/>
      <c r="BF224" s="3"/>
      <c r="BH224" s="3"/>
      <c r="BJ224" s="3"/>
      <c r="BL224" s="3"/>
      <c r="BN224" s="3"/>
      <c r="BP224" s="3"/>
      <c r="BR224" s="3"/>
      <c r="BT224" s="3"/>
      <c r="BV224" s="3"/>
      <c r="BX224" s="3"/>
      <c r="BZ224" s="3"/>
      <c r="CB224" s="3"/>
      <c r="CD224" s="3"/>
      <c r="CF224" s="3"/>
      <c r="CH224" s="3"/>
    </row>
    <row r="225" ht="13.5" customHeight="1">
      <c r="A225" s="3"/>
      <c r="B225" s="3"/>
      <c r="C225" s="3"/>
      <c r="D225" s="3"/>
      <c r="E225" s="8"/>
      <c r="F225" s="3"/>
      <c r="G225" s="8"/>
      <c r="H225" s="3"/>
      <c r="I225" s="8"/>
      <c r="J225" s="3"/>
      <c r="K225" s="8"/>
      <c r="L225" s="3"/>
      <c r="M225" s="8"/>
      <c r="N225" s="3"/>
      <c r="O225" s="8"/>
      <c r="P225" s="3"/>
      <c r="Q225" s="8"/>
      <c r="R225" s="3"/>
      <c r="S225" s="8"/>
      <c r="T225" s="3"/>
      <c r="U225" s="8"/>
      <c r="V225" s="3"/>
      <c r="W225" s="8"/>
      <c r="X225" s="3"/>
      <c r="Y225" s="3"/>
      <c r="Z225" s="3"/>
      <c r="AA225" s="3"/>
      <c r="AB225" s="3"/>
      <c r="AC225" s="3"/>
      <c r="AD225" s="3"/>
      <c r="AF225" s="3"/>
      <c r="AH225" s="3"/>
      <c r="AJ225" s="3"/>
      <c r="AL225" s="3"/>
      <c r="AN225" s="3"/>
      <c r="AP225" s="3"/>
      <c r="AR225" s="3"/>
      <c r="AT225" s="3"/>
      <c r="AV225" s="3"/>
      <c r="AX225" s="3"/>
      <c r="AZ225" s="3"/>
      <c r="BB225" s="3"/>
      <c r="BD225" s="3"/>
      <c r="BF225" s="3"/>
      <c r="BH225" s="3"/>
      <c r="BJ225" s="3"/>
      <c r="BL225" s="3"/>
      <c r="BN225" s="3"/>
      <c r="BP225" s="3"/>
      <c r="BR225" s="3"/>
      <c r="BT225" s="3"/>
      <c r="BV225" s="3"/>
      <c r="BX225" s="3"/>
      <c r="BZ225" s="3"/>
      <c r="CB225" s="3"/>
      <c r="CD225" s="3"/>
      <c r="CF225" s="3"/>
      <c r="CH225" s="3"/>
    </row>
    <row r="226" ht="13.5" customHeight="1">
      <c r="A226" s="3"/>
      <c r="B226" s="3"/>
      <c r="C226" s="3"/>
      <c r="D226" s="3"/>
      <c r="E226" s="8"/>
      <c r="F226" s="3"/>
      <c r="G226" s="8"/>
      <c r="H226" s="3"/>
      <c r="I226" s="8"/>
      <c r="J226" s="3"/>
      <c r="K226" s="8"/>
      <c r="L226" s="3"/>
      <c r="M226" s="8"/>
      <c r="N226" s="3"/>
      <c r="O226" s="8"/>
      <c r="P226" s="3"/>
      <c r="Q226" s="8"/>
      <c r="R226" s="3"/>
      <c r="S226" s="8"/>
      <c r="T226" s="3"/>
      <c r="U226" s="8"/>
      <c r="V226" s="3"/>
      <c r="W226" s="8"/>
      <c r="X226" s="3"/>
      <c r="Y226" s="3"/>
      <c r="Z226" s="3"/>
      <c r="AA226" s="3"/>
      <c r="AB226" s="3"/>
      <c r="AC226" s="3"/>
      <c r="AD226" s="3"/>
      <c r="AF226" s="3"/>
      <c r="AH226" s="3"/>
      <c r="AJ226" s="3"/>
      <c r="AL226" s="3"/>
      <c r="AN226" s="3"/>
      <c r="AP226" s="3"/>
      <c r="AR226" s="3"/>
      <c r="AT226" s="3"/>
      <c r="AV226" s="3"/>
      <c r="AX226" s="3"/>
      <c r="AZ226" s="3"/>
      <c r="BB226" s="3"/>
      <c r="BD226" s="3"/>
      <c r="BF226" s="3"/>
      <c r="BH226" s="3"/>
      <c r="BJ226" s="3"/>
      <c r="BL226" s="3"/>
      <c r="BN226" s="3"/>
      <c r="BP226" s="3"/>
      <c r="BR226" s="3"/>
      <c r="BT226" s="3"/>
      <c r="BV226" s="3"/>
      <c r="BX226" s="3"/>
      <c r="BZ226" s="3"/>
      <c r="CB226" s="3"/>
      <c r="CD226" s="3"/>
      <c r="CF226" s="3"/>
      <c r="CH226" s="3"/>
    </row>
    <row r="227" ht="13.5" customHeight="1">
      <c r="A227" s="3"/>
      <c r="B227" s="3"/>
      <c r="C227" s="3"/>
      <c r="D227" s="3"/>
      <c r="E227" s="8"/>
      <c r="F227" s="3"/>
      <c r="G227" s="8"/>
      <c r="H227" s="3"/>
      <c r="I227" s="8"/>
      <c r="J227" s="3"/>
      <c r="K227" s="8"/>
      <c r="L227" s="3"/>
      <c r="M227" s="8"/>
      <c r="N227" s="3"/>
      <c r="O227" s="8"/>
      <c r="P227" s="3"/>
      <c r="Q227" s="8"/>
      <c r="R227" s="3"/>
      <c r="S227" s="8"/>
      <c r="T227" s="3"/>
      <c r="U227" s="8"/>
      <c r="V227" s="3"/>
      <c r="W227" s="8"/>
      <c r="X227" s="3"/>
      <c r="Y227" s="3"/>
      <c r="Z227" s="3"/>
      <c r="AA227" s="3"/>
      <c r="AB227" s="3"/>
      <c r="AC227" s="3"/>
      <c r="AD227" s="3"/>
      <c r="AF227" s="3"/>
      <c r="AH227" s="3"/>
      <c r="AJ227" s="3"/>
      <c r="AL227" s="3"/>
      <c r="AN227" s="3"/>
      <c r="AP227" s="3"/>
      <c r="AR227" s="3"/>
      <c r="AT227" s="3"/>
      <c r="AV227" s="3"/>
      <c r="AX227" s="3"/>
      <c r="AZ227" s="3"/>
      <c r="BB227" s="3"/>
      <c r="BD227" s="3"/>
      <c r="BF227" s="3"/>
      <c r="BH227" s="3"/>
      <c r="BJ227" s="3"/>
      <c r="BL227" s="3"/>
      <c r="BN227" s="3"/>
      <c r="BP227" s="3"/>
      <c r="BR227" s="3"/>
      <c r="BT227" s="3"/>
      <c r="BV227" s="3"/>
      <c r="BX227" s="3"/>
      <c r="BZ227" s="3"/>
      <c r="CB227" s="3"/>
      <c r="CD227" s="3"/>
      <c r="CF227" s="3"/>
      <c r="CH227" s="3"/>
    </row>
    <row r="228" ht="13.5" customHeight="1">
      <c r="A228" s="3"/>
      <c r="B228" s="3"/>
      <c r="C228" s="3"/>
      <c r="D228" s="3"/>
      <c r="E228" s="8"/>
      <c r="F228" s="3"/>
      <c r="G228" s="8"/>
      <c r="H228" s="3"/>
      <c r="I228" s="8"/>
      <c r="J228" s="3"/>
      <c r="K228" s="8"/>
      <c r="L228" s="3"/>
      <c r="M228" s="8"/>
      <c r="N228" s="3"/>
      <c r="O228" s="8"/>
      <c r="P228" s="3"/>
      <c r="Q228" s="8"/>
      <c r="R228" s="3"/>
      <c r="S228" s="8"/>
      <c r="T228" s="3"/>
      <c r="U228" s="8"/>
      <c r="V228" s="3"/>
      <c r="W228" s="8"/>
      <c r="X228" s="3"/>
      <c r="Y228" s="3"/>
      <c r="Z228" s="3"/>
      <c r="AA228" s="3"/>
      <c r="AB228" s="3"/>
      <c r="AC228" s="3"/>
      <c r="AD228" s="3"/>
      <c r="AF228" s="3"/>
      <c r="AH228" s="3"/>
      <c r="AJ228" s="3"/>
      <c r="AL228" s="3"/>
      <c r="AN228" s="3"/>
      <c r="AP228" s="3"/>
      <c r="AR228" s="3"/>
      <c r="AT228" s="3"/>
      <c r="AV228" s="3"/>
      <c r="AX228" s="3"/>
      <c r="AZ228" s="3"/>
      <c r="BB228" s="3"/>
      <c r="BD228" s="3"/>
      <c r="BF228" s="3"/>
      <c r="BH228" s="3"/>
      <c r="BJ228" s="3"/>
      <c r="BL228" s="3"/>
      <c r="BN228" s="3"/>
      <c r="BP228" s="3"/>
      <c r="BR228" s="3"/>
      <c r="BT228" s="3"/>
      <c r="BV228" s="3"/>
      <c r="BX228" s="3"/>
      <c r="BZ228" s="3"/>
      <c r="CB228" s="3"/>
      <c r="CD228" s="3"/>
      <c r="CF228" s="3"/>
      <c r="CH228" s="3"/>
    </row>
    <row r="229" ht="13.5" customHeight="1">
      <c r="A229" s="3"/>
      <c r="B229" s="3"/>
      <c r="C229" s="3"/>
      <c r="D229" s="3"/>
      <c r="E229" s="8"/>
      <c r="F229" s="3"/>
      <c r="G229" s="8"/>
      <c r="H229" s="3"/>
      <c r="I229" s="8"/>
      <c r="J229" s="3"/>
      <c r="K229" s="8"/>
      <c r="L229" s="3"/>
      <c r="M229" s="8"/>
      <c r="N229" s="3"/>
      <c r="O229" s="8"/>
      <c r="P229" s="3"/>
      <c r="Q229" s="8"/>
      <c r="R229" s="3"/>
      <c r="S229" s="8"/>
      <c r="T229" s="3"/>
      <c r="U229" s="8"/>
      <c r="V229" s="3"/>
      <c r="W229" s="8"/>
      <c r="X229" s="3"/>
      <c r="Y229" s="3"/>
      <c r="Z229" s="3"/>
      <c r="AA229" s="3"/>
      <c r="AB229" s="3"/>
      <c r="AC229" s="3"/>
      <c r="AD229" s="3"/>
      <c r="AF229" s="3"/>
      <c r="AH229" s="3"/>
      <c r="AJ229" s="3"/>
      <c r="AL229" s="3"/>
      <c r="AN229" s="3"/>
      <c r="AP229" s="3"/>
      <c r="AR229" s="3"/>
      <c r="AT229" s="3"/>
      <c r="AV229" s="3"/>
      <c r="AX229" s="3"/>
      <c r="AZ229" s="3"/>
      <c r="BB229" s="3"/>
      <c r="BD229" s="3"/>
      <c r="BF229" s="3"/>
      <c r="BH229" s="3"/>
      <c r="BJ229" s="3"/>
      <c r="BL229" s="3"/>
      <c r="BN229" s="3"/>
      <c r="BP229" s="3"/>
      <c r="BR229" s="3"/>
      <c r="BT229" s="3"/>
      <c r="BV229" s="3"/>
      <c r="BX229" s="3"/>
      <c r="BZ229" s="3"/>
      <c r="CB229" s="3"/>
      <c r="CD229" s="3"/>
      <c r="CF229" s="3"/>
      <c r="CH229" s="3"/>
    </row>
    <row r="230" ht="13.5" customHeight="1">
      <c r="A230" s="3"/>
      <c r="B230" s="3"/>
      <c r="C230" s="3"/>
      <c r="D230" s="3"/>
      <c r="E230" s="8"/>
      <c r="F230" s="3"/>
      <c r="G230" s="8"/>
      <c r="H230" s="3"/>
      <c r="I230" s="8"/>
      <c r="J230" s="3"/>
      <c r="K230" s="8"/>
      <c r="L230" s="3"/>
      <c r="M230" s="8"/>
      <c r="N230" s="3"/>
      <c r="O230" s="8"/>
      <c r="P230" s="3"/>
      <c r="Q230" s="8"/>
      <c r="R230" s="3"/>
      <c r="S230" s="8"/>
      <c r="T230" s="3"/>
      <c r="U230" s="8"/>
      <c r="V230" s="3"/>
      <c r="W230" s="8"/>
      <c r="X230" s="3"/>
      <c r="Y230" s="3"/>
      <c r="Z230" s="3"/>
      <c r="AA230" s="3"/>
      <c r="AB230" s="3"/>
      <c r="AC230" s="3"/>
      <c r="AD230" s="3"/>
      <c r="AF230" s="3"/>
      <c r="AH230" s="3"/>
      <c r="AJ230" s="3"/>
      <c r="AL230" s="3"/>
      <c r="AN230" s="3"/>
      <c r="AP230" s="3"/>
      <c r="AR230" s="3"/>
      <c r="AT230" s="3"/>
      <c r="AV230" s="3"/>
      <c r="AX230" s="3"/>
      <c r="AZ230" s="3"/>
      <c r="BB230" s="3"/>
      <c r="BD230" s="3"/>
      <c r="BF230" s="3"/>
      <c r="BH230" s="3"/>
      <c r="BJ230" s="3"/>
      <c r="BL230" s="3"/>
      <c r="BN230" s="3"/>
      <c r="BP230" s="3"/>
      <c r="BR230" s="3"/>
      <c r="BT230" s="3"/>
      <c r="BV230" s="3"/>
      <c r="BX230" s="3"/>
      <c r="BZ230" s="3"/>
      <c r="CB230" s="3"/>
      <c r="CD230" s="3"/>
      <c r="CF230" s="3"/>
      <c r="CH230" s="3"/>
    </row>
    <row r="231" ht="13.5" customHeight="1">
      <c r="A231" s="3"/>
      <c r="B231" s="3"/>
      <c r="C231" s="3"/>
      <c r="D231" s="3"/>
      <c r="E231" s="8"/>
      <c r="F231" s="3"/>
      <c r="G231" s="8"/>
      <c r="H231" s="3"/>
      <c r="I231" s="8"/>
      <c r="J231" s="3"/>
      <c r="K231" s="8"/>
      <c r="L231" s="3"/>
      <c r="M231" s="8"/>
      <c r="N231" s="3"/>
      <c r="O231" s="8"/>
      <c r="P231" s="3"/>
      <c r="Q231" s="8"/>
      <c r="R231" s="3"/>
      <c r="S231" s="8"/>
      <c r="T231" s="3"/>
      <c r="U231" s="8"/>
      <c r="V231" s="3"/>
      <c r="W231" s="8"/>
      <c r="X231" s="3"/>
      <c r="Y231" s="3"/>
      <c r="Z231" s="3"/>
      <c r="AA231" s="3"/>
      <c r="AB231" s="3"/>
      <c r="AC231" s="3"/>
      <c r="AD231" s="3"/>
      <c r="AF231" s="3"/>
      <c r="AH231" s="3"/>
      <c r="AJ231" s="3"/>
      <c r="AL231" s="3"/>
      <c r="AN231" s="3"/>
      <c r="AP231" s="3"/>
      <c r="AR231" s="3"/>
      <c r="AT231" s="3"/>
      <c r="AV231" s="3"/>
      <c r="AX231" s="3"/>
      <c r="AZ231" s="3"/>
      <c r="BB231" s="3"/>
      <c r="BD231" s="3"/>
      <c r="BF231" s="3"/>
      <c r="BH231" s="3"/>
      <c r="BJ231" s="3"/>
      <c r="BL231" s="3"/>
      <c r="BN231" s="3"/>
      <c r="BP231" s="3"/>
      <c r="BR231" s="3"/>
      <c r="BT231" s="3"/>
      <c r="BV231" s="3"/>
      <c r="BX231" s="3"/>
      <c r="BZ231" s="3"/>
      <c r="CB231" s="3"/>
      <c r="CD231" s="3"/>
      <c r="CF231" s="3"/>
      <c r="CH231" s="3"/>
    </row>
    <row r="232" ht="13.5" customHeight="1">
      <c r="A232" s="3"/>
      <c r="B232" s="3"/>
      <c r="C232" s="3"/>
      <c r="D232" s="3"/>
      <c r="E232" s="8"/>
      <c r="F232" s="3"/>
      <c r="G232" s="8"/>
      <c r="H232" s="3"/>
      <c r="I232" s="8"/>
      <c r="J232" s="3"/>
      <c r="K232" s="8"/>
      <c r="L232" s="3"/>
      <c r="M232" s="8"/>
      <c r="N232" s="3"/>
      <c r="O232" s="8"/>
      <c r="P232" s="3"/>
      <c r="Q232" s="8"/>
      <c r="R232" s="3"/>
      <c r="S232" s="8"/>
      <c r="T232" s="3"/>
      <c r="U232" s="8"/>
      <c r="V232" s="3"/>
      <c r="W232" s="8"/>
      <c r="X232" s="3"/>
      <c r="Y232" s="3"/>
      <c r="Z232" s="3"/>
      <c r="AA232" s="3"/>
      <c r="AB232" s="3"/>
      <c r="AC232" s="3"/>
      <c r="AD232" s="3"/>
      <c r="AF232" s="3"/>
      <c r="AH232" s="3"/>
      <c r="AJ232" s="3"/>
      <c r="AL232" s="3"/>
      <c r="AN232" s="3"/>
      <c r="AP232" s="3"/>
      <c r="AR232" s="3"/>
      <c r="AT232" s="3"/>
      <c r="AV232" s="3"/>
      <c r="AX232" s="3"/>
      <c r="AZ232" s="3"/>
      <c r="BB232" s="3"/>
      <c r="BD232" s="3"/>
      <c r="BF232" s="3"/>
      <c r="BH232" s="3"/>
      <c r="BJ232" s="3"/>
      <c r="BL232" s="3"/>
      <c r="BN232" s="3"/>
      <c r="BP232" s="3"/>
      <c r="BR232" s="3"/>
      <c r="BT232" s="3"/>
      <c r="BV232" s="3"/>
      <c r="BX232" s="3"/>
      <c r="BZ232" s="3"/>
      <c r="CB232" s="3"/>
      <c r="CD232" s="3"/>
      <c r="CF232" s="3"/>
      <c r="CH232" s="3"/>
    </row>
    <row r="233" ht="13.5" customHeight="1">
      <c r="A233" s="3"/>
      <c r="B233" s="3"/>
      <c r="C233" s="3"/>
      <c r="D233" s="3"/>
      <c r="E233" s="8"/>
      <c r="F233" s="3"/>
      <c r="G233" s="8"/>
      <c r="H233" s="3"/>
      <c r="I233" s="8"/>
      <c r="J233" s="3"/>
      <c r="K233" s="8"/>
      <c r="L233" s="3"/>
      <c r="M233" s="8"/>
      <c r="N233" s="3"/>
      <c r="O233" s="8"/>
      <c r="P233" s="3"/>
      <c r="Q233" s="8"/>
      <c r="R233" s="3"/>
      <c r="S233" s="8"/>
      <c r="T233" s="3"/>
      <c r="U233" s="8"/>
      <c r="V233" s="3"/>
      <c r="W233" s="8"/>
      <c r="X233" s="3"/>
      <c r="Y233" s="3"/>
      <c r="Z233" s="3"/>
      <c r="AA233" s="3"/>
      <c r="AB233" s="3"/>
      <c r="AC233" s="3"/>
      <c r="AD233" s="3"/>
      <c r="AF233" s="3"/>
      <c r="AH233" s="3"/>
      <c r="AJ233" s="3"/>
      <c r="AL233" s="3"/>
      <c r="AN233" s="3"/>
      <c r="AP233" s="3"/>
      <c r="AR233" s="3"/>
      <c r="AT233" s="3"/>
      <c r="AV233" s="3"/>
      <c r="AX233" s="3"/>
      <c r="AZ233" s="3"/>
      <c r="BB233" s="3"/>
      <c r="BD233" s="3"/>
      <c r="BF233" s="3"/>
      <c r="BH233" s="3"/>
      <c r="BJ233" s="3"/>
      <c r="BL233" s="3"/>
      <c r="BN233" s="3"/>
      <c r="BP233" s="3"/>
      <c r="BR233" s="3"/>
      <c r="BT233" s="3"/>
      <c r="BV233" s="3"/>
      <c r="BX233" s="3"/>
      <c r="BZ233" s="3"/>
      <c r="CB233" s="3"/>
      <c r="CD233" s="3"/>
      <c r="CF233" s="3"/>
      <c r="CH233" s="3"/>
    </row>
    <row r="234" ht="13.5" customHeight="1">
      <c r="A234" s="3"/>
      <c r="B234" s="3"/>
      <c r="C234" s="3"/>
      <c r="D234" s="3"/>
      <c r="E234" s="8"/>
      <c r="F234" s="3"/>
      <c r="G234" s="8"/>
      <c r="H234" s="3"/>
      <c r="I234" s="8"/>
      <c r="J234" s="3"/>
      <c r="K234" s="8"/>
      <c r="L234" s="3"/>
      <c r="M234" s="8"/>
      <c r="N234" s="3"/>
      <c r="O234" s="8"/>
      <c r="P234" s="3"/>
      <c r="Q234" s="8"/>
      <c r="R234" s="3"/>
      <c r="S234" s="8"/>
      <c r="T234" s="3"/>
      <c r="U234" s="8"/>
      <c r="V234" s="3"/>
      <c r="W234" s="8"/>
      <c r="X234" s="3"/>
      <c r="Y234" s="3"/>
      <c r="Z234" s="3"/>
      <c r="AA234" s="3"/>
      <c r="AB234" s="3"/>
      <c r="AC234" s="3"/>
      <c r="AD234" s="3"/>
      <c r="AF234" s="3"/>
      <c r="AH234" s="3"/>
      <c r="AJ234" s="3"/>
      <c r="AL234" s="3"/>
      <c r="AN234" s="3"/>
      <c r="AP234" s="3"/>
      <c r="AR234" s="3"/>
      <c r="AT234" s="3"/>
      <c r="AV234" s="3"/>
      <c r="AX234" s="3"/>
      <c r="AZ234" s="3"/>
      <c r="BB234" s="3"/>
      <c r="BD234" s="3"/>
      <c r="BF234" s="3"/>
      <c r="BH234" s="3"/>
      <c r="BJ234" s="3"/>
      <c r="BL234" s="3"/>
      <c r="BN234" s="3"/>
      <c r="BP234" s="3"/>
      <c r="BR234" s="3"/>
      <c r="BT234" s="3"/>
      <c r="BV234" s="3"/>
      <c r="BX234" s="3"/>
      <c r="BZ234" s="3"/>
      <c r="CB234" s="3"/>
      <c r="CD234" s="3"/>
      <c r="CF234" s="3"/>
      <c r="CH234" s="3"/>
    </row>
    <row r="235" ht="13.5" customHeight="1">
      <c r="A235" s="3"/>
      <c r="B235" s="3"/>
      <c r="C235" s="3"/>
      <c r="D235" s="3"/>
      <c r="E235" s="8"/>
      <c r="F235" s="3"/>
      <c r="G235" s="8"/>
      <c r="H235" s="3"/>
      <c r="I235" s="8"/>
      <c r="J235" s="3"/>
      <c r="K235" s="8"/>
      <c r="L235" s="3"/>
      <c r="M235" s="8"/>
      <c r="N235" s="3"/>
      <c r="O235" s="8"/>
      <c r="P235" s="3"/>
      <c r="Q235" s="8"/>
      <c r="R235" s="3"/>
      <c r="S235" s="8"/>
      <c r="T235" s="3"/>
      <c r="U235" s="8"/>
      <c r="V235" s="3"/>
      <c r="W235" s="8"/>
      <c r="X235" s="3"/>
      <c r="Y235" s="3"/>
      <c r="Z235" s="3"/>
      <c r="AA235" s="3"/>
      <c r="AB235" s="3"/>
      <c r="AC235" s="3"/>
      <c r="AD235" s="3"/>
      <c r="AF235" s="3"/>
      <c r="AH235" s="3"/>
      <c r="AJ235" s="3"/>
      <c r="AL235" s="3"/>
      <c r="AN235" s="3"/>
      <c r="AP235" s="3"/>
      <c r="AR235" s="3"/>
      <c r="AT235" s="3"/>
      <c r="AV235" s="3"/>
      <c r="AX235" s="3"/>
      <c r="AZ235" s="3"/>
      <c r="BB235" s="3"/>
      <c r="BD235" s="3"/>
      <c r="BF235" s="3"/>
      <c r="BH235" s="3"/>
      <c r="BJ235" s="3"/>
      <c r="BL235" s="3"/>
      <c r="BN235" s="3"/>
      <c r="BP235" s="3"/>
      <c r="BR235" s="3"/>
      <c r="BT235" s="3"/>
      <c r="BV235" s="3"/>
      <c r="BX235" s="3"/>
      <c r="BZ235" s="3"/>
      <c r="CB235" s="3"/>
      <c r="CD235" s="3"/>
      <c r="CF235" s="3"/>
      <c r="CH235" s="3"/>
    </row>
    <row r="236" ht="13.5" customHeight="1">
      <c r="A236" s="3"/>
      <c r="B236" s="3"/>
      <c r="C236" s="3"/>
      <c r="D236" s="3"/>
      <c r="E236" s="8"/>
      <c r="F236" s="3"/>
      <c r="G236" s="8"/>
      <c r="H236" s="3"/>
      <c r="I236" s="8"/>
      <c r="J236" s="3"/>
      <c r="K236" s="8"/>
      <c r="L236" s="3"/>
      <c r="M236" s="8"/>
      <c r="N236" s="3"/>
      <c r="O236" s="8"/>
      <c r="P236" s="3"/>
      <c r="Q236" s="8"/>
      <c r="R236" s="3"/>
      <c r="S236" s="8"/>
      <c r="T236" s="3"/>
      <c r="U236" s="8"/>
      <c r="V236" s="3"/>
      <c r="W236" s="8"/>
      <c r="X236" s="3"/>
      <c r="Y236" s="3"/>
      <c r="Z236" s="3"/>
      <c r="AA236" s="3"/>
      <c r="AB236" s="3"/>
      <c r="AC236" s="3"/>
      <c r="AD236" s="3"/>
      <c r="AF236" s="3"/>
      <c r="AH236" s="3"/>
      <c r="AJ236" s="3"/>
      <c r="AL236" s="3"/>
      <c r="AN236" s="3"/>
      <c r="AP236" s="3"/>
      <c r="AR236" s="3"/>
      <c r="AT236" s="3"/>
      <c r="AV236" s="3"/>
      <c r="AX236" s="3"/>
      <c r="AZ236" s="3"/>
      <c r="BB236" s="3"/>
      <c r="BD236" s="3"/>
      <c r="BF236" s="3"/>
      <c r="BH236" s="3"/>
      <c r="BJ236" s="3"/>
      <c r="BL236" s="3"/>
      <c r="BN236" s="3"/>
      <c r="BP236" s="3"/>
      <c r="BR236" s="3"/>
      <c r="BT236" s="3"/>
      <c r="BV236" s="3"/>
      <c r="BX236" s="3"/>
      <c r="BZ236" s="3"/>
      <c r="CB236" s="3"/>
      <c r="CD236" s="3"/>
      <c r="CF236" s="3"/>
      <c r="CH236" s="3"/>
    </row>
    <row r="237" ht="13.5" customHeight="1">
      <c r="A237" s="3"/>
      <c r="B237" s="3"/>
      <c r="C237" s="3"/>
      <c r="D237" s="3"/>
      <c r="E237" s="8"/>
      <c r="F237" s="3"/>
      <c r="G237" s="8"/>
      <c r="H237" s="3"/>
      <c r="I237" s="8"/>
      <c r="J237" s="3"/>
      <c r="K237" s="8"/>
      <c r="L237" s="3"/>
      <c r="M237" s="8"/>
      <c r="N237" s="3"/>
      <c r="O237" s="8"/>
      <c r="P237" s="3"/>
      <c r="Q237" s="8"/>
      <c r="R237" s="3"/>
      <c r="S237" s="8"/>
      <c r="T237" s="3"/>
      <c r="U237" s="8"/>
      <c r="V237" s="3"/>
      <c r="W237" s="8"/>
      <c r="X237" s="3"/>
      <c r="Y237" s="3"/>
      <c r="Z237" s="3"/>
      <c r="AA237" s="3"/>
      <c r="AB237" s="3"/>
      <c r="AC237" s="3"/>
      <c r="AD237" s="3"/>
      <c r="AF237" s="3"/>
      <c r="AH237" s="3"/>
      <c r="AJ237" s="3"/>
      <c r="AL237" s="3"/>
      <c r="AN237" s="3"/>
      <c r="AP237" s="3"/>
      <c r="AR237" s="3"/>
      <c r="AT237" s="3"/>
      <c r="AV237" s="3"/>
      <c r="AX237" s="3"/>
      <c r="AZ237" s="3"/>
      <c r="BB237" s="3"/>
      <c r="BD237" s="3"/>
      <c r="BF237" s="3"/>
      <c r="BH237" s="3"/>
      <c r="BJ237" s="3"/>
      <c r="BL237" s="3"/>
      <c r="BN237" s="3"/>
      <c r="BP237" s="3"/>
      <c r="BR237" s="3"/>
      <c r="BT237" s="3"/>
      <c r="BV237" s="3"/>
      <c r="BX237" s="3"/>
      <c r="BZ237" s="3"/>
      <c r="CB237" s="3"/>
      <c r="CD237" s="3"/>
      <c r="CF237" s="3"/>
      <c r="CH237" s="3"/>
    </row>
    <row r="238" ht="13.5" customHeight="1">
      <c r="A238" s="3"/>
      <c r="B238" s="3"/>
      <c r="C238" s="3"/>
      <c r="D238" s="3"/>
      <c r="E238" s="8"/>
      <c r="F238" s="3"/>
      <c r="G238" s="8"/>
      <c r="H238" s="3"/>
      <c r="I238" s="8"/>
      <c r="J238" s="3"/>
      <c r="K238" s="8"/>
      <c r="L238" s="3"/>
      <c r="M238" s="8"/>
      <c r="N238" s="3"/>
      <c r="O238" s="8"/>
      <c r="P238" s="3"/>
      <c r="Q238" s="8"/>
      <c r="R238" s="3"/>
      <c r="S238" s="8"/>
      <c r="T238" s="3"/>
      <c r="U238" s="8"/>
      <c r="V238" s="3"/>
      <c r="W238" s="8"/>
      <c r="X238" s="3"/>
      <c r="Y238" s="3"/>
      <c r="Z238" s="3"/>
      <c r="AA238" s="3"/>
      <c r="AB238" s="3"/>
      <c r="AC238" s="3"/>
      <c r="AD238" s="3"/>
      <c r="AF238" s="3"/>
      <c r="AH238" s="3"/>
      <c r="AJ238" s="3"/>
      <c r="AL238" s="3"/>
      <c r="AN238" s="3"/>
      <c r="AP238" s="3"/>
      <c r="AR238" s="3"/>
      <c r="AT238" s="3"/>
      <c r="AV238" s="3"/>
      <c r="AX238" s="3"/>
      <c r="AZ238" s="3"/>
      <c r="BB238" s="3"/>
      <c r="BD238" s="3"/>
      <c r="BF238" s="3"/>
      <c r="BH238" s="3"/>
      <c r="BJ238" s="3"/>
      <c r="BL238" s="3"/>
      <c r="BN238" s="3"/>
      <c r="BP238" s="3"/>
      <c r="BR238" s="3"/>
      <c r="BT238" s="3"/>
      <c r="BV238" s="3"/>
      <c r="BX238" s="3"/>
      <c r="BZ238" s="3"/>
      <c r="CB238" s="3"/>
      <c r="CD238" s="3"/>
      <c r="CF238" s="3"/>
      <c r="CH238" s="3"/>
    </row>
    <row r="239" ht="13.5" customHeight="1">
      <c r="A239" s="3"/>
      <c r="B239" s="3"/>
      <c r="C239" s="3"/>
      <c r="D239" s="3"/>
      <c r="E239" s="8"/>
      <c r="F239" s="3"/>
      <c r="G239" s="8"/>
      <c r="H239" s="3"/>
      <c r="I239" s="8"/>
      <c r="J239" s="3"/>
      <c r="K239" s="8"/>
      <c r="L239" s="3"/>
      <c r="M239" s="8"/>
      <c r="N239" s="3"/>
      <c r="O239" s="8"/>
      <c r="P239" s="3"/>
      <c r="Q239" s="8"/>
      <c r="R239" s="3"/>
      <c r="S239" s="8"/>
      <c r="T239" s="3"/>
      <c r="U239" s="8"/>
      <c r="V239" s="3"/>
      <c r="W239" s="8"/>
      <c r="X239" s="3"/>
      <c r="Y239" s="3"/>
      <c r="Z239" s="3"/>
      <c r="AA239" s="3"/>
      <c r="AB239" s="3"/>
      <c r="AC239" s="3"/>
      <c r="AD239" s="3"/>
      <c r="AF239" s="3"/>
      <c r="AH239" s="3"/>
      <c r="AJ239" s="3"/>
      <c r="AL239" s="3"/>
      <c r="AN239" s="3"/>
      <c r="AP239" s="3"/>
      <c r="AR239" s="3"/>
      <c r="AT239" s="3"/>
      <c r="AV239" s="3"/>
      <c r="AX239" s="3"/>
      <c r="AZ239" s="3"/>
      <c r="BB239" s="3"/>
      <c r="BD239" s="3"/>
      <c r="BF239" s="3"/>
      <c r="BH239" s="3"/>
      <c r="BJ239" s="3"/>
      <c r="BL239" s="3"/>
      <c r="BN239" s="3"/>
      <c r="BP239" s="3"/>
      <c r="BR239" s="3"/>
      <c r="BT239" s="3"/>
      <c r="BV239" s="3"/>
      <c r="BX239" s="3"/>
      <c r="BZ239" s="3"/>
      <c r="CB239" s="3"/>
      <c r="CD239" s="3"/>
      <c r="CF239" s="3"/>
      <c r="CH239" s="3"/>
    </row>
    <row r="240" ht="13.5" customHeight="1">
      <c r="A240" s="3"/>
      <c r="B240" s="3"/>
      <c r="C240" s="3"/>
      <c r="D240" s="3"/>
      <c r="E240" s="8"/>
      <c r="F240" s="3"/>
      <c r="G240" s="8"/>
      <c r="H240" s="3"/>
      <c r="I240" s="8"/>
      <c r="J240" s="3"/>
      <c r="K240" s="8"/>
      <c r="L240" s="3"/>
      <c r="M240" s="8"/>
      <c r="N240" s="3"/>
      <c r="O240" s="8"/>
      <c r="P240" s="3"/>
      <c r="Q240" s="8"/>
      <c r="R240" s="3"/>
      <c r="S240" s="8"/>
      <c r="T240" s="3"/>
      <c r="U240" s="8"/>
      <c r="V240" s="3"/>
      <c r="W240" s="8"/>
      <c r="X240" s="3"/>
      <c r="Y240" s="3"/>
      <c r="Z240" s="3"/>
      <c r="AA240" s="3"/>
      <c r="AB240" s="3"/>
      <c r="AC240" s="3"/>
      <c r="AD240" s="3"/>
      <c r="AF240" s="3"/>
      <c r="AH240" s="3"/>
      <c r="AJ240" s="3"/>
      <c r="AL240" s="3"/>
      <c r="AN240" s="3"/>
      <c r="AP240" s="3"/>
      <c r="AR240" s="3"/>
      <c r="AT240" s="3"/>
      <c r="AV240" s="3"/>
      <c r="AX240" s="3"/>
      <c r="AZ240" s="3"/>
      <c r="BB240" s="3"/>
      <c r="BD240" s="3"/>
      <c r="BF240" s="3"/>
      <c r="BH240" s="3"/>
      <c r="BJ240" s="3"/>
      <c r="BL240" s="3"/>
      <c r="BN240" s="3"/>
      <c r="BP240" s="3"/>
      <c r="BR240" s="3"/>
      <c r="BT240" s="3"/>
      <c r="BV240" s="3"/>
      <c r="BX240" s="3"/>
      <c r="BZ240" s="3"/>
      <c r="CB240" s="3"/>
      <c r="CD240" s="3"/>
      <c r="CF240" s="3"/>
      <c r="CH240" s="3"/>
    </row>
    <row r="241" ht="13.5" customHeight="1">
      <c r="A241" s="3"/>
      <c r="B241" s="3"/>
      <c r="C241" s="3"/>
      <c r="D241" s="3"/>
      <c r="E241" s="8"/>
      <c r="F241" s="3"/>
      <c r="G241" s="8"/>
      <c r="H241" s="3"/>
      <c r="I241" s="8"/>
      <c r="J241" s="3"/>
      <c r="K241" s="8"/>
      <c r="L241" s="3"/>
      <c r="M241" s="8"/>
      <c r="N241" s="3"/>
      <c r="O241" s="8"/>
      <c r="P241" s="3"/>
      <c r="Q241" s="8"/>
      <c r="R241" s="3"/>
      <c r="S241" s="8"/>
      <c r="T241" s="3"/>
      <c r="U241" s="8"/>
      <c r="V241" s="3"/>
      <c r="W241" s="8"/>
      <c r="X241" s="3"/>
      <c r="Y241" s="3"/>
      <c r="Z241" s="3"/>
      <c r="AA241" s="3"/>
      <c r="AB241" s="3"/>
      <c r="AC241" s="3"/>
      <c r="AD241" s="3"/>
      <c r="AF241" s="3"/>
      <c r="AH241" s="3"/>
      <c r="AJ241" s="3"/>
      <c r="AL241" s="3"/>
      <c r="AN241" s="3"/>
      <c r="AP241" s="3"/>
      <c r="AR241" s="3"/>
      <c r="AT241" s="3"/>
      <c r="AV241" s="3"/>
      <c r="AX241" s="3"/>
      <c r="AZ241" s="3"/>
      <c r="BB241" s="3"/>
      <c r="BD241" s="3"/>
      <c r="BF241" s="3"/>
      <c r="BH241" s="3"/>
      <c r="BJ241" s="3"/>
      <c r="BL241" s="3"/>
      <c r="BN241" s="3"/>
      <c r="BP241" s="3"/>
      <c r="BR241" s="3"/>
      <c r="BT241" s="3"/>
      <c r="BV241" s="3"/>
      <c r="BX241" s="3"/>
      <c r="BZ241" s="3"/>
      <c r="CB241" s="3"/>
      <c r="CD241" s="3"/>
      <c r="CF241" s="3"/>
      <c r="CH241" s="3"/>
    </row>
    <row r="242" ht="13.5" customHeight="1">
      <c r="A242" s="3"/>
      <c r="B242" s="3"/>
      <c r="C242" s="3"/>
      <c r="D242" s="3"/>
      <c r="E242" s="8"/>
      <c r="F242" s="3"/>
      <c r="G242" s="8"/>
      <c r="H242" s="3"/>
      <c r="I242" s="8"/>
      <c r="J242" s="3"/>
      <c r="K242" s="8"/>
      <c r="L242" s="3"/>
      <c r="M242" s="8"/>
      <c r="N242" s="3"/>
      <c r="O242" s="8"/>
      <c r="P242" s="3"/>
      <c r="Q242" s="8"/>
      <c r="R242" s="3"/>
      <c r="S242" s="8"/>
      <c r="T242" s="3"/>
      <c r="U242" s="8"/>
      <c r="V242" s="3"/>
      <c r="W242" s="8"/>
      <c r="X242" s="3"/>
      <c r="Y242" s="3"/>
      <c r="Z242" s="3"/>
      <c r="AA242" s="3"/>
      <c r="AB242" s="3"/>
      <c r="AC242" s="3"/>
      <c r="AD242" s="3"/>
      <c r="AF242" s="3"/>
      <c r="AH242" s="3"/>
      <c r="AJ242" s="3"/>
      <c r="AL242" s="3"/>
      <c r="AN242" s="3"/>
      <c r="AP242" s="3"/>
      <c r="AR242" s="3"/>
      <c r="AT242" s="3"/>
      <c r="AV242" s="3"/>
      <c r="AX242" s="3"/>
      <c r="AZ242" s="3"/>
      <c r="BB242" s="3"/>
      <c r="BD242" s="3"/>
      <c r="BF242" s="3"/>
      <c r="BH242" s="3"/>
      <c r="BJ242" s="3"/>
      <c r="BL242" s="3"/>
      <c r="BN242" s="3"/>
      <c r="BP242" s="3"/>
      <c r="BR242" s="3"/>
      <c r="BT242" s="3"/>
      <c r="BV242" s="3"/>
      <c r="BX242" s="3"/>
      <c r="BZ242" s="3"/>
      <c r="CB242" s="3"/>
      <c r="CD242" s="3"/>
      <c r="CF242" s="3"/>
      <c r="CH242" s="3"/>
    </row>
    <row r="243" ht="13.5" customHeight="1">
      <c r="A243" s="3"/>
      <c r="B243" s="3"/>
      <c r="C243" s="3"/>
      <c r="D243" s="3"/>
      <c r="E243" s="8"/>
      <c r="F243" s="3"/>
      <c r="G243" s="8"/>
      <c r="H243" s="3"/>
      <c r="I243" s="8"/>
      <c r="J243" s="3"/>
      <c r="K243" s="8"/>
      <c r="L243" s="3"/>
      <c r="M243" s="8"/>
      <c r="N243" s="3"/>
      <c r="O243" s="8"/>
      <c r="P243" s="3"/>
      <c r="Q243" s="8"/>
      <c r="R243" s="3"/>
      <c r="S243" s="8"/>
      <c r="T243" s="3"/>
      <c r="U243" s="8"/>
      <c r="V243" s="3"/>
      <c r="W243" s="8"/>
      <c r="X243" s="3"/>
      <c r="Y243" s="3"/>
      <c r="Z243" s="3"/>
      <c r="AA243" s="3"/>
      <c r="AB243" s="3"/>
      <c r="AC243" s="3"/>
      <c r="AD243" s="3"/>
      <c r="AF243" s="3"/>
      <c r="AH243" s="3"/>
      <c r="AJ243" s="3"/>
      <c r="AL243" s="3"/>
      <c r="AN243" s="3"/>
      <c r="AP243" s="3"/>
      <c r="AR243" s="3"/>
      <c r="AT243" s="3"/>
      <c r="AV243" s="3"/>
      <c r="AX243" s="3"/>
      <c r="AZ243" s="3"/>
      <c r="BB243" s="3"/>
      <c r="BD243" s="3"/>
      <c r="BF243" s="3"/>
      <c r="BH243" s="3"/>
      <c r="BJ243" s="3"/>
      <c r="BL243" s="3"/>
      <c r="BN243" s="3"/>
      <c r="BP243" s="3"/>
      <c r="BR243" s="3"/>
      <c r="BT243" s="3"/>
      <c r="BV243" s="3"/>
      <c r="BX243" s="3"/>
      <c r="BZ243" s="3"/>
      <c r="CB243" s="3"/>
      <c r="CD243" s="3"/>
      <c r="CF243" s="3"/>
      <c r="CH243" s="3"/>
    </row>
    <row r="244" ht="13.5" customHeight="1">
      <c r="A244" s="3"/>
      <c r="B244" s="3"/>
      <c r="C244" s="3"/>
      <c r="D244" s="3"/>
      <c r="E244" s="8"/>
      <c r="F244" s="3"/>
      <c r="G244" s="8"/>
      <c r="H244" s="3"/>
      <c r="I244" s="8"/>
      <c r="J244" s="3"/>
      <c r="K244" s="8"/>
      <c r="L244" s="3"/>
      <c r="M244" s="8"/>
      <c r="N244" s="3"/>
      <c r="O244" s="8"/>
      <c r="P244" s="3"/>
      <c r="Q244" s="8"/>
      <c r="R244" s="3"/>
      <c r="S244" s="8"/>
      <c r="T244" s="3"/>
      <c r="U244" s="8"/>
      <c r="V244" s="3"/>
      <c r="W244" s="8"/>
      <c r="X244" s="3"/>
      <c r="Y244" s="3"/>
      <c r="Z244" s="3"/>
      <c r="AA244" s="3"/>
      <c r="AB244" s="3"/>
      <c r="AC244" s="3"/>
      <c r="AD244" s="3"/>
      <c r="AF244" s="3"/>
      <c r="AH244" s="3"/>
      <c r="AJ244" s="3"/>
      <c r="AL244" s="3"/>
      <c r="AN244" s="3"/>
      <c r="AP244" s="3"/>
      <c r="AR244" s="3"/>
      <c r="AT244" s="3"/>
      <c r="AV244" s="3"/>
      <c r="AX244" s="3"/>
      <c r="AZ244" s="3"/>
      <c r="BB244" s="3"/>
      <c r="BD244" s="3"/>
      <c r="BF244" s="3"/>
      <c r="BH244" s="3"/>
      <c r="BJ244" s="3"/>
      <c r="BL244" s="3"/>
      <c r="BN244" s="3"/>
      <c r="BP244" s="3"/>
      <c r="BR244" s="3"/>
      <c r="BT244" s="3"/>
      <c r="BV244" s="3"/>
      <c r="BX244" s="3"/>
      <c r="BZ244" s="3"/>
      <c r="CB244" s="3"/>
      <c r="CD244" s="3"/>
      <c r="CF244" s="3"/>
      <c r="CH244" s="3"/>
    </row>
    <row r="245" ht="13.5" customHeight="1">
      <c r="A245" s="3"/>
      <c r="B245" s="3"/>
      <c r="C245" s="3"/>
      <c r="D245" s="3"/>
      <c r="E245" s="8"/>
      <c r="F245" s="3"/>
      <c r="G245" s="8"/>
      <c r="H245" s="3"/>
      <c r="I245" s="8"/>
      <c r="J245" s="3"/>
      <c r="K245" s="8"/>
      <c r="L245" s="3"/>
      <c r="M245" s="8"/>
      <c r="N245" s="3"/>
      <c r="O245" s="8"/>
      <c r="P245" s="3"/>
      <c r="Q245" s="8"/>
      <c r="R245" s="3"/>
      <c r="S245" s="8"/>
      <c r="T245" s="3"/>
      <c r="U245" s="8"/>
      <c r="V245" s="3"/>
      <c r="W245" s="8"/>
      <c r="X245" s="3"/>
      <c r="Y245" s="3"/>
      <c r="Z245" s="3"/>
      <c r="AA245" s="3"/>
      <c r="AB245" s="3"/>
      <c r="AC245" s="3"/>
      <c r="AD245" s="3"/>
      <c r="AF245" s="3"/>
      <c r="AH245" s="3"/>
      <c r="AJ245" s="3"/>
      <c r="AL245" s="3"/>
      <c r="AN245" s="3"/>
      <c r="AP245" s="3"/>
      <c r="AR245" s="3"/>
      <c r="AT245" s="3"/>
      <c r="AV245" s="3"/>
      <c r="AX245" s="3"/>
      <c r="AZ245" s="3"/>
      <c r="BB245" s="3"/>
      <c r="BD245" s="3"/>
      <c r="BF245" s="3"/>
      <c r="BH245" s="3"/>
      <c r="BJ245" s="3"/>
      <c r="BL245" s="3"/>
      <c r="BN245" s="3"/>
      <c r="BP245" s="3"/>
      <c r="BR245" s="3"/>
      <c r="BT245" s="3"/>
      <c r="BV245" s="3"/>
      <c r="BX245" s="3"/>
      <c r="BZ245" s="3"/>
      <c r="CB245" s="3"/>
      <c r="CD245" s="3"/>
      <c r="CF245" s="3"/>
      <c r="CH245" s="3"/>
    </row>
    <row r="246" ht="13.5" customHeight="1">
      <c r="A246" s="3"/>
      <c r="B246" s="3"/>
      <c r="C246" s="3"/>
      <c r="D246" s="3"/>
      <c r="E246" s="8"/>
      <c r="F246" s="3"/>
      <c r="G246" s="8"/>
      <c r="H246" s="3"/>
      <c r="I246" s="8"/>
      <c r="J246" s="3"/>
      <c r="K246" s="8"/>
      <c r="L246" s="3"/>
      <c r="M246" s="8"/>
      <c r="N246" s="3"/>
      <c r="O246" s="8"/>
      <c r="P246" s="3"/>
      <c r="Q246" s="8"/>
      <c r="R246" s="3"/>
      <c r="S246" s="8"/>
      <c r="T246" s="3"/>
      <c r="U246" s="8"/>
      <c r="V246" s="3"/>
      <c r="W246" s="8"/>
      <c r="X246" s="3"/>
      <c r="Y246" s="3"/>
      <c r="Z246" s="3"/>
      <c r="AA246" s="3"/>
      <c r="AB246" s="3"/>
      <c r="AC246" s="3"/>
      <c r="AD246" s="3"/>
      <c r="AF246" s="3"/>
      <c r="AH246" s="3"/>
      <c r="AJ246" s="3"/>
      <c r="AL246" s="3"/>
      <c r="AN246" s="3"/>
      <c r="AP246" s="3"/>
      <c r="AR246" s="3"/>
      <c r="AT246" s="3"/>
      <c r="AV246" s="3"/>
      <c r="AX246" s="3"/>
      <c r="AZ246" s="3"/>
      <c r="BB246" s="3"/>
      <c r="BD246" s="3"/>
      <c r="BF246" s="3"/>
      <c r="BH246" s="3"/>
      <c r="BJ246" s="3"/>
      <c r="BL246" s="3"/>
      <c r="BN246" s="3"/>
      <c r="BP246" s="3"/>
      <c r="BR246" s="3"/>
      <c r="BT246" s="3"/>
      <c r="BV246" s="3"/>
      <c r="BX246" s="3"/>
      <c r="BZ246" s="3"/>
      <c r="CB246" s="3"/>
      <c r="CD246" s="3"/>
      <c r="CF246" s="3"/>
      <c r="CH246" s="3"/>
    </row>
    <row r="247" ht="13.5" customHeight="1">
      <c r="A247" s="3"/>
      <c r="B247" s="3"/>
      <c r="C247" s="3"/>
      <c r="D247" s="3"/>
      <c r="E247" s="8"/>
      <c r="F247" s="3"/>
      <c r="G247" s="8"/>
      <c r="H247" s="3"/>
      <c r="I247" s="8"/>
      <c r="J247" s="3"/>
      <c r="K247" s="8"/>
      <c r="L247" s="3"/>
      <c r="M247" s="8"/>
      <c r="N247" s="3"/>
      <c r="O247" s="8"/>
      <c r="P247" s="3"/>
      <c r="Q247" s="8"/>
      <c r="R247" s="3"/>
      <c r="S247" s="8"/>
      <c r="T247" s="3"/>
      <c r="U247" s="8"/>
      <c r="V247" s="3"/>
      <c r="W247" s="8"/>
      <c r="X247" s="3"/>
      <c r="Y247" s="3"/>
      <c r="Z247" s="3"/>
      <c r="AA247" s="3"/>
      <c r="AB247" s="3"/>
      <c r="AC247" s="3"/>
      <c r="AD247" s="3"/>
      <c r="AF247" s="3"/>
      <c r="AH247" s="3"/>
      <c r="AJ247" s="3"/>
      <c r="AL247" s="3"/>
      <c r="AN247" s="3"/>
      <c r="AP247" s="3"/>
      <c r="AR247" s="3"/>
      <c r="AT247" s="3"/>
      <c r="AV247" s="3"/>
      <c r="AX247" s="3"/>
      <c r="AZ247" s="3"/>
      <c r="BB247" s="3"/>
      <c r="BD247" s="3"/>
      <c r="BF247" s="3"/>
      <c r="BH247" s="3"/>
      <c r="BJ247" s="3"/>
      <c r="BL247" s="3"/>
      <c r="BN247" s="3"/>
      <c r="BP247" s="3"/>
      <c r="BR247" s="3"/>
      <c r="BT247" s="3"/>
      <c r="BV247" s="3"/>
      <c r="BX247" s="3"/>
      <c r="BZ247" s="3"/>
      <c r="CB247" s="3"/>
      <c r="CD247" s="3"/>
      <c r="CF247" s="3"/>
      <c r="CH247" s="3"/>
    </row>
    <row r="248" ht="13.5" customHeight="1">
      <c r="A248" s="3"/>
      <c r="B248" s="3"/>
      <c r="C248" s="3"/>
      <c r="D248" s="3"/>
      <c r="E248" s="8"/>
      <c r="F248" s="3"/>
      <c r="G248" s="8"/>
      <c r="H248" s="3"/>
      <c r="I248" s="8"/>
      <c r="J248" s="3"/>
      <c r="K248" s="8"/>
      <c r="L248" s="3"/>
      <c r="M248" s="8"/>
      <c r="N248" s="3"/>
      <c r="O248" s="8"/>
      <c r="P248" s="3"/>
      <c r="Q248" s="8"/>
      <c r="R248" s="3"/>
      <c r="S248" s="8"/>
      <c r="T248" s="3"/>
      <c r="U248" s="8"/>
      <c r="V248" s="3"/>
      <c r="W248" s="8"/>
      <c r="X248" s="3"/>
      <c r="Y248" s="3"/>
      <c r="Z248" s="3"/>
      <c r="AA248" s="3"/>
      <c r="AB248" s="3"/>
      <c r="AC248" s="3"/>
      <c r="AD248" s="3"/>
      <c r="AF248" s="3"/>
      <c r="AH248" s="3"/>
      <c r="AJ248" s="3"/>
      <c r="AL248" s="3"/>
      <c r="AN248" s="3"/>
      <c r="AP248" s="3"/>
      <c r="AR248" s="3"/>
      <c r="AT248" s="3"/>
      <c r="AV248" s="3"/>
      <c r="AX248" s="3"/>
      <c r="AZ248" s="3"/>
      <c r="BB248" s="3"/>
      <c r="BD248" s="3"/>
      <c r="BF248" s="3"/>
      <c r="BH248" s="3"/>
      <c r="BJ248" s="3"/>
      <c r="BL248" s="3"/>
      <c r="BN248" s="3"/>
      <c r="BP248" s="3"/>
      <c r="BR248" s="3"/>
      <c r="BT248" s="3"/>
      <c r="BV248" s="3"/>
      <c r="BX248" s="3"/>
      <c r="BZ248" s="3"/>
      <c r="CB248" s="3"/>
      <c r="CD248" s="3"/>
      <c r="CF248" s="3"/>
      <c r="CH248" s="3"/>
    </row>
    <row r="249" ht="13.5" customHeight="1">
      <c r="A249" s="3"/>
      <c r="B249" s="3"/>
      <c r="C249" s="3"/>
      <c r="D249" s="3"/>
      <c r="E249" s="8"/>
      <c r="F249" s="3"/>
      <c r="G249" s="8"/>
      <c r="H249" s="3"/>
      <c r="I249" s="8"/>
      <c r="J249" s="3"/>
      <c r="K249" s="8"/>
      <c r="L249" s="3"/>
      <c r="M249" s="8"/>
      <c r="N249" s="3"/>
      <c r="O249" s="8"/>
      <c r="P249" s="3"/>
      <c r="Q249" s="8"/>
      <c r="R249" s="3"/>
      <c r="S249" s="8"/>
      <c r="T249" s="3"/>
      <c r="U249" s="8"/>
      <c r="V249" s="3"/>
      <c r="W249" s="8"/>
      <c r="X249" s="3"/>
      <c r="Y249" s="3"/>
      <c r="Z249" s="3"/>
      <c r="AA249" s="3"/>
      <c r="AB249" s="3"/>
      <c r="AC249" s="3"/>
      <c r="AD249" s="3"/>
      <c r="AF249" s="3"/>
      <c r="AH249" s="3"/>
      <c r="AJ249" s="3"/>
      <c r="AL249" s="3"/>
      <c r="AN249" s="3"/>
      <c r="AP249" s="3"/>
      <c r="AR249" s="3"/>
      <c r="AT249" s="3"/>
      <c r="AV249" s="3"/>
      <c r="AX249" s="3"/>
      <c r="AZ249" s="3"/>
      <c r="BB249" s="3"/>
      <c r="BD249" s="3"/>
      <c r="BF249" s="3"/>
      <c r="BH249" s="3"/>
      <c r="BJ249" s="3"/>
      <c r="BL249" s="3"/>
      <c r="BN249" s="3"/>
      <c r="BP249" s="3"/>
      <c r="BR249" s="3"/>
      <c r="BT249" s="3"/>
      <c r="BV249" s="3"/>
      <c r="BX249" s="3"/>
      <c r="BZ249" s="3"/>
      <c r="CB249" s="3"/>
      <c r="CD249" s="3"/>
      <c r="CF249" s="3"/>
      <c r="CH249" s="3"/>
    </row>
    <row r="250" ht="13.5" customHeight="1">
      <c r="A250" s="3"/>
      <c r="B250" s="3"/>
      <c r="C250" s="3"/>
      <c r="D250" s="3"/>
      <c r="E250" s="8"/>
      <c r="F250" s="3"/>
      <c r="G250" s="8"/>
      <c r="H250" s="3"/>
      <c r="I250" s="8"/>
      <c r="J250" s="3"/>
      <c r="K250" s="8"/>
      <c r="L250" s="3"/>
      <c r="M250" s="8"/>
      <c r="N250" s="3"/>
      <c r="O250" s="8"/>
      <c r="P250" s="3"/>
      <c r="Q250" s="8"/>
      <c r="R250" s="3"/>
      <c r="S250" s="8"/>
      <c r="T250" s="3"/>
      <c r="U250" s="8"/>
      <c r="V250" s="3"/>
      <c r="W250" s="8"/>
      <c r="X250" s="3"/>
      <c r="Y250" s="3"/>
      <c r="Z250" s="3"/>
      <c r="AA250" s="3"/>
      <c r="AB250" s="3"/>
      <c r="AC250" s="3"/>
      <c r="AD250" s="3"/>
      <c r="AF250" s="3"/>
      <c r="AH250" s="3"/>
      <c r="AJ250" s="3"/>
      <c r="AL250" s="3"/>
      <c r="AN250" s="3"/>
      <c r="AP250" s="3"/>
      <c r="AR250" s="3"/>
      <c r="AT250" s="3"/>
      <c r="AV250" s="3"/>
      <c r="AX250" s="3"/>
      <c r="AZ250" s="3"/>
      <c r="BB250" s="3"/>
      <c r="BD250" s="3"/>
      <c r="BF250" s="3"/>
      <c r="BH250" s="3"/>
      <c r="BJ250" s="3"/>
      <c r="BL250" s="3"/>
      <c r="BN250" s="3"/>
      <c r="BP250" s="3"/>
      <c r="BR250" s="3"/>
      <c r="BT250" s="3"/>
      <c r="BV250" s="3"/>
      <c r="BX250" s="3"/>
      <c r="BZ250" s="3"/>
      <c r="CB250" s="3"/>
      <c r="CD250" s="3"/>
      <c r="CF250" s="3"/>
      <c r="CH250" s="3"/>
    </row>
    <row r="251" ht="13.5" customHeight="1">
      <c r="A251" s="3"/>
      <c r="B251" s="3"/>
      <c r="C251" s="3"/>
      <c r="D251" s="3"/>
      <c r="E251" s="8"/>
      <c r="F251" s="3"/>
      <c r="G251" s="8"/>
      <c r="H251" s="3"/>
      <c r="I251" s="8"/>
      <c r="J251" s="3"/>
      <c r="K251" s="8"/>
      <c r="L251" s="3"/>
      <c r="M251" s="8"/>
      <c r="N251" s="3"/>
      <c r="O251" s="8"/>
      <c r="P251" s="3"/>
      <c r="Q251" s="8"/>
      <c r="R251" s="3"/>
      <c r="S251" s="8"/>
      <c r="T251" s="3"/>
      <c r="U251" s="8"/>
      <c r="V251" s="3"/>
      <c r="W251" s="8"/>
      <c r="X251" s="3"/>
      <c r="Y251" s="3"/>
      <c r="Z251" s="3"/>
      <c r="AA251" s="3"/>
      <c r="AB251" s="3"/>
      <c r="AC251" s="3"/>
      <c r="AD251" s="3"/>
      <c r="AF251" s="3"/>
      <c r="AH251" s="3"/>
      <c r="AJ251" s="3"/>
      <c r="AL251" s="3"/>
      <c r="AN251" s="3"/>
      <c r="AP251" s="3"/>
      <c r="AR251" s="3"/>
      <c r="AT251" s="3"/>
      <c r="AV251" s="3"/>
      <c r="AX251" s="3"/>
      <c r="AZ251" s="3"/>
      <c r="BB251" s="3"/>
      <c r="BD251" s="3"/>
      <c r="BF251" s="3"/>
      <c r="BH251" s="3"/>
      <c r="BJ251" s="3"/>
      <c r="BL251" s="3"/>
      <c r="BN251" s="3"/>
      <c r="BP251" s="3"/>
      <c r="BR251" s="3"/>
      <c r="BT251" s="3"/>
      <c r="BV251" s="3"/>
      <c r="BX251" s="3"/>
      <c r="BZ251" s="3"/>
      <c r="CB251" s="3"/>
      <c r="CD251" s="3"/>
      <c r="CF251" s="3"/>
      <c r="CH251" s="3"/>
    </row>
    <row r="252" ht="13.5" customHeight="1">
      <c r="A252" s="3"/>
      <c r="B252" s="3"/>
      <c r="C252" s="3"/>
      <c r="D252" s="3"/>
      <c r="E252" s="8"/>
      <c r="F252" s="3"/>
      <c r="G252" s="8"/>
      <c r="H252" s="3"/>
      <c r="I252" s="8"/>
      <c r="J252" s="3"/>
      <c r="K252" s="8"/>
      <c r="L252" s="3"/>
      <c r="M252" s="8"/>
      <c r="N252" s="3"/>
      <c r="O252" s="8"/>
      <c r="P252" s="3"/>
      <c r="Q252" s="8"/>
      <c r="R252" s="3"/>
      <c r="S252" s="8"/>
      <c r="T252" s="3"/>
      <c r="U252" s="8"/>
      <c r="V252" s="3"/>
      <c r="W252" s="8"/>
      <c r="X252" s="3"/>
      <c r="Y252" s="3"/>
      <c r="Z252" s="3"/>
      <c r="AA252" s="3"/>
      <c r="AB252" s="3"/>
      <c r="AC252" s="3"/>
      <c r="AD252" s="3"/>
      <c r="AF252" s="3"/>
      <c r="AH252" s="3"/>
      <c r="AJ252" s="3"/>
      <c r="AL252" s="3"/>
      <c r="AN252" s="3"/>
      <c r="AP252" s="3"/>
      <c r="AR252" s="3"/>
      <c r="AT252" s="3"/>
      <c r="AV252" s="3"/>
      <c r="AX252" s="3"/>
      <c r="AZ252" s="3"/>
      <c r="BB252" s="3"/>
      <c r="BD252" s="3"/>
      <c r="BF252" s="3"/>
      <c r="BH252" s="3"/>
      <c r="BJ252" s="3"/>
      <c r="BL252" s="3"/>
      <c r="BN252" s="3"/>
      <c r="BP252" s="3"/>
      <c r="BR252" s="3"/>
      <c r="BT252" s="3"/>
      <c r="BV252" s="3"/>
      <c r="BX252" s="3"/>
      <c r="BZ252" s="3"/>
      <c r="CB252" s="3"/>
      <c r="CD252" s="3"/>
      <c r="CF252" s="3"/>
      <c r="CH252" s="3"/>
    </row>
    <row r="253" ht="13.5" customHeight="1">
      <c r="A253" s="3"/>
      <c r="B253" s="3"/>
      <c r="C253" s="3"/>
      <c r="D253" s="3"/>
      <c r="E253" s="8"/>
      <c r="F253" s="3"/>
      <c r="G253" s="8"/>
      <c r="H253" s="3"/>
      <c r="I253" s="8"/>
      <c r="J253" s="3"/>
      <c r="K253" s="8"/>
      <c r="L253" s="3"/>
      <c r="M253" s="8"/>
      <c r="N253" s="3"/>
      <c r="O253" s="8"/>
      <c r="P253" s="3"/>
      <c r="Q253" s="8"/>
      <c r="R253" s="3"/>
      <c r="S253" s="8"/>
      <c r="T253" s="3"/>
      <c r="U253" s="8"/>
      <c r="V253" s="3"/>
      <c r="W253" s="8"/>
      <c r="X253" s="3"/>
      <c r="Y253" s="3"/>
      <c r="Z253" s="3"/>
      <c r="AA253" s="3"/>
      <c r="AB253" s="3"/>
      <c r="AC253" s="3"/>
      <c r="AD253" s="3"/>
      <c r="AF253" s="3"/>
      <c r="AH253" s="3"/>
      <c r="AJ253" s="3"/>
      <c r="AL253" s="3"/>
      <c r="AN253" s="3"/>
      <c r="AP253" s="3"/>
      <c r="AR253" s="3"/>
      <c r="AT253" s="3"/>
      <c r="AV253" s="3"/>
      <c r="AX253" s="3"/>
      <c r="AZ253" s="3"/>
      <c r="BB253" s="3"/>
      <c r="BD253" s="3"/>
      <c r="BF253" s="3"/>
      <c r="BH253" s="3"/>
      <c r="BJ253" s="3"/>
      <c r="BL253" s="3"/>
      <c r="BN253" s="3"/>
      <c r="BP253" s="3"/>
      <c r="BR253" s="3"/>
      <c r="BT253" s="3"/>
      <c r="BV253" s="3"/>
      <c r="BX253" s="3"/>
      <c r="BZ253" s="3"/>
      <c r="CB253" s="3"/>
      <c r="CD253" s="3"/>
      <c r="CF253" s="3"/>
      <c r="CH253" s="3"/>
    </row>
    <row r="254" ht="13.5" customHeight="1">
      <c r="A254" s="3"/>
      <c r="B254" s="3"/>
      <c r="C254" s="3"/>
      <c r="D254" s="3"/>
      <c r="E254" s="8"/>
      <c r="F254" s="3"/>
      <c r="G254" s="8"/>
      <c r="H254" s="3"/>
      <c r="I254" s="8"/>
      <c r="J254" s="3"/>
      <c r="K254" s="8"/>
      <c r="L254" s="3"/>
      <c r="M254" s="8"/>
      <c r="N254" s="3"/>
      <c r="O254" s="8"/>
      <c r="P254" s="3"/>
      <c r="Q254" s="8"/>
      <c r="R254" s="3"/>
      <c r="S254" s="8"/>
      <c r="T254" s="3"/>
      <c r="U254" s="8"/>
      <c r="V254" s="3"/>
      <c r="W254" s="8"/>
      <c r="X254" s="3"/>
      <c r="Y254" s="3"/>
      <c r="Z254" s="3"/>
      <c r="AA254" s="3"/>
      <c r="AB254" s="3"/>
      <c r="AC254" s="3"/>
      <c r="AD254" s="3"/>
      <c r="AF254" s="3"/>
      <c r="AH254" s="3"/>
      <c r="AJ254" s="3"/>
      <c r="AL254" s="3"/>
      <c r="AN254" s="3"/>
      <c r="AP254" s="3"/>
      <c r="AR254" s="3"/>
      <c r="AT254" s="3"/>
      <c r="AV254" s="3"/>
      <c r="AX254" s="3"/>
      <c r="AZ254" s="3"/>
      <c r="BB254" s="3"/>
      <c r="BD254" s="3"/>
      <c r="BF254" s="3"/>
      <c r="BH254" s="3"/>
      <c r="BJ254" s="3"/>
      <c r="BL254" s="3"/>
      <c r="BN254" s="3"/>
      <c r="BP254" s="3"/>
      <c r="BR254" s="3"/>
      <c r="BT254" s="3"/>
      <c r="BV254" s="3"/>
      <c r="BX254" s="3"/>
      <c r="BZ254" s="3"/>
      <c r="CB254" s="3"/>
      <c r="CD254" s="3"/>
      <c r="CF254" s="3"/>
      <c r="CH254" s="3"/>
    </row>
    <row r="255" ht="13.5" customHeight="1">
      <c r="A255" s="3"/>
      <c r="B255" s="3"/>
      <c r="C255" s="3"/>
      <c r="D255" s="3"/>
      <c r="E255" s="8"/>
      <c r="F255" s="3"/>
      <c r="G255" s="8"/>
      <c r="H255" s="3"/>
      <c r="I255" s="8"/>
      <c r="J255" s="3"/>
      <c r="K255" s="8"/>
      <c r="L255" s="3"/>
      <c r="M255" s="8"/>
      <c r="N255" s="3"/>
      <c r="O255" s="8"/>
      <c r="P255" s="3"/>
      <c r="Q255" s="8"/>
      <c r="R255" s="3"/>
      <c r="S255" s="8"/>
      <c r="T255" s="3"/>
      <c r="U255" s="8"/>
      <c r="V255" s="3"/>
      <c r="W255" s="8"/>
      <c r="X255" s="3"/>
      <c r="Y255" s="3"/>
      <c r="Z255" s="3"/>
      <c r="AA255" s="3"/>
      <c r="AB255" s="3"/>
      <c r="AC255" s="3"/>
      <c r="AD255" s="3"/>
      <c r="AF255" s="3"/>
      <c r="AH255" s="3"/>
      <c r="AJ255" s="3"/>
      <c r="AL255" s="3"/>
      <c r="AN255" s="3"/>
      <c r="AP255" s="3"/>
      <c r="AR255" s="3"/>
      <c r="AT255" s="3"/>
      <c r="AV255" s="3"/>
      <c r="AX255" s="3"/>
      <c r="AZ255" s="3"/>
      <c r="BB255" s="3"/>
      <c r="BD255" s="3"/>
      <c r="BF255" s="3"/>
      <c r="BH255" s="3"/>
      <c r="BJ255" s="3"/>
      <c r="BL255" s="3"/>
      <c r="BN255" s="3"/>
      <c r="BP255" s="3"/>
      <c r="BR255" s="3"/>
      <c r="BT255" s="3"/>
      <c r="BV255" s="3"/>
      <c r="BX255" s="3"/>
      <c r="BZ255" s="3"/>
      <c r="CB255" s="3"/>
      <c r="CD255" s="3"/>
      <c r="CF255" s="3"/>
      <c r="CH255" s="3"/>
    </row>
    <row r="256" ht="13.5" customHeight="1">
      <c r="A256" s="3"/>
      <c r="B256" s="3"/>
      <c r="C256" s="3"/>
      <c r="D256" s="3"/>
      <c r="E256" s="8"/>
      <c r="F256" s="3"/>
      <c r="G256" s="8"/>
      <c r="H256" s="3"/>
      <c r="I256" s="8"/>
      <c r="J256" s="3"/>
      <c r="K256" s="8"/>
      <c r="L256" s="3"/>
      <c r="M256" s="8"/>
      <c r="N256" s="3"/>
      <c r="O256" s="8"/>
      <c r="P256" s="3"/>
      <c r="Q256" s="8"/>
      <c r="R256" s="3"/>
      <c r="S256" s="8"/>
      <c r="T256" s="3"/>
      <c r="U256" s="8"/>
      <c r="V256" s="3"/>
      <c r="W256" s="8"/>
      <c r="X256" s="3"/>
      <c r="Y256" s="3"/>
      <c r="Z256" s="3"/>
      <c r="AA256" s="3"/>
      <c r="AB256" s="3"/>
      <c r="AC256" s="3"/>
      <c r="AD256" s="3"/>
      <c r="AF256" s="3"/>
      <c r="AH256" s="3"/>
      <c r="AJ256" s="3"/>
      <c r="AL256" s="3"/>
      <c r="AN256" s="3"/>
      <c r="AP256" s="3"/>
      <c r="AR256" s="3"/>
      <c r="AT256" s="3"/>
      <c r="AV256" s="3"/>
      <c r="AX256" s="3"/>
      <c r="AZ256" s="3"/>
      <c r="BB256" s="3"/>
      <c r="BD256" s="3"/>
      <c r="BF256" s="3"/>
      <c r="BH256" s="3"/>
      <c r="BJ256" s="3"/>
      <c r="BL256" s="3"/>
      <c r="BN256" s="3"/>
      <c r="BP256" s="3"/>
      <c r="BR256" s="3"/>
      <c r="BT256" s="3"/>
      <c r="BV256" s="3"/>
      <c r="BX256" s="3"/>
      <c r="BZ256" s="3"/>
      <c r="CB256" s="3"/>
      <c r="CD256" s="3"/>
      <c r="CF256" s="3"/>
      <c r="CH256" s="3"/>
    </row>
    <row r="257" ht="13.5" customHeight="1">
      <c r="A257" s="3"/>
      <c r="B257" s="3"/>
      <c r="C257" s="3"/>
      <c r="D257" s="3"/>
      <c r="E257" s="8"/>
      <c r="F257" s="3"/>
      <c r="G257" s="8"/>
      <c r="H257" s="3"/>
      <c r="I257" s="8"/>
      <c r="J257" s="3"/>
      <c r="K257" s="8"/>
      <c r="L257" s="3"/>
      <c r="M257" s="8"/>
      <c r="N257" s="3"/>
      <c r="O257" s="8"/>
      <c r="P257" s="3"/>
      <c r="Q257" s="8"/>
      <c r="R257" s="3"/>
      <c r="S257" s="8"/>
      <c r="T257" s="3"/>
      <c r="U257" s="8"/>
      <c r="V257" s="3"/>
      <c r="W257" s="8"/>
      <c r="X257" s="3"/>
      <c r="Y257" s="3"/>
      <c r="Z257" s="3"/>
      <c r="AA257" s="3"/>
      <c r="AB257" s="3"/>
      <c r="AC257" s="3"/>
      <c r="AD257" s="3"/>
      <c r="AF257" s="3"/>
      <c r="AH257" s="3"/>
      <c r="AJ257" s="3"/>
      <c r="AL257" s="3"/>
      <c r="AN257" s="3"/>
      <c r="AP257" s="3"/>
      <c r="AR257" s="3"/>
      <c r="AT257" s="3"/>
      <c r="AV257" s="3"/>
      <c r="AX257" s="3"/>
      <c r="AZ257" s="3"/>
      <c r="BB257" s="3"/>
      <c r="BD257" s="3"/>
      <c r="BF257" s="3"/>
      <c r="BH257" s="3"/>
      <c r="BJ257" s="3"/>
      <c r="BL257" s="3"/>
      <c r="BN257" s="3"/>
      <c r="BP257" s="3"/>
      <c r="BR257" s="3"/>
      <c r="BT257" s="3"/>
      <c r="BV257" s="3"/>
      <c r="BX257" s="3"/>
      <c r="BZ257" s="3"/>
      <c r="CB257" s="3"/>
      <c r="CD257" s="3"/>
      <c r="CF257" s="3"/>
      <c r="CH257" s="3"/>
    </row>
    <row r="258" ht="13.5" customHeight="1">
      <c r="A258" s="3"/>
      <c r="B258" s="3"/>
      <c r="C258" s="3"/>
      <c r="D258" s="3"/>
      <c r="E258" s="8"/>
      <c r="F258" s="3"/>
      <c r="G258" s="8"/>
      <c r="H258" s="3"/>
      <c r="I258" s="8"/>
      <c r="J258" s="3"/>
      <c r="K258" s="8"/>
      <c r="L258" s="3"/>
      <c r="M258" s="8"/>
      <c r="N258" s="3"/>
      <c r="O258" s="8"/>
      <c r="P258" s="3"/>
      <c r="Q258" s="8"/>
      <c r="R258" s="3"/>
      <c r="S258" s="8"/>
      <c r="T258" s="3"/>
      <c r="U258" s="8"/>
      <c r="V258" s="3"/>
      <c r="W258" s="8"/>
      <c r="X258" s="3"/>
      <c r="Y258" s="3"/>
      <c r="Z258" s="3"/>
      <c r="AA258" s="3"/>
      <c r="AB258" s="3"/>
      <c r="AC258" s="3"/>
      <c r="AD258" s="3"/>
      <c r="AF258" s="3"/>
      <c r="AH258" s="3"/>
      <c r="AJ258" s="3"/>
      <c r="AL258" s="3"/>
      <c r="AN258" s="3"/>
      <c r="AP258" s="3"/>
      <c r="AR258" s="3"/>
      <c r="AT258" s="3"/>
      <c r="AV258" s="3"/>
      <c r="AX258" s="3"/>
      <c r="AZ258" s="3"/>
      <c r="BB258" s="3"/>
      <c r="BD258" s="3"/>
      <c r="BF258" s="3"/>
      <c r="BH258" s="3"/>
      <c r="BJ258" s="3"/>
      <c r="BL258" s="3"/>
      <c r="BN258" s="3"/>
      <c r="BP258" s="3"/>
      <c r="BR258" s="3"/>
      <c r="BT258" s="3"/>
      <c r="BV258" s="3"/>
      <c r="BX258" s="3"/>
      <c r="BZ258" s="3"/>
      <c r="CB258" s="3"/>
      <c r="CD258" s="3"/>
      <c r="CF258" s="3"/>
      <c r="CH258" s="3"/>
    </row>
    <row r="259" ht="13.5" customHeight="1">
      <c r="A259" s="3"/>
      <c r="B259" s="3"/>
      <c r="C259" s="3"/>
      <c r="D259" s="3"/>
      <c r="E259" s="8"/>
      <c r="F259" s="3"/>
      <c r="G259" s="8"/>
      <c r="H259" s="3"/>
      <c r="I259" s="8"/>
      <c r="J259" s="3"/>
      <c r="K259" s="8"/>
      <c r="L259" s="3"/>
      <c r="M259" s="8"/>
      <c r="N259" s="3"/>
      <c r="O259" s="8"/>
      <c r="P259" s="3"/>
      <c r="Q259" s="8"/>
      <c r="R259" s="3"/>
      <c r="S259" s="8"/>
      <c r="T259" s="3"/>
      <c r="U259" s="8"/>
      <c r="V259" s="3"/>
      <c r="W259" s="8"/>
      <c r="X259" s="3"/>
      <c r="Y259" s="3"/>
      <c r="Z259" s="3"/>
      <c r="AA259" s="3"/>
      <c r="AB259" s="3"/>
      <c r="AC259" s="3"/>
      <c r="AD259" s="3"/>
      <c r="AF259" s="3"/>
      <c r="AH259" s="3"/>
      <c r="AJ259" s="3"/>
      <c r="AL259" s="3"/>
      <c r="AN259" s="3"/>
      <c r="AP259" s="3"/>
      <c r="AR259" s="3"/>
      <c r="AT259" s="3"/>
      <c r="AV259" s="3"/>
      <c r="AX259" s="3"/>
      <c r="AZ259" s="3"/>
      <c r="BB259" s="3"/>
      <c r="BD259" s="3"/>
      <c r="BF259" s="3"/>
      <c r="BH259" s="3"/>
      <c r="BJ259" s="3"/>
      <c r="BL259" s="3"/>
      <c r="BN259" s="3"/>
      <c r="BP259" s="3"/>
      <c r="BR259" s="3"/>
      <c r="BT259" s="3"/>
      <c r="BV259" s="3"/>
      <c r="BX259" s="3"/>
      <c r="BZ259" s="3"/>
      <c r="CB259" s="3"/>
      <c r="CD259" s="3"/>
      <c r="CF259" s="3"/>
      <c r="CH259" s="3"/>
    </row>
    <row r="260" ht="13.5" customHeight="1">
      <c r="A260" s="3"/>
      <c r="B260" s="3"/>
      <c r="C260" s="3"/>
      <c r="D260" s="3"/>
      <c r="E260" s="8"/>
      <c r="F260" s="3"/>
      <c r="G260" s="8"/>
      <c r="H260" s="3"/>
      <c r="I260" s="8"/>
      <c r="J260" s="3"/>
      <c r="K260" s="8"/>
      <c r="L260" s="3"/>
      <c r="M260" s="8"/>
      <c r="N260" s="3"/>
      <c r="O260" s="8"/>
      <c r="P260" s="3"/>
      <c r="Q260" s="8"/>
      <c r="R260" s="3"/>
      <c r="S260" s="8"/>
      <c r="T260" s="3"/>
      <c r="U260" s="8"/>
      <c r="V260" s="3"/>
      <c r="W260" s="8"/>
      <c r="X260" s="3"/>
      <c r="Y260" s="3"/>
      <c r="Z260" s="3"/>
      <c r="AA260" s="3"/>
      <c r="AB260" s="3"/>
      <c r="AC260" s="3"/>
      <c r="AD260" s="3"/>
      <c r="AF260" s="3"/>
      <c r="AH260" s="3"/>
      <c r="AJ260" s="3"/>
      <c r="AL260" s="3"/>
      <c r="AN260" s="3"/>
      <c r="AP260" s="3"/>
      <c r="AR260" s="3"/>
      <c r="AT260" s="3"/>
      <c r="AV260" s="3"/>
      <c r="AX260" s="3"/>
      <c r="AZ260" s="3"/>
      <c r="BB260" s="3"/>
      <c r="BD260" s="3"/>
      <c r="BF260" s="3"/>
      <c r="BH260" s="3"/>
      <c r="BJ260" s="3"/>
      <c r="BL260" s="3"/>
      <c r="BN260" s="3"/>
      <c r="BP260" s="3"/>
      <c r="BR260" s="3"/>
      <c r="BT260" s="3"/>
      <c r="BV260" s="3"/>
      <c r="BX260" s="3"/>
      <c r="BZ260" s="3"/>
      <c r="CB260" s="3"/>
      <c r="CD260" s="3"/>
      <c r="CF260" s="3"/>
      <c r="CH260" s="3"/>
    </row>
    <row r="261" ht="13.5" customHeight="1">
      <c r="A261" s="3"/>
      <c r="B261" s="3"/>
      <c r="C261" s="3"/>
      <c r="D261" s="3"/>
      <c r="E261" s="8"/>
      <c r="F261" s="3"/>
      <c r="G261" s="8"/>
      <c r="H261" s="3"/>
      <c r="I261" s="8"/>
      <c r="J261" s="3"/>
      <c r="K261" s="8"/>
      <c r="L261" s="3"/>
      <c r="M261" s="8"/>
      <c r="N261" s="3"/>
      <c r="O261" s="8"/>
      <c r="P261" s="3"/>
      <c r="Q261" s="8"/>
      <c r="R261" s="3"/>
      <c r="S261" s="8"/>
      <c r="T261" s="3"/>
      <c r="U261" s="8"/>
      <c r="V261" s="3"/>
      <c r="W261" s="8"/>
      <c r="X261" s="3"/>
      <c r="Y261" s="3"/>
      <c r="Z261" s="3"/>
      <c r="AA261" s="3"/>
      <c r="AB261" s="3"/>
      <c r="AC261" s="3"/>
      <c r="AD261" s="3"/>
      <c r="AF261" s="3"/>
      <c r="AH261" s="3"/>
      <c r="AJ261" s="3"/>
      <c r="AL261" s="3"/>
      <c r="AN261" s="3"/>
      <c r="AP261" s="3"/>
      <c r="AR261" s="3"/>
      <c r="AT261" s="3"/>
      <c r="AV261" s="3"/>
      <c r="AX261" s="3"/>
      <c r="AZ261" s="3"/>
      <c r="BB261" s="3"/>
      <c r="BD261" s="3"/>
      <c r="BF261" s="3"/>
      <c r="BH261" s="3"/>
      <c r="BJ261" s="3"/>
      <c r="BL261" s="3"/>
      <c r="BN261" s="3"/>
      <c r="BP261" s="3"/>
      <c r="BR261" s="3"/>
      <c r="BT261" s="3"/>
      <c r="BV261" s="3"/>
      <c r="BX261" s="3"/>
      <c r="BZ261" s="3"/>
      <c r="CB261" s="3"/>
      <c r="CD261" s="3"/>
      <c r="CF261" s="3"/>
      <c r="CH261" s="3"/>
    </row>
    <row r="262" ht="13.5" customHeight="1">
      <c r="A262" s="3"/>
      <c r="B262" s="3"/>
      <c r="C262" s="3"/>
      <c r="D262" s="3"/>
      <c r="E262" s="8"/>
      <c r="F262" s="3"/>
      <c r="G262" s="8"/>
      <c r="H262" s="3"/>
      <c r="I262" s="8"/>
      <c r="J262" s="3"/>
      <c r="K262" s="8"/>
      <c r="L262" s="3"/>
      <c r="M262" s="8"/>
      <c r="N262" s="3"/>
      <c r="O262" s="8"/>
      <c r="P262" s="3"/>
      <c r="Q262" s="8"/>
      <c r="R262" s="3"/>
      <c r="S262" s="8"/>
      <c r="T262" s="3"/>
      <c r="U262" s="8"/>
      <c r="V262" s="3"/>
      <c r="W262" s="8"/>
      <c r="X262" s="3"/>
      <c r="Y262" s="3"/>
      <c r="Z262" s="3"/>
      <c r="AA262" s="3"/>
      <c r="AB262" s="3"/>
      <c r="AC262" s="3"/>
      <c r="AD262" s="3"/>
      <c r="AF262" s="3"/>
      <c r="AH262" s="3"/>
      <c r="AJ262" s="3"/>
      <c r="AL262" s="3"/>
      <c r="AN262" s="3"/>
      <c r="AP262" s="3"/>
      <c r="AR262" s="3"/>
      <c r="AT262" s="3"/>
      <c r="AV262" s="3"/>
      <c r="AX262" s="3"/>
      <c r="AZ262" s="3"/>
      <c r="BB262" s="3"/>
      <c r="BD262" s="3"/>
      <c r="BF262" s="3"/>
      <c r="BH262" s="3"/>
      <c r="BJ262" s="3"/>
      <c r="BL262" s="3"/>
      <c r="BN262" s="3"/>
      <c r="BP262" s="3"/>
      <c r="BR262" s="3"/>
      <c r="BT262" s="3"/>
      <c r="BV262" s="3"/>
      <c r="BX262" s="3"/>
      <c r="BZ262" s="3"/>
      <c r="CB262" s="3"/>
      <c r="CD262" s="3"/>
      <c r="CF262" s="3"/>
      <c r="CH262" s="3"/>
    </row>
    <row r="263" ht="13.5" customHeight="1">
      <c r="A263" s="3"/>
      <c r="B263" s="3"/>
      <c r="C263" s="3"/>
      <c r="D263" s="3"/>
      <c r="E263" s="8"/>
      <c r="F263" s="3"/>
      <c r="G263" s="8"/>
      <c r="H263" s="3"/>
      <c r="I263" s="8"/>
      <c r="J263" s="3"/>
      <c r="K263" s="8"/>
      <c r="L263" s="3"/>
      <c r="M263" s="8"/>
      <c r="N263" s="3"/>
      <c r="O263" s="8"/>
      <c r="P263" s="3"/>
      <c r="Q263" s="8"/>
      <c r="R263" s="3"/>
      <c r="S263" s="8"/>
      <c r="T263" s="3"/>
      <c r="U263" s="8"/>
      <c r="V263" s="3"/>
      <c r="W263" s="8"/>
      <c r="X263" s="3"/>
      <c r="Y263" s="3"/>
      <c r="Z263" s="3"/>
      <c r="AA263" s="3"/>
      <c r="AB263" s="3"/>
      <c r="AC263" s="3"/>
      <c r="AD263" s="3"/>
      <c r="AF263" s="3"/>
      <c r="AH263" s="3"/>
      <c r="AJ263" s="3"/>
      <c r="AL263" s="3"/>
      <c r="AN263" s="3"/>
      <c r="AP263" s="3"/>
      <c r="AR263" s="3"/>
      <c r="AT263" s="3"/>
      <c r="AV263" s="3"/>
      <c r="AX263" s="3"/>
      <c r="AZ263" s="3"/>
      <c r="BB263" s="3"/>
      <c r="BD263" s="3"/>
      <c r="BF263" s="3"/>
      <c r="BH263" s="3"/>
      <c r="BJ263" s="3"/>
      <c r="BL263" s="3"/>
      <c r="BN263" s="3"/>
      <c r="BP263" s="3"/>
      <c r="BR263" s="3"/>
      <c r="BT263" s="3"/>
      <c r="BV263" s="3"/>
      <c r="BX263" s="3"/>
      <c r="BZ263" s="3"/>
      <c r="CB263" s="3"/>
      <c r="CD263" s="3"/>
      <c r="CF263" s="3"/>
      <c r="CH263" s="3"/>
    </row>
    <row r="264" ht="13.5" customHeight="1">
      <c r="A264" s="3"/>
      <c r="B264" s="3"/>
      <c r="C264" s="3"/>
      <c r="D264" s="3"/>
      <c r="E264" s="8"/>
      <c r="F264" s="3"/>
      <c r="G264" s="8"/>
      <c r="H264" s="3"/>
      <c r="I264" s="8"/>
      <c r="J264" s="3"/>
      <c r="K264" s="8"/>
      <c r="L264" s="3"/>
      <c r="M264" s="8"/>
      <c r="N264" s="3"/>
      <c r="O264" s="8"/>
      <c r="P264" s="3"/>
      <c r="Q264" s="8"/>
      <c r="R264" s="3"/>
      <c r="S264" s="8"/>
      <c r="T264" s="3"/>
      <c r="U264" s="8"/>
      <c r="V264" s="3"/>
      <c r="W264" s="8"/>
      <c r="X264" s="3"/>
      <c r="Y264" s="3"/>
      <c r="Z264" s="3"/>
      <c r="AA264" s="3"/>
      <c r="AB264" s="3"/>
      <c r="AC264" s="3"/>
      <c r="AD264" s="3"/>
      <c r="AF264" s="3"/>
      <c r="AH264" s="3"/>
      <c r="AJ264" s="3"/>
      <c r="AL264" s="3"/>
      <c r="AN264" s="3"/>
      <c r="AP264" s="3"/>
      <c r="AR264" s="3"/>
      <c r="AT264" s="3"/>
      <c r="AV264" s="3"/>
      <c r="AX264" s="3"/>
      <c r="AZ264" s="3"/>
      <c r="BB264" s="3"/>
      <c r="BD264" s="3"/>
      <c r="BF264" s="3"/>
      <c r="BH264" s="3"/>
      <c r="BJ264" s="3"/>
      <c r="BL264" s="3"/>
      <c r="BN264" s="3"/>
      <c r="BP264" s="3"/>
      <c r="BR264" s="3"/>
      <c r="BT264" s="3"/>
      <c r="BV264" s="3"/>
      <c r="BX264" s="3"/>
      <c r="BZ264" s="3"/>
      <c r="CB264" s="3"/>
      <c r="CD264" s="3"/>
      <c r="CF264" s="3"/>
      <c r="CH264" s="3"/>
    </row>
    <row r="265" ht="13.5" customHeight="1">
      <c r="A265" s="3"/>
      <c r="B265" s="3"/>
      <c r="C265" s="3"/>
      <c r="D265" s="3"/>
      <c r="E265" s="8"/>
      <c r="F265" s="3"/>
      <c r="G265" s="8"/>
      <c r="H265" s="3"/>
      <c r="I265" s="8"/>
      <c r="J265" s="3"/>
      <c r="K265" s="8"/>
      <c r="L265" s="3"/>
      <c r="M265" s="8"/>
      <c r="N265" s="3"/>
      <c r="O265" s="8"/>
      <c r="P265" s="3"/>
      <c r="Q265" s="8"/>
      <c r="R265" s="3"/>
      <c r="S265" s="8"/>
      <c r="T265" s="3"/>
      <c r="U265" s="8"/>
      <c r="V265" s="3"/>
      <c r="W265" s="8"/>
      <c r="X265" s="3"/>
      <c r="Y265" s="3"/>
      <c r="Z265" s="3"/>
      <c r="AA265" s="3"/>
      <c r="AB265" s="3"/>
      <c r="AC265" s="3"/>
      <c r="AD265" s="3"/>
      <c r="AF265" s="3"/>
      <c r="AH265" s="3"/>
      <c r="AJ265" s="3"/>
      <c r="AL265" s="3"/>
      <c r="AN265" s="3"/>
      <c r="AP265" s="3"/>
      <c r="AR265" s="3"/>
      <c r="AT265" s="3"/>
      <c r="AV265" s="3"/>
      <c r="AX265" s="3"/>
      <c r="AZ265" s="3"/>
      <c r="BB265" s="3"/>
      <c r="BD265" s="3"/>
      <c r="BF265" s="3"/>
      <c r="BH265" s="3"/>
      <c r="BJ265" s="3"/>
      <c r="BL265" s="3"/>
      <c r="BN265" s="3"/>
      <c r="BP265" s="3"/>
      <c r="BR265" s="3"/>
      <c r="BT265" s="3"/>
      <c r="BV265" s="3"/>
      <c r="BX265" s="3"/>
      <c r="BZ265" s="3"/>
      <c r="CB265" s="3"/>
      <c r="CD265" s="3"/>
      <c r="CF265" s="3"/>
      <c r="CH265" s="3"/>
    </row>
    <row r="266" ht="13.5" customHeight="1">
      <c r="A266" s="3"/>
      <c r="B266" s="3"/>
      <c r="C266" s="3"/>
      <c r="D266" s="3"/>
      <c r="E266" s="8"/>
      <c r="F266" s="3"/>
      <c r="G266" s="8"/>
      <c r="H266" s="3"/>
      <c r="I266" s="8"/>
      <c r="J266" s="3"/>
      <c r="K266" s="8"/>
      <c r="L266" s="3"/>
      <c r="M266" s="8"/>
      <c r="N266" s="3"/>
      <c r="O266" s="8"/>
      <c r="P266" s="3"/>
      <c r="Q266" s="8"/>
      <c r="R266" s="3"/>
      <c r="S266" s="8"/>
      <c r="T266" s="3"/>
      <c r="U266" s="8"/>
      <c r="V266" s="3"/>
      <c r="W266" s="8"/>
      <c r="X266" s="3"/>
      <c r="Y266" s="3"/>
      <c r="Z266" s="3"/>
      <c r="AA266" s="3"/>
      <c r="AB266" s="3"/>
      <c r="AC266" s="3"/>
      <c r="AD266" s="3"/>
      <c r="AF266" s="3"/>
      <c r="AH266" s="3"/>
      <c r="AJ266" s="3"/>
      <c r="AL266" s="3"/>
      <c r="AN266" s="3"/>
      <c r="AP266" s="3"/>
      <c r="AR266" s="3"/>
      <c r="AT266" s="3"/>
      <c r="AV266" s="3"/>
      <c r="AX266" s="3"/>
      <c r="AZ266" s="3"/>
      <c r="BB266" s="3"/>
      <c r="BD266" s="3"/>
      <c r="BF266" s="3"/>
      <c r="BH266" s="3"/>
      <c r="BJ266" s="3"/>
      <c r="BL266" s="3"/>
      <c r="BN266" s="3"/>
      <c r="BP266" s="3"/>
      <c r="BR266" s="3"/>
      <c r="BT266" s="3"/>
      <c r="BV266" s="3"/>
      <c r="BX266" s="3"/>
      <c r="BZ266" s="3"/>
      <c r="CB266" s="3"/>
      <c r="CD266" s="3"/>
      <c r="CF266" s="3"/>
      <c r="CH266" s="3"/>
    </row>
    <row r="267" ht="13.5" customHeight="1">
      <c r="A267" s="3"/>
      <c r="B267" s="3"/>
      <c r="C267" s="3"/>
      <c r="D267" s="3"/>
      <c r="E267" s="8"/>
      <c r="F267" s="3"/>
      <c r="G267" s="8"/>
      <c r="H267" s="3"/>
      <c r="I267" s="8"/>
      <c r="J267" s="3"/>
      <c r="K267" s="8"/>
      <c r="L267" s="3"/>
      <c r="M267" s="8"/>
      <c r="N267" s="3"/>
      <c r="O267" s="8"/>
      <c r="P267" s="3"/>
      <c r="Q267" s="8"/>
      <c r="R267" s="3"/>
      <c r="S267" s="8"/>
      <c r="T267" s="3"/>
      <c r="U267" s="8"/>
      <c r="V267" s="3"/>
      <c r="W267" s="8"/>
      <c r="X267" s="3"/>
      <c r="Y267" s="3"/>
      <c r="Z267" s="3"/>
      <c r="AA267" s="3"/>
      <c r="AB267" s="3"/>
      <c r="AC267" s="3"/>
      <c r="AD267" s="3"/>
      <c r="AF267" s="3"/>
      <c r="AH267" s="3"/>
      <c r="AJ267" s="3"/>
      <c r="AL267" s="3"/>
      <c r="AN267" s="3"/>
      <c r="AP267" s="3"/>
      <c r="AR267" s="3"/>
      <c r="AT267" s="3"/>
      <c r="AV267" s="3"/>
      <c r="AX267" s="3"/>
      <c r="AZ267" s="3"/>
      <c r="BB267" s="3"/>
      <c r="BD267" s="3"/>
      <c r="BF267" s="3"/>
      <c r="BH267" s="3"/>
      <c r="BJ267" s="3"/>
      <c r="BL267" s="3"/>
      <c r="BN267" s="3"/>
      <c r="BP267" s="3"/>
      <c r="BR267" s="3"/>
      <c r="BT267" s="3"/>
      <c r="BV267" s="3"/>
      <c r="BX267" s="3"/>
      <c r="BZ267" s="3"/>
      <c r="CB267" s="3"/>
      <c r="CD267" s="3"/>
      <c r="CF267" s="3"/>
      <c r="CH267" s="3"/>
    </row>
    <row r="268" ht="13.5" customHeight="1">
      <c r="A268" s="3"/>
      <c r="B268" s="3"/>
      <c r="C268" s="3"/>
      <c r="D268" s="3"/>
      <c r="E268" s="8"/>
      <c r="F268" s="3"/>
      <c r="G268" s="8"/>
      <c r="H268" s="3"/>
      <c r="I268" s="8"/>
      <c r="J268" s="3"/>
      <c r="K268" s="8"/>
      <c r="L268" s="3"/>
      <c r="M268" s="8"/>
      <c r="N268" s="3"/>
      <c r="O268" s="8"/>
      <c r="P268" s="3"/>
      <c r="Q268" s="8"/>
      <c r="R268" s="3"/>
      <c r="S268" s="8"/>
      <c r="T268" s="3"/>
      <c r="U268" s="8"/>
      <c r="V268" s="3"/>
      <c r="W268" s="8"/>
      <c r="X268" s="3"/>
      <c r="Y268" s="3"/>
      <c r="Z268" s="3"/>
      <c r="AA268" s="3"/>
      <c r="AB268" s="3"/>
      <c r="AC268" s="3"/>
      <c r="AD268" s="3"/>
      <c r="AF268" s="3"/>
      <c r="AH268" s="3"/>
      <c r="AJ268" s="3"/>
      <c r="AL268" s="3"/>
      <c r="AN268" s="3"/>
      <c r="AP268" s="3"/>
      <c r="AR268" s="3"/>
      <c r="AT268" s="3"/>
      <c r="AV268" s="3"/>
      <c r="AX268" s="3"/>
      <c r="AZ268" s="3"/>
      <c r="BB268" s="3"/>
      <c r="BD268" s="3"/>
      <c r="BF268" s="3"/>
      <c r="BH268" s="3"/>
      <c r="BJ268" s="3"/>
      <c r="BL268" s="3"/>
      <c r="BN268" s="3"/>
      <c r="BP268" s="3"/>
      <c r="BR268" s="3"/>
      <c r="BT268" s="3"/>
      <c r="BV268" s="3"/>
      <c r="BX268" s="3"/>
      <c r="BZ268" s="3"/>
      <c r="CB268" s="3"/>
      <c r="CD268" s="3"/>
      <c r="CF268" s="3"/>
      <c r="CH268" s="3"/>
    </row>
    <row r="269" ht="13.5" customHeight="1">
      <c r="A269" s="3"/>
      <c r="B269" s="3"/>
      <c r="C269" s="3"/>
      <c r="D269" s="3"/>
      <c r="E269" s="8"/>
      <c r="F269" s="3"/>
      <c r="G269" s="8"/>
      <c r="H269" s="3"/>
      <c r="I269" s="8"/>
      <c r="J269" s="3"/>
      <c r="K269" s="8"/>
      <c r="L269" s="3"/>
      <c r="M269" s="8"/>
      <c r="N269" s="3"/>
      <c r="O269" s="8"/>
      <c r="P269" s="3"/>
      <c r="Q269" s="8"/>
      <c r="R269" s="3"/>
      <c r="S269" s="8"/>
      <c r="T269" s="3"/>
      <c r="U269" s="8"/>
      <c r="V269" s="3"/>
      <c r="W269" s="8"/>
      <c r="X269" s="3"/>
      <c r="Y269" s="3"/>
      <c r="Z269" s="3"/>
      <c r="AA269" s="3"/>
      <c r="AB269" s="3"/>
      <c r="AC269" s="3"/>
      <c r="AD269" s="3"/>
      <c r="AF269" s="3"/>
      <c r="AH269" s="3"/>
      <c r="AJ269" s="3"/>
      <c r="AL269" s="3"/>
      <c r="AN269" s="3"/>
      <c r="AP269" s="3"/>
      <c r="AR269" s="3"/>
      <c r="AT269" s="3"/>
      <c r="AV269" s="3"/>
      <c r="AX269" s="3"/>
      <c r="AZ269" s="3"/>
      <c r="BB269" s="3"/>
      <c r="BD269" s="3"/>
      <c r="BF269" s="3"/>
      <c r="BH269" s="3"/>
      <c r="BJ269" s="3"/>
      <c r="BL269" s="3"/>
      <c r="BN269" s="3"/>
      <c r="BP269" s="3"/>
      <c r="BR269" s="3"/>
      <c r="BT269" s="3"/>
      <c r="BV269" s="3"/>
      <c r="BX269" s="3"/>
      <c r="BZ269" s="3"/>
      <c r="CB269" s="3"/>
      <c r="CD269" s="3"/>
      <c r="CF269" s="3"/>
      <c r="CH269" s="3"/>
    </row>
    <row r="270" ht="13.5" customHeight="1">
      <c r="A270" s="3"/>
      <c r="B270" s="3"/>
      <c r="C270" s="3"/>
      <c r="D270" s="3"/>
      <c r="E270" s="8"/>
      <c r="F270" s="3"/>
      <c r="G270" s="8"/>
      <c r="H270" s="3"/>
      <c r="I270" s="8"/>
      <c r="J270" s="3"/>
      <c r="K270" s="8"/>
      <c r="L270" s="3"/>
      <c r="M270" s="8"/>
      <c r="N270" s="3"/>
      <c r="O270" s="8"/>
      <c r="P270" s="3"/>
      <c r="Q270" s="8"/>
      <c r="R270" s="3"/>
      <c r="S270" s="8"/>
      <c r="T270" s="3"/>
      <c r="U270" s="8"/>
      <c r="V270" s="3"/>
      <c r="W270" s="8"/>
      <c r="X270" s="3"/>
      <c r="Y270" s="3"/>
      <c r="Z270" s="3"/>
      <c r="AA270" s="3"/>
      <c r="AB270" s="3"/>
      <c r="AC270" s="3"/>
      <c r="AD270" s="3"/>
      <c r="AF270" s="3"/>
      <c r="AH270" s="3"/>
      <c r="AJ270" s="3"/>
      <c r="AL270" s="3"/>
      <c r="AN270" s="3"/>
      <c r="AP270" s="3"/>
      <c r="AR270" s="3"/>
      <c r="AT270" s="3"/>
      <c r="AV270" s="3"/>
      <c r="AX270" s="3"/>
      <c r="AZ270" s="3"/>
      <c r="BB270" s="3"/>
      <c r="BD270" s="3"/>
      <c r="BF270" s="3"/>
      <c r="BH270" s="3"/>
      <c r="BJ270" s="3"/>
      <c r="BL270" s="3"/>
      <c r="BN270" s="3"/>
      <c r="BP270" s="3"/>
      <c r="BR270" s="3"/>
      <c r="BT270" s="3"/>
      <c r="BV270" s="3"/>
      <c r="BX270" s="3"/>
      <c r="BZ270" s="3"/>
      <c r="CB270" s="3"/>
      <c r="CD270" s="3"/>
      <c r="CF270" s="3"/>
      <c r="CH270" s="3"/>
    </row>
    <row r="271" ht="13.5" customHeight="1">
      <c r="A271" s="3"/>
      <c r="B271" s="3"/>
      <c r="C271" s="3"/>
      <c r="D271" s="3"/>
      <c r="E271" s="8"/>
      <c r="F271" s="3"/>
      <c r="G271" s="8"/>
      <c r="H271" s="3"/>
      <c r="I271" s="8"/>
      <c r="J271" s="3"/>
      <c r="K271" s="8"/>
      <c r="L271" s="3"/>
      <c r="M271" s="8"/>
      <c r="N271" s="3"/>
      <c r="O271" s="8"/>
      <c r="P271" s="3"/>
      <c r="Q271" s="8"/>
      <c r="R271" s="3"/>
      <c r="S271" s="8"/>
      <c r="T271" s="3"/>
      <c r="U271" s="8"/>
      <c r="V271" s="3"/>
      <c r="W271" s="8"/>
      <c r="X271" s="3"/>
      <c r="Y271" s="3"/>
      <c r="Z271" s="3"/>
      <c r="AA271" s="3"/>
      <c r="AB271" s="3"/>
      <c r="AC271" s="3"/>
      <c r="AD271" s="3"/>
      <c r="AF271" s="3"/>
      <c r="AH271" s="3"/>
      <c r="AJ271" s="3"/>
      <c r="AL271" s="3"/>
      <c r="AN271" s="3"/>
      <c r="AP271" s="3"/>
      <c r="AR271" s="3"/>
      <c r="AT271" s="3"/>
      <c r="AV271" s="3"/>
      <c r="AX271" s="3"/>
      <c r="AZ271" s="3"/>
      <c r="BB271" s="3"/>
      <c r="BD271" s="3"/>
      <c r="BF271" s="3"/>
      <c r="BH271" s="3"/>
      <c r="BJ271" s="3"/>
      <c r="BL271" s="3"/>
      <c r="BN271" s="3"/>
      <c r="BP271" s="3"/>
      <c r="BR271" s="3"/>
      <c r="BT271" s="3"/>
      <c r="BV271" s="3"/>
      <c r="BX271" s="3"/>
      <c r="BZ271" s="3"/>
      <c r="CB271" s="3"/>
      <c r="CD271" s="3"/>
      <c r="CF271" s="3"/>
      <c r="CH271" s="3"/>
    </row>
    <row r="272" ht="13.5" customHeight="1">
      <c r="A272" s="3"/>
      <c r="B272" s="3"/>
      <c r="C272" s="3"/>
      <c r="D272" s="3"/>
      <c r="E272" s="8"/>
      <c r="F272" s="3"/>
      <c r="G272" s="8"/>
      <c r="H272" s="3"/>
      <c r="I272" s="8"/>
      <c r="J272" s="3"/>
      <c r="K272" s="8"/>
      <c r="L272" s="3"/>
      <c r="M272" s="8"/>
      <c r="N272" s="3"/>
      <c r="O272" s="8"/>
      <c r="P272" s="3"/>
      <c r="Q272" s="8"/>
      <c r="R272" s="3"/>
      <c r="S272" s="8"/>
      <c r="T272" s="3"/>
      <c r="U272" s="8"/>
      <c r="V272" s="3"/>
      <c r="W272" s="8"/>
      <c r="X272" s="3"/>
      <c r="Y272" s="3"/>
      <c r="Z272" s="3"/>
      <c r="AA272" s="3"/>
      <c r="AB272" s="3"/>
      <c r="AC272" s="3"/>
      <c r="AD272" s="3"/>
      <c r="AF272" s="3"/>
      <c r="AH272" s="3"/>
      <c r="AJ272" s="3"/>
      <c r="AL272" s="3"/>
      <c r="AN272" s="3"/>
      <c r="AP272" s="3"/>
      <c r="AR272" s="3"/>
      <c r="AT272" s="3"/>
      <c r="AV272" s="3"/>
      <c r="AX272" s="3"/>
      <c r="AZ272" s="3"/>
      <c r="BB272" s="3"/>
      <c r="BD272" s="3"/>
      <c r="BF272" s="3"/>
      <c r="BH272" s="3"/>
      <c r="BJ272" s="3"/>
      <c r="BL272" s="3"/>
      <c r="BN272" s="3"/>
      <c r="BP272" s="3"/>
      <c r="BR272" s="3"/>
      <c r="BT272" s="3"/>
      <c r="BV272" s="3"/>
      <c r="BX272" s="3"/>
      <c r="BZ272" s="3"/>
      <c r="CB272" s="3"/>
      <c r="CD272" s="3"/>
      <c r="CF272" s="3"/>
      <c r="CH272" s="3"/>
    </row>
    <row r="273" ht="13.5" customHeight="1">
      <c r="A273" s="3"/>
      <c r="B273" s="3"/>
      <c r="C273" s="3"/>
      <c r="D273" s="3"/>
      <c r="E273" s="8"/>
      <c r="F273" s="3"/>
      <c r="G273" s="8"/>
      <c r="H273" s="3"/>
      <c r="I273" s="8"/>
      <c r="J273" s="3"/>
      <c r="K273" s="8"/>
      <c r="L273" s="3"/>
      <c r="M273" s="8"/>
      <c r="N273" s="3"/>
      <c r="O273" s="8"/>
      <c r="P273" s="3"/>
      <c r="Q273" s="8"/>
      <c r="R273" s="3"/>
      <c r="S273" s="8"/>
      <c r="T273" s="3"/>
      <c r="U273" s="8"/>
      <c r="V273" s="3"/>
      <c r="W273" s="8"/>
      <c r="X273" s="3"/>
      <c r="Y273" s="3"/>
      <c r="Z273" s="3"/>
      <c r="AA273" s="3"/>
      <c r="AB273" s="3"/>
      <c r="AC273" s="3"/>
      <c r="AD273" s="3"/>
      <c r="AF273" s="3"/>
      <c r="AH273" s="3"/>
      <c r="AJ273" s="3"/>
      <c r="AL273" s="3"/>
      <c r="AN273" s="3"/>
      <c r="AP273" s="3"/>
      <c r="AR273" s="3"/>
      <c r="AT273" s="3"/>
      <c r="AV273" s="3"/>
      <c r="AX273" s="3"/>
      <c r="AZ273" s="3"/>
      <c r="BB273" s="3"/>
      <c r="BD273" s="3"/>
      <c r="BF273" s="3"/>
      <c r="BH273" s="3"/>
      <c r="BJ273" s="3"/>
      <c r="BL273" s="3"/>
      <c r="BN273" s="3"/>
      <c r="BP273" s="3"/>
      <c r="BR273" s="3"/>
      <c r="BT273" s="3"/>
      <c r="BV273" s="3"/>
      <c r="BX273" s="3"/>
      <c r="BZ273" s="3"/>
      <c r="CB273" s="3"/>
      <c r="CD273" s="3"/>
      <c r="CF273" s="3"/>
      <c r="CH273" s="3"/>
    </row>
    <row r="274" ht="13.5" customHeight="1">
      <c r="A274" s="3"/>
      <c r="B274" s="3"/>
      <c r="C274" s="3"/>
      <c r="D274" s="3"/>
      <c r="E274" s="8"/>
      <c r="F274" s="3"/>
      <c r="G274" s="8"/>
      <c r="H274" s="3"/>
      <c r="I274" s="8"/>
      <c r="J274" s="3"/>
      <c r="K274" s="8"/>
      <c r="L274" s="3"/>
      <c r="M274" s="8"/>
      <c r="N274" s="3"/>
      <c r="O274" s="8"/>
      <c r="P274" s="3"/>
      <c r="Q274" s="8"/>
      <c r="R274" s="3"/>
      <c r="S274" s="8"/>
      <c r="T274" s="3"/>
      <c r="U274" s="8"/>
      <c r="V274" s="3"/>
      <c r="W274" s="8"/>
      <c r="X274" s="3"/>
      <c r="Y274" s="3"/>
      <c r="Z274" s="3"/>
      <c r="AA274" s="3"/>
      <c r="AB274" s="3"/>
      <c r="AC274" s="3"/>
      <c r="AD274" s="3"/>
      <c r="AF274" s="3"/>
      <c r="AH274" s="3"/>
      <c r="AJ274" s="3"/>
      <c r="AL274" s="3"/>
      <c r="AN274" s="3"/>
      <c r="AP274" s="3"/>
      <c r="AR274" s="3"/>
      <c r="AT274" s="3"/>
      <c r="AV274" s="3"/>
      <c r="AX274" s="3"/>
      <c r="AZ274" s="3"/>
      <c r="BB274" s="3"/>
      <c r="BD274" s="3"/>
      <c r="BF274" s="3"/>
      <c r="BH274" s="3"/>
      <c r="BJ274" s="3"/>
      <c r="BL274" s="3"/>
      <c r="BN274" s="3"/>
      <c r="BP274" s="3"/>
      <c r="BR274" s="3"/>
      <c r="BT274" s="3"/>
      <c r="BV274" s="3"/>
      <c r="BX274" s="3"/>
      <c r="BZ274" s="3"/>
      <c r="CB274" s="3"/>
      <c r="CD274" s="3"/>
      <c r="CF274" s="3"/>
      <c r="CH274" s="3"/>
    </row>
    <row r="275" ht="13.5" customHeight="1">
      <c r="A275" s="3"/>
      <c r="B275" s="3"/>
      <c r="C275" s="3"/>
      <c r="D275" s="3"/>
      <c r="E275" s="8"/>
      <c r="F275" s="3"/>
      <c r="G275" s="8"/>
      <c r="H275" s="3"/>
      <c r="I275" s="8"/>
      <c r="J275" s="3"/>
      <c r="K275" s="8"/>
      <c r="L275" s="3"/>
      <c r="M275" s="8"/>
      <c r="N275" s="3"/>
      <c r="O275" s="8"/>
      <c r="P275" s="3"/>
      <c r="Q275" s="8"/>
      <c r="R275" s="3"/>
      <c r="S275" s="8"/>
      <c r="T275" s="3"/>
      <c r="U275" s="8"/>
      <c r="V275" s="3"/>
      <c r="W275" s="8"/>
      <c r="X275" s="3"/>
      <c r="Y275" s="3"/>
      <c r="Z275" s="3"/>
      <c r="AA275" s="3"/>
      <c r="AB275" s="3"/>
      <c r="AC275" s="3"/>
      <c r="AD275" s="3"/>
      <c r="AF275" s="3"/>
      <c r="AH275" s="3"/>
      <c r="AJ275" s="3"/>
      <c r="AL275" s="3"/>
      <c r="AN275" s="3"/>
      <c r="AP275" s="3"/>
      <c r="AR275" s="3"/>
      <c r="AT275" s="3"/>
      <c r="AV275" s="3"/>
      <c r="AX275" s="3"/>
      <c r="AZ275" s="3"/>
      <c r="BB275" s="3"/>
      <c r="BD275" s="3"/>
      <c r="BF275" s="3"/>
      <c r="BH275" s="3"/>
      <c r="BJ275" s="3"/>
      <c r="BL275" s="3"/>
      <c r="BN275" s="3"/>
      <c r="BP275" s="3"/>
      <c r="BR275" s="3"/>
      <c r="BT275" s="3"/>
      <c r="BV275" s="3"/>
      <c r="BX275" s="3"/>
      <c r="BZ275" s="3"/>
      <c r="CB275" s="3"/>
      <c r="CD275" s="3"/>
      <c r="CF275" s="3"/>
      <c r="CH275" s="3"/>
    </row>
    <row r="276" ht="13.5" customHeight="1">
      <c r="A276" s="3"/>
      <c r="B276" s="3"/>
      <c r="C276" s="3"/>
      <c r="D276" s="3"/>
      <c r="E276" s="8"/>
      <c r="F276" s="3"/>
      <c r="G276" s="8"/>
      <c r="H276" s="3"/>
      <c r="I276" s="8"/>
      <c r="J276" s="3"/>
      <c r="K276" s="8"/>
      <c r="L276" s="3"/>
      <c r="M276" s="8"/>
      <c r="N276" s="3"/>
      <c r="O276" s="8"/>
      <c r="P276" s="3"/>
      <c r="Q276" s="8"/>
      <c r="R276" s="3"/>
      <c r="S276" s="8"/>
      <c r="T276" s="3"/>
      <c r="U276" s="8"/>
      <c r="V276" s="3"/>
      <c r="W276" s="8"/>
      <c r="X276" s="3"/>
      <c r="Y276" s="3"/>
      <c r="Z276" s="3"/>
      <c r="AA276" s="3"/>
      <c r="AB276" s="3"/>
      <c r="AC276" s="3"/>
      <c r="AD276" s="3"/>
      <c r="AF276" s="3"/>
      <c r="AH276" s="3"/>
      <c r="AJ276" s="3"/>
      <c r="AL276" s="3"/>
      <c r="AN276" s="3"/>
      <c r="AP276" s="3"/>
      <c r="AR276" s="3"/>
      <c r="AT276" s="3"/>
      <c r="AV276" s="3"/>
      <c r="AX276" s="3"/>
      <c r="AZ276" s="3"/>
      <c r="BB276" s="3"/>
      <c r="BD276" s="3"/>
      <c r="BF276" s="3"/>
      <c r="BH276" s="3"/>
      <c r="BJ276" s="3"/>
      <c r="BL276" s="3"/>
      <c r="BN276" s="3"/>
      <c r="BP276" s="3"/>
      <c r="BR276" s="3"/>
      <c r="BT276" s="3"/>
      <c r="BV276" s="3"/>
      <c r="BX276" s="3"/>
      <c r="BZ276" s="3"/>
      <c r="CB276" s="3"/>
      <c r="CD276" s="3"/>
      <c r="CF276" s="3"/>
      <c r="CH276" s="3"/>
    </row>
    <row r="277" ht="13.5" customHeight="1">
      <c r="A277" s="3"/>
      <c r="B277" s="3"/>
      <c r="C277" s="3"/>
      <c r="D277" s="3"/>
      <c r="E277" s="8"/>
      <c r="F277" s="3"/>
      <c r="G277" s="8"/>
      <c r="H277" s="3"/>
      <c r="I277" s="8"/>
      <c r="J277" s="3"/>
      <c r="K277" s="8"/>
      <c r="L277" s="3"/>
      <c r="M277" s="8"/>
      <c r="N277" s="3"/>
      <c r="O277" s="8"/>
      <c r="P277" s="3"/>
      <c r="Q277" s="8"/>
      <c r="R277" s="3"/>
      <c r="S277" s="8"/>
      <c r="T277" s="3"/>
      <c r="U277" s="8"/>
      <c r="V277" s="3"/>
      <c r="W277" s="8"/>
      <c r="X277" s="3"/>
      <c r="Y277" s="3"/>
      <c r="Z277" s="3"/>
      <c r="AA277" s="3"/>
      <c r="AB277" s="3"/>
      <c r="AC277" s="3"/>
      <c r="AD277" s="3"/>
      <c r="AF277" s="3"/>
      <c r="AH277" s="3"/>
      <c r="AJ277" s="3"/>
      <c r="AL277" s="3"/>
      <c r="AN277" s="3"/>
      <c r="AP277" s="3"/>
      <c r="AR277" s="3"/>
      <c r="AT277" s="3"/>
      <c r="AV277" s="3"/>
      <c r="AX277" s="3"/>
      <c r="AZ277" s="3"/>
      <c r="BB277" s="3"/>
      <c r="BD277" s="3"/>
      <c r="BF277" s="3"/>
      <c r="BH277" s="3"/>
      <c r="BJ277" s="3"/>
      <c r="BL277" s="3"/>
      <c r="BN277" s="3"/>
      <c r="BP277" s="3"/>
      <c r="BR277" s="3"/>
      <c r="BT277" s="3"/>
      <c r="BV277" s="3"/>
      <c r="BX277" s="3"/>
      <c r="BZ277" s="3"/>
      <c r="CB277" s="3"/>
      <c r="CD277" s="3"/>
      <c r="CF277" s="3"/>
      <c r="CH277" s="3"/>
    </row>
    <row r="278" ht="13.5" customHeight="1">
      <c r="A278" s="3"/>
      <c r="B278" s="3"/>
      <c r="C278" s="3"/>
      <c r="D278" s="3"/>
      <c r="E278" s="8"/>
      <c r="F278" s="3"/>
      <c r="G278" s="8"/>
      <c r="H278" s="3"/>
      <c r="I278" s="8"/>
      <c r="J278" s="3"/>
      <c r="K278" s="8"/>
      <c r="L278" s="3"/>
      <c r="M278" s="8"/>
      <c r="N278" s="3"/>
      <c r="O278" s="8"/>
      <c r="P278" s="3"/>
      <c r="Q278" s="8"/>
      <c r="R278" s="3"/>
      <c r="S278" s="8"/>
      <c r="T278" s="3"/>
      <c r="U278" s="8"/>
      <c r="V278" s="3"/>
      <c r="W278" s="8"/>
      <c r="X278" s="3"/>
      <c r="Y278" s="3"/>
      <c r="Z278" s="3"/>
      <c r="AA278" s="3"/>
      <c r="AB278" s="3"/>
      <c r="AC278" s="3"/>
      <c r="AD278" s="3"/>
      <c r="AF278" s="3"/>
      <c r="AH278" s="3"/>
      <c r="AJ278" s="3"/>
      <c r="AL278" s="3"/>
      <c r="AN278" s="3"/>
      <c r="AP278" s="3"/>
      <c r="AR278" s="3"/>
      <c r="AT278" s="3"/>
      <c r="AV278" s="3"/>
      <c r="AX278" s="3"/>
      <c r="AZ278" s="3"/>
      <c r="BB278" s="3"/>
      <c r="BD278" s="3"/>
      <c r="BF278" s="3"/>
      <c r="BH278" s="3"/>
      <c r="BJ278" s="3"/>
      <c r="BL278" s="3"/>
      <c r="BN278" s="3"/>
      <c r="BP278" s="3"/>
      <c r="BR278" s="3"/>
      <c r="BT278" s="3"/>
      <c r="BV278" s="3"/>
      <c r="BX278" s="3"/>
      <c r="BZ278" s="3"/>
      <c r="CB278" s="3"/>
      <c r="CD278" s="3"/>
      <c r="CF278" s="3"/>
      <c r="CH278" s="3"/>
    </row>
    <row r="279" ht="13.5" customHeight="1">
      <c r="A279" s="3"/>
      <c r="B279" s="3"/>
      <c r="C279" s="3"/>
      <c r="D279" s="3"/>
      <c r="E279" s="8"/>
      <c r="F279" s="3"/>
      <c r="G279" s="8"/>
      <c r="H279" s="3"/>
      <c r="I279" s="8"/>
      <c r="J279" s="3"/>
      <c r="K279" s="8"/>
      <c r="L279" s="3"/>
      <c r="M279" s="8"/>
      <c r="N279" s="3"/>
      <c r="O279" s="8"/>
      <c r="P279" s="3"/>
      <c r="Q279" s="8"/>
      <c r="R279" s="3"/>
      <c r="S279" s="8"/>
      <c r="T279" s="3"/>
      <c r="U279" s="8"/>
      <c r="V279" s="3"/>
      <c r="W279" s="8"/>
      <c r="X279" s="3"/>
      <c r="Y279" s="3"/>
      <c r="Z279" s="3"/>
      <c r="AA279" s="3"/>
      <c r="AB279" s="3"/>
      <c r="AC279" s="3"/>
      <c r="AD279" s="3"/>
      <c r="AF279" s="3"/>
      <c r="AH279" s="3"/>
      <c r="AJ279" s="3"/>
      <c r="AL279" s="3"/>
      <c r="AN279" s="3"/>
      <c r="AP279" s="3"/>
      <c r="AR279" s="3"/>
      <c r="AT279" s="3"/>
      <c r="AV279" s="3"/>
      <c r="AX279" s="3"/>
      <c r="AZ279" s="3"/>
      <c r="BB279" s="3"/>
      <c r="BD279" s="3"/>
      <c r="BF279" s="3"/>
      <c r="BH279" s="3"/>
      <c r="BJ279" s="3"/>
      <c r="BL279" s="3"/>
      <c r="BN279" s="3"/>
      <c r="BP279" s="3"/>
      <c r="BR279" s="3"/>
      <c r="BT279" s="3"/>
      <c r="BV279" s="3"/>
      <c r="BX279" s="3"/>
      <c r="BZ279" s="3"/>
      <c r="CB279" s="3"/>
      <c r="CD279" s="3"/>
      <c r="CF279" s="3"/>
      <c r="CH279" s="3"/>
    </row>
    <row r="280" ht="13.5" customHeight="1">
      <c r="A280" s="3"/>
      <c r="B280" s="3"/>
      <c r="C280" s="3"/>
      <c r="D280" s="3"/>
      <c r="E280" s="8"/>
      <c r="F280" s="3"/>
      <c r="G280" s="8"/>
      <c r="H280" s="3"/>
      <c r="I280" s="8"/>
      <c r="J280" s="3"/>
      <c r="K280" s="8"/>
      <c r="L280" s="3"/>
      <c r="M280" s="8"/>
      <c r="N280" s="3"/>
      <c r="O280" s="8"/>
      <c r="P280" s="3"/>
      <c r="Q280" s="8"/>
      <c r="R280" s="3"/>
      <c r="S280" s="8"/>
      <c r="T280" s="3"/>
      <c r="U280" s="8"/>
      <c r="V280" s="3"/>
      <c r="W280" s="8"/>
      <c r="X280" s="3"/>
      <c r="Y280" s="3"/>
      <c r="Z280" s="3"/>
      <c r="AA280" s="3"/>
      <c r="AB280" s="3"/>
      <c r="AC280" s="3"/>
      <c r="AD280" s="3"/>
      <c r="AF280" s="3"/>
      <c r="AH280" s="3"/>
      <c r="AJ280" s="3"/>
      <c r="AL280" s="3"/>
      <c r="AN280" s="3"/>
      <c r="AP280" s="3"/>
      <c r="AR280" s="3"/>
      <c r="AT280" s="3"/>
      <c r="AV280" s="3"/>
      <c r="AX280" s="3"/>
      <c r="AZ280" s="3"/>
      <c r="BB280" s="3"/>
      <c r="BD280" s="3"/>
      <c r="BF280" s="3"/>
      <c r="BH280" s="3"/>
      <c r="BJ280" s="3"/>
      <c r="BL280" s="3"/>
      <c r="BN280" s="3"/>
      <c r="BP280" s="3"/>
      <c r="BR280" s="3"/>
      <c r="BT280" s="3"/>
      <c r="BV280" s="3"/>
      <c r="BX280" s="3"/>
      <c r="BZ280" s="3"/>
      <c r="CB280" s="3"/>
      <c r="CD280" s="3"/>
      <c r="CF280" s="3"/>
      <c r="CH280" s="3"/>
    </row>
    <row r="281" ht="13.5" customHeight="1">
      <c r="A281" s="3"/>
      <c r="B281" s="3"/>
      <c r="C281" s="3"/>
      <c r="D281" s="3"/>
      <c r="E281" s="8"/>
      <c r="F281" s="3"/>
      <c r="G281" s="8"/>
      <c r="H281" s="3"/>
      <c r="I281" s="8"/>
      <c r="J281" s="3"/>
      <c r="K281" s="8"/>
      <c r="L281" s="3"/>
      <c r="M281" s="8"/>
      <c r="N281" s="3"/>
      <c r="O281" s="8"/>
      <c r="P281" s="3"/>
      <c r="Q281" s="8"/>
      <c r="R281" s="3"/>
      <c r="S281" s="8"/>
      <c r="T281" s="3"/>
      <c r="U281" s="8"/>
      <c r="V281" s="3"/>
      <c r="W281" s="8"/>
      <c r="X281" s="3"/>
      <c r="Y281" s="3"/>
      <c r="Z281" s="3"/>
      <c r="AA281" s="3"/>
      <c r="AB281" s="3"/>
      <c r="AC281" s="3"/>
      <c r="AD281" s="3"/>
      <c r="AF281" s="3"/>
      <c r="AH281" s="3"/>
      <c r="AJ281" s="3"/>
      <c r="AL281" s="3"/>
      <c r="AN281" s="3"/>
      <c r="AP281" s="3"/>
      <c r="AR281" s="3"/>
      <c r="AT281" s="3"/>
      <c r="AV281" s="3"/>
      <c r="AX281" s="3"/>
      <c r="AZ281" s="3"/>
      <c r="BB281" s="3"/>
      <c r="BD281" s="3"/>
      <c r="BF281" s="3"/>
      <c r="BH281" s="3"/>
      <c r="BJ281" s="3"/>
      <c r="BL281" s="3"/>
      <c r="BN281" s="3"/>
      <c r="BP281" s="3"/>
      <c r="BR281" s="3"/>
      <c r="BT281" s="3"/>
      <c r="BV281" s="3"/>
      <c r="BX281" s="3"/>
      <c r="BZ281" s="3"/>
      <c r="CB281" s="3"/>
      <c r="CD281" s="3"/>
      <c r="CF281" s="3"/>
      <c r="CH281" s="3"/>
    </row>
    <row r="282" ht="13.5" customHeight="1">
      <c r="A282" s="3"/>
      <c r="B282" s="3"/>
      <c r="C282" s="3"/>
      <c r="D282" s="3"/>
      <c r="E282" s="8"/>
      <c r="F282" s="3"/>
      <c r="G282" s="8"/>
      <c r="H282" s="3"/>
      <c r="I282" s="8"/>
      <c r="J282" s="3"/>
      <c r="K282" s="8"/>
      <c r="L282" s="3"/>
      <c r="M282" s="8"/>
      <c r="N282" s="3"/>
      <c r="O282" s="8"/>
      <c r="P282" s="3"/>
      <c r="Q282" s="8"/>
      <c r="R282" s="3"/>
      <c r="S282" s="8"/>
      <c r="T282" s="3"/>
      <c r="U282" s="8"/>
      <c r="V282" s="3"/>
      <c r="W282" s="8"/>
      <c r="X282" s="3"/>
      <c r="Y282" s="3"/>
      <c r="Z282" s="3"/>
      <c r="AA282" s="3"/>
      <c r="AB282" s="3"/>
      <c r="AC282" s="3"/>
      <c r="AD282" s="3"/>
      <c r="AF282" s="3"/>
      <c r="AH282" s="3"/>
      <c r="AJ282" s="3"/>
      <c r="AL282" s="3"/>
      <c r="AN282" s="3"/>
      <c r="AP282" s="3"/>
      <c r="AR282" s="3"/>
      <c r="AT282" s="3"/>
      <c r="AV282" s="3"/>
      <c r="AX282" s="3"/>
      <c r="AZ282" s="3"/>
      <c r="BB282" s="3"/>
      <c r="BD282" s="3"/>
      <c r="BF282" s="3"/>
      <c r="BH282" s="3"/>
      <c r="BJ282" s="3"/>
      <c r="BL282" s="3"/>
      <c r="BN282" s="3"/>
      <c r="BP282" s="3"/>
      <c r="BR282" s="3"/>
      <c r="BT282" s="3"/>
      <c r="BV282" s="3"/>
      <c r="BX282" s="3"/>
      <c r="BZ282" s="3"/>
      <c r="CB282" s="3"/>
      <c r="CD282" s="3"/>
      <c r="CF282" s="3"/>
      <c r="CH282" s="3"/>
    </row>
    <row r="283" ht="13.5" customHeight="1">
      <c r="A283" s="3"/>
      <c r="B283" s="3"/>
      <c r="C283" s="3"/>
      <c r="D283" s="3"/>
      <c r="E283" s="8"/>
      <c r="F283" s="3"/>
      <c r="G283" s="8"/>
      <c r="H283" s="3"/>
      <c r="I283" s="8"/>
      <c r="J283" s="3"/>
      <c r="K283" s="8"/>
      <c r="L283" s="3"/>
      <c r="M283" s="8"/>
      <c r="N283" s="3"/>
      <c r="O283" s="8"/>
      <c r="P283" s="3"/>
      <c r="Q283" s="8"/>
      <c r="R283" s="3"/>
      <c r="S283" s="8"/>
      <c r="T283" s="3"/>
      <c r="U283" s="8"/>
      <c r="V283" s="3"/>
      <c r="W283" s="8"/>
      <c r="X283" s="3"/>
      <c r="Y283" s="3"/>
      <c r="Z283" s="3"/>
      <c r="AA283" s="3"/>
      <c r="AB283" s="3"/>
      <c r="AC283" s="3"/>
      <c r="AD283" s="3"/>
      <c r="AF283" s="3"/>
      <c r="AH283" s="3"/>
      <c r="AJ283" s="3"/>
      <c r="AL283" s="3"/>
      <c r="AN283" s="3"/>
      <c r="AP283" s="3"/>
      <c r="AR283" s="3"/>
      <c r="AT283" s="3"/>
      <c r="AV283" s="3"/>
      <c r="AX283" s="3"/>
      <c r="AZ283" s="3"/>
      <c r="BB283" s="3"/>
      <c r="BD283" s="3"/>
      <c r="BF283" s="3"/>
      <c r="BH283" s="3"/>
      <c r="BJ283" s="3"/>
      <c r="BL283" s="3"/>
      <c r="BN283" s="3"/>
      <c r="BP283" s="3"/>
      <c r="BR283" s="3"/>
      <c r="BT283" s="3"/>
      <c r="BV283" s="3"/>
      <c r="BX283" s="3"/>
      <c r="BZ283" s="3"/>
      <c r="CB283" s="3"/>
      <c r="CD283" s="3"/>
      <c r="CF283" s="3"/>
      <c r="CH283" s="3"/>
    </row>
    <row r="284" ht="13.5" customHeight="1">
      <c r="A284" s="3"/>
      <c r="B284" s="3"/>
      <c r="C284" s="3"/>
      <c r="D284" s="3"/>
      <c r="E284" s="8"/>
      <c r="F284" s="3"/>
      <c r="G284" s="8"/>
      <c r="H284" s="3"/>
      <c r="I284" s="8"/>
      <c r="J284" s="3"/>
      <c r="K284" s="8"/>
      <c r="L284" s="3"/>
      <c r="M284" s="8"/>
      <c r="N284" s="3"/>
      <c r="O284" s="8"/>
      <c r="P284" s="3"/>
      <c r="Q284" s="8"/>
      <c r="R284" s="3"/>
      <c r="S284" s="8"/>
      <c r="T284" s="3"/>
      <c r="U284" s="8"/>
      <c r="V284" s="3"/>
      <c r="W284" s="8"/>
      <c r="X284" s="3"/>
      <c r="Y284" s="3"/>
      <c r="Z284" s="3"/>
      <c r="AA284" s="3"/>
      <c r="AB284" s="3"/>
      <c r="AC284" s="3"/>
      <c r="AD284" s="3"/>
      <c r="AF284" s="3"/>
      <c r="AH284" s="3"/>
      <c r="AJ284" s="3"/>
      <c r="AL284" s="3"/>
      <c r="AN284" s="3"/>
      <c r="AP284" s="3"/>
      <c r="AR284" s="3"/>
      <c r="AT284" s="3"/>
      <c r="AV284" s="3"/>
      <c r="AX284" s="3"/>
      <c r="AZ284" s="3"/>
      <c r="BB284" s="3"/>
      <c r="BD284" s="3"/>
      <c r="BF284" s="3"/>
      <c r="BH284" s="3"/>
      <c r="BJ284" s="3"/>
      <c r="BL284" s="3"/>
      <c r="BN284" s="3"/>
      <c r="BP284" s="3"/>
      <c r="BR284" s="3"/>
      <c r="BT284" s="3"/>
      <c r="BV284" s="3"/>
      <c r="BX284" s="3"/>
      <c r="BZ284" s="3"/>
      <c r="CB284" s="3"/>
      <c r="CD284" s="3"/>
      <c r="CF284" s="3"/>
      <c r="CH284" s="3"/>
    </row>
    <row r="285" ht="13.5" customHeight="1">
      <c r="A285" s="3"/>
      <c r="B285" s="3"/>
      <c r="C285" s="3"/>
      <c r="D285" s="3"/>
      <c r="E285" s="8"/>
      <c r="F285" s="3"/>
      <c r="G285" s="8"/>
      <c r="H285" s="3"/>
      <c r="I285" s="8"/>
      <c r="J285" s="3"/>
      <c r="K285" s="8"/>
      <c r="L285" s="3"/>
      <c r="M285" s="8"/>
      <c r="N285" s="3"/>
      <c r="O285" s="8"/>
      <c r="P285" s="3"/>
      <c r="Q285" s="8"/>
      <c r="R285" s="3"/>
      <c r="S285" s="8"/>
      <c r="T285" s="3"/>
      <c r="U285" s="8"/>
      <c r="V285" s="3"/>
      <c r="W285" s="8"/>
      <c r="X285" s="3"/>
      <c r="Y285" s="3"/>
      <c r="Z285" s="3"/>
      <c r="AA285" s="3"/>
      <c r="AB285" s="3"/>
      <c r="AC285" s="3"/>
      <c r="AD285" s="3"/>
      <c r="AF285" s="3"/>
      <c r="AH285" s="3"/>
      <c r="AJ285" s="3"/>
      <c r="AL285" s="3"/>
      <c r="AN285" s="3"/>
      <c r="AP285" s="3"/>
      <c r="AR285" s="3"/>
      <c r="AT285" s="3"/>
      <c r="AV285" s="3"/>
      <c r="AX285" s="3"/>
      <c r="AZ285" s="3"/>
      <c r="BB285" s="3"/>
      <c r="BD285" s="3"/>
      <c r="BF285" s="3"/>
      <c r="BH285" s="3"/>
      <c r="BJ285" s="3"/>
      <c r="BL285" s="3"/>
      <c r="BN285" s="3"/>
      <c r="BP285" s="3"/>
      <c r="BR285" s="3"/>
      <c r="BT285" s="3"/>
      <c r="BV285" s="3"/>
      <c r="BX285" s="3"/>
      <c r="BZ285" s="3"/>
      <c r="CB285" s="3"/>
      <c r="CD285" s="3"/>
      <c r="CF285" s="3"/>
      <c r="CH285" s="3"/>
    </row>
    <row r="286" ht="13.5" customHeight="1">
      <c r="A286" s="3"/>
      <c r="B286" s="3"/>
      <c r="C286" s="3"/>
      <c r="D286" s="3"/>
      <c r="E286" s="8"/>
      <c r="F286" s="3"/>
      <c r="G286" s="8"/>
      <c r="H286" s="3"/>
      <c r="I286" s="8"/>
      <c r="J286" s="3"/>
      <c r="K286" s="8"/>
      <c r="L286" s="3"/>
      <c r="M286" s="8"/>
      <c r="N286" s="3"/>
      <c r="O286" s="8"/>
      <c r="P286" s="3"/>
      <c r="Q286" s="8"/>
      <c r="R286" s="3"/>
      <c r="S286" s="8"/>
      <c r="T286" s="3"/>
      <c r="U286" s="8"/>
      <c r="V286" s="3"/>
      <c r="W286" s="8"/>
      <c r="X286" s="3"/>
      <c r="Y286" s="3"/>
      <c r="Z286" s="3"/>
      <c r="AA286" s="3"/>
      <c r="AB286" s="3"/>
      <c r="AC286" s="3"/>
      <c r="AD286" s="3"/>
      <c r="AF286" s="3"/>
      <c r="AH286" s="3"/>
      <c r="AJ286" s="3"/>
      <c r="AL286" s="3"/>
      <c r="AN286" s="3"/>
      <c r="AP286" s="3"/>
      <c r="AR286" s="3"/>
      <c r="AT286" s="3"/>
      <c r="AV286" s="3"/>
      <c r="AX286" s="3"/>
      <c r="AZ286" s="3"/>
      <c r="BB286" s="3"/>
      <c r="BD286" s="3"/>
      <c r="BF286" s="3"/>
      <c r="BH286" s="3"/>
      <c r="BJ286" s="3"/>
      <c r="BL286" s="3"/>
      <c r="BN286" s="3"/>
      <c r="BP286" s="3"/>
      <c r="BR286" s="3"/>
      <c r="BT286" s="3"/>
      <c r="BV286" s="3"/>
      <c r="BX286" s="3"/>
      <c r="BZ286" s="3"/>
      <c r="CB286" s="3"/>
      <c r="CD286" s="3"/>
      <c r="CF286" s="3"/>
      <c r="CH286" s="3"/>
    </row>
    <row r="287" ht="13.5" customHeight="1">
      <c r="A287" s="3"/>
      <c r="B287" s="3"/>
      <c r="C287" s="3"/>
      <c r="D287" s="3"/>
      <c r="E287" s="8"/>
      <c r="F287" s="3"/>
      <c r="G287" s="8"/>
      <c r="H287" s="3"/>
      <c r="I287" s="8"/>
      <c r="J287" s="3"/>
      <c r="K287" s="8"/>
      <c r="L287" s="3"/>
      <c r="M287" s="8"/>
      <c r="N287" s="3"/>
      <c r="O287" s="8"/>
      <c r="P287" s="3"/>
      <c r="Q287" s="8"/>
      <c r="R287" s="3"/>
      <c r="S287" s="8"/>
      <c r="T287" s="3"/>
      <c r="U287" s="8"/>
      <c r="V287" s="3"/>
      <c r="W287" s="8"/>
      <c r="X287" s="3"/>
      <c r="Y287" s="3"/>
      <c r="Z287" s="3"/>
      <c r="AA287" s="3"/>
      <c r="AB287" s="3"/>
      <c r="AC287" s="3"/>
      <c r="AD287" s="3"/>
      <c r="AF287" s="3"/>
      <c r="AH287" s="3"/>
      <c r="AJ287" s="3"/>
      <c r="AL287" s="3"/>
      <c r="AN287" s="3"/>
      <c r="AP287" s="3"/>
      <c r="AR287" s="3"/>
      <c r="AT287" s="3"/>
      <c r="AV287" s="3"/>
      <c r="AX287" s="3"/>
      <c r="AZ287" s="3"/>
      <c r="BB287" s="3"/>
      <c r="BD287" s="3"/>
      <c r="BF287" s="3"/>
      <c r="BH287" s="3"/>
      <c r="BJ287" s="3"/>
      <c r="BL287" s="3"/>
      <c r="BN287" s="3"/>
      <c r="BP287" s="3"/>
      <c r="BR287" s="3"/>
      <c r="BT287" s="3"/>
      <c r="BV287" s="3"/>
      <c r="BX287" s="3"/>
      <c r="BZ287" s="3"/>
      <c r="CB287" s="3"/>
      <c r="CD287" s="3"/>
      <c r="CF287" s="3"/>
      <c r="CH287" s="3"/>
    </row>
    <row r="288" ht="13.5" customHeight="1">
      <c r="A288" s="3"/>
      <c r="B288" s="3"/>
      <c r="C288" s="3"/>
      <c r="D288" s="3"/>
      <c r="E288" s="8"/>
      <c r="F288" s="3"/>
      <c r="G288" s="8"/>
      <c r="H288" s="3"/>
      <c r="I288" s="8"/>
      <c r="J288" s="3"/>
      <c r="K288" s="8"/>
      <c r="L288" s="3"/>
      <c r="M288" s="8"/>
      <c r="N288" s="3"/>
      <c r="O288" s="8"/>
      <c r="P288" s="3"/>
      <c r="Q288" s="8"/>
      <c r="R288" s="3"/>
      <c r="S288" s="8"/>
      <c r="T288" s="3"/>
      <c r="U288" s="8"/>
      <c r="V288" s="3"/>
      <c r="W288" s="8"/>
      <c r="X288" s="3"/>
      <c r="Y288" s="3"/>
      <c r="Z288" s="3"/>
      <c r="AA288" s="3"/>
      <c r="AB288" s="3"/>
      <c r="AC288" s="3"/>
      <c r="AD288" s="3"/>
      <c r="AF288" s="3"/>
      <c r="AH288" s="3"/>
      <c r="AJ288" s="3"/>
      <c r="AL288" s="3"/>
      <c r="AN288" s="3"/>
      <c r="AP288" s="3"/>
      <c r="AR288" s="3"/>
      <c r="AT288" s="3"/>
      <c r="AV288" s="3"/>
      <c r="AX288" s="3"/>
      <c r="AZ288" s="3"/>
      <c r="BB288" s="3"/>
      <c r="BD288" s="3"/>
      <c r="BF288" s="3"/>
      <c r="BH288" s="3"/>
      <c r="BJ288" s="3"/>
      <c r="BL288" s="3"/>
      <c r="BN288" s="3"/>
      <c r="BP288" s="3"/>
      <c r="BR288" s="3"/>
      <c r="BT288" s="3"/>
      <c r="BV288" s="3"/>
      <c r="BX288" s="3"/>
      <c r="BZ288" s="3"/>
      <c r="CB288" s="3"/>
      <c r="CD288" s="3"/>
      <c r="CF288" s="3"/>
      <c r="CH288" s="3"/>
    </row>
    <row r="289" ht="13.5" customHeight="1">
      <c r="A289" s="3"/>
      <c r="B289" s="3"/>
      <c r="C289" s="3"/>
      <c r="D289" s="3"/>
      <c r="E289" s="8"/>
      <c r="F289" s="3"/>
      <c r="G289" s="8"/>
      <c r="H289" s="3"/>
      <c r="I289" s="8"/>
      <c r="J289" s="3"/>
      <c r="K289" s="8"/>
      <c r="L289" s="3"/>
      <c r="M289" s="8"/>
      <c r="N289" s="3"/>
      <c r="O289" s="8"/>
      <c r="P289" s="3"/>
      <c r="Q289" s="8"/>
      <c r="R289" s="3"/>
      <c r="S289" s="8"/>
      <c r="T289" s="3"/>
      <c r="U289" s="8"/>
      <c r="V289" s="3"/>
      <c r="W289" s="8"/>
      <c r="X289" s="3"/>
      <c r="Y289" s="3"/>
      <c r="Z289" s="3"/>
      <c r="AA289" s="3"/>
      <c r="AB289" s="3"/>
      <c r="AC289" s="3"/>
      <c r="AD289" s="3"/>
      <c r="AF289" s="3"/>
      <c r="AH289" s="3"/>
      <c r="AJ289" s="3"/>
      <c r="AL289" s="3"/>
      <c r="AN289" s="3"/>
      <c r="AP289" s="3"/>
      <c r="AR289" s="3"/>
      <c r="AT289" s="3"/>
      <c r="AV289" s="3"/>
      <c r="AX289" s="3"/>
      <c r="AZ289" s="3"/>
      <c r="BB289" s="3"/>
      <c r="BD289" s="3"/>
      <c r="BF289" s="3"/>
      <c r="BH289" s="3"/>
      <c r="BJ289" s="3"/>
      <c r="BL289" s="3"/>
      <c r="BN289" s="3"/>
      <c r="BP289" s="3"/>
      <c r="BR289" s="3"/>
      <c r="BT289" s="3"/>
      <c r="BV289" s="3"/>
      <c r="BX289" s="3"/>
      <c r="BZ289" s="3"/>
      <c r="CB289" s="3"/>
      <c r="CD289" s="3"/>
      <c r="CF289" s="3"/>
      <c r="CH289" s="3"/>
    </row>
    <row r="290" ht="13.5" customHeight="1">
      <c r="A290" s="3"/>
      <c r="B290" s="3"/>
      <c r="C290" s="3"/>
      <c r="D290" s="3"/>
      <c r="E290" s="8"/>
      <c r="F290" s="3"/>
      <c r="G290" s="8"/>
      <c r="H290" s="3"/>
      <c r="I290" s="8"/>
      <c r="J290" s="3"/>
      <c r="K290" s="8"/>
      <c r="L290" s="3"/>
      <c r="M290" s="8"/>
      <c r="N290" s="3"/>
      <c r="O290" s="8"/>
      <c r="P290" s="3"/>
      <c r="Q290" s="8"/>
      <c r="R290" s="3"/>
      <c r="S290" s="8"/>
      <c r="T290" s="3"/>
      <c r="U290" s="8"/>
      <c r="V290" s="3"/>
      <c r="W290" s="8"/>
      <c r="X290" s="3"/>
      <c r="Y290" s="3"/>
      <c r="Z290" s="3"/>
      <c r="AA290" s="3"/>
      <c r="AB290" s="3"/>
      <c r="AC290" s="3"/>
      <c r="AD290" s="3"/>
      <c r="AF290" s="3"/>
      <c r="AH290" s="3"/>
      <c r="AJ290" s="3"/>
      <c r="AL290" s="3"/>
      <c r="AN290" s="3"/>
      <c r="AP290" s="3"/>
      <c r="AR290" s="3"/>
      <c r="AT290" s="3"/>
      <c r="AV290" s="3"/>
      <c r="AX290" s="3"/>
      <c r="AZ290" s="3"/>
      <c r="BB290" s="3"/>
      <c r="BD290" s="3"/>
      <c r="BF290" s="3"/>
      <c r="BH290" s="3"/>
      <c r="BJ290" s="3"/>
      <c r="BL290" s="3"/>
      <c r="BN290" s="3"/>
      <c r="BP290" s="3"/>
      <c r="BR290" s="3"/>
      <c r="BT290" s="3"/>
      <c r="BV290" s="3"/>
      <c r="BX290" s="3"/>
      <c r="BZ290" s="3"/>
      <c r="CB290" s="3"/>
      <c r="CD290" s="3"/>
      <c r="CF290" s="3"/>
      <c r="CH290" s="3"/>
    </row>
    <row r="291" ht="13.5" customHeight="1">
      <c r="A291" s="3"/>
      <c r="B291" s="3"/>
      <c r="C291" s="3"/>
      <c r="D291" s="3"/>
      <c r="E291" s="8"/>
      <c r="F291" s="3"/>
      <c r="G291" s="8"/>
      <c r="H291" s="3"/>
      <c r="I291" s="8"/>
      <c r="J291" s="3"/>
      <c r="K291" s="8"/>
      <c r="L291" s="3"/>
      <c r="M291" s="8"/>
      <c r="N291" s="3"/>
      <c r="O291" s="8"/>
      <c r="P291" s="3"/>
      <c r="Q291" s="8"/>
      <c r="R291" s="3"/>
      <c r="S291" s="8"/>
      <c r="T291" s="3"/>
      <c r="U291" s="8"/>
      <c r="V291" s="3"/>
      <c r="W291" s="8"/>
      <c r="X291" s="3"/>
      <c r="Y291" s="3"/>
      <c r="Z291" s="3"/>
      <c r="AA291" s="3"/>
      <c r="AB291" s="3"/>
      <c r="AC291" s="3"/>
      <c r="AD291" s="3"/>
      <c r="AF291" s="3"/>
      <c r="AH291" s="3"/>
      <c r="AJ291" s="3"/>
      <c r="AL291" s="3"/>
      <c r="AN291" s="3"/>
      <c r="AP291" s="3"/>
      <c r="AR291" s="3"/>
      <c r="AT291" s="3"/>
      <c r="AV291" s="3"/>
      <c r="AX291" s="3"/>
      <c r="AZ291" s="3"/>
      <c r="BB291" s="3"/>
      <c r="BD291" s="3"/>
      <c r="BF291" s="3"/>
      <c r="BH291" s="3"/>
      <c r="BJ291" s="3"/>
      <c r="BL291" s="3"/>
      <c r="BN291" s="3"/>
      <c r="BP291" s="3"/>
      <c r="BR291" s="3"/>
      <c r="BT291" s="3"/>
      <c r="BV291" s="3"/>
      <c r="BX291" s="3"/>
      <c r="BZ291" s="3"/>
      <c r="CB291" s="3"/>
      <c r="CD291" s="3"/>
      <c r="CF291" s="3"/>
      <c r="CH291" s="3"/>
    </row>
    <row r="292" ht="13.5" customHeight="1">
      <c r="A292" s="3"/>
      <c r="B292" s="3"/>
      <c r="C292" s="3"/>
      <c r="D292" s="3"/>
      <c r="E292" s="8"/>
      <c r="F292" s="3"/>
      <c r="G292" s="8"/>
      <c r="H292" s="3"/>
      <c r="I292" s="8"/>
      <c r="J292" s="3"/>
      <c r="K292" s="8"/>
      <c r="L292" s="3"/>
      <c r="M292" s="8"/>
      <c r="N292" s="3"/>
      <c r="O292" s="8"/>
      <c r="P292" s="3"/>
      <c r="Q292" s="8"/>
      <c r="R292" s="3"/>
      <c r="S292" s="8"/>
      <c r="T292" s="3"/>
      <c r="U292" s="8"/>
      <c r="V292" s="3"/>
      <c r="W292" s="8"/>
      <c r="X292" s="3"/>
      <c r="Y292" s="3"/>
      <c r="Z292" s="3"/>
      <c r="AA292" s="3"/>
      <c r="AB292" s="3"/>
      <c r="AC292" s="3"/>
      <c r="AD292" s="3"/>
      <c r="AF292" s="3"/>
      <c r="AH292" s="3"/>
      <c r="AJ292" s="3"/>
      <c r="AL292" s="3"/>
      <c r="AN292" s="3"/>
      <c r="AP292" s="3"/>
      <c r="AR292" s="3"/>
      <c r="AT292" s="3"/>
      <c r="AV292" s="3"/>
      <c r="AX292" s="3"/>
      <c r="AZ292" s="3"/>
      <c r="BB292" s="3"/>
      <c r="BD292" s="3"/>
      <c r="BF292" s="3"/>
      <c r="BH292" s="3"/>
      <c r="BJ292" s="3"/>
      <c r="BL292" s="3"/>
      <c r="BN292" s="3"/>
      <c r="BP292" s="3"/>
      <c r="BR292" s="3"/>
      <c r="BT292" s="3"/>
      <c r="BV292" s="3"/>
      <c r="BX292" s="3"/>
      <c r="BZ292" s="3"/>
      <c r="CB292" s="3"/>
      <c r="CD292" s="3"/>
      <c r="CF292" s="3"/>
      <c r="CH292" s="3"/>
    </row>
    <row r="293" ht="13.5" customHeight="1">
      <c r="A293" s="3"/>
      <c r="B293" s="3"/>
      <c r="C293" s="3"/>
      <c r="D293" s="3"/>
      <c r="E293" s="8"/>
      <c r="F293" s="3"/>
      <c r="G293" s="8"/>
      <c r="H293" s="3"/>
      <c r="I293" s="8"/>
      <c r="J293" s="3"/>
      <c r="K293" s="8"/>
      <c r="L293" s="3"/>
      <c r="M293" s="8"/>
      <c r="N293" s="3"/>
      <c r="O293" s="8"/>
      <c r="P293" s="3"/>
      <c r="Q293" s="8"/>
      <c r="R293" s="3"/>
      <c r="S293" s="8"/>
      <c r="T293" s="3"/>
      <c r="U293" s="8"/>
      <c r="V293" s="3"/>
      <c r="W293" s="8"/>
      <c r="X293" s="3"/>
      <c r="Y293" s="3"/>
      <c r="Z293" s="3"/>
      <c r="AA293" s="3"/>
      <c r="AB293" s="3"/>
      <c r="AC293" s="3"/>
      <c r="AD293" s="3"/>
      <c r="AF293" s="3"/>
      <c r="AH293" s="3"/>
      <c r="AJ293" s="3"/>
      <c r="AL293" s="3"/>
      <c r="AN293" s="3"/>
      <c r="AP293" s="3"/>
      <c r="AR293" s="3"/>
      <c r="AT293" s="3"/>
      <c r="AV293" s="3"/>
      <c r="AX293" s="3"/>
      <c r="AZ293" s="3"/>
      <c r="BB293" s="3"/>
      <c r="BD293" s="3"/>
      <c r="BF293" s="3"/>
      <c r="BH293" s="3"/>
      <c r="BJ293" s="3"/>
      <c r="BL293" s="3"/>
      <c r="BN293" s="3"/>
      <c r="BP293" s="3"/>
      <c r="BR293" s="3"/>
      <c r="BT293" s="3"/>
      <c r="BV293" s="3"/>
      <c r="BX293" s="3"/>
      <c r="BZ293" s="3"/>
      <c r="CB293" s="3"/>
      <c r="CD293" s="3"/>
      <c r="CF293" s="3"/>
      <c r="CH293" s="3"/>
    </row>
    <row r="294" ht="13.5" customHeight="1">
      <c r="A294" s="3"/>
      <c r="B294" s="3"/>
      <c r="C294" s="3"/>
      <c r="D294" s="3"/>
      <c r="E294" s="8"/>
      <c r="F294" s="3"/>
      <c r="G294" s="8"/>
      <c r="H294" s="3"/>
      <c r="I294" s="8"/>
      <c r="J294" s="3"/>
      <c r="K294" s="8"/>
      <c r="L294" s="3"/>
      <c r="M294" s="8"/>
      <c r="N294" s="3"/>
      <c r="O294" s="8"/>
      <c r="P294" s="3"/>
      <c r="Q294" s="8"/>
      <c r="R294" s="3"/>
      <c r="S294" s="8"/>
      <c r="T294" s="3"/>
      <c r="U294" s="8"/>
      <c r="V294" s="3"/>
      <c r="W294" s="8"/>
      <c r="X294" s="3"/>
      <c r="Y294" s="3"/>
      <c r="Z294" s="3"/>
      <c r="AA294" s="3"/>
      <c r="AB294" s="3"/>
      <c r="AC294" s="3"/>
      <c r="AD294" s="3"/>
      <c r="AF294" s="3"/>
      <c r="AH294" s="3"/>
      <c r="AJ294" s="3"/>
      <c r="AL294" s="3"/>
      <c r="AN294" s="3"/>
      <c r="AP294" s="3"/>
      <c r="AR294" s="3"/>
      <c r="AT294" s="3"/>
      <c r="AV294" s="3"/>
      <c r="AX294" s="3"/>
      <c r="AZ294" s="3"/>
      <c r="BB294" s="3"/>
      <c r="BD294" s="3"/>
      <c r="BF294" s="3"/>
      <c r="BH294" s="3"/>
      <c r="BJ294" s="3"/>
      <c r="BL294" s="3"/>
      <c r="BN294" s="3"/>
      <c r="BP294" s="3"/>
      <c r="BR294" s="3"/>
      <c r="BT294" s="3"/>
      <c r="BV294" s="3"/>
      <c r="BX294" s="3"/>
      <c r="BZ294" s="3"/>
      <c r="CB294" s="3"/>
      <c r="CD294" s="3"/>
      <c r="CF294" s="3"/>
      <c r="CH294" s="3"/>
    </row>
    <row r="295" ht="13.5" customHeight="1">
      <c r="A295" s="3"/>
      <c r="B295" s="3"/>
      <c r="C295" s="3"/>
      <c r="D295" s="3"/>
      <c r="E295" s="8"/>
      <c r="F295" s="3"/>
      <c r="G295" s="8"/>
      <c r="H295" s="3"/>
      <c r="I295" s="8"/>
      <c r="J295" s="3"/>
      <c r="K295" s="8"/>
      <c r="L295" s="3"/>
      <c r="M295" s="8"/>
      <c r="N295" s="3"/>
      <c r="O295" s="8"/>
      <c r="P295" s="3"/>
      <c r="Q295" s="8"/>
      <c r="R295" s="3"/>
      <c r="S295" s="8"/>
      <c r="T295" s="3"/>
      <c r="U295" s="8"/>
      <c r="V295" s="3"/>
      <c r="W295" s="8"/>
      <c r="X295" s="3"/>
      <c r="Y295" s="3"/>
      <c r="Z295" s="3"/>
      <c r="AA295" s="3"/>
      <c r="AB295" s="3"/>
      <c r="AC295" s="3"/>
      <c r="AD295" s="3"/>
      <c r="AF295" s="3"/>
      <c r="AH295" s="3"/>
      <c r="AJ295" s="3"/>
      <c r="AL295" s="3"/>
      <c r="AN295" s="3"/>
      <c r="AP295" s="3"/>
      <c r="AR295" s="3"/>
      <c r="AT295" s="3"/>
      <c r="AV295" s="3"/>
      <c r="AX295" s="3"/>
      <c r="AZ295" s="3"/>
      <c r="BB295" s="3"/>
      <c r="BD295" s="3"/>
      <c r="BF295" s="3"/>
      <c r="BH295" s="3"/>
      <c r="BJ295" s="3"/>
      <c r="BL295" s="3"/>
      <c r="BN295" s="3"/>
      <c r="BP295" s="3"/>
      <c r="BR295" s="3"/>
      <c r="BT295" s="3"/>
      <c r="BV295" s="3"/>
      <c r="BX295" s="3"/>
      <c r="BZ295" s="3"/>
      <c r="CB295" s="3"/>
      <c r="CD295" s="3"/>
      <c r="CF295" s="3"/>
      <c r="CH295" s="3"/>
    </row>
    <row r="296" ht="13.5" customHeight="1">
      <c r="A296" s="3"/>
      <c r="B296" s="3"/>
      <c r="C296" s="3"/>
      <c r="D296" s="3"/>
      <c r="E296" s="8"/>
      <c r="F296" s="3"/>
      <c r="G296" s="8"/>
      <c r="H296" s="3"/>
      <c r="I296" s="8"/>
      <c r="J296" s="3"/>
      <c r="K296" s="8"/>
      <c r="L296" s="3"/>
      <c r="M296" s="8"/>
      <c r="N296" s="3"/>
      <c r="O296" s="8"/>
      <c r="P296" s="3"/>
      <c r="Q296" s="8"/>
      <c r="R296" s="3"/>
      <c r="S296" s="8"/>
      <c r="T296" s="3"/>
      <c r="U296" s="8"/>
      <c r="V296" s="3"/>
      <c r="W296" s="8"/>
      <c r="X296" s="3"/>
      <c r="Y296" s="3"/>
      <c r="Z296" s="3"/>
      <c r="AA296" s="3"/>
      <c r="AB296" s="3"/>
      <c r="AC296" s="3"/>
      <c r="AD296" s="3"/>
      <c r="AF296" s="3"/>
      <c r="AH296" s="3"/>
      <c r="AJ296" s="3"/>
      <c r="AL296" s="3"/>
      <c r="AN296" s="3"/>
      <c r="AP296" s="3"/>
      <c r="AR296" s="3"/>
      <c r="AT296" s="3"/>
      <c r="AV296" s="3"/>
      <c r="AX296" s="3"/>
      <c r="AZ296" s="3"/>
      <c r="BB296" s="3"/>
      <c r="BD296" s="3"/>
      <c r="BF296" s="3"/>
      <c r="BH296" s="3"/>
      <c r="BJ296" s="3"/>
      <c r="BL296" s="3"/>
      <c r="BN296" s="3"/>
      <c r="BP296" s="3"/>
      <c r="BR296" s="3"/>
      <c r="BT296" s="3"/>
      <c r="BV296" s="3"/>
      <c r="BX296" s="3"/>
      <c r="BZ296" s="3"/>
      <c r="CB296" s="3"/>
      <c r="CD296" s="3"/>
      <c r="CF296" s="3"/>
      <c r="CH296" s="3"/>
    </row>
    <row r="297" ht="13.5" customHeight="1">
      <c r="A297" s="3"/>
      <c r="B297" s="3"/>
      <c r="C297" s="3"/>
      <c r="D297" s="3"/>
      <c r="E297" s="8"/>
      <c r="F297" s="3"/>
      <c r="G297" s="8"/>
      <c r="H297" s="3"/>
      <c r="I297" s="8"/>
      <c r="J297" s="3"/>
      <c r="K297" s="8"/>
      <c r="L297" s="3"/>
      <c r="M297" s="8"/>
      <c r="N297" s="3"/>
      <c r="O297" s="8"/>
      <c r="P297" s="3"/>
      <c r="Q297" s="8"/>
      <c r="R297" s="3"/>
      <c r="S297" s="8"/>
      <c r="T297" s="3"/>
      <c r="U297" s="8"/>
      <c r="V297" s="3"/>
      <c r="W297" s="8"/>
      <c r="X297" s="3"/>
      <c r="Y297" s="3"/>
      <c r="Z297" s="3"/>
      <c r="AA297" s="3"/>
      <c r="AB297" s="3"/>
      <c r="AC297" s="3"/>
      <c r="AD297" s="3"/>
      <c r="AF297" s="3"/>
      <c r="AH297" s="3"/>
      <c r="AJ297" s="3"/>
      <c r="AL297" s="3"/>
      <c r="AN297" s="3"/>
      <c r="AP297" s="3"/>
      <c r="AR297" s="3"/>
      <c r="AT297" s="3"/>
      <c r="AV297" s="3"/>
      <c r="AX297" s="3"/>
      <c r="AZ297" s="3"/>
      <c r="BB297" s="3"/>
      <c r="BD297" s="3"/>
      <c r="BF297" s="3"/>
      <c r="BH297" s="3"/>
      <c r="BJ297" s="3"/>
      <c r="BL297" s="3"/>
      <c r="BN297" s="3"/>
      <c r="BP297" s="3"/>
      <c r="BR297" s="3"/>
      <c r="BT297" s="3"/>
      <c r="BV297" s="3"/>
      <c r="BX297" s="3"/>
      <c r="BZ297" s="3"/>
      <c r="CB297" s="3"/>
      <c r="CD297" s="3"/>
      <c r="CF297" s="3"/>
      <c r="CH297" s="3"/>
    </row>
    <row r="298" ht="13.5" customHeight="1">
      <c r="A298" s="3"/>
      <c r="B298" s="3"/>
      <c r="C298" s="3"/>
      <c r="D298" s="3"/>
      <c r="E298" s="8"/>
      <c r="F298" s="3"/>
      <c r="G298" s="8"/>
      <c r="H298" s="3"/>
      <c r="I298" s="8"/>
      <c r="J298" s="3"/>
      <c r="K298" s="8"/>
      <c r="L298" s="3"/>
      <c r="M298" s="8"/>
      <c r="N298" s="3"/>
      <c r="O298" s="8"/>
      <c r="P298" s="3"/>
      <c r="Q298" s="8"/>
      <c r="R298" s="3"/>
      <c r="S298" s="8"/>
      <c r="T298" s="3"/>
      <c r="U298" s="8"/>
      <c r="V298" s="3"/>
      <c r="W298" s="8"/>
      <c r="X298" s="3"/>
      <c r="Y298" s="3"/>
      <c r="Z298" s="3"/>
      <c r="AA298" s="3"/>
      <c r="AB298" s="3"/>
      <c r="AC298" s="3"/>
      <c r="AD298" s="3"/>
      <c r="AF298" s="3"/>
      <c r="AH298" s="3"/>
      <c r="AJ298" s="3"/>
      <c r="AL298" s="3"/>
      <c r="AN298" s="3"/>
      <c r="AP298" s="3"/>
      <c r="AR298" s="3"/>
      <c r="AT298" s="3"/>
      <c r="AV298" s="3"/>
      <c r="AX298" s="3"/>
      <c r="AZ298" s="3"/>
      <c r="BB298" s="3"/>
      <c r="BD298" s="3"/>
      <c r="BF298" s="3"/>
      <c r="BH298" s="3"/>
      <c r="BJ298" s="3"/>
      <c r="BL298" s="3"/>
      <c r="BN298" s="3"/>
      <c r="BP298" s="3"/>
      <c r="BR298" s="3"/>
      <c r="BT298" s="3"/>
      <c r="BV298" s="3"/>
      <c r="BX298" s="3"/>
      <c r="BZ298" s="3"/>
      <c r="CB298" s="3"/>
      <c r="CD298" s="3"/>
      <c r="CF298" s="3"/>
      <c r="CH298" s="3"/>
    </row>
    <row r="299" ht="13.5" customHeight="1">
      <c r="A299" s="3"/>
      <c r="B299" s="3"/>
      <c r="C299" s="3"/>
      <c r="D299" s="3"/>
      <c r="E299" s="8"/>
      <c r="F299" s="3"/>
      <c r="G299" s="8"/>
      <c r="H299" s="3"/>
      <c r="I299" s="8"/>
      <c r="J299" s="3"/>
      <c r="K299" s="8"/>
      <c r="L299" s="3"/>
      <c r="M299" s="8"/>
      <c r="N299" s="3"/>
      <c r="O299" s="8"/>
      <c r="P299" s="3"/>
      <c r="Q299" s="8"/>
      <c r="R299" s="3"/>
      <c r="S299" s="8"/>
      <c r="T299" s="3"/>
      <c r="U299" s="8"/>
      <c r="V299" s="3"/>
      <c r="W299" s="8"/>
      <c r="X299" s="3"/>
      <c r="Y299" s="3"/>
      <c r="Z299" s="3"/>
      <c r="AA299" s="3"/>
      <c r="AB299" s="3"/>
      <c r="AC299" s="3"/>
      <c r="AD299" s="3"/>
      <c r="AF299" s="3"/>
      <c r="AH299" s="3"/>
      <c r="AJ299" s="3"/>
      <c r="AL299" s="3"/>
      <c r="AN299" s="3"/>
      <c r="AP299" s="3"/>
      <c r="AR299" s="3"/>
      <c r="AT299" s="3"/>
      <c r="AV299" s="3"/>
      <c r="AX299" s="3"/>
      <c r="AZ299" s="3"/>
      <c r="BB299" s="3"/>
      <c r="BD299" s="3"/>
      <c r="BF299" s="3"/>
      <c r="BH299" s="3"/>
      <c r="BJ299" s="3"/>
      <c r="BL299" s="3"/>
      <c r="BN299" s="3"/>
      <c r="BP299" s="3"/>
      <c r="BR299" s="3"/>
      <c r="BT299" s="3"/>
      <c r="BV299" s="3"/>
      <c r="BX299" s="3"/>
      <c r="BZ299" s="3"/>
      <c r="CB299" s="3"/>
      <c r="CD299" s="3"/>
      <c r="CF299" s="3"/>
      <c r="CH299" s="3"/>
    </row>
    <row r="300" ht="13.5" customHeight="1">
      <c r="A300" s="3"/>
      <c r="B300" s="3"/>
      <c r="C300" s="3"/>
      <c r="D300" s="3"/>
      <c r="E300" s="8"/>
      <c r="F300" s="3"/>
      <c r="G300" s="8"/>
      <c r="H300" s="3"/>
      <c r="I300" s="8"/>
      <c r="J300" s="3"/>
      <c r="K300" s="8"/>
      <c r="L300" s="3"/>
      <c r="M300" s="8"/>
      <c r="N300" s="3"/>
      <c r="O300" s="8"/>
      <c r="P300" s="3"/>
      <c r="Q300" s="8"/>
      <c r="R300" s="3"/>
      <c r="S300" s="8"/>
      <c r="T300" s="3"/>
      <c r="U300" s="8"/>
      <c r="V300" s="3"/>
      <c r="W300" s="8"/>
      <c r="X300" s="3"/>
      <c r="Y300" s="3"/>
      <c r="Z300" s="3"/>
      <c r="AA300" s="3"/>
      <c r="AB300" s="3"/>
      <c r="AC300" s="3"/>
      <c r="AD300" s="3"/>
      <c r="AF300" s="3"/>
      <c r="AH300" s="3"/>
      <c r="AJ300" s="3"/>
      <c r="AL300" s="3"/>
      <c r="AN300" s="3"/>
      <c r="AP300" s="3"/>
      <c r="AR300" s="3"/>
      <c r="AT300" s="3"/>
      <c r="AV300" s="3"/>
      <c r="AX300" s="3"/>
      <c r="AZ300" s="3"/>
      <c r="BB300" s="3"/>
      <c r="BD300" s="3"/>
      <c r="BF300" s="3"/>
      <c r="BH300" s="3"/>
      <c r="BJ300" s="3"/>
      <c r="BL300" s="3"/>
      <c r="BN300" s="3"/>
      <c r="BP300" s="3"/>
      <c r="BR300" s="3"/>
      <c r="BT300" s="3"/>
      <c r="BV300" s="3"/>
      <c r="BX300" s="3"/>
      <c r="BZ300" s="3"/>
      <c r="CB300" s="3"/>
      <c r="CD300" s="3"/>
      <c r="CF300" s="3"/>
      <c r="CH300" s="3"/>
    </row>
    <row r="301" ht="13.5" customHeight="1">
      <c r="A301" s="3"/>
      <c r="B301" s="3"/>
      <c r="C301" s="3"/>
      <c r="D301" s="3"/>
      <c r="E301" s="8"/>
      <c r="F301" s="3"/>
      <c r="G301" s="8"/>
      <c r="H301" s="3"/>
      <c r="I301" s="8"/>
      <c r="J301" s="3"/>
      <c r="K301" s="8"/>
      <c r="L301" s="3"/>
      <c r="M301" s="8"/>
      <c r="N301" s="3"/>
      <c r="O301" s="8"/>
      <c r="P301" s="3"/>
      <c r="Q301" s="8"/>
      <c r="R301" s="3"/>
      <c r="S301" s="8"/>
      <c r="T301" s="3"/>
      <c r="U301" s="8"/>
      <c r="V301" s="3"/>
      <c r="W301" s="8"/>
      <c r="X301" s="3"/>
      <c r="Y301" s="3"/>
      <c r="Z301" s="3"/>
      <c r="AA301" s="3"/>
      <c r="AB301" s="3"/>
      <c r="AC301" s="3"/>
      <c r="AD301" s="3"/>
      <c r="AF301" s="3"/>
      <c r="AH301" s="3"/>
      <c r="AJ301" s="3"/>
      <c r="AL301" s="3"/>
      <c r="AN301" s="3"/>
      <c r="AP301" s="3"/>
      <c r="AR301" s="3"/>
      <c r="AT301" s="3"/>
      <c r="AV301" s="3"/>
      <c r="AX301" s="3"/>
      <c r="AZ301" s="3"/>
      <c r="BB301" s="3"/>
      <c r="BD301" s="3"/>
      <c r="BF301" s="3"/>
      <c r="BH301" s="3"/>
      <c r="BJ301" s="3"/>
      <c r="BL301" s="3"/>
      <c r="BN301" s="3"/>
      <c r="BP301" s="3"/>
      <c r="BR301" s="3"/>
      <c r="BT301" s="3"/>
      <c r="BV301" s="3"/>
      <c r="BX301" s="3"/>
      <c r="BZ301" s="3"/>
      <c r="CB301" s="3"/>
      <c r="CD301" s="3"/>
      <c r="CF301" s="3"/>
      <c r="CH301" s="3"/>
    </row>
    <row r="302" ht="13.5" customHeight="1">
      <c r="A302" s="3"/>
      <c r="B302" s="3"/>
      <c r="C302" s="3"/>
      <c r="D302" s="3"/>
      <c r="E302" s="8"/>
      <c r="F302" s="3"/>
      <c r="G302" s="8"/>
      <c r="H302" s="3"/>
      <c r="I302" s="8"/>
      <c r="J302" s="3"/>
      <c r="K302" s="8"/>
      <c r="L302" s="3"/>
      <c r="M302" s="8"/>
      <c r="N302" s="3"/>
      <c r="O302" s="8"/>
      <c r="P302" s="3"/>
      <c r="Q302" s="8"/>
      <c r="R302" s="3"/>
      <c r="S302" s="8"/>
      <c r="T302" s="3"/>
      <c r="U302" s="8"/>
      <c r="V302" s="3"/>
      <c r="W302" s="8"/>
      <c r="X302" s="3"/>
      <c r="Y302" s="3"/>
      <c r="Z302" s="3"/>
      <c r="AA302" s="3"/>
      <c r="AB302" s="3"/>
      <c r="AC302" s="3"/>
      <c r="AD302" s="3"/>
      <c r="AF302" s="3"/>
      <c r="AH302" s="3"/>
      <c r="AJ302" s="3"/>
      <c r="AL302" s="3"/>
      <c r="AN302" s="3"/>
      <c r="AP302" s="3"/>
      <c r="AR302" s="3"/>
      <c r="AT302" s="3"/>
      <c r="AV302" s="3"/>
      <c r="AX302" s="3"/>
      <c r="AZ302" s="3"/>
      <c r="BB302" s="3"/>
      <c r="BD302" s="3"/>
      <c r="BF302" s="3"/>
      <c r="BH302" s="3"/>
      <c r="BJ302" s="3"/>
      <c r="BL302" s="3"/>
      <c r="BN302" s="3"/>
      <c r="BP302" s="3"/>
      <c r="BR302" s="3"/>
      <c r="BT302" s="3"/>
      <c r="BV302" s="3"/>
      <c r="BX302" s="3"/>
      <c r="BZ302" s="3"/>
      <c r="CB302" s="3"/>
      <c r="CD302" s="3"/>
      <c r="CF302" s="3"/>
      <c r="CH302" s="3"/>
    </row>
    <row r="303" ht="13.5" customHeight="1">
      <c r="A303" s="3"/>
      <c r="B303" s="3"/>
      <c r="C303" s="3"/>
      <c r="D303" s="3"/>
      <c r="E303" s="8"/>
      <c r="F303" s="3"/>
      <c r="G303" s="8"/>
      <c r="H303" s="3"/>
      <c r="I303" s="8"/>
      <c r="J303" s="3"/>
      <c r="K303" s="8"/>
      <c r="L303" s="3"/>
      <c r="M303" s="8"/>
      <c r="N303" s="3"/>
      <c r="O303" s="8"/>
      <c r="P303" s="3"/>
      <c r="Q303" s="8"/>
      <c r="R303" s="3"/>
      <c r="S303" s="8"/>
      <c r="T303" s="3"/>
      <c r="U303" s="8"/>
      <c r="V303" s="3"/>
      <c r="W303" s="8"/>
      <c r="X303" s="3"/>
      <c r="Y303" s="3"/>
      <c r="Z303" s="3"/>
      <c r="AA303" s="3"/>
      <c r="AB303" s="3"/>
      <c r="AC303" s="3"/>
      <c r="AD303" s="3"/>
      <c r="AF303" s="3"/>
      <c r="AH303" s="3"/>
      <c r="AJ303" s="3"/>
      <c r="AL303" s="3"/>
      <c r="AN303" s="3"/>
      <c r="AP303" s="3"/>
      <c r="AR303" s="3"/>
      <c r="AT303" s="3"/>
      <c r="AV303" s="3"/>
      <c r="AX303" s="3"/>
      <c r="AZ303" s="3"/>
      <c r="BB303" s="3"/>
      <c r="BD303" s="3"/>
      <c r="BF303" s="3"/>
      <c r="BH303" s="3"/>
      <c r="BJ303" s="3"/>
      <c r="BL303" s="3"/>
      <c r="BN303" s="3"/>
      <c r="BP303" s="3"/>
      <c r="BR303" s="3"/>
      <c r="BT303" s="3"/>
      <c r="BV303" s="3"/>
      <c r="BX303" s="3"/>
      <c r="BZ303" s="3"/>
      <c r="CB303" s="3"/>
      <c r="CD303" s="3"/>
      <c r="CF303" s="3"/>
      <c r="CH303" s="3"/>
    </row>
    <row r="304" ht="13.5" customHeight="1">
      <c r="A304" s="3"/>
      <c r="B304" s="3"/>
      <c r="C304" s="3"/>
      <c r="D304" s="3"/>
      <c r="E304" s="8"/>
      <c r="F304" s="3"/>
      <c r="G304" s="8"/>
      <c r="H304" s="3"/>
      <c r="I304" s="8"/>
      <c r="J304" s="3"/>
      <c r="K304" s="8"/>
      <c r="L304" s="3"/>
      <c r="M304" s="8"/>
      <c r="N304" s="3"/>
      <c r="O304" s="8"/>
      <c r="P304" s="3"/>
      <c r="Q304" s="8"/>
      <c r="R304" s="3"/>
      <c r="S304" s="8"/>
      <c r="T304" s="3"/>
      <c r="U304" s="8"/>
      <c r="V304" s="3"/>
      <c r="W304" s="8"/>
      <c r="X304" s="3"/>
      <c r="Y304" s="3"/>
      <c r="Z304" s="3"/>
      <c r="AA304" s="3"/>
      <c r="AB304" s="3"/>
      <c r="AC304" s="3"/>
      <c r="AD304" s="3"/>
      <c r="AF304" s="3"/>
      <c r="AH304" s="3"/>
      <c r="AJ304" s="3"/>
      <c r="AL304" s="3"/>
      <c r="AN304" s="3"/>
      <c r="AP304" s="3"/>
      <c r="AR304" s="3"/>
      <c r="AT304" s="3"/>
      <c r="AV304" s="3"/>
      <c r="AX304" s="3"/>
      <c r="AZ304" s="3"/>
      <c r="BB304" s="3"/>
      <c r="BD304" s="3"/>
      <c r="BF304" s="3"/>
      <c r="BH304" s="3"/>
      <c r="BJ304" s="3"/>
      <c r="BL304" s="3"/>
      <c r="BN304" s="3"/>
      <c r="BP304" s="3"/>
      <c r="BR304" s="3"/>
      <c r="BT304" s="3"/>
      <c r="BV304" s="3"/>
      <c r="BX304" s="3"/>
      <c r="BZ304" s="3"/>
      <c r="CB304" s="3"/>
      <c r="CD304" s="3"/>
      <c r="CF304" s="3"/>
      <c r="CH304" s="3"/>
    </row>
    <row r="305" ht="13.5" customHeight="1">
      <c r="A305" s="3"/>
      <c r="B305" s="3"/>
      <c r="C305" s="3"/>
      <c r="D305" s="3"/>
      <c r="E305" s="8"/>
      <c r="F305" s="3"/>
      <c r="G305" s="8"/>
      <c r="H305" s="3"/>
      <c r="I305" s="8"/>
      <c r="J305" s="3"/>
      <c r="K305" s="8"/>
      <c r="L305" s="3"/>
      <c r="M305" s="8"/>
      <c r="N305" s="3"/>
      <c r="O305" s="8"/>
      <c r="P305" s="3"/>
      <c r="Q305" s="8"/>
      <c r="R305" s="3"/>
      <c r="S305" s="8"/>
      <c r="T305" s="3"/>
      <c r="U305" s="8"/>
      <c r="V305" s="3"/>
      <c r="W305" s="8"/>
      <c r="X305" s="3"/>
      <c r="Y305" s="3"/>
      <c r="Z305" s="3"/>
      <c r="AA305" s="3"/>
      <c r="AB305" s="3"/>
      <c r="AC305" s="3"/>
      <c r="AD305" s="3"/>
      <c r="AF305" s="3"/>
      <c r="AH305" s="3"/>
      <c r="AJ305" s="3"/>
      <c r="AL305" s="3"/>
      <c r="AN305" s="3"/>
      <c r="AP305" s="3"/>
      <c r="AR305" s="3"/>
      <c r="AT305" s="3"/>
      <c r="AV305" s="3"/>
      <c r="AX305" s="3"/>
      <c r="AZ305" s="3"/>
      <c r="BB305" s="3"/>
      <c r="BD305" s="3"/>
      <c r="BF305" s="3"/>
      <c r="BH305" s="3"/>
      <c r="BJ305" s="3"/>
      <c r="BL305" s="3"/>
      <c r="BN305" s="3"/>
      <c r="BP305" s="3"/>
      <c r="BR305" s="3"/>
      <c r="BT305" s="3"/>
      <c r="BV305" s="3"/>
      <c r="BX305" s="3"/>
      <c r="BZ305" s="3"/>
      <c r="CB305" s="3"/>
      <c r="CD305" s="3"/>
      <c r="CF305" s="3"/>
      <c r="CH305" s="3"/>
    </row>
    <row r="306" ht="13.5" customHeight="1">
      <c r="A306" s="3"/>
      <c r="B306" s="3"/>
      <c r="C306" s="3"/>
      <c r="D306" s="3"/>
      <c r="E306" s="8"/>
      <c r="F306" s="3"/>
      <c r="G306" s="8"/>
      <c r="H306" s="3"/>
      <c r="I306" s="8"/>
      <c r="J306" s="3"/>
      <c r="K306" s="8"/>
      <c r="L306" s="3"/>
      <c r="M306" s="8"/>
      <c r="N306" s="3"/>
      <c r="O306" s="8"/>
      <c r="P306" s="3"/>
      <c r="Q306" s="8"/>
      <c r="R306" s="3"/>
      <c r="S306" s="8"/>
      <c r="T306" s="3"/>
      <c r="U306" s="8"/>
      <c r="V306" s="3"/>
      <c r="W306" s="8"/>
      <c r="X306" s="3"/>
      <c r="Y306" s="3"/>
      <c r="Z306" s="3"/>
      <c r="AA306" s="3"/>
      <c r="AB306" s="3"/>
      <c r="AC306" s="3"/>
      <c r="AD306" s="3"/>
      <c r="AF306" s="3"/>
      <c r="AH306" s="3"/>
      <c r="AJ306" s="3"/>
      <c r="AL306" s="3"/>
      <c r="AN306" s="3"/>
      <c r="AP306" s="3"/>
      <c r="AR306" s="3"/>
      <c r="AT306" s="3"/>
      <c r="AV306" s="3"/>
      <c r="AX306" s="3"/>
      <c r="AZ306" s="3"/>
      <c r="BB306" s="3"/>
      <c r="BD306" s="3"/>
      <c r="BF306" s="3"/>
      <c r="BH306" s="3"/>
      <c r="BJ306" s="3"/>
      <c r="BL306" s="3"/>
      <c r="BN306" s="3"/>
      <c r="BP306" s="3"/>
      <c r="BR306" s="3"/>
      <c r="BT306" s="3"/>
      <c r="BV306" s="3"/>
      <c r="BX306" s="3"/>
      <c r="BZ306" s="3"/>
      <c r="CB306" s="3"/>
      <c r="CD306" s="3"/>
      <c r="CF306" s="3"/>
      <c r="CH306" s="3"/>
    </row>
    <row r="307" ht="13.5" customHeight="1">
      <c r="A307" s="3"/>
      <c r="B307" s="3"/>
      <c r="C307" s="3"/>
      <c r="D307" s="3"/>
      <c r="E307" s="8"/>
      <c r="F307" s="3"/>
      <c r="G307" s="8"/>
      <c r="H307" s="3"/>
      <c r="I307" s="8"/>
      <c r="J307" s="3"/>
      <c r="K307" s="8"/>
      <c r="L307" s="3"/>
      <c r="M307" s="8"/>
      <c r="N307" s="3"/>
      <c r="O307" s="8"/>
      <c r="P307" s="3"/>
      <c r="Q307" s="8"/>
      <c r="R307" s="3"/>
      <c r="S307" s="8"/>
      <c r="T307" s="3"/>
      <c r="U307" s="8"/>
      <c r="V307" s="3"/>
      <c r="W307" s="8"/>
      <c r="X307" s="3"/>
      <c r="Y307" s="3"/>
      <c r="Z307" s="3"/>
      <c r="AA307" s="3"/>
      <c r="AB307" s="3"/>
      <c r="AC307" s="3"/>
      <c r="AD307" s="3"/>
      <c r="AF307" s="3"/>
      <c r="AH307" s="3"/>
      <c r="AJ307" s="3"/>
      <c r="AL307" s="3"/>
      <c r="AN307" s="3"/>
      <c r="AP307" s="3"/>
      <c r="AR307" s="3"/>
      <c r="AT307" s="3"/>
      <c r="AV307" s="3"/>
      <c r="AX307" s="3"/>
      <c r="AZ307" s="3"/>
      <c r="BB307" s="3"/>
      <c r="BD307" s="3"/>
      <c r="BF307" s="3"/>
      <c r="BH307" s="3"/>
      <c r="BJ307" s="3"/>
      <c r="BL307" s="3"/>
      <c r="BN307" s="3"/>
      <c r="BP307" s="3"/>
      <c r="BR307" s="3"/>
      <c r="BT307" s="3"/>
      <c r="BV307" s="3"/>
      <c r="BX307" s="3"/>
      <c r="BZ307" s="3"/>
      <c r="CB307" s="3"/>
      <c r="CD307" s="3"/>
      <c r="CF307" s="3"/>
      <c r="CH307" s="3"/>
    </row>
    <row r="308" ht="13.5" customHeight="1">
      <c r="A308" s="3"/>
      <c r="B308" s="3"/>
      <c r="C308" s="3"/>
      <c r="D308" s="3"/>
      <c r="E308" s="8"/>
      <c r="F308" s="3"/>
      <c r="G308" s="8"/>
      <c r="H308" s="3"/>
      <c r="I308" s="8"/>
      <c r="J308" s="3"/>
      <c r="K308" s="8"/>
      <c r="L308" s="3"/>
      <c r="M308" s="8"/>
      <c r="N308" s="3"/>
      <c r="O308" s="8"/>
      <c r="P308" s="3"/>
      <c r="Q308" s="8"/>
      <c r="R308" s="3"/>
      <c r="S308" s="8"/>
      <c r="T308" s="3"/>
      <c r="U308" s="8"/>
      <c r="V308" s="3"/>
      <c r="W308" s="8"/>
      <c r="X308" s="3"/>
      <c r="Y308" s="3"/>
      <c r="Z308" s="3"/>
      <c r="AA308" s="3"/>
      <c r="AB308" s="3"/>
      <c r="AC308" s="3"/>
      <c r="AD308" s="3"/>
      <c r="AF308" s="3"/>
      <c r="AH308" s="3"/>
      <c r="AJ308" s="3"/>
      <c r="AL308" s="3"/>
      <c r="AN308" s="3"/>
      <c r="AP308" s="3"/>
      <c r="AR308" s="3"/>
      <c r="AT308" s="3"/>
      <c r="AV308" s="3"/>
      <c r="AX308" s="3"/>
      <c r="AZ308" s="3"/>
      <c r="BB308" s="3"/>
      <c r="BD308" s="3"/>
      <c r="BF308" s="3"/>
      <c r="BH308" s="3"/>
      <c r="BJ308" s="3"/>
      <c r="BL308" s="3"/>
      <c r="BN308" s="3"/>
      <c r="BP308" s="3"/>
      <c r="BR308" s="3"/>
      <c r="BT308" s="3"/>
      <c r="BV308" s="3"/>
      <c r="BX308" s="3"/>
      <c r="BZ308" s="3"/>
      <c r="CB308" s="3"/>
      <c r="CD308" s="3"/>
      <c r="CF308" s="3"/>
      <c r="CH308" s="3"/>
    </row>
    <row r="309" ht="13.5" customHeight="1">
      <c r="A309" s="3"/>
      <c r="B309" s="3"/>
      <c r="C309" s="3"/>
      <c r="D309" s="3"/>
      <c r="E309" s="8"/>
      <c r="F309" s="3"/>
      <c r="G309" s="8"/>
      <c r="H309" s="3"/>
      <c r="I309" s="8"/>
      <c r="J309" s="3"/>
      <c r="K309" s="8"/>
      <c r="L309" s="3"/>
      <c r="M309" s="8"/>
      <c r="N309" s="3"/>
      <c r="O309" s="8"/>
      <c r="P309" s="3"/>
      <c r="Q309" s="8"/>
      <c r="R309" s="3"/>
      <c r="S309" s="8"/>
      <c r="T309" s="3"/>
      <c r="U309" s="8"/>
      <c r="V309" s="3"/>
      <c r="W309" s="8"/>
      <c r="X309" s="3"/>
      <c r="Y309" s="3"/>
      <c r="Z309" s="3"/>
      <c r="AA309" s="3"/>
      <c r="AB309" s="3"/>
      <c r="AC309" s="3"/>
      <c r="AD309" s="3"/>
      <c r="AF309" s="3"/>
      <c r="AH309" s="3"/>
      <c r="AJ309" s="3"/>
      <c r="AL309" s="3"/>
      <c r="AN309" s="3"/>
      <c r="AP309" s="3"/>
      <c r="AR309" s="3"/>
      <c r="AT309" s="3"/>
      <c r="AV309" s="3"/>
      <c r="AX309" s="3"/>
      <c r="AZ309" s="3"/>
      <c r="BB309" s="3"/>
      <c r="BD309" s="3"/>
      <c r="BF309" s="3"/>
      <c r="BH309" s="3"/>
      <c r="BJ309" s="3"/>
      <c r="BL309" s="3"/>
      <c r="BN309" s="3"/>
      <c r="BP309" s="3"/>
      <c r="BR309" s="3"/>
      <c r="BT309" s="3"/>
      <c r="BV309" s="3"/>
      <c r="BX309" s="3"/>
      <c r="BZ309" s="3"/>
      <c r="CB309" s="3"/>
      <c r="CD309" s="3"/>
      <c r="CF309" s="3"/>
      <c r="CH309" s="3"/>
    </row>
    <row r="310" ht="13.5" customHeight="1">
      <c r="A310" s="3"/>
      <c r="B310" s="3"/>
      <c r="C310" s="3"/>
      <c r="D310" s="3"/>
      <c r="E310" s="8"/>
      <c r="F310" s="3"/>
      <c r="G310" s="8"/>
      <c r="H310" s="3"/>
      <c r="I310" s="8"/>
      <c r="J310" s="3"/>
      <c r="K310" s="8"/>
      <c r="L310" s="3"/>
      <c r="M310" s="8"/>
      <c r="N310" s="3"/>
      <c r="O310" s="8"/>
      <c r="P310" s="3"/>
      <c r="Q310" s="8"/>
      <c r="R310" s="3"/>
      <c r="S310" s="8"/>
      <c r="T310" s="3"/>
      <c r="U310" s="8"/>
      <c r="V310" s="3"/>
      <c r="W310" s="8"/>
      <c r="X310" s="3"/>
      <c r="Y310" s="3"/>
      <c r="Z310" s="3"/>
      <c r="AA310" s="3"/>
      <c r="AB310" s="3"/>
      <c r="AC310" s="3"/>
      <c r="AD310" s="3"/>
      <c r="AF310" s="3"/>
      <c r="AH310" s="3"/>
      <c r="AJ310" s="3"/>
      <c r="AL310" s="3"/>
      <c r="AN310" s="3"/>
      <c r="AP310" s="3"/>
      <c r="AR310" s="3"/>
      <c r="AT310" s="3"/>
      <c r="AV310" s="3"/>
      <c r="AX310" s="3"/>
      <c r="AZ310" s="3"/>
      <c r="BB310" s="3"/>
      <c r="BD310" s="3"/>
      <c r="BF310" s="3"/>
      <c r="BH310" s="3"/>
      <c r="BJ310" s="3"/>
      <c r="BL310" s="3"/>
      <c r="BN310" s="3"/>
      <c r="BP310" s="3"/>
      <c r="BR310" s="3"/>
      <c r="BT310" s="3"/>
      <c r="BV310" s="3"/>
      <c r="BX310" s="3"/>
      <c r="BZ310" s="3"/>
      <c r="CB310" s="3"/>
      <c r="CD310" s="3"/>
      <c r="CF310" s="3"/>
      <c r="CH310" s="3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</sheetData>
  <mergeCells count="13">
    <mergeCell ref="O5:S5"/>
    <mergeCell ref="O6:S6"/>
    <mergeCell ref="A93:F93"/>
    <mergeCell ref="G93:J93"/>
    <mergeCell ref="I6:M6"/>
    <mergeCell ref="A7:X7"/>
    <mergeCell ref="A1:X1"/>
    <mergeCell ref="A2:X2"/>
    <mergeCell ref="E5:G5"/>
    <mergeCell ref="I5:M5"/>
    <mergeCell ref="U5:X5"/>
    <mergeCell ref="E6:G6"/>
    <mergeCell ref="U6:X6"/>
  </mergeCells>
  <conditionalFormatting sqref="A69:D75 F69:F75 H69:H75 J69:J75 L69:L75 N69:N75 P69:P75 R69:R75 T69:T75 V69:V75 X69:X75">
    <cfRule type="cellIs" dxfId="0" priority="1" operator="equal">
      <formula>"OK"</formula>
    </cfRule>
  </conditionalFormatting>
  <conditionalFormatting sqref="A69:D75 F69:F75 H69:H75 J69:J75 L69:L75 N69:N75 P69:P75 R69:R75 T69:T75 V69:V75 X69:X75">
    <cfRule type="cellIs" dxfId="1" priority="2" operator="equal">
      <formula>"NOK"</formula>
    </cfRule>
  </conditionalFormatting>
  <conditionalFormatting sqref="E5:G5">
    <cfRule type="expression" dxfId="2" priority="3">
      <formula>$E$5=""</formula>
    </cfRule>
  </conditionalFormatting>
  <conditionalFormatting sqref="E6:G6">
    <cfRule type="expression" dxfId="2" priority="4">
      <formula>$E$6=""</formula>
    </cfRule>
  </conditionalFormatting>
  <conditionalFormatting sqref="F9:F12 F17:F67 H17:H67 J17:J67 L17:L67 N17:N67 P17:P67 R17:R67 T17:T67 V17:V67 X17:X67 Z17:Z67 AB17:AB67 AD17:AD67 AF17:AF67 AH17:AH67 AJ17:AJ67 AL17:AL67 AN17:AN67 AP17:AP67 AR17:AR67 AT17:AT67 AV17:AV67 AX17:AX67 AZ17:AZ67 BB17:BB67 BD17:BD67 BF17:BF67 BH17:BH67 BJ17:BJ67 BL17:BL67 BN17:BN67 BP17:BP67 BR17:BR67 BT17:BT67 BV17:BV67 BX17:BX67 BZ17:BZ67 CB17:CB67 CD17:CD67 CF17:CF67 CH17:CH67">
    <cfRule type="expression" dxfId="2" priority="5">
      <formula>F9=""</formula>
    </cfRule>
  </conditionalFormatting>
  <conditionalFormatting sqref="G93:J93">
    <cfRule type="cellIs" dxfId="1" priority="6" operator="equal">
      <formula>"NOK"</formula>
    </cfRule>
  </conditionalFormatting>
  <conditionalFormatting sqref="G93:J93">
    <cfRule type="cellIs" dxfId="3" priority="7" operator="equal">
      <formula>"OK"</formula>
    </cfRule>
  </conditionalFormatting>
  <conditionalFormatting sqref="H9:H12">
    <cfRule type="expression" dxfId="2" priority="8">
      <formula>H9=""</formula>
    </cfRule>
  </conditionalFormatting>
  <conditionalFormatting sqref="I5:M5">
    <cfRule type="expression" dxfId="2" priority="9">
      <formula>$I$5=""</formula>
    </cfRule>
  </conditionalFormatting>
  <conditionalFormatting sqref="I6:M6">
    <cfRule type="expression" dxfId="2" priority="10">
      <formula>$I$6=""</formula>
    </cfRule>
  </conditionalFormatting>
  <conditionalFormatting sqref="J9:J12">
    <cfRule type="expression" dxfId="2" priority="11">
      <formula>J9=""</formula>
    </cfRule>
  </conditionalFormatting>
  <conditionalFormatting sqref="L9:L12">
    <cfRule type="expression" dxfId="2" priority="12">
      <formula>L9=""</formula>
    </cfRule>
  </conditionalFormatting>
  <conditionalFormatting sqref="N9:N12">
    <cfRule type="expression" dxfId="2" priority="13">
      <formula>N9=""</formula>
    </cfRule>
  </conditionalFormatting>
  <conditionalFormatting sqref="O5:S5">
    <cfRule type="expression" dxfId="2" priority="14">
      <formula>$O$5=""</formula>
    </cfRule>
  </conditionalFormatting>
  <conditionalFormatting sqref="O6:S6">
    <cfRule type="expression" dxfId="2" priority="15">
      <formula>$O$6=""</formula>
    </cfRule>
  </conditionalFormatting>
  <conditionalFormatting sqref="P9:P12">
    <cfRule type="expression" dxfId="2" priority="16">
      <formula>P9=""</formula>
    </cfRule>
  </conditionalFormatting>
  <conditionalFormatting sqref="R9:R12">
    <cfRule type="expression" dxfId="2" priority="17">
      <formula>R9=""</formula>
    </cfRule>
  </conditionalFormatting>
  <conditionalFormatting sqref="T9:T12">
    <cfRule type="expression" dxfId="2" priority="18">
      <formula>T9=""</formula>
    </cfRule>
  </conditionalFormatting>
  <conditionalFormatting sqref="U5:X5">
    <cfRule type="expression" dxfId="2" priority="19">
      <formula>$U$5=""</formula>
    </cfRule>
  </conditionalFormatting>
  <conditionalFormatting sqref="V9:V12">
    <cfRule type="expression" dxfId="2" priority="20">
      <formula>V9=""</formula>
    </cfRule>
  </conditionalFormatting>
  <conditionalFormatting sqref="X9:X12">
    <cfRule type="expression" dxfId="2" priority="21">
      <formula>X9=""</formula>
    </cfRule>
  </conditionalFormatting>
  <conditionalFormatting sqref="Z5">
    <cfRule type="expression" dxfId="2" priority="22">
      <formula>$U$5=""</formula>
    </cfRule>
  </conditionalFormatting>
  <conditionalFormatting sqref="Z9:Z12">
    <cfRule type="expression" dxfId="2" priority="23">
      <formula>Z9=""</formula>
    </cfRule>
  </conditionalFormatting>
  <conditionalFormatting sqref="Z69:Z75">
    <cfRule type="cellIs" dxfId="0" priority="24" operator="equal">
      <formula>"OK"</formula>
    </cfRule>
  </conditionalFormatting>
  <conditionalFormatting sqref="Z69:Z75">
    <cfRule type="cellIs" dxfId="1" priority="25" operator="equal">
      <formula>"NOK"</formula>
    </cfRule>
  </conditionalFormatting>
  <conditionalFormatting sqref="AB5">
    <cfRule type="expression" dxfId="2" priority="26">
      <formula>$U$5=""</formula>
    </cfRule>
  </conditionalFormatting>
  <conditionalFormatting sqref="AB9:AB12">
    <cfRule type="expression" dxfId="2" priority="27">
      <formula>AB9=""</formula>
    </cfRule>
  </conditionalFormatting>
  <conditionalFormatting sqref="AB69:AB75">
    <cfRule type="cellIs" dxfId="0" priority="28" operator="equal">
      <formula>"OK"</formula>
    </cfRule>
  </conditionalFormatting>
  <conditionalFormatting sqref="AB69:AB75">
    <cfRule type="cellIs" dxfId="1" priority="29" operator="equal">
      <formula>"NOK"</formula>
    </cfRule>
  </conditionalFormatting>
  <conditionalFormatting sqref="AD5">
    <cfRule type="expression" dxfId="2" priority="30">
      <formula>$U$5=""</formula>
    </cfRule>
  </conditionalFormatting>
  <conditionalFormatting sqref="AD9:AD12">
    <cfRule type="expression" dxfId="2" priority="31">
      <formula>AD9=""</formula>
    </cfRule>
  </conditionalFormatting>
  <conditionalFormatting sqref="AD69:AD75">
    <cfRule type="cellIs" dxfId="0" priority="32" operator="equal">
      <formula>"OK"</formula>
    </cfRule>
  </conditionalFormatting>
  <conditionalFormatting sqref="AD69:AD75">
    <cfRule type="cellIs" dxfId="1" priority="33" operator="equal">
      <formula>"NOK"</formula>
    </cfRule>
  </conditionalFormatting>
  <conditionalFormatting sqref="AF5">
    <cfRule type="expression" dxfId="2" priority="34">
      <formula>$U$5=""</formula>
    </cfRule>
  </conditionalFormatting>
  <conditionalFormatting sqref="AF9:AF12">
    <cfRule type="expression" dxfId="2" priority="35">
      <formula>AF9=""</formula>
    </cfRule>
  </conditionalFormatting>
  <conditionalFormatting sqref="AF69:AF75">
    <cfRule type="cellIs" dxfId="0" priority="36" operator="equal">
      <formula>"OK"</formula>
    </cfRule>
  </conditionalFormatting>
  <conditionalFormatting sqref="AF69:AF75">
    <cfRule type="cellIs" dxfId="1" priority="37" operator="equal">
      <formula>"NOK"</formula>
    </cfRule>
  </conditionalFormatting>
  <conditionalFormatting sqref="AH5">
    <cfRule type="expression" dxfId="2" priority="38">
      <formula>$U$5=""</formula>
    </cfRule>
  </conditionalFormatting>
  <conditionalFormatting sqref="AH9:AH12">
    <cfRule type="expression" dxfId="2" priority="39">
      <formula>AH9=""</formula>
    </cfRule>
  </conditionalFormatting>
  <conditionalFormatting sqref="AH69:AH75">
    <cfRule type="cellIs" dxfId="0" priority="40" operator="equal">
      <formula>"OK"</formula>
    </cfRule>
  </conditionalFormatting>
  <conditionalFormatting sqref="AH69:AH75">
    <cfRule type="cellIs" dxfId="1" priority="41" operator="equal">
      <formula>"NOK"</formula>
    </cfRule>
  </conditionalFormatting>
  <conditionalFormatting sqref="AJ5">
    <cfRule type="expression" dxfId="2" priority="42">
      <formula>$U$5=""</formula>
    </cfRule>
  </conditionalFormatting>
  <conditionalFormatting sqref="AJ9:AJ12">
    <cfRule type="expression" dxfId="2" priority="43">
      <formula>AJ9=""</formula>
    </cfRule>
  </conditionalFormatting>
  <conditionalFormatting sqref="AJ69:AJ75">
    <cfRule type="cellIs" dxfId="0" priority="44" operator="equal">
      <formula>"OK"</formula>
    </cfRule>
  </conditionalFormatting>
  <conditionalFormatting sqref="AJ69:AJ75">
    <cfRule type="cellIs" dxfId="1" priority="45" operator="equal">
      <formula>"NOK"</formula>
    </cfRule>
  </conditionalFormatting>
  <conditionalFormatting sqref="AL5">
    <cfRule type="expression" dxfId="2" priority="46">
      <formula>$U$5=""</formula>
    </cfRule>
  </conditionalFormatting>
  <conditionalFormatting sqref="AL9:AL12">
    <cfRule type="expression" dxfId="2" priority="47">
      <formula>AL9=""</formula>
    </cfRule>
  </conditionalFormatting>
  <conditionalFormatting sqref="AL69:AL75">
    <cfRule type="cellIs" dxfId="0" priority="48" operator="equal">
      <formula>"OK"</formula>
    </cfRule>
  </conditionalFormatting>
  <conditionalFormatting sqref="AL69:AL75">
    <cfRule type="cellIs" dxfId="1" priority="49" operator="equal">
      <formula>"NOK"</formula>
    </cfRule>
  </conditionalFormatting>
  <conditionalFormatting sqref="AN5">
    <cfRule type="expression" dxfId="2" priority="50">
      <formula>$U$5=""</formula>
    </cfRule>
  </conditionalFormatting>
  <conditionalFormatting sqref="AN9:AN12">
    <cfRule type="expression" dxfId="2" priority="51">
      <formula>AN9=""</formula>
    </cfRule>
  </conditionalFormatting>
  <conditionalFormatting sqref="AN69:AN75">
    <cfRule type="cellIs" dxfId="0" priority="52" operator="equal">
      <formula>"OK"</formula>
    </cfRule>
  </conditionalFormatting>
  <conditionalFormatting sqref="AN69:AN75">
    <cfRule type="cellIs" dxfId="1" priority="53" operator="equal">
      <formula>"NOK"</formula>
    </cfRule>
  </conditionalFormatting>
  <conditionalFormatting sqref="AP5">
    <cfRule type="expression" dxfId="2" priority="54">
      <formula>$U$5=""</formula>
    </cfRule>
  </conditionalFormatting>
  <conditionalFormatting sqref="AP9:AP12">
    <cfRule type="expression" dxfId="2" priority="55">
      <formula>AP9=""</formula>
    </cfRule>
  </conditionalFormatting>
  <conditionalFormatting sqref="AP69:AP75">
    <cfRule type="cellIs" dxfId="0" priority="56" operator="equal">
      <formula>"OK"</formula>
    </cfRule>
  </conditionalFormatting>
  <conditionalFormatting sqref="AP69:AP75">
    <cfRule type="cellIs" dxfId="1" priority="57" operator="equal">
      <formula>"NOK"</formula>
    </cfRule>
  </conditionalFormatting>
  <conditionalFormatting sqref="AR5">
    <cfRule type="expression" dxfId="2" priority="58">
      <formula>$U$5=""</formula>
    </cfRule>
  </conditionalFormatting>
  <conditionalFormatting sqref="AR9:AR12">
    <cfRule type="expression" dxfId="2" priority="59">
      <formula>AR9=""</formula>
    </cfRule>
  </conditionalFormatting>
  <conditionalFormatting sqref="AR69:AR75">
    <cfRule type="cellIs" dxfId="0" priority="60" operator="equal">
      <formula>"OK"</formula>
    </cfRule>
  </conditionalFormatting>
  <conditionalFormatting sqref="AR69:AR75">
    <cfRule type="cellIs" dxfId="1" priority="61" operator="equal">
      <formula>"NOK"</formula>
    </cfRule>
  </conditionalFormatting>
  <conditionalFormatting sqref="AT5">
    <cfRule type="expression" dxfId="2" priority="62">
      <formula>$U$5=""</formula>
    </cfRule>
  </conditionalFormatting>
  <conditionalFormatting sqref="AT9:AT12">
    <cfRule type="expression" dxfId="2" priority="63">
      <formula>AT9=""</formula>
    </cfRule>
  </conditionalFormatting>
  <conditionalFormatting sqref="AT69:AT75">
    <cfRule type="cellIs" dxfId="0" priority="64" operator="equal">
      <formula>"OK"</formula>
    </cfRule>
  </conditionalFormatting>
  <conditionalFormatting sqref="AT69:AT75">
    <cfRule type="cellIs" dxfId="1" priority="65" operator="equal">
      <formula>"NOK"</formula>
    </cfRule>
  </conditionalFormatting>
  <conditionalFormatting sqref="AV5">
    <cfRule type="expression" dxfId="2" priority="66">
      <formula>$U$5=""</formula>
    </cfRule>
  </conditionalFormatting>
  <conditionalFormatting sqref="AV9:AV12">
    <cfRule type="expression" dxfId="2" priority="67">
      <formula>AV9=""</formula>
    </cfRule>
  </conditionalFormatting>
  <conditionalFormatting sqref="AV69:AV75">
    <cfRule type="cellIs" dxfId="0" priority="68" operator="equal">
      <formula>"OK"</formula>
    </cfRule>
  </conditionalFormatting>
  <conditionalFormatting sqref="AV69:AV75">
    <cfRule type="cellIs" dxfId="1" priority="69" operator="equal">
      <formula>"NOK"</formula>
    </cfRule>
  </conditionalFormatting>
  <conditionalFormatting sqref="AX5">
    <cfRule type="expression" dxfId="2" priority="70">
      <formula>$U$5=""</formula>
    </cfRule>
  </conditionalFormatting>
  <conditionalFormatting sqref="AX9:AX12">
    <cfRule type="expression" dxfId="2" priority="71">
      <formula>AX9=""</formula>
    </cfRule>
  </conditionalFormatting>
  <conditionalFormatting sqref="AX69:AX75">
    <cfRule type="cellIs" dxfId="0" priority="72" operator="equal">
      <formula>"OK"</formula>
    </cfRule>
  </conditionalFormatting>
  <conditionalFormatting sqref="AX69:AX75">
    <cfRule type="cellIs" dxfId="1" priority="73" operator="equal">
      <formula>"NOK"</formula>
    </cfRule>
  </conditionalFormatting>
  <conditionalFormatting sqref="AZ5">
    <cfRule type="expression" dxfId="2" priority="74">
      <formula>$U$5=""</formula>
    </cfRule>
  </conditionalFormatting>
  <conditionalFormatting sqref="AZ9:AZ12">
    <cfRule type="expression" dxfId="2" priority="75">
      <formula>AZ9=""</formula>
    </cfRule>
  </conditionalFormatting>
  <conditionalFormatting sqref="AZ69:AZ75">
    <cfRule type="cellIs" dxfId="0" priority="76" operator="equal">
      <formula>"OK"</formula>
    </cfRule>
  </conditionalFormatting>
  <conditionalFormatting sqref="AZ69:AZ75">
    <cfRule type="cellIs" dxfId="1" priority="77" operator="equal">
      <formula>"NOK"</formula>
    </cfRule>
  </conditionalFormatting>
  <conditionalFormatting sqref="BB5">
    <cfRule type="expression" dxfId="2" priority="78">
      <formula>$U$5=""</formula>
    </cfRule>
  </conditionalFormatting>
  <conditionalFormatting sqref="BB9:BB12">
    <cfRule type="expression" dxfId="2" priority="79">
      <formula>BB9=""</formula>
    </cfRule>
  </conditionalFormatting>
  <conditionalFormatting sqref="BB69:BB75">
    <cfRule type="cellIs" dxfId="0" priority="80" operator="equal">
      <formula>"OK"</formula>
    </cfRule>
  </conditionalFormatting>
  <conditionalFormatting sqref="BB69:BB75">
    <cfRule type="cellIs" dxfId="1" priority="81" operator="equal">
      <formula>"NOK"</formula>
    </cfRule>
  </conditionalFormatting>
  <conditionalFormatting sqref="BD5">
    <cfRule type="expression" dxfId="2" priority="82">
      <formula>$U$5=""</formula>
    </cfRule>
  </conditionalFormatting>
  <conditionalFormatting sqref="BD9:BD12">
    <cfRule type="expression" dxfId="2" priority="83">
      <formula>BD9=""</formula>
    </cfRule>
  </conditionalFormatting>
  <conditionalFormatting sqref="BD69:BD75">
    <cfRule type="cellIs" dxfId="0" priority="84" operator="equal">
      <formula>"OK"</formula>
    </cfRule>
  </conditionalFormatting>
  <conditionalFormatting sqref="BD69:BD75">
    <cfRule type="cellIs" dxfId="1" priority="85" operator="equal">
      <formula>"NOK"</formula>
    </cfRule>
  </conditionalFormatting>
  <conditionalFormatting sqref="BF5">
    <cfRule type="expression" dxfId="2" priority="86">
      <formula>$U$5=""</formula>
    </cfRule>
  </conditionalFormatting>
  <conditionalFormatting sqref="BF9:BF12">
    <cfRule type="expression" dxfId="2" priority="87">
      <formula>BF9=""</formula>
    </cfRule>
  </conditionalFormatting>
  <conditionalFormatting sqref="BF69:BF75">
    <cfRule type="cellIs" dxfId="0" priority="88" operator="equal">
      <formula>"OK"</formula>
    </cfRule>
  </conditionalFormatting>
  <conditionalFormatting sqref="BF69:BF75">
    <cfRule type="cellIs" dxfId="1" priority="89" operator="equal">
      <formula>"NOK"</formula>
    </cfRule>
  </conditionalFormatting>
  <conditionalFormatting sqref="BH5">
    <cfRule type="expression" dxfId="2" priority="90">
      <formula>$U$5=""</formula>
    </cfRule>
  </conditionalFormatting>
  <conditionalFormatting sqref="BH9:BH12">
    <cfRule type="expression" dxfId="2" priority="91">
      <formula>BH9=""</formula>
    </cfRule>
  </conditionalFormatting>
  <conditionalFormatting sqref="BH69:BH75">
    <cfRule type="cellIs" dxfId="0" priority="92" operator="equal">
      <formula>"OK"</formula>
    </cfRule>
  </conditionalFormatting>
  <conditionalFormatting sqref="BH69:BH75">
    <cfRule type="cellIs" dxfId="1" priority="93" operator="equal">
      <formula>"NOK"</formula>
    </cfRule>
  </conditionalFormatting>
  <conditionalFormatting sqref="BJ5">
    <cfRule type="expression" dxfId="2" priority="94">
      <formula>$U$5=""</formula>
    </cfRule>
  </conditionalFormatting>
  <conditionalFormatting sqref="BJ9:BJ12">
    <cfRule type="expression" dxfId="2" priority="95">
      <formula>BJ9=""</formula>
    </cfRule>
  </conditionalFormatting>
  <conditionalFormatting sqref="BJ69:BJ75">
    <cfRule type="cellIs" dxfId="0" priority="96" operator="equal">
      <formula>"OK"</formula>
    </cfRule>
  </conditionalFormatting>
  <conditionalFormatting sqref="BJ69:BJ75">
    <cfRule type="cellIs" dxfId="1" priority="97" operator="equal">
      <formula>"NOK"</formula>
    </cfRule>
  </conditionalFormatting>
  <conditionalFormatting sqref="BL5">
    <cfRule type="expression" dxfId="2" priority="98">
      <formula>$U$5=""</formula>
    </cfRule>
  </conditionalFormatting>
  <conditionalFormatting sqref="BL9:BL12">
    <cfRule type="expression" dxfId="2" priority="99">
      <formula>BL9=""</formula>
    </cfRule>
  </conditionalFormatting>
  <conditionalFormatting sqref="BL69:BL75">
    <cfRule type="cellIs" dxfId="0" priority="100" operator="equal">
      <formula>"OK"</formula>
    </cfRule>
  </conditionalFormatting>
  <conditionalFormatting sqref="BL69:BL75">
    <cfRule type="cellIs" dxfId="1" priority="101" operator="equal">
      <formula>"NOK"</formula>
    </cfRule>
  </conditionalFormatting>
  <conditionalFormatting sqref="BN5">
    <cfRule type="expression" dxfId="2" priority="102">
      <formula>$U$5=""</formula>
    </cfRule>
  </conditionalFormatting>
  <conditionalFormatting sqref="BN9:BN12">
    <cfRule type="expression" dxfId="2" priority="103">
      <formula>BN9=""</formula>
    </cfRule>
  </conditionalFormatting>
  <conditionalFormatting sqref="BN69:BN75">
    <cfRule type="cellIs" dxfId="0" priority="104" operator="equal">
      <formula>"OK"</formula>
    </cfRule>
  </conditionalFormatting>
  <conditionalFormatting sqref="BN69:BN75">
    <cfRule type="cellIs" dxfId="1" priority="105" operator="equal">
      <formula>"NOK"</formula>
    </cfRule>
  </conditionalFormatting>
  <conditionalFormatting sqref="BP5">
    <cfRule type="expression" dxfId="2" priority="106">
      <formula>$U$5=""</formula>
    </cfRule>
  </conditionalFormatting>
  <conditionalFormatting sqref="BP9:BP12">
    <cfRule type="expression" dxfId="2" priority="107">
      <formula>BP9=""</formula>
    </cfRule>
  </conditionalFormatting>
  <conditionalFormatting sqref="BP69:BP75">
    <cfRule type="cellIs" dxfId="0" priority="108" operator="equal">
      <formula>"OK"</formula>
    </cfRule>
  </conditionalFormatting>
  <conditionalFormatting sqref="BP69:BP75">
    <cfRule type="cellIs" dxfId="1" priority="109" operator="equal">
      <formula>"NOK"</formula>
    </cfRule>
  </conditionalFormatting>
  <conditionalFormatting sqref="BR5">
    <cfRule type="expression" dxfId="2" priority="110">
      <formula>$U$5=""</formula>
    </cfRule>
  </conditionalFormatting>
  <conditionalFormatting sqref="BR9:BR12">
    <cfRule type="expression" dxfId="2" priority="111">
      <formula>BR9=""</formula>
    </cfRule>
  </conditionalFormatting>
  <conditionalFormatting sqref="BR69:BR75">
    <cfRule type="cellIs" dxfId="0" priority="112" operator="equal">
      <formula>"OK"</formula>
    </cfRule>
  </conditionalFormatting>
  <conditionalFormatting sqref="BR69:BR75">
    <cfRule type="cellIs" dxfId="1" priority="113" operator="equal">
      <formula>"NOK"</formula>
    </cfRule>
  </conditionalFormatting>
  <conditionalFormatting sqref="BT5">
    <cfRule type="expression" dxfId="2" priority="114">
      <formula>$U$5=""</formula>
    </cfRule>
  </conditionalFormatting>
  <conditionalFormatting sqref="BT9:BT12">
    <cfRule type="expression" dxfId="2" priority="115">
      <formula>BT9=""</formula>
    </cfRule>
  </conditionalFormatting>
  <conditionalFormatting sqref="BT69:BT75">
    <cfRule type="cellIs" dxfId="0" priority="116" operator="equal">
      <formula>"OK"</formula>
    </cfRule>
  </conditionalFormatting>
  <conditionalFormatting sqref="BT69:BT75">
    <cfRule type="cellIs" dxfId="1" priority="117" operator="equal">
      <formula>"NOK"</formula>
    </cfRule>
  </conditionalFormatting>
  <conditionalFormatting sqref="BV5">
    <cfRule type="expression" dxfId="2" priority="118">
      <formula>$U$5=""</formula>
    </cfRule>
  </conditionalFormatting>
  <conditionalFormatting sqref="BV9:BV12">
    <cfRule type="expression" dxfId="2" priority="119">
      <formula>BV9=""</formula>
    </cfRule>
  </conditionalFormatting>
  <conditionalFormatting sqref="BV69:BV75">
    <cfRule type="cellIs" dxfId="0" priority="120" operator="equal">
      <formula>"OK"</formula>
    </cfRule>
  </conditionalFormatting>
  <conditionalFormatting sqref="BV69:BV75">
    <cfRule type="cellIs" dxfId="1" priority="121" operator="equal">
      <formula>"NOK"</formula>
    </cfRule>
  </conditionalFormatting>
  <conditionalFormatting sqref="BX5">
    <cfRule type="expression" dxfId="2" priority="122">
      <formula>$U$5=""</formula>
    </cfRule>
  </conditionalFormatting>
  <conditionalFormatting sqref="BX9:BX12">
    <cfRule type="expression" dxfId="2" priority="123">
      <formula>BX9=""</formula>
    </cfRule>
  </conditionalFormatting>
  <conditionalFormatting sqref="BX69:BX75">
    <cfRule type="cellIs" dxfId="0" priority="124" operator="equal">
      <formula>"OK"</formula>
    </cfRule>
  </conditionalFormatting>
  <conditionalFormatting sqref="BX69:BX75">
    <cfRule type="cellIs" dxfId="1" priority="125" operator="equal">
      <formula>"NOK"</formula>
    </cfRule>
  </conditionalFormatting>
  <conditionalFormatting sqref="BZ5">
    <cfRule type="expression" dxfId="2" priority="126">
      <formula>$U$5=""</formula>
    </cfRule>
  </conditionalFormatting>
  <conditionalFormatting sqref="BZ9:BZ12">
    <cfRule type="expression" dxfId="2" priority="127">
      <formula>BZ9=""</formula>
    </cfRule>
  </conditionalFormatting>
  <conditionalFormatting sqref="BZ69:BZ75">
    <cfRule type="cellIs" dxfId="0" priority="128" operator="equal">
      <formula>"OK"</formula>
    </cfRule>
  </conditionalFormatting>
  <conditionalFormatting sqref="BZ69:BZ75">
    <cfRule type="cellIs" dxfId="1" priority="129" operator="equal">
      <formula>"NOK"</formula>
    </cfRule>
  </conditionalFormatting>
  <conditionalFormatting sqref="CB5">
    <cfRule type="expression" dxfId="2" priority="130">
      <formula>$U$5=""</formula>
    </cfRule>
  </conditionalFormatting>
  <conditionalFormatting sqref="CB9:CB12">
    <cfRule type="expression" dxfId="2" priority="131">
      <formula>CB9=""</formula>
    </cfRule>
  </conditionalFormatting>
  <conditionalFormatting sqref="CB69:CB75">
    <cfRule type="cellIs" dxfId="0" priority="132" operator="equal">
      <formula>"OK"</formula>
    </cfRule>
  </conditionalFormatting>
  <conditionalFormatting sqref="CB69:CB75">
    <cfRule type="cellIs" dxfId="1" priority="133" operator="equal">
      <formula>"NOK"</formula>
    </cfRule>
  </conditionalFormatting>
  <conditionalFormatting sqref="CD5">
    <cfRule type="expression" dxfId="2" priority="134">
      <formula>$U$5=""</formula>
    </cfRule>
  </conditionalFormatting>
  <conditionalFormatting sqref="CD9:CD12">
    <cfRule type="expression" dxfId="2" priority="135">
      <formula>CD9=""</formula>
    </cfRule>
  </conditionalFormatting>
  <conditionalFormatting sqref="CD69:CD75">
    <cfRule type="cellIs" dxfId="0" priority="136" operator="equal">
      <formula>"OK"</formula>
    </cfRule>
  </conditionalFormatting>
  <conditionalFormatting sqref="CD69:CD75">
    <cfRule type="cellIs" dxfId="1" priority="137" operator="equal">
      <formula>"NOK"</formula>
    </cfRule>
  </conditionalFormatting>
  <conditionalFormatting sqref="CF5">
    <cfRule type="expression" dxfId="2" priority="138">
      <formula>$U$5=""</formula>
    </cfRule>
  </conditionalFormatting>
  <conditionalFormatting sqref="CF9:CF12">
    <cfRule type="expression" dxfId="2" priority="139">
      <formula>CF9=""</formula>
    </cfRule>
  </conditionalFormatting>
  <conditionalFormatting sqref="CF69:CF75">
    <cfRule type="cellIs" dxfId="0" priority="140" operator="equal">
      <formula>"OK"</formula>
    </cfRule>
  </conditionalFormatting>
  <conditionalFormatting sqref="CF69:CF75">
    <cfRule type="cellIs" dxfId="1" priority="141" operator="equal">
      <formula>"NOK"</formula>
    </cfRule>
  </conditionalFormatting>
  <conditionalFormatting sqref="CH5">
    <cfRule type="expression" dxfId="2" priority="142">
      <formula>$U$5=""</formula>
    </cfRule>
  </conditionalFormatting>
  <conditionalFormatting sqref="CH9:CH12">
    <cfRule type="expression" dxfId="2" priority="143">
      <formula>CH9=""</formula>
    </cfRule>
  </conditionalFormatting>
  <conditionalFormatting sqref="CH69:CH75">
    <cfRule type="cellIs" dxfId="0" priority="144" operator="equal">
      <formula>"OK"</formula>
    </cfRule>
  </conditionalFormatting>
  <conditionalFormatting sqref="CH69:CH75">
    <cfRule type="cellIs" dxfId="1" priority="145" operator="equal">
      <formula>"NOK"</formula>
    </cfRule>
  </conditionalFormatting>
  <printOptions/>
  <pageMargins bottom="0.7480314960629921" footer="0.0" header="0.0" left="0.7086614173228347" right="0.7086614173228347" top="0.7480314960629921"/>
  <pageSetup orientation="landscape"/>
  <headerFooter>
    <oddFooter>&amp;L | Quality | T20A03(EN)5 | e-top&amp;R&amp;P|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11.38"/>
    <col customWidth="1" min="5" max="5" width="17.75"/>
    <col customWidth="1" min="6" max="6" width="11.38"/>
    <col customWidth="1" min="7" max="7" width="13.75"/>
    <col customWidth="1" min="8" max="8" width="10.88"/>
    <col customWidth="1" min="9" max="9" width="9.0"/>
    <col customWidth="1" min="10" max="23" width="11.38"/>
    <col customWidth="1" min="24" max="24" width="18.38"/>
    <col customWidth="1" min="25" max="25" width="14.13"/>
    <col customWidth="1" min="26" max="26" width="24.63"/>
    <col customWidth="1" min="27" max="27" width="16.75"/>
    <col customWidth="1" min="28" max="28" width="11.38"/>
    <col customWidth="1" min="29" max="29" width="13.13"/>
    <col customWidth="1" min="30" max="30" width="13.0"/>
    <col customWidth="1" min="31" max="31" width="12.63"/>
    <col customWidth="1" min="32" max="35" width="11.38"/>
    <col customWidth="1" min="36" max="36" width="12.38"/>
    <col customWidth="1" min="37" max="37" width="11.38"/>
    <col min="38" max="38" width="11.38" hidden="1" customWidth="1"/>
  </cols>
  <sheetData>
    <row r="1" ht="51.0" customHeight="1">
      <c r="A1" s="103" t="s">
        <v>147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5"/>
      <c r="M1" s="105"/>
      <c r="N1" s="105"/>
      <c r="O1" s="105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</row>
    <row r="2" ht="12.7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7"/>
      <c r="Y2" s="107"/>
      <c r="Z2" s="107"/>
      <c r="AA2" s="107"/>
      <c r="AB2" s="107"/>
      <c r="AC2" s="107"/>
      <c r="AD2" s="107"/>
      <c r="AE2" s="107"/>
      <c r="AF2" s="106"/>
      <c r="AG2" s="106"/>
      <c r="AH2" s="106"/>
      <c r="AI2" s="106"/>
      <c r="AJ2" s="106"/>
      <c r="AK2" s="106"/>
    </row>
    <row r="3" ht="12.75" customHeight="1">
      <c r="A3" s="106" t="inlineStr">
        <is>
          <t xml:space="preserve">Characteristic:</t>
        </is>
      </c>
      <c r="B3" s="13" t="inlineStr">
        <is>
          <t xml:space="preserve">Temp Ambiente</t>
        </is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7"/>
      <c r="Y3" s="107"/>
      <c r="Z3" s="107">
        <f>IFERROR(MATCH($B$3,'Selo '!$F$9:$CH$9,0),0)</f>
      </c>
      <c r="AA3" s="107"/>
      <c r="AB3" s="107"/>
      <c r="AC3" s="107"/>
      <c r="AD3" s="107"/>
      <c r="AE3" s="107"/>
      <c r="AF3" s="106"/>
      <c r="AG3" s="106"/>
      <c r="AH3" s="106"/>
      <c r="AI3" s="106"/>
      <c r="AJ3" s="106"/>
      <c r="AK3" s="106"/>
      <c r="AL3" s="106" t="inlineStr">
        <is>
          <t xml:space="preserve">Temp Ambiente</t>
        </is>
      </c>
    </row>
    <row r="4" ht="12.75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7"/>
      <c r="Y4" s="107"/>
      <c r="Z4" s="107"/>
      <c r="AA4" s="107"/>
      <c r="AB4" s="107"/>
      <c r="AC4" s="107"/>
      <c r="AD4" s="107"/>
      <c r="AE4" s="107"/>
      <c r="AF4" s="106"/>
      <c r="AG4" s="106"/>
      <c r="AH4" s="106"/>
      <c r="AI4" s="106"/>
      <c r="AJ4" s="106"/>
      <c r="AK4" s="106"/>
      <c r="AL4" s="106" t="inlineStr">
        <is>
          <t xml:space="preserve">Aquecimento Z1</t>
        </is>
      </c>
    </row>
    <row r="5" ht="16.5" customHeight="1">
      <c r="A5" s="108" t="s">
        <v>131</v>
      </c>
      <c r="B5" s="109">
        <f>IF($AE$6=0,"",AVERAGE($B$10:$B$1009))</f>
      </c>
      <c r="C5" s="106"/>
      <c r="D5" s="106"/>
      <c r="E5" s="106"/>
      <c r="F5" s="106"/>
      <c r="G5" s="110" t="s">
        <v>148</v>
      </c>
      <c r="H5" s="111">
        <f>IF(K5="","",K5*(1+0.75/$AE$6+2.25/POWER($AE$6,2)))</f>
      </c>
      <c r="I5" s="106"/>
      <c r="J5" s="110" t="s">
        <v>149</v>
      </c>
      <c r="K5" s="111">
        <f>IF(OR($AE$6&lt;2,$B$6=0),"",SUM($AE$10:$AE$1009)-$AE$6)</f>
      </c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7"/>
      <c r="Y5" s="107"/>
      <c r="Z5" s="107"/>
      <c r="AA5" s="112"/>
      <c r="AB5" s="107"/>
      <c r="AC5" s="107"/>
      <c r="AD5" s="107"/>
      <c r="AE5" s="107"/>
      <c r="AF5" s="106"/>
      <c r="AG5" s="106"/>
      <c r="AH5" s="106"/>
      <c r="AI5" s="106"/>
      <c r="AJ5" s="106"/>
      <c r="AK5" s="106"/>
      <c r="AL5" s="106" t="inlineStr">
        <is>
          <t xml:space="preserve">Aquecimento Z2</t>
        </is>
      </c>
    </row>
    <row r="6" ht="16.5" customHeight="1">
      <c r="A6" s="108" t="s">
        <v>150</v>
      </c>
      <c r="B6" s="109">
        <f>IF($AE$6&lt;2,"",STDEV($B$10:$B$1009))</f>
      </c>
      <c r="C6" s="106"/>
      <c r="D6" s="106"/>
      <c r="E6" s="106"/>
      <c r="F6" s="106"/>
      <c r="G6" s="106"/>
      <c r="H6" s="106"/>
      <c r="I6" s="113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7"/>
      <c r="Y6" s="107"/>
      <c r="Z6" s="107"/>
      <c r="AA6" s="107"/>
      <c r="AB6" s="107"/>
      <c r="AC6" s="107"/>
      <c r="AD6" s="114" t="s">
        <v>151</v>
      </c>
      <c r="AE6" s="107">
        <f>IF($Z$3=0,0,COUNT(INDIRECT("'Selo '!"&amp;ADDRESS(17,$Z$3+5,4)&amp;":"&amp;ADDRESS(67,$Z$3+5,4))))</f>
      </c>
      <c r="AF6" s="106"/>
      <c r="AG6" s="106"/>
      <c r="AH6" s="106"/>
      <c r="AI6" s="106"/>
      <c r="AJ6" s="106"/>
      <c r="AK6" s="106"/>
      <c r="AL6" s="106" t="inlineStr">
        <is>
          <t xml:space="preserve">Aquecimento Z3</t>
        </is>
      </c>
    </row>
    <row r="7" ht="12.75" customHeight="1">
      <c r="A7" s="106"/>
      <c r="B7" s="106"/>
      <c r="C7" s="106"/>
      <c r="D7" s="106"/>
      <c r="E7" s="106"/>
      <c r="F7" s="115" t="s">
        <v>152</v>
      </c>
      <c r="G7" s="116"/>
      <c r="H7" s="117">
        <f>IF(H5="","",IF(H5&gt;0.752," There is no normality ","There is normality"))</f>
      </c>
      <c r="I7" s="97"/>
      <c r="J7" s="97"/>
      <c r="K7" s="98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7"/>
      <c r="Y7" s="107"/>
      <c r="Z7" s="107"/>
      <c r="AA7" s="107"/>
      <c r="AB7" s="107"/>
      <c r="AC7" s="107"/>
      <c r="AD7" s="107"/>
      <c r="AE7" s="107"/>
      <c r="AF7" s="106"/>
      <c r="AG7" s="106"/>
      <c r="AH7" s="106"/>
      <c r="AI7" s="106"/>
      <c r="AJ7" s="106"/>
      <c r="AK7" s="106"/>
      <c r="AL7" s="106" t="inlineStr">
        <is>
          <t xml:space="preserve">Aquecimento Z4</t>
        </is>
      </c>
    </row>
    <row r="8" ht="12.75" customHeight="1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7"/>
      <c r="Y8" s="107"/>
      <c r="Z8" s="107"/>
      <c r="AA8" s="107"/>
      <c r="AB8" s="107"/>
      <c r="AC8" s="107"/>
      <c r="AD8" s="107"/>
      <c r="AE8" s="107"/>
      <c r="AF8" s="106"/>
      <c r="AG8" s="106"/>
      <c r="AH8" s="118"/>
      <c r="AK8" s="106"/>
      <c r="AL8" s="106" t="inlineStr">
        <is>
          <t xml:space="preserve">Aquecimento Z5</t>
        </is>
      </c>
    </row>
    <row r="9" ht="12.75" customHeight="1">
      <c r="A9" s="114" t="s">
        <v>153</v>
      </c>
      <c r="B9" s="114" t="s">
        <v>154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 t="s">
        <v>155</v>
      </c>
      <c r="AA9" s="114" t="s">
        <v>156</v>
      </c>
      <c r="AB9" s="114" t="s">
        <v>157</v>
      </c>
      <c r="AC9" s="114" t="s">
        <v>158</v>
      </c>
      <c r="AD9" s="114" t="s">
        <v>159</v>
      </c>
      <c r="AE9" s="114" t="s">
        <v>160</v>
      </c>
      <c r="AF9" s="114" t="s">
        <v>161</v>
      </c>
      <c r="AG9" s="114"/>
      <c r="AH9" s="114"/>
      <c r="AI9" s="114"/>
      <c r="AJ9" s="114"/>
      <c r="AK9" s="114"/>
      <c r="AL9" s="106" t="inlineStr">
        <is>
          <t xml:space="preserve">Aquecimento  Z6</t>
        </is>
      </c>
    </row>
    <row r="10" ht="12.75" customHeight="1">
      <c r="A10" s="114">
        <v>1.0</v>
      </c>
      <c r="B10" s="107">
        <f>IF(A10&gt;$AE$6,"",SMALL(INDIRECT("'Selo '!"&amp;ADDRESS(17,$Z$3+5,4)&amp;":"&amp;ADDRESS(67,$Z$3+5,4)),A10))</f>
      </c>
      <c r="C10" s="106"/>
      <c r="D10" s="116"/>
      <c r="E10" s="106"/>
      <c r="F10" s="113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7"/>
      <c r="Y10" s="119"/>
      <c r="Z10" s="107">
        <f>IF(OR(A10&gt;$AE$6,$AE$6&lt;2,$B$6=0),"",(B10-$B$5)/$B$6)</f>
      </c>
      <c r="AA10" s="107">
        <f>IF(Z10="","",MAX(0.000000000001,MIN(0.999999999999,NORMSDIST(Z10))))</f>
      </c>
      <c r="AB10" s="107">
        <f>IF(AA10="","",LN(AA10))</f>
      </c>
      <c r="AC10" s="107">
        <f>IF(OR(A10&gt;$AE$6,$AE$6&lt;2,$B$6=0),"",INDEX($AA$10:$AA$1009,$AE$6+1-A10))</f>
      </c>
      <c r="AD10" s="107">
        <f>IF(AC10="","",LN(1-AC10))</f>
      </c>
      <c r="AE10" s="107">
        <f>IF(AB10="","",-(2*A10-1)*(AB10+AD10)/$AE$6)</f>
      </c>
      <c r="AF10" s="106">
        <f>IF(AE10="","",SUM($AE$10:AE10)-$AE$6)</f>
      </c>
      <c r="AG10" s="106"/>
      <c r="AH10" s="107"/>
      <c r="AI10" s="106"/>
      <c r="AJ10" s="106"/>
      <c r="AK10" s="106"/>
      <c r="AL10" s="106" t="inlineStr">
        <is>
          <t xml:space="preserve">Aquecimento   Z7</t>
        </is>
      </c>
    </row>
    <row r="11" ht="12.75" customHeight="1">
      <c r="A11" s="114">
        <v>2.0</v>
      </c>
      <c r="B11" s="107">
        <f>IF(A11&gt;$AE$6,"",SMALL(INDIRECT("'Selo '!"&amp;ADDRESS(17,$Z$3+5,4)&amp;":"&amp;ADDRESS(67,$Z$3+5,4)),A11))</f>
      </c>
      <c r="C11" s="106"/>
      <c r="D11" s="120"/>
      <c r="E11" s="106"/>
      <c r="F11" s="113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7"/>
      <c r="Y11" s="119"/>
      <c r="Z11" s="107">
        <f>IF(OR(A11&gt;$AE$6,$AE$6&lt;2,$B$6=0),"",(B11-$B$5)/$B$6)</f>
      </c>
      <c r="AA11" s="107">
        <f>IF(Z11="","",MAX(0.000000000001,MIN(0.999999999999,NORMSDIST(Z11))))</f>
      </c>
      <c r="AB11" s="107">
        <f>IF(AA11="","",LN(AA11))</f>
      </c>
      <c r="AC11" s="107">
        <f>IF(OR(A11&gt;$AE$6,$AE$6&lt;2,$B$6=0),"",INDEX($AA$10:$AA$1009,$AE$6+1-A11))</f>
      </c>
      <c r="AD11" s="107">
        <f>IF(AC11="","",LN(1-AC11))</f>
      </c>
      <c r="AE11" s="107">
        <f>IF(AB11="","",-(2*A11-1)*(AB11+AD11)/$AE$6)</f>
      </c>
      <c r="AF11" s="106">
        <f>IF(AE11="","",SUM($AE$10:AE11)-$AE$6)</f>
      </c>
      <c r="AG11" s="106"/>
      <c r="AH11" s="107"/>
      <c r="AI11" s="106"/>
      <c r="AJ11" s="106"/>
      <c r="AK11" s="106"/>
      <c r="AL11" s="106" t="inlineStr">
        <is>
          <t xml:space="preserve">Aquecimento   Z8</t>
        </is>
      </c>
    </row>
    <row r="12" ht="12.75" customHeight="1">
      <c r="A12" s="114">
        <v>3.0</v>
      </c>
      <c r="B12" s="107">
        <f>IF(A12&gt;$AE$6,"",SMALL(INDIRECT("'Selo '!"&amp;ADDRESS(17,$Z$3+5,4)&amp;":"&amp;ADDRESS(67,$Z$3+5,4)),A12))</f>
      </c>
      <c r="C12" s="106"/>
      <c r="D12" s="121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7"/>
      <c r="Y12" s="119"/>
      <c r="Z12" s="107">
        <f>IF(OR(A12&gt;$AE$6,$AE$6&lt;2,$B$6=0),"",(B12-$B$5)/$B$6)</f>
      </c>
      <c r="AA12" s="107">
        <f>IF(Z12="","",MAX(0.000000000001,MIN(0.999999999999,NORMSDIST(Z12))))</f>
      </c>
      <c r="AB12" s="107">
        <f>IF(AA12="","",LN(AA12))</f>
      </c>
      <c r="AC12" s="107">
        <f>IF(OR(A12&gt;$AE$6,$AE$6&lt;2,$B$6=0),"",INDEX($AA$10:$AA$1009,$AE$6+1-A12))</f>
      </c>
      <c r="AD12" s="107">
        <f>IF(AC12="","",LN(1-AC12))</f>
      </c>
      <c r="AE12" s="107">
        <f>IF(AB12="","",-(2*A12-1)*(AB12+AD12)/$AE$6)</f>
      </c>
      <c r="AF12" s="106">
        <f>IF(AE12="","",SUM($AE$10:AE12)-$AE$6)</f>
      </c>
      <c r="AG12" s="106"/>
      <c r="AH12" s="107"/>
      <c r="AI12" s="106"/>
      <c r="AJ12" s="106"/>
      <c r="AK12" s="106"/>
      <c r="AL12" s="106" t="inlineStr">
        <is>
          <t xml:space="preserve">Aquecimento  Z9</t>
        </is>
      </c>
    </row>
    <row r="13" ht="12.75" customHeight="1">
      <c r="A13" s="114">
        <v>4.0</v>
      </c>
      <c r="B13" s="107">
        <f>IF(A13&gt;$AE$6,"",SMALL(INDIRECT("'Selo '!"&amp;ADDRESS(17,$Z$3+5,4)&amp;":"&amp;ADDRESS(67,$Z$3+5,4)),A13))</f>
      </c>
      <c r="C13" s="106"/>
      <c r="D13" s="121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7"/>
      <c r="Y13" s="119"/>
      <c r="Z13" s="107">
        <f>IF(OR(A13&gt;$AE$6,$AE$6&lt;2,$B$6=0),"",(B13-$B$5)/$B$6)</f>
      </c>
      <c r="AA13" s="107">
        <f>IF(Z13="","",MAX(0.000000000001,MIN(0.999999999999,NORMSDIST(Z13))))</f>
      </c>
      <c r="AB13" s="107">
        <f>IF(AA13="","",LN(AA13))</f>
      </c>
      <c r="AC13" s="107">
        <f>IF(OR(A13&gt;$AE$6,$AE$6&lt;2,$B$6=0),"",INDEX($AA$10:$AA$1009,$AE$6+1-A13))</f>
      </c>
      <c r="AD13" s="107">
        <f>IF(AC13="","",LN(1-AC13))</f>
      </c>
      <c r="AE13" s="107">
        <f>IF(AB13="","",-(2*A13-1)*(AB13+AD13)/$AE$6)</f>
      </c>
      <c r="AF13" s="106">
        <f>IF(AE13="","",SUM($AE$10:AE13)-$AE$6)</f>
      </c>
      <c r="AG13" s="106"/>
      <c r="AH13" s="107"/>
      <c r="AI13" s="106"/>
      <c r="AJ13" s="106"/>
      <c r="AK13" s="106"/>
      <c r="AL13" s="106" t="inlineStr">
        <is>
          <t xml:space="preserve">Aquecimento Z10</t>
        </is>
      </c>
    </row>
    <row r="14" ht="12.75" customHeight="1">
      <c r="A14" s="114">
        <v>5.0</v>
      </c>
      <c r="B14" s="107">
        <f>IF(A14&gt;$AE$6,"",SMALL(INDIRECT("'Selo '!"&amp;ADDRESS(17,$Z$3+5,4)&amp;":"&amp;ADDRESS(67,$Z$3+5,4)),A14))</f>
      </c>
      <c r="C14" s="106"/>
      <c r="D14" s="121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7"/>
      <c r="Y14" s="119"/>
      <c r="Z14" s="107">
        <f>IF(OR(A14&gt;$AE$6,$AE$6&lt;2,$B$6=0),"",(B14-$B$5)/$B$6)</f>
      </c>
      <c r="AA14" s="107">
        <f>IF(Z14="","",MAX(0.000000000001,MIN(0.999999999999,NORMSDIST(Z14))))</f>
      </c>
      <c r="AB14" s="107">
        <f>IF(AA14="","",LN(AA14))</f>
      </c>
      <c r="AC14" s="107">
        <f>IF(OR(A14&gt;$AE$6,$AE$6&lt;2,$B$6=0),"",INDEX($AA$10:$AA$1009,$AE$6+1-A14))</f>
      </c>
      <c r="AD14" s="107">
        <f>IF(AC14="","",LN(1-AC14))</f>
      </c>
      <c r="AE14" s="107">
        <f>IF(AB14="","",-(2*A14-1)*(AB14+AD14)/$AE$6)</f>
      </c>
      <c r="AF14" s="106">
        <f>IF(AE14="","",SUM($AE$10:AE14)-$AE$6)</f>
      </c>
      <c r="AG14" s="106"/>
      <c r="AH14" s="107"/>
      <c r="AI14" s="106"/>
      <c r="AJ14" s="106"/>
      <c r="AK14" s="106"/>
      <c r="AL14" s="106" t="inlineStr">
        <is>
          <t xml:space="preserve">Aquecimento  Z11</t>
        </is>
      </c>
    </row>
    <row r="15" ht="12.75" customHeight="1">
      <c r="A15" s="114">
        <v>6.0</v>
      </c>
      <c r="B15" s="107">
        <f>IF(A15&gt;$AE$6,"",SMALL(INDIRECT("'Selo '!"&amp;ADDRESS(17,$Z$3+5,4)&amp;":"&amp;ADDRESS(67,$Z$3+5,4)),A15))</f>
      </c>
      <c r="C15" s="106"/>
      <c r="D15" s="121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7"/>
      <c r="Y15" s="119"/>
      <c r="Z15" s="107">
        <f>IF(OR(A15&gt;$AE$6,$AE$6&lt;2,$B$6=0),"",(B15-$B$5)/$B$6)</f>
      </c>
      <c r="AA15" s="107">
        <f>IF(Z15="","",MAX(0.000000000001,MIN(0.999999999999,NORMSDIST(Z15))))</f>
      </c>
      <c r="AB15" s="107">
        <f>IF(AA15="","",LN(AA15))</f>
      </c>
      <c r="AC15" s="107">
        <f>IF(OR(A15&gt;$AE$6,$AE$6&lt;2,$B$6=0),"",INDEX($AA$10:$AA$1009,$AE$6+1-A15))</f>
      </c>
      <c r="AD15" s="107">
        <f>IF(AC15="","",LN(1-AC15))</f>
      </c>
      <c r="AE15" s="107">
        <f>IF(AB15="","",-(2*A15-1)*(AB15+AD15)/$AE$6)</f>
      </c>
      <c r="AF15" s="106">
        <f>IF(AE15="","",SUM($AE$10:AE15)-$AE$6)</f>
      </c>
      <c r="AG15" s="106"/>
      <c r="AH15" s="107"/>
      <c r="AI15" s="106"/>
      <c r="AJ15" s="106"/>
      <c r="AK15" s="106"/>
      <c r="AL15" s="106" t="inlineStr">
        <is>
          <t xml:space="preserve">Aquecimento   Z12</t>
        </is>
      </c>
    </row>
    <row r="16" ht="12.75" customHeight="1">
      <c r="A16" s="114">
        <v>7.0</v>
      </c>
      <c r="B16" s="107">
        <f>IF(A16&gt;$AE$6,"",SMALL(INDIRECT("'Selo '!"&amp;ADDRESS(17,$Z$3+5,4)&amp;":"&amp;ADDRESS(67,$Z$3+5,4)),A16))</f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7"/>
      <c r="Y16" s="119"/>
      <c r="Z16" s="107">
        <f>IF(OR(A16&gt;$AE$6,$AE$6&lt;2,$B$6=0),"",(B16-$B$5)/$B$6)</f>
      </c>
      <c r="AA16" s="107">
        <f>IF(Z16="","",MAX(0.000000000001,MIN(0.999999999999,NORMSDIST(Z16))))</f>
      </c>
      <c r="AB16" s="107">
        <f>IF(AA16="","",LN(AA16))</f>
      </c>
      <c r="AC16" s="107">
        <f>IF(OR(A16&gt;$AE$6,$AE$6&lt;2,$B$6=0),"",INDEX($AA$10:$AA$1009,$AE$6+1-A16))</f>
      </c>
      <c r="AD16" s="107">
        <f>IF(AC16="","",LN(1-AC16))</f>
      </c>
      <c r="AE16" s="107">
        <f>IF(AB16="","",-(2*A16-1)*(AB16+AD16)/$AE$6)</f>
      </c>
      <c r="AF16" s="106">
        <f>IF(AE16="","",SUM($AE$10:AE16)-$AE$6)</f>
      </c>
      <c r="AG16" s="106"/>
      <c r="AH16" s="107"/>
      <c r="AI16" s="106"/>
      <c r="AJ16" s="106"/>
      <c r="AK16" s="106"/>
      <c r="AL16" s="106" t="inlineStr">
        <is>
          <t xml:space="preserve">Aquecimento  Z13</t>
        </is>
      </c>
    </row>
    <row r="17" ht="12.75" customHeight="1">
      <c r="A17" s="114">
        <v>8.0</v>
      </c>
      <c r="B17" s="107">
        <f>IF(A17&gt;$AE$6,"",SMALL(INDIRECT("'Selo '!"&amp;ADDRESS(17,$Z$3+5,4)&amp;":"&amp;ADDRESS(67,$Z$3+5,4)),A17))</f>
      </c>
      <c r="C17" s="106"/>
      <c r="D17" s="107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7"/>
      <c r="Y17" s="119"/>
      <c r="Z17" s="107">
        <f>IF(OR(A17&gt;$AE$6,$AE$6&lt;2,$B$6=0),"",(B17-$B$5)/$B$6)</f>
      </c>
      <c r="AA17" s="107">
        <f>IF(Z17="","",MAX(0.000000000001,MIN(0.999999999999,NORMSDIST(Z17))))</f>
      </c>
      <c r="AB17" s="107">
        <f>IF(AA17="","",LN(AA17))</f>
      </c>
      <c r="AC17" s="107">
        <f>IF(OR(A17&gt;$AE$6,$AE$6&lt;2,$B$6=0),"",INDEX($AA$10:$AA$1009,$AE$6+1-A17))</f>
      </c>
      <c r="AD17" s="107">
        <f>IF(AC17="","",LN(1-AC17))</f>
      </c>
      <c r="AE17" s="107">
        <f>IF(AB17="","",-(2*A17-1)*(AB17+AD17)/$AE$6)</f>
      </c>
      <c r="AF17" s="106">
        <f>IF(AE17="","",SUM($AE$10:AE17)-$AE$6)</f>
      </c>
      <c r="AG17" s="106"/>
      <c r="AH17" s="107"/>
      <c r="AI17" s="106"/>
      <c r="AJ17" s="106"/>
      <c r="AK17" s="106"/>
      <c r="AL17" s="106" t="inlineStr">
        <is>
          <t xml:space="preserve">Aquecimento Z14</t>
        </is>
      </c>
    </row>
    <row r="18" ht="12.75" customHeight="1">
      <c r="A18" s="114">
        <v>9.0</v>
      </c>
      <c r="B18" s="107">
        <f>IF(A18&gt;$AE$6,"",SMALL(INDIRECT("'Selo '!"&amp;ADDRESS(17,$Z$3+5,4)&amp;":"&amp;ADDRESS(67,$Z$3+5,4)),A18))</f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7"/>
      <c r="Y18" s="119"/>
      <c r="Z18" s="107">
        <f>IF(OR(A18&gt;$AE$6,$AE$6&lt;2,$B$6=0),"",(B18-$B$5)/$B$6)</f>
      </c>
      <c r="AA18" s="107">
        <f>IF(Z18="","",MAX(0.000000000001,MIN(0.999999999999,NORMSDIST(Z18))))</f>
      </c>
      <c r="AB18" s="107">
        <f>IF(AA18="","",LN(AA18))</f>
      </c>
      <c r="AC18" s="107">
        <f>IF(OR(A18&gt;$AE$6,$AE$6&lt;2,$B$6=0),"",INDEX($AA$10:$AA$1009,$AE$6+1-A18))</f>
      </c>
      <c r="AD18" s="107">
        <f>IF(AC18="","",LN(1-AC18))</f>
      </c>
      <c r="AE18" s="107">
        <f>IF(AB18="","",-(2*A18-1)*(AB18+AD18)/$AE$6)</f>
      </c>
      <c r="AF18" s="106">
        <f>IF(AE18="","",SUM($AE$10:AE18)-$AE$6)</f>
      </c>
      <c r="AG18" s="106"/>
      <c r="AH18" s="107"/>
      <c r="AI18" s="106"/>
      <c r="AJ18" s="106"/>
      <c r="AK18" s="106"/>
      <c r="AL18" s="106" t="inlineStr">
        <is>
          <t xml:space="preserve">Aquecimento Z15</t>
        </is>
      </c>
    </row>
    <row r="19" ht="12.75" customHeight="1">
      <c r="A19" s="114">
        <v>10.0</v>
      </c>
      <c r="B19" s="107">
        <f>IF(A19&gt;$AE$6,"",SMALL(INDIRECT("'Selo '!"&amp;ADDRESS(17,$Z$3+5,4)&amp;":"&amp;ADDRESS(67,$Z$3+5,4)),A19))</f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7"/>
      <c r="Y19" s="119"/>
      <c r="Z19" s="107">
        <f>IF(OR(A19&gt;$AE$6,$AE$6&lt;2,$B$6=0),"",(B19-$B$5)/$B$6)</f>
      </c>
      <c r="AA19" s="107">
        <f>IF(Z19="","",MAX(0.000000000001,MIN(0.999999999999,NORMSDIST(Z19))))</f>
      </c>
      <c r="AB19" s="107">
        <f>IF(AA19="","",LN(AA19))</f>
      </c>
      <c r="AC19" s="107">
        <f>IF(OR(A19&gt;$AE$6,$AE$6&lt;2,$B$6=0),"",INDEX($AA$10:$AA$1009,$AE$6+1-A19))</f>
      </c>
      <c r="AD19" s="107">
        <f>IF(AC19="","",LN(1-AC19))</f>
      </c>
      <c r="AE19" s="107">
        <f>IF(AB19="","",-(2*A19-1)*(AB19+AD19)/$AE$6)</f>
      </c>
      <c r="AF19" s="106">
        <f>IF(AE19="","",SUM($AE$10:AE19)-$AE$6)</f>
      </c>
      <c r="AG19" s="106"/>
      <c r="AH19" s="107"/>
      <c r="AI19" s="106"/>
      <c r="AJ19" s="106"/>
      <c r="AK19" s="106"/>
      <c r="AL19" s="106" t="inlineStr">
        <is>
          <t xml:space="preserve">Aquecimento Z16</t>
        </is>
      </c>
    </row>
    <row r="20" ht="12.75" customHeight="1">
      <c r="A20" s="114">
        <v>11.0</v>
      </c>
      <c r="B20" s="107">
        <f>IF(A20&gt;$AE$6,"",SMALL(INDIRECT("'Selo '!"&amp;ADDRESS(17,$Z$3+5,4)&amp;":"&amp;ADDRESS(67,$Z$3+5,4)),A20))</f>
      </c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7"/>
      <c r="Y20" s="119"/>
      <c r="Z20" s="107">
        <f>IF(OR(A20&gt;$AE$6,$AE$6&lt;2,$B$6=0),"",(B20-$B$5)/$B$6)</f>
      </c>
      <c r="AA20" s="107">
        <f>IF(Z20="","",MAX(0.000000000001,MIN(0.999999999999,NORMSDIST(Z20))))</f>
      </c>
      <c r="AB20" s="107">
        <f>IF(AA20="","",LN(AA20))</f>
      </c>
      <c r="AC20" s="107">
        <f>IF(OR(A20&gt;$AE$6,$AE$6&lt;2,$B$6=0),"",INDEX($AA$10:$AA$1009,$AE$6+1-A20))</f>
      </c>
      <c r="AD20" s="107">
        <f>IF(AC20="","",LN(1-AC20))</f>
      </c>
      <c r="AE20" s="107">
        <f>IF(AB20="","",-(2*A20-1)*(AB20+AD20)/$AE$6)</f>
      </c>
      <c r="AF20" s="106">
        <f>IF(AE20="","",SUM($AE$10:AE20)-$AE$6)</f>
      </c>
      <c r="AG20" s="106"/>
      <c r="AH20" s="107"/>
      <c r="AI20" s="106"/>
      <c r="AJ20" s="106"/>
      <c r="AK20" s="106"/>
      <c r="AL20" s="106" t="inlineStr">
        <is>
          <t xml:space="preserve">Aquecimento Z17</t>
        </is>
      </c>
    </row>
    <row r="21" ht="12.75" customHeight="1">
      <c r="A21" s="114">
        <v>12.0</v>
      </c>
      <c r="B21" s="107">
        <f>IF(A21&gt;$AE$6,"",SMALL(INDIRECT("'Selo '!"&amp;ADDRESS(17,$Z$3+5,4)&amp;":"&amp;ADDRESS(67,$Z$3+5,4)),A21))</f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7"/>
      <c r="Y21" s="119"/>
      <c r="Z21" s="107">
        <f>IF(OR(A21&gt;$AE$6,$AE$6&lt;2,$B$6=0),"",(B21-$B$5)/$B$6)</f>
      </c>
      <c r="AA21" s="107">
        <f>IF(Z21="","",MAX(0.000000000001,MIN(0.999999999999,NORMSDIST(Z21))))</f>
      </c>
      <c r="AB21" s="107">
        <f>IF(AA21="","",LN(AA21))</f>
      </c>
      <c r="AC21" s="107">
        <f>IF(OR(A21&gt;$AE$6,$AE$6&lt;2,$B$6=0),"",INDEX($AA$10:$AA$1009,$AE$6+1-A21))</f>
      </c>
      <c r="AD21" s="107">
        <f>IF(AC21="","",LN(1-AC21))</f>
      </c>
      <c r="AE21" s="107">
        <f>IF(AB21="","",-(2*A21-1)*(AB21+AD21)/$AE$6)</f>
      </c>
      <c r="AF21" s="106">
        <f>IF(AE21="","",SUM($AE$10:AE21)-$AE$6)</f>
      </c>
      <c r="AG21" s="106"/>
      <c r="AH21" s="107"/>
      <c r="AI21" s="106"/>
      <c r="AJ21" s="106"/>
      <c r="AK21" s="106"/>
      <c r="AL21" s="106" t="inlineStr">
        <is>
          <t xml:space="preserve">Aquecimento Z18</t>
        </is>
      </c>
    </row>
    <row r="22" ht="12.75" customHeight="1">
      <c r="A22" s="114">
        <v>13.0</v>
      </c>
      <c r="B22" s="107">
        <f>IF(A22&gt;$AE$6,"",SMALL(INDIRECT("'Selo '!"&amp;ADDRESS(17,$Z$3+5,4)&amp;":"&amp;ADDRESS(67,$Z$3+5,4)),A22))</f>
      </c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7"/>
      <c r="Y22" s="119"/>
      <c r="Z22" s="107">
        <f>IF(OR(A22&gt;$AE$6,$AE$6&lt;2,$B$6=0),"",(B22-$B$5)/$B$6)</f>
      </c>
      <c r="AA22" s="107">
        <f>IF(Z22="","",MAX(0.000000000001,MIN(0.999999999999,NORMSDIST(Z22))))</f>
      </c>
      <c r="AB22" s="107">
        <f>IF(AA22="","",LN(AA22))</f>
      </c>
      <c r="AC22" s="107">
        <f>IF(OR(A22&gt;$AE$6,$AE$6&lt;2,$B$6=0),"",INDEX($AA$10:$AA$1009,$AE$6+1-A22))</f>
      </c>
      <c r="AD22" s="107">
        <f>IF(AC22="","",LN(1-AC22))</f>
      </c>
      <c r="AE22" s="107">
        <f>IF(AB22="","",-(2*A22-1)*(AB22+AD22)/$AE$6)</f>
      </c>
      <c r="AF22" s="106">
        <f>IF(AE22="","",SUM($AE$10:AE22)-$AE$6)</f>
      </c>
      <c r="AG22" s="106"/>
      <c r="AH22" s="107"/>
      <c r="AI22" s="106"/>
      <c r="AJ22" s="106"/>
      <c r="AK22" s="106"/>
      <c r="AL22" s="106" t="inlineStr">
        <is>
          <t xml:space="preserve">Aquecimento Z19</t>
        </is>
      </c>
    </row>
    <row r="23" ht="12.75" customHeight="1">
      <c r="A23" s="114">
        <v>14.0</v>
      </c>
      <c r="B23" s="107">
        <f>IF(A23&gt;$AE$6,"",SMALL(INDIRECT("'Selo '!"&amp;ADDRESS(17,$Z$3+5,4)&amp;":"&amp;ADDRESS(67,$Z$3+5,4)),A23))</f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7"/>
      <c r="Y23" s="119"/>
      <c r="Z23" s="107">
        <f>IF(OR(A23&gt;$AE$6,$AE$6&lt;2,$B$6=0),"",(B23-$B$5)/$B$6)</f>
      </c>
      <c r="AA23" s="107">
        <f>IF(Z23="","",MAX(0.000000000001,MIN(0.999999999999,NORMSDIST(Z23))))</f>
      </c>
      <c r="AB23" s="107">
        <f>IF(AA23="","",LN(AA23))</f>
      </c>
      <c r="AC23" s="107">
        <f>IF(OR(A23&gt;$AE$6,$AE$6&lt;2,$B$6=0),"",INDEX($AA$10:$AA$1009,$AE$6+1-A23))</f>
      </c>
      <c r="AD23" s="107">
        <f>IF(AC23="","",LN(1-AC23))</f>
      </c>
      <c r="AE23" s="107">
        <f>IF(AB23="","",-(2*A23-1)*(AB23+AD23)/$AE$6)</f>
      </c>
      <c r="AF23" s="106">
        <f>IF(AE23="","",SUM($AE$10:AE23)-$AE$6)</f>
      </c>
      <c r="AG23" s="106"/>
      <c r="AH23" s="107"/>
      <c r="AI23" s="106"/>
      <c r="AJ23" s="106"/>
      <c r="AK23" s="106"/>
      <c r="AL23" s="106" t="inlineStr">
        <is>
          <t xml:space="preserve">Aquecimento Z20</t>
        </is>
      </c>
    </row>
    <row r="24" ht="12.75" customHeight="1">
      <c r="A24" s="114">
        <v>15.0</v>
      </c>
      <c r="B24" s="107">
        <f>IF(A24&gt;$AE$6,"",SMALL(INDIRECT("'Selo '!"&amp;ADDRESS(17,$Z$3+5,4)&amp;":"&amp;ADDRESS(67,$Z$3+5,4)),A24))</f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7"/>
      <c r="Y24" s="119"/>
      <c r="Z24" s="107">
        <f>IF(OR(A24&gt;$AE$6,$AE$6&lt;2,$B$6=0),"",(B24-$B$5)/$B$6)</f>
      </c>
      <c r="AA24" s="107">
        <f>IF(Z24="","",MAX(0.000000000001,MIN(0.999999999999,NORMSDIST(Z24))))</f>
      </c>
      <c r="AB24" s="107">
        <f>IF(AA24="","",LN(AA24))</f>
      </c>
      <c r="AC24" s="107">
        <f>IF(OR(A24&gt;$AE$6,$AE$6&lt;2,$B$6=0),"",INDEX($AA$10:$AA$1009,$AE$6+1-A24))</f>
      </c>
      <c r="AD24" s="107">
        <f>IF(AC24="","",LN(1-AC24))</f>
      </c>
      <c r="AE24" s="107">
        <f>IF(AB24="","",-(2*A24-1)*(AB24+AD24)/$AE$6)</f>
      </c>
      <c r="AF24" s="106">
        <f>IF(AE24="","",SUM($AE$10:AE24)-$AE$6)</f>
      </c>
      <c r="AG24" s="106"/>
      <c r="AH24" s="107"/>
      <c r="AI24" s="106"/>
      <c r="AJ24" s="106"/>
      <c r="AK24" s="106"/>
      <c r="AL24" s="106" t="inlineStr">
        <is>
          <t xml:space="preserve">Aquecimento Z21</t>
        </is>
      </c>
    </row>
    <row r="25" ht="12.75" customHeight="1">
      <c r="A25" s="114">
        <v>16.0</v>
      </c>
      <c r="B25" s="107">
        <f>IF(A25&gt;$AE$6,"",SMALL(INDIRECT("'Selo '!"&amp;ADDRESS(17,$Z$3+5,4)&amp;":"&amp;ADDRESS(67,$Z$3+5,4)),A25))</f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7"/>
      <c r="Y25" s="119"/>
      <c r="Z25" s="107">
        <f>IF(OR(A25&gt;$AE$6,$AE$6&lt;2,$B$6=0),"",(B25-$B$5)/$B$6)</f>
      </c>
      <c r="AA25" s="107">
        <f>IF(Z25="","",MAX(0.000000000001,MIN(0.999999999999,NORMSDIST(Z25))))</f>
      </c>
      <c r="AB25" s="107">
        <f>IF(AA25="","",LN(AA25))</f>
      </c>
      <c r="AC25" s="107">
        <f>IF(OR(A25&gt;$AE$6,$AE$6&lt;2,$B$6=0),"",INDEX($AA$10:$AA$1009,$AE$6+1-A25))</f>
      </c>
      <c r="AD25" s="107">
        <f>IF(AC25="","",LN(1-AC25))</f>
      </c>
      <c r="AE25" s="107">
        <f>IF(AB25="","",-(2*A25-1)*(AB25+AD25)/$AE$6)</f>
      </c>
      <c r="AF25" s="106">
        <f>IF(AE25="","",SUM($AE$10:AE25)-$AE$6)</f>
      </c>
      <c r="AG25" s="106"/>
      <c r="AH25" s="107"/>
      <c r="AI25" s="106"/>
      <c r="AJ25" s="106"/>
      <c r="AK25" s="106"/>
      <c r="AL25" s="106" t="inlineStr">
        <is>
          <t xml:space="preserve">Medida do Passo</t>
        </is>
      </c>
    </row>
    <row r="26" ht="12.75" customHeight="1">
      <c r="A26" s="114">
        <v>17.0</v>
      </c>
      <c r="B26" s="107">
        <f>IF(A26&gt;$AE$6,"",SMALL(INDIRECT("'Selo '!"&amp;ADDRESS(17,$Z$3+5,4)&amp;":"&amp;ADDRESS(67,$Z$3+5,4)),A26))</f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7"/>
      <c r="Y26" s="119"/>
      <c r="Z26" s="107">
        <f>IF(OR(A26&gt;$AE$6,$AE$6&lt;2,$B$6=0),"",(B26-$B$5)/$B$6)</f>
      </c>
      <c r="AA26" s="107">
        <f>IF(Z26="","",MAX(0.000000000001,MIN(0.999999999999,NORMSDIST(Z26))))</f>
      </c>
      <c r="AB26" s="107">
        <f>IF(AA26="","",LN(AA26))</f>
      </c>
      <c r="AC26" s="107">
        <f>IF(OR(A26&gt;$AE$6,$AE$6&lt;2,$B$6=0),"",INDEX($AA$10:$AA$1009,$AE$6+1-A26))</f>
      </c>
      <c r="AD26" s="107">
        <f>IF(AC26="","",LN(1-AC26))</f>
      </c>
      <c r="AE26" s="107">
        <f>IF(AB26="","",-(2*A26-1)*(AB26+AD26)/$AE$6)</f>
      </c>
      <c r="AF26" s="106">
        <f>IF(AE26="","",SUM($AE$10:AE26)-$AE$6)</f>
      </c>
      <c r="AG26" s="106"/>
      <c r="AH26" s="107"/>
      <c r="AI26" s="106"/>
      <c r="AJ26" s="106"/>
      <c r="AK26" s="106"/>
      <c r="AL26" s="106" t="inlineStr">
        <is>
          <t xml:space="preserve">Velocidade do Passo</t>
        </is>
      </c>
    </row>
    <row r="27" ht="12.75" customHeight="1">
      <c r="A27" s="114">
        <v>18.0</v>
      </c>
      <c r="B27" s="107">
        <f>IF(A27&gt;$AE$6,"",SMALL(INDIRECT("'Selo '!"&amp;ADDRESS(17,$Z$3+5,4)&amp;":"&amp;ADDRESS(67,$Z$3+5,4)),A27))</f>
      </c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7"/>
      <c r="Y27" s="119"/>
      <c r="Z27" s="107">
        <f>IF(OR(A27&gt;$AE$6,$AE$6&lt;2,$B$6=0),"",(B27-$B$5)/$B$6)</f>
      </c>
      <c r="AA27" s="107">
        <f>IF(Z27="","",MAX(0.000000000001,MIN(0.999999999999,NORMSDIST(Z27))))</f>
      </c>
      <c r="AB27" s="107">
        <f>IF(AA27="","",LN(AA27))</f>
      </c>
      <c r="AC27" s="107">
        <f>IF(OR(A27&gt;$AE$6,$AE$6&lt;2,$B$6=0),"",INDEX($AA$10:$AA$1009,$AE$6+1-A27))</f>
      </c>
      <c r="AD27" s="107">
        <f>IF(AC27="","",LN(1-AC27))</f>
      </c>
      <c r="AE27" s="107">
        <f>IF(AB27="","",-(2*A27-1)*(AB27+AD27)/$AE$6)</f>
      </c>
      <c r="AF27" s="106">
        <f>IF(AE27="","",SUM($AE$10:AE27)-$AE$6)</f>
      </c>
      <c r="AG27" s="106"/>
      <c r="AH27" s="107"/>
      <c r="AI27" s="106"/>
      <c r="AJ27" s="106"/>
      <c r="AK27" s="106"/>
      <c r="AL27" s="106" t="inlineStr">
        <is>
          <t xml:space="preserve">Tempo de Vacuo</t>
        </is>
      </c>
    </row>
    <row r="28" ht="12.75" customHeight="1">
      <c r="A28" s="114">
        <v>19.0</v>
      </c>
      <c r="B28" s="107">
        <f>IF(A28&gt;$AE$6,"",SMALL(INDIRECT("'Selo '!"&amp;ADDRESS(17,$Z$3+5,4)&amp;":"&amp;ADDRESS(67,$Z$3+5,4)),A28))</f>
      </c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7"/>
      <c r="Y28" s="119"/>
      <c r="Z28" s="107">
        <f>IF(OR(A28&gt;$AE$6,$AE$6&lt;2,$B$6=0),"",(B28-$B$5)/$B$6)</f>
      </c>
      <c r="AA28" s="107">
        <f>IF(Z28="","",MAX(0.000000000001,MIN(0.999999999999,NORMSDIST(Z28))))</f>
      </c>
      <c r="AB28" s="107">
        <f>IF(AA28="","",LN(AA28))</f>
      </c>
      <c r="AC28" s="107">
        <f>IF(OR(A28&gt;$AE$6,$AE$6&lt;2,$B$6=0),"",INDEX($AA$10:$AA$1009,$AE$6+1-A28))</f>
      </c>
      <c r="AD28" s="107">
        <f>IF(AC28="","",LN(1-AC28))</f>
      </c>
      <c r="AE28" s="107">
        <f>IF(AB28="","",-(2*A28-1)*(AB28+AD28)/$AE$6)</f>
      </c>
      <c r="AF28" s="106">
        <f>IF(AE28="","",SUM($AE$10:AE28)-$AE$6)</f>
      </c>
      <c r="AG28" s="106"/>
      <c r="AH28" s="107"/>
      <c r="AI28" s="106"/>
      <c r="AJ28" s="106"/>
      <c r="AK28" s="106"/>
      <c r="AL28" s="106" t="inlineStr">
        <is>
          <t xml:space="preserve">Tempo de Resfriamento</t>
        </is>
      </c>
    </row>
    <row r="29" ht="12.75" customHeight="1">
      <c r="A29" s="114">
        <v>20.0</v>
      </c>
      <c r="B29" s="107">
        <f>IF(A29&gt;$AE$6,"",SMALL(INDIRECT("'Selo '!"&amp;ADDRESS(17,$Z$3+5,4)&amp;":"&amp;ADDRESS(67,$Z$3+5,4)),A29))</f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7"/>
      <c r="Y29" s="119"/>
      <c r="Z29" s="107">
        <f>IF(OR(A29&gt;$AE$6,$AE$6&lt;2,$B$6=0),"",(B29-$B$5)/$B$6)</f>
      </c>
      <c r="AA29" s="107">
        <f>IF(Z29="","",MAX(0.000000000001,MIN(0.999999999999,NORMSDIST(Z29))))</f>
      </c>
      <c r="AB29" s="107">
        <f>IF(AA29="","",LN(AA29))</f>
      </c>
      <c r="AC29" s="107">
        <f>IF(OR(A29&gt;$AE$6,$AE$6&lt;2,$B$6=0),"",INDEX($AA$10:$AA$1009,$AE$6+1-A29))</f>
      </c>
      <c r="AD29" s="107">
        <f>IF(AC29="","",LN(1-AC29))</f>
      </c>
      <c r="AE29" s="107">
        <f>IF(AB29="","",-(2*A29-1)*(AB29+AD29)/$AE$6)</f>
      </c>
      <c r="AF29" s="106">
        <f>IF(AE29="","",SUM($AE$10:AE29)-$AE$6)</f>
      </c>
      <c r="AG29" s="106"/>
      <c r="AH29" s="107"/>
      <c r="AI29" s="106"/>
      <c r="AJ29" s="106"/>
      <c r="AK29" s="106"/>
      <c r="AL29" s="106" t="inlineStr">
        <is>
          <t xml:space="preserve">Tempo destacar</t>
        </is>
      </c>
    </row>
    <row r="30" ht="12.75" customHeight="1">
      <c r="A30" s="114">
        <v>21.0</v>
      </c>
      <c r="B30" s="107">
        <f>IF(A30&gt;$AE$6,"",SMALL(INDIRECT("'Selo '!"&amp;ADDRESS(17,$Z$3+5,4)&amp;":"&amp;ADDRESS(67,$Z$3+5,4)),A30))</f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7"/>
      <c r="Y30" s="119"/>
      <c r="Z30" s="107">
        <f>IF(OR(A30&gt;$AE$6,$AE$6&lt;2,$B$6=0),"",(B30-$B$5)/$B$6)</f>
      </c>
      <c r="AA30" s="107">
        <f>IF(Z30="","",MAX(0.000000000001,MIN(0.999999999999,NORMSDIST(Z30))))</f>
      </c>
      <c r="AB30" s="107">
        <f>IF(AA30="","",LN(AA30))</f>
      </c>
      <c r="AC30" s="107">
        <f>IF(OR(A30&gt;$AE$6,$AE$6&lt;2,$B$6=0),"",INDEX($AA$10:$AA$1009,$AE$6+1-A30))</f>
      </c>
      <c r="AD30" s="107">
        <f>IF(AC30="","",LN(1-AC30))</f>
      </c>
      <c r="AE30" s="107">
        <f>IF(AB30="","",-(2*A30-1)*(AB30+AD30)/$AE$6)</f>
      </c>
      <c r="AF30" s="106">
        <f>IF(AE30="","",SUM($AE$10:AE30)-$AE$6)</f>
      </c>
      <c r="AG30" s="106"/>
      <c r="AH30" s="107"/>
      <c r="AI30" s="106"/>
      <c r="AJ30" s="106"/>
      <c r="AK30" s="106"/>
      <c r="AL30" s="106" t="inlineStr">
        <is>
          <t xml:space="preserve">Tempo Contra molde</t>
        </is>
      </c>
    </row>
    <row r="31" ht="12.75" customHeight="1">
      <c r="A31" s="114">
        <v>22.0</v>
      </c>
      <c r="B31" s="122">
        <f>IF(A31&gt;$AE$6,"",SMALL(INDIRECT("'Selo '!"&amp;ADDRESS(17,$Z$3+5,4)&amp;":"&amp;ADDRESS(67,$Z$3+5,4)),A31))</f>
      </c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7"/>
      <c r="Y31" s="119"/>
      <c r="Z31" s="107">
        <f>IF(OR(A31&gt;$AE$6,$AE$6&lt;2,$B$6=0),"",(B31-$B$5)/$B$6)</f>
      </c>
      <c r="AA31" s="107">
        <f>IF(Z31="","",MAX(0.000000000001,MIN(0.999999999999,NORMSDIST(Z31))))</f>
      </c>
      <c r="AB31" s="107">
        <f>IF(AA31="","",LN(AA31))</f>
      </c>
      <c r="AC31" s="107">
        <f>IF(OR(A31&gt;$AE$6,$AE$6&lt;2,$B$6=0),"",INDEX($AA$10:$AA$1009,$AE$6+1-A31))</f>
      </c>
      <c r="AD31" s="107">
        <f>IF(AC31="","",LN(1-AC31))</f>
      </c>
      <c r="AE31" s="107">
        <f>IF(AB31="","",-(2*A31-1)*(AB31+AD31)/$AE$6)</f>
      </c>
      <c r="AF31" s="106">
        <f>IF(AE31="","",SUM($AE$10:AE31)-$AE$6)</f>
      </c>
      <c r="AG31" s="106"/>
      <c r="AH31" s="107"/>
      <c r="AI31" s="106"/>
      <c r="AJ31" s="106"/>
      <c r="AK31" s="106"/>
      <c r="AL31" s="106" t="inlineStr">
        <is>
          <t xml:space="preserve">Tempo prensa corte</t>
        </is>
      </c>
    </row>
    <row r="32" ht="12.75" customHeight="1">
      <c r="A32" s="114">
        <v>23.0</v>
      </c>
      <c r="B32" s="122">
        <f>IF(A32&gt;$AE$6,"",SMALL(INDIRECT("'Selo '!"&amp;ADDRESS(17,$Z$3+5,4)&amp;":"&amp;ADDRESS(67,$Z$3+5,4)),A32))</f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7"/>
      <c r="Y32" s="119"/>
      <c r="Z32" s="107">
        <f>IF(OR(A32&gt;$AE$6,$AE$6&lt;2,$B$6=0),"",(B32-$B$5)/$B$6)</f>
      </c>
      <c r="AA32" s="107">
        <f>IF(Z32="","",MAX(0.000000000001,MIN(0.999999999999,NORMSDIST(Z32))))</f>
      </c>
      <c r="AB32" s="107">
        <f>IF(AA32="","",LN(AA32))</f>
      </c>
      <c r="AC32" s="107">
        <f>IF(OR(A32&gt;$AE$6,$AE$6&lt;2,$B$6=0),"",INDEX($AA$10:$AA$1009,$AE$6+1-A32))</f>
      </c>
      <c r="AD32" s="107">
        <f>IF(AC32="","",LN(1-AC32))</f>
      </c>
      <c r="AE32" s="107">
        <f>IF(AB32="","",-(2*A32-1)*(AB32+AD32)/$AE$6)</f>
      </c>
      <c r="AF32" s="106">
        <f>IF(AE32="","",SUM($AE$10:AE32)-$AE$6)</f>
      </c>
      <c r="AG32" s="106"/>
      <c r="AH32" s="107"/>
      <c r="AI32" s="106"/>
      <c r="AJ32" s="106"/>
      <c r="AK32" s="106"/>
      <c r="AL32" s="106" t="inlineStr">
        <is>
          <t xml:space="preserve">Tempo de esteira saida</t>
        </is>
      </c>
    </row>
    <row r="33" ht="12.75" customHeight="1">
      <c r="A33" s="114">
        <v>24.0</v>
      </c>
      <c r="B33" s="122">
        <f>IF(A33&gt;$AE$6,"",SMALL(INDIRECT("'Selo '!"&amp;ADDRESS(17,$Z$3+5,4)&amp;":"&amp;ADDRESS(67,$Z$3+5,4)),A33))</f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7"/>
      <c r="Y33" s="119"/>
      <c r="Z33" s="107">
        <f>IF(OR(A33&gt;$AE$6,$AE$6&lt;2,$B$6=0),"",(B33-$B$5)/$B$6)</f>
      </c>
      <c r="AA33" s="107">
        <f>IF(Z33="","",MAX(0.000000000001,MIN(0.999999999999,NORMSDIST(Z33))))</f>
      </c>
      <c r="AB33" s="107">
        <f>IF(AA33="","",LN(AA33))</f>
      </c>
      <c r="AC33" s="107">
        <f>IF(OR(A33&gt;$AE$6,$AE$6&lt;2,$B$6=0),"",INDEX($AA$10:$AA$1009,$AE$6+1-A33))</f>
      </c>
      <c r="AD33" s="107">
        <f>IF(AC33="","",LN(1-AC33))</f>
      </c>
      <c r="AE33" s="107">
        <f>IF(AB33="","",-(2*A33-1)*(AB33+AD33)/$AE$6)</f>
      </c>
      <c r="AF33" s="106">
        <f>IF(AE33="","",SUM($AE$10:AE33)-$AE$6)</f>
      </c>
      <c r="AG33" s="106"/>
      <c r="AH33" s="107"/>
      <c r="AI33" s="106"/>
      <c r="AJ33" s="106"/>
      <c r="AK33" s="106"/>
      <c r="AL33" s="106" t="inlineStr">
        <is>
          <t xml:space="preserve">Retardo de Passo</t>
        </is>
      </c>
    </row>
    <row r="34" ht="12.75" customHeight="1">
      <c r="A34" s="114">
        <v>25.0</v>
      </c>
      <c r="B34" s="122">
        <f>IF(A34&gt;$AE$6,"",SMALL(INDIRECT("'Selo '!"&amp;ADDRESS(17,$Z$3+5,4)&amp;":"&amp;ADDRESS(67,$Z$3+5,4)),A34))</f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7"/>
      <c r="Y34" s="119"/>
      <c r="Z34" s="107">
        <f>IF(OR(A34&gt;$AE$6,$AE$6&lt;2,$B$6=0),"",(B34-$B$5)/$B$6)</f>
      </c>
      <c r="AA34" s="107">
        <f>IF(Z34="","",MAX(0.000000000001,MIN(0.999999999999,NORMSDIST(Z34))))</f>
      </c>
      <c r="AB34" s="107">
        <f>IF(AA34="","",LN(AA34))</f>
      </c>
      <c r="AC34" s="107">
        <f>IF(OR(A34&gt;$AE$6,$AE$6&lt;2,$B$6=0),"",INDEX($AA$10:$AA$1009,$AE$6+1-A34))</f>
      </c>
      <c r="AD34" s="107">
        <f>IF(AC34="","",LN(1-AC34))</f>
      </c>
      <c r="AE34" s="107">
        <f>IF(AB34="","",-(2*A34-1)*(AB34+AD34)/$AE$6)</f>
      </c>
      <c r="AF34" s="106">
        <f>IF(AE34="","",SUM($AE$10:AE34)-$AE$6)</f>
      </c>
      <c r="AG34" s="106"/>
      <c r="AH34" s="107"/>
      <c r="AI34" s="106"/>
      <c r="AJ34" s="106"/>
      <c r="AK34" s="106"/>
      <c r="AL34" s="106" t="inlineStr">
        <is>
          <t xml:space="preserve">Retardo de Mesa </t>
        </is>
      </c>
    </row>
    <row r="35" ht="12.75" customHeight="1">
      <c r="A35" s="114">
        <v>26.0</v>
      </c>
      <c r="B35" s="122">
        <f>IF(A35&gt;$AE$6,"",SMALL(INDIRECT("'Selo '!"&amp;ADDRESS(17,$Z$3+5,4)&amp;":"&amp;ADDRESS(67,$Z$3+5,4)),A35))</f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7"/>
      <c r="Y35" s="119"/>
      <c r="Z35" s="107">
        <f>IF(OR(A35&gt;$AE$6,$AE$6&lt;2,$B$6=0),"",(B35-$B$5)/$B$6)</f>
      </c>
      <c r="AA35" s="107">
        <f>IF(Z35="","",MAX(0.000000000001,MIN(0.999999999999,NORMSDIST(Z35))))</f>
      </c>
      <c r="AB35" s="107">
        <f>IF(AA35="","",LN(AA35))</f>
      </c>
      <c r="AC35" s="107">
        <f>IF(OR(A35&gt;$AE$6,$AE$6&lt;2,$B$6=0),"",INDEX($AA$10:$AA$1009,$AE$6+1-A35))</f>
      </c>
      <c r="AD35" s="107">
        <f>IF(AC35="","",LN(1-AC35))</f>
      </c>
      <c r="AE35" s="107">
        <f>IF(AB35="","",-(2*A35-1)*(AB35+AD35)/$AE$6)</f>
      </c>
      <c r="AF35" s="106">
        <f>IF(AE35="","",SUM($AE$10:AE35)-$AE$6)</f>
      </c>
      <c r="AG35" s="106"/>
      <c r="AH35" s="107"/>
      <c r="AI35" s="106"/>
      <c r="AJ35" s="106"/>
      <c r="AK35" s="106"/>
      <c r="AL35" s="106" t="inlineStr">
        <is>
          <t xml:space="preserve">Retardo de Vacuo</t>
        </is>
      </c>
    </row>
    <row r="36" ht="12.75" customHeight="1">
      <c r="A36" s="114">
        <v>27.0</v>
      </c>
      <c r="B36" s="122">
        <f>IF(A36&gt;$AE$6,"",SMALL(INDIRECT("'Selo '!"&amp;ADDRESS(17,$Z$3+5,4)&amp;":"&amp;ADDRESS(67,$Z$3+5,4)),A36))</f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7"/>
      <c r="Y36" s="119"/>
      <c r="Z36" s="107">
        <f>IF(OR(A36&gt;$AE$6,$AE$6&lt;2,$B$6=0),"",(B36-$B$5)/$B$6)</f>
      </c>
      <c r="AA36" s="107">
        <f>IF(Z36="","",MAX(0.000000000001,MIN(0.999999999999,NORMSDIST(Z36))))</f>
      </c>
      <c r="AB36" s="107">
        <f>IF(AA36="","",LN(AA36))</f>
      </c>
      <c r="AC36" s="107">
        <f>IF(OR(A36&gt;$AE$6,$AE$6&lt;2,$B$6=0),"",INDEX($AA$10:$AA$1009,$AE$6+1-A36))</f>
      </c>
      <c r="AD36" s="107">
        <f>IF(AC36="","",LN(1-AC36))</f>
      </c>
      <c r="AE36" s="107">
        <f>IF(AB36="","",-(2*A36-1)*(AB36+AD36)/$AE$6)</f>
      </c>
      <c r="AF36" s="106">
        <f>IF(AE36="","",SUM($AE$10:AE36)-$AE$6)</f>
      </c>
      <c r="AG36" s="106"/>
      <c r="AH36" s="107"/>
      <c r="AI36" s="106"/>
      <c r="AJ36" s="106"/>
      <c r="AK36" s="106"/>
      <c r="AL36" s="106" t="inlineStr">
        <is>
          <t xml:space="preserve">Retardo de resfriamento</t>
        </is>
      </c>
    </row>
    <row r="37" ht="12.75" customHeight="1">
      <c r="A37" s="114">
        <v>28.0</v>
      </c>
      <c r="B37" s="122">
        <f>IF(A37&gt;$AE$6,"",SMALL(INDIRECT("'Selo '!"&amp;ADDRESS(17,$Z$3+5,4)&amp;":"&amp;ADDRESS(67,$Z$3+5,4)),A37))</f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7"/>
      <c r="Y37" s="119"/>
      <c r="Z37" s="107">
        <f>IF(OR(A37&gt;$AE$6,$AE$6&lt;2,$B$6=0),"",(B37-$B$5)/$B$6)</f>
      </c>
      <c r="AA37" s="107">
        <f>IF(Z37="","",MAX(0.000000000001,MIN(0.999999999999,NORMSDIST(Z37))))</f>
      </c>
      <c r="AB37" s="107">
        <f>IF(AA37="","",LN(AA37))</f>
      </c>
      <c r="AC37" s="107">
        <f>IF(OR(A37&gt;$AE$6,$AE$6&lt;2,$B$6=0),"",INDEX($AA$10:$AA$1009,$AE$6+1-A37))</f>
      </c>
      <c r="AD37" s="107">
        <f>IF(AC37="","",LN(1-AC37))</f>
      </c>
      <c r="AE37" s="107">
        <f>IF(AB37="","",-(2*A37-1)*(AB37+AD37)/$AE$6)</f>
      </c>
      <c r="AF37" s="106">
        <f>IF(AE37="","",SUM($AE$10:AE37)-$AE$6)</f>
      </c>
      <c r="AG37" s="106"/>
      <c r="AH37" s="107"/>
      <c r="AI37" s="106"/>
      <c r="AJ37" s="106"/>
      <c r="AK37" s="106"/>
      <c r="AL37" s="106" t="inlineStr">
        <is>
          <t xml:space="preserve">Retardo destacar</t>
        </is>
      </c>
    </row>
    <row r="38" ht="12.75" customHeight="1">
      <c r="A38" s="114">
        <v>29.0</v>
      </c>
      <c r="B38" s="122">
        <f>IF(A38&gt;$AE$6,"",SMALL(INDIRECT("'Selo '!"&amp;ADDRESS(17,$Z$3+5,4)&amp;":"&amp;ADDRESS(67,$Z$3+5,4)),A38))</f>
      </c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7"/>
      <c r="Y38" s="119"/>
      <c r="Z38" s="107">
        <f>IF(OR(A38&gt;$AE$6,$AE$6&lt;2,$B$6=0),"",(B38-$B$5)/$B$6)</f>
      </c>
      <c r="AA38" s="107">
        <f>IF(Z38="","",MAX(0.000000000001,MIN(0.999999999999,NORMSDIST(Z38))))</f>
      </c>
      <c r="AB38" s="107">
        <f>IF(AA38="","",LN(AA38))</f>
      </c>
      <c r="AC38" s="107">
        <f>IF(OR(A38&gt;$AE$6,$AE$6&lt;2,$B$6=0),"",INDEX($AA$10:$AA$1009,$AE$6+1-A38))</f>
      </c>
      <c r="AD38" s="107">
        <f>IF(AC38="","",LN(1-AC38))</f>
      </c>
      <c r="AE38" s="107">
        <f>IF(AB38="","",-(2*A38-1)*(AB38+AD38)/$AE$6)</f>
      </c>
      <c r="AF38" s="106">
        <f>IF(AE38="","",SUM($AE$10:AE38)-$AE$6)</f>
      </c>
      <c r="AG38" s="106"/>
      <c r="AH38" s="107"/>
      <c r="AI38" s="106"/>
      <c r="AJ38" s="106"/>
      <c r="AK38" s="106"/>
      <c r="AL38" s="106" t="inlineStr">
        <is>
          <t xml:space="preserve">Retardo Contra Molde</t>
        </is>
      </c>
    </row>
    <row r="39" ht="12.75" customHeight="1">
      <c r="A39" s="114">
        <v>30.0</v>
      </c>
      <c r="B39" s="122">
        <f>IF(A39&gt;$AE$6,"",SMALL(INDIRECT("'Selo '!"&amp;ADDRESS(17,$Z$3+5,4)&amp;":"&amp;ADDRESS(67,$Z$3+5,4)),A39))</f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7"/>
      <c r="Y39" s="119"/>
      <c r="Z39" s="107">
        <f>IF(OR(A39&gt;$AE$6,$AE$6&lt;2,$B$6=0),"",(B39-$B$5)/$B$6)</f>
      </c>
      <c r="AA39" s="107">
        <f>IF(Z39="","",MAX(0.000000000001,MIN(0.999999999999,NORMSDIST(Z39))))</f>
      </c>
      <c r="AB39" s="107">
        <f>IF(AA39="","",LN(AA39))</f>
      </c>
      <c r="AC39" s="107">
        <f>IF(OR(A39&gt;$AE$6,$AE$6&lt;2,$B$6=0),"",INDEX($AA$10:$AA$1009,$AE$6+1-A39))</f>
      </c>
      <c r="AD39" s="107">
        <f>IF(AC39="","",LN(1-AC39))</f>
      </c>
      <c r="AE39" s="107">
        <f>IF(AB39="","",-(2*A39-1)*(AB39+AD39)/$AE$6)</f>
      </c>
      <c r="AF39" s="106">
        <f>IF(AE39="","",SUM($AE$10:AE39)-$AE$6)</f>
      </c>
      <c r="AG39" s="106"/>
      <c r="AH39" s="107"/>
      <c r="AI39" s="106"/>
      <c r="AJ39" s="106"/>
      <c r="AK39" s="106"/>
      <c r="AL39" s="106" t="inlineStr">
        <is>
          <t xml:space="preserve">Retardo Prensa Corte</t>
        </is>
      </c>
    </row>
    <row r="40" ht="12.75" customHeight="1">
      <c r="A40" s="114">
        <v>31.0</v>
      </c>
      <c r="B40" s="122">
        <f>IF(A40&gt;$AE$6,"",SMALL(INDIRECT("'Selo '!"&amp;ADDRESS(17,$Z$3+5,4)&amp;":"&amp;ADDRESS(67,$Z$3+5,4)),A40))</f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7"/>
      <c r="Y40" s="119"/>
      <c r="Z40" s="107">
        <f>IF(OR(A40&gt;$AE$6,$AE$6&lt;2,$B$6=0),"",(B40-$B$5)/$B$6)</f>
      </c>
      <c r="AA40" s="107">
        <f>IF(Z40="","",MAX(0.000000000001,MIN(0.999999999999,NORMSDIST(Z40))))</f>
      </c>
      <c r="AB40" s="107">
        <f>IF(AA40="","",LN(AA40))</f>
      </c>
      <c r="AC40" s="107">
        <f>IF(OR(A40&gt;$AE$6,$AE$6&lt;2,$B$6=0),"",INDEX($AA$10:$AA$1009,$AE$6+1-A40))</f>
      </c>
      <c r="AD40" s="107">
        <f>IF(AC40="","",LN(1-AC40))</f>
      </c>
      <c r="AE40" s="107">
        <f>IF(AB40="","",-(2*A40-1)*(AB40+AD40)/$AE$6)</f>
      </c>
      <c r="AF40" s="106">
        <f>IF(AE40="","",SUM($AE$10:AE40)-$AE$6)</f>
      </c>
      <c r="AG40" s="106"/>
      <c r="AH40" s="107"/>
      <c r="AI40" s="106"/>
      <c r="AJ40" s="106"/>
      <c r="AK40" s="106"/>
      <c r="AL40" s="106" t="inlineStr">
        <is>
          <t xml:space="preserve">Retardo disco corte</t>
        </is>
      </c>
    </row>
    <row r="41" ht="12.75" customHeight="1">
      <c r="A41" s="114">
        <v>32.0</v>
      </c>
      <c r="B41" s="122">
        <f>IF(A41&gt;$AE$6,"",SMALL(INDIRECT("'Selo '!"&amp;ADDRESS(17,$Z$3+5,4)&amp;":"&amp;ADDRESS(67,$Z$3+5,4)),A41))</f>
      </c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7"/>
      <c r="Y41" s="119"/>
      <c r="Z41" s="107">
        <f>IF(OR(A41&gt;$AE$6,$AE$6&lt;2,$B$6=0),"",(B41-$B$5)/$B$6)</f>
      </c>
      <c r="AA41" s="107">
        <f>IF(Z41="","",MAX(0.000000000001,MIN(0.999999999999,NORMSDIST(Z41))))</f>
      </c>
      <c r="AB41" s="107">
        <f>IF(AA41="","",LN(AA41))</f>
      </c>
      <c r="AC41" s="107">
        <f>IF(OR(A41&gt;$AE$6,$AE$6&lt;2,$B$6=0),"",INDEX($AA$10:$AA$1009,$AE$6+1-A41))</f>
      </c>
      <c r="AD41" s="107">
        <f>IF(AC41="","",LN(1-AC41))</f>
      </c>
      <c r="AE41" s="107">
        <f>IF(AB41="","",-(2*A41-1)*(AB41+AD41)/$AE$6)</f>
      </c>
      <c r="AF41" s="106">
        <f>IF(AE41="","",SUM($AE$10:AE41)-$AE$6)</f>
      </c>
      <c r="AG41" s="106"/>
      <c r="AH41" s="107"/>
      <c r="AI41" s="106"/>
      <c r="AJ41" s="106"/>
      <c r="AK41" s="106"/>
      <c r="AL41" s="106" t="inlineStr">
        <is>
          <t xml:space="preserve">Retardo esteria saida</t>
        </is>
      </c>
    </row>
    <row r="42" ht="12.75" customHeight="1">
      <c r="A42" s="114">
        <v>33.0</v>
      </c>
      <c r="B42" s="122">
        <f>IF(A42&gt;$AE$6,"",SMALL(INDIRECT("'Selo '!"&amp;ADDRESS(17,$Z$3+5,4)&amp;":"&amp;ADDRESS(67,$Z$3+5,4)),A42))</f>
      </c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7"/>
      <c r="Y42" s="119"/>
      <c r="Z42" s="107">
        <f>IF(OR(A42&gt;$AE$6,$AE$6&lt;2,$B$6=0),"",(B42-$B$5)/$B$6)</f>
      </c>
      <c r="AA42" s="107">
        <f>IF(Z42="","",MAX(0.000000000001,MIN(0.999999999999,NORMSDIST(Z42))))</f>
      </c>
      <c r="AB42" s="107">
        <f>IF(AA42="","",LN(AA42))</f>
      </c>
      <c r="AC42" s="107">
        <f>IF(OR(A42&gt;$AE$6,$AE$6&lt;2,$B$6=0),"",INDEX($AA$10:$AA$1009,$AE$6+1-A42))</f>
      </c>
      <c r="AD42" s="107">
        <f>IF(AC42="","",LN(1-AC42))</f>
      </c>
      <c r="AE42" s="107">
        <f>IF(AB42="","",-(2*A42-1)*(AB42+AD42)/$AE$6)</f>
      </c>
      <c r="AF42" s="106">
        <f>IF(AE42="","",SUM($AE$10:AE42)-$AE$6)</f>
      </c>
      <c r="AG42" s="106"/>
      <c r="AH42" s="107"/>
      <c r="AI42" s="106"/>
      <c r="AJ42" s="106"/>
      <c r="AK42" s="106"/>
      <c r="AL42" s="106" t="inlineStr">
        <is>
          <t xml:space="preserve">Pressão Ar</t>
        </is>
      </c>
    </row>
    <row r="43" ht="12.75" customHeight="1">
      <c r="A43" s="114">
        <v>34.0</v>
      </c>
      <c r="B43" s="122">
        <f>IF(A43&gt;$AE$6,"",SMALL(INDIRECT("'Selo '!"&amp;ADDRESS(17,$Z$3+5,4)&amp;":"&amp;ADDRESS(67,$Z$3+5,4)),A43))</f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7"/>
      <c r="Y43" s="119"/>
      <c r="Z43" s="107">
        <f>IF(OR(A43&gt;$AE$6,$AE$6&lt;2,$B$6=0),"",(B43-$B$5)/$B$6)</f>
      </c>
      <c r="AA43" s="107">
        <f>IF(Z43="","",MAX(0.000000000001,MIN(0.999999999999,NORMSDIST(Z43))))</f>
      </c>
      <c r="AB43" s="107">
        <f>IF(AA43="","",LN(AA43))</f>
      </c>
      <c r="AC43" s="107">
        <f>IF(OR(A43&gt;$AE$6,$AE$6&lt;2,$B$6=0),"",INDEX($AA$10:$AA$1009,$AE$6+1-A43))</f>
      </c>
      <c r="AD43" s="107">
        <f>IF(AC43="","",LN(1-AC43))</f>
      </c>
      <c r="AE43" s="107">
        <f>IF(AB43="","",-(2*A43-1)*(AB43+AD43)/$AE$6)</f>
      </c>
      <c r="AF43" s="106">
        <f>IF(AE43="","",SUM($AE$10:AE43)-$AE$6)</f>
      </c>
      <c r="AG43" s="106"/>
      <c r="AH43" s="107"/>
      <c r="AI43" s="106"/>
      <c r="AJ43" s="106"/>
      <c r="AK43" s="106"/>
      <c r="AL43" s="106" t="inlineStr">
        <is>
          <t xml:space="preserve">Vacuo</t>
        </is>
      </c>
    </row>
    <row r="44" ht="12.75" customHeight="1">
      <c r="A44" s="114">
        <v>35.0</v>
      </c>
      <c r="B44" s="122">
        <f>IF(A44&gt;$AE$6,"",SMALL(INDIRECT("'Selo '!"&amp;ADDRESS(17,$Z$3+5,4)&amp;":"&amp;ADDRESS(67,$Z$3+5,4)),A44))</f>
      </c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7"/>
      <c r="Y44" s="119"/>
      <c r="Z44" s="107">
        <f>IF(OR(A44&gt;$AE$6,$AE$6&lt;2,$B$6=0),"",(B44-$B$5)/$B$6)</f>
      </c>
      <c r="AA44" s="107">
        <f>IF(Z44="","",MAX(0.000000000001,MIN(0.999999999999,NORMSDIST(Z44))))</f>
      </c>
      <c r="AB44" s="107">
        <f>IF(AA44="","",LN(AA44))</f>
      </c>
      <c r="AC44" s="107">
        <f>IF(OR(A44&gt;$AE$6,$AE$6&lt;2,$B$6=0),"",INDEX($AA$10:$AA$1009,$AE$6+1-A44))</f>
      </c>
      <c r="AD44" s="107">
        <f>IF(AC44="","",LN(1-AC44))</f>
      </c>
      <c r="AE44" s="107">
        <f>IF(AB44="","",-(2*A44-1)*(AB44+AD44)/$AE$6)</f>
      </c>
      <c r="AF44" s="106">
        <f>IF(AE44="","",SUM($AE$10:AE44)-$AE$6)</f>
      </c>
      <c r="AG44" s="106"/>
      <c r="AH44" s="107"/>
      <c r="AI44" s="106"/>
      <c r="AJ44" s="106"/>
      <c r="AK44" s="106"/>
    </row>
    <row r="45" ht="12.75" customHeight="1">
      <c r="A45" s="114">
        <v>36.0</v>
      </c>
      <c r="B45" s="122">
        <f>IF(A45&gt;$AE$6,"",SMALL(INDIRECT("'Selo '!"&amp;ADDRESS(17,$Z$3+5,4)&amp;":"&amp;ADDRESS(67,$Z$3+5,4)),A45))</f>
      </c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7"/>
      <c r="Y45" s="119"/>
      <c r="Z45" s="107">
        <f>IF(OR(A45&gt;$AE$6,$AE$6&lt;2,$B$6=0),"",(B45-$B$5)/$B$6)</f>
      </c>
      <c r="AA45" s="107">
        <f>IF(Z45="","",MAX(0.000000000001,MIN(0.999999999999,NORMSDIST(Z45))))</f>
      </c>
      <c r="AB45" s="107">
        <f>IF(AA45="","",LN(AA45))</f>
      </c>
      <c r="AC45" s="107">
        <f>IF(OR(A45&gt;$AE$6,$AE$6&lt;2,$B$6=0),"",INDEX($AA$10:$AA$1009,$AE$6+1-A45))</f>
      </c>
      <c r="AD45" s="107">
        <f>IF(AC45="","",LN(1-AC45))</f>
      </c>
      <c r="AE45" s="107">
        <f>IF(AB45="","",-(2*A45-1)*(AB45+AD45)/$AE$6)</f>
      </c>
      <c r="AF45" s="106">
        <f>IF(AE45="","",SUM($AE$10:AE45)-$AE$6)</f>
      </c>
      <c r="AG45" s="106"/>
      <c r="AH45" s="107"/>
      <c r="AI45" s="106"/>
      <c r="AJ45" s="106"/>
      <c r="AK45" s="106"/>
    </row>
    <row r="46" ht="12.75" customHeight="1">
      <c r="A46" s="114">
        <v>37.0</v>
      </c>
      <c r="B46" s="122">
        <f>IF(A46&gt;$AE$6,"",SMALL(INDIRECT("'Selo '!"&amp;ADDRESS(17,$Z$3+5,4)&amp;":"&amp;ADDRESS(67,$Z$3+5,4)),A46))</f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7"/>
      <c r="Y46" s="119"/>
      <c r="Z46" s="107">
        <f>IF(OR(A46&gt;$AE$6,$AE$6&lt;2,$B$6=0),"",(B46-$B$5)/$B$6)</f>
      </c>
      <c r="AA46" s="107">
        <f>IF(Z46="","",MAX(0.000000000001,MIN(0.999999999999,NORMSDIST(Z46))))</f>
      </c>
      <c r="AB46" s="107">
        <f>IF(AA46="","",LN(AA46))</f>
      </c>
      <c r="AC46" s="107">
        <f>IF(OR(A46&gt;$AE$6,$AE$6&lt;2,$B$6=0),"",INDEX($AA$10:$AA$1009,$AE$6+1-A46))</f>
      </c>
      <c r="AD46" s="107">
        <f>IF(AC46="","",LN(1-AC46))</f>
      </c>
      <c r="AE46" s="107">
        <f>IF(AB46="","",-(2*A46-1)*(AB46+AD46)/$AE$6)</f>
      </c>
      <c r="AF46" s="106">
        <f>IF(AE46="","",SUM($AE$10:AE46)-$AE$6)</f>
      </c>
      <c r="AG46" s="106"/>
      <c r="AH46" s="107"/>
      <c r="AI46" s="106"/>
      <c r="AJ46" s="106"/>
      <c r="AK46" s="106"/>
    </row>
    <row r="47" ht="12.75" customHeight="1">
      <c r="A47" s="114">
        <v>38.0</v>
      </c>
      <c r="B47" s="122">
        <f>IF(A47&gt;$AE$6,"",SMALL(INDIRECT("'Selo '!"&amp;ADDRESS(17,$Z$3+5,4)&amp;":"&amp;ADDRESS(67,$Z$3+5,4)),A47))</f>
      </c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7"/>
      <c r="Y47" s="119"/>
      <c r="Z47" s="107">
        <f>IF(OR(A47&gt;$AE$6,$AE$6&lt;2,$B$6=0),"",(B47-$B$5)/$B$6)</f>
      </c>
      <c r="AA47" s="107">
        <f>IF(Z47="","",MAX(0.000000000001,MIN(0.999999999999,NORMSDIST(Z47))))</f>
      </c>
      <c r="AB47" s="107">
        <f>IF(AA47="","",LN(AA47))</f>
      </c>
      <c r="AC47" s="107">
        <f>IF(OR(A47&gt;$AE$6,$AE$6&lt;2,$B$6=0),"",INDEX($AA$10:$AA$1009,$AE$6+1-A47))</f>
      </c>
      <c r="AD47" s="107">
        <f>IF(AC47="","",LN(1-AC47))</f>
      </c>
      <c r="AE47" s="107">
        <f>IF(AB47="","",-(2*A47-1)*(AB47+AD47)/$AE$6)</f>
      </c>
      <c r="AF47" s="106">
        <f>IF(AE47="","",SUM($AE$10:AE47)-$AE$6)</f>
      </c>
      <c r="AG47" s="106"/>
      <c r="AH47" s="107"/>
      <c r="AI47" s="106"/>
      <c r="AJ47" s="106"/>
      <c r="AK47" s="106"/>
    </row>
    <row r="48" ht="12.75" customHeight="1">
      <c r="A48" s="114">
        <v>39.0</v>
      </c>
      <c r="B48" s="122">
        <f>IF(A48&gt;$AE$6,"",SMALL(INDIRECT("'Selo '!"&amp;ADDRESS(17,$Z$3+5,4)&amp;":"&amp;ADDRESS(67,$Z$3+5,4)),A48))</f>
      </c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7"/>
      <c r="Y48" s="119"/>
      <c r="Z48" s="107">
        <f>IF(OR(A48&gt;$AE$6,$AE$6&lt;2,$B$6=0),"",(B48-$B$5)/$B$6)</f>
      </c>
      <c r="AA48" s="107">
        <f>IF(Z48="","",MAX(0.000000000001,MIN(0.999999999999,NORMSDIST(Z48))))</f>
      </c>
      <c r="AB48" s="107">
        <f>IF(AA48="","",LN(AA48))</f>
      </c>
      <c r="AC48" s="107">
        <f>IF(OR(A48&gt;$AE$6,$AE$6&lt;2,$B$6=0),"",INDEX($AA$10:$AA$1009,$AE$6+1-A48))</f>
      </c>
      <c r="AD48" s="107">
        <f>IF(AC48="","",LN(1-AC48))</f>
      </c>
      <c r="AE48" s="107">
        <f>IF(AB48="","",-(2*A48-1)*(AB48+AD48)/$AE$6)</f>
      </c>
      <c r="AF48" s="106">
        <f>IF(AE48="","",SUM($AE$10:AE48)-$AE$6)</f>
      </c>
      <c r="AG48" s="106"/>
      <c r="AH48" s="107"/>
      <c r="AI48" s="106"/>
      <c r="AJ48" s="106"/>
      <c r="AK48" s="106"/>
    </row>
    <row r="49" ht="12.75" customHeight="1">
      <c r="A49" s="114">
        <v>40.0</v>
      </c>
      <c r="B49" s="122">
        <f>IF(A49&gt;$AE$6,"",SMALL(INDIRECT("'Selo '!"&amp;ADDRESS(17,$Z$3+5,4)&amp;":"&amp;ADDRESS(67,$Z$3+5,4)),A49))</f>
      </c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7"/>
      <c r="Y49" s="119"/>
      <c r="Z49" s="107">
        <f>IF(OR(A49&gt;$AE$6,$AE$6&lt;2,$B$6=0),"",(B49-$B$5)/$B$6)</f>
      </c>
      <c r="AA49" s="107">
        <f>IF(Z49="","",MAX(0.000000000001,MIN(0.999999999999,NORMSDIST(Z49))))</f>
      </c>
      <c r="AB49" s="107">
        <f>IF(AA49="","",LN(AA49))</f>
      </c>
      <c r="AC49" s="107">
        <f>IF(OR(A49&gt;$AE$6,$AE$6&lt;2,$B$6=0),"",INDEX($AA$10:$AA$1009,$AE$6+1-A49))</f>
      </c>
      <c r="AD49" s="107">
        <f>IF(AC49="","",LN(1-AC49))</f>
      </c>
      <c r="AE49" s="107">
        <f>IF(AB49="","",-(2*A49-1)*(AB49+AD49)/$AE$6)</f>
      </c>
      <c r="AF49" s="106">
        <f>IF(AE49="","",SUM($AE$10:AE49)-$AE$6)</f>
      </c>
      <c r="AG49" s="106"/>
      <c r="AH49" s="107"/>
      <c r="AI49" s="106"/>
      <c r="AJ49" s="106"/>
      <c r="AK49" s="106"/>
    </row>
    <row r="50" ht="12.75" customHeight="1">
      <c r="A50" s="114">
        <v>41.0</v>
      </c>
      <c r="B50" s="122">
        <f>IF(A50&gt;$AE$6,"",SMALL(INDIRECT("'Selo '!"&amp;ADDRESS(17,$Z$3+5,4)&amp;":"&amp;ADDRESS(67,$Z$3+5,4)),A50))</f>
      </c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7"/>
      <c r="Y50" s="119"/>
      <c r="Z50" s="107">
        <f>IF(OR(A50&gt;$AE$6,$AE$6&lt;2,$B$6=0),"",(B50-$B$5)/$B$6)</f>
      </c>
      <c r="AA50" s="107">
        <f>IF(Z50="","",MAX(0.000000000001,MIN(0.999999999999,NORMSDIST(Z50))))</f>
      </c>
      <c r="AB50" s="107">
        <f>IF(AA50="","",LN(AA50))</f>
      </c>
      <c r="AC50" s="107">
        <f>IF(OR(A50&gt;$AE$6,$AE$6&lt;2,$B$6=0),"",INDEX($AA$10:$AA$1009,$AE$6+1-A50))</f>
      </c>
      <c r="AD50" s="107">
        <f>IF(AC50="","",LN(1-AC50))</f>
      </c>
      <c r="AE50" s="107">
        <f>IF(AB50="","",-(2*A50-1)*(AB50+AD50)/$AE$6)</f>
      </c>
      <c r="AF50" s="106">
        <f>IF(AE50="","",SUM($AE$10:AE50)-$AE$6)</f>
      </c>
      <c r="AG50" s="106"/>
      <c r="AH50" s="107"/>
      <c r="AI50" s="106"/>
      <c r="AJ50" s="106"/>
      <c r="AK50" s="106"/>
    </row>
    <row r="51" ht="12.75" customHeight="1">
      <c r="A51" s="114">
        <v>42.0</v>
      </c>
      <c r="B51" s="122">
        <f>IF(A51&gt;$AE$6,"",SMALL(INDIRECT("'Selo '!"&amp;ADDRESS(17,$Z$3+5,4)&amp;":"&amp;ADDRESS(67,$Z$3+5,4)),A51))</f>
      </c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7"/>
      <c r="Y51" s="119"/>
      <c r="Z51" s="107">
        <f>IF(OR(A51&gt;$AE$6,$AE$6&lt;2,$B$6=0),"",(B51-$B$5)/$B$6)</f>
      </c>
      <c r="AA51" s="107">
        <f>IF(Z51="","",MAX(0.000000000001,MIN(0.999999999999,NORMSDIST(Z51))))</f>
      </c>
      <c r="AB51" s="107">
        <f>IF(AA51="","",LN(AA51))</f>
      </c>
      <c r="AC51" s="107">
        <f>IF(OR(A51&gt;$AE$6,$AE$6&lt;2,$B$6=0),"",INDEX($AA$10:$AA$1009,$AE$6+1-A51))</f>
      </c>
      <c r="AD51" s="107">
        <f>IF(AC51="","",LN(1-AC51))</f>
      </c>
      <c r="AE51" s="107">
        <f>IF(AB51="","",-(2*A51-1)*(AB51+AD51)/$AE$6)</f>
      </c>
      <c r="AF51" s="106">
        <f>IF(AE51="","",SUM($AE$10:AE51)-$AE$6)</f>
      </c>
      <c r="AG51" s="106"/>
      <c r="AH51" s="107"/>
      <c r="AI51" s="106"/>
      <c r="AJ51" s="106"/>
      <c r="AK51" s="106"/>
    </row>
    <row r="52" ht="12.75" customHeight="1">
      <c r="A52" s="114">
        <v>43.0</v>
      </c>
      <c r="B52" s="122">
        <f>IF(A52&gt;$AE$6,"",SMALL(INDIRECT("'Selo '!"&amp;ADDRESS(17,$Z$3+5,4)&amp;":"&amp;ADDRESS(67,$Z$3+5,4)),A52))</f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7"/>
      <c r="Y52" s="119"/>
      <c r="Z52" s="107">
        <f>IF(OR(A52&gt;$AE$6,$AE$6&lt;2,$B$6=0),"",(B52-$B$5)/$B$6)</f>
      </c>
      <c r="AA52" s="107">
        <f>IF(Z52="","",MAX(0.000000000001,MIN(0.999999999999,NORMSDIST(Z52))))</f>
      </c>
      <c r="AB52" s="107">
        <f>IF(AA52="","",LN(AA52))</f>
      </c>
      <c r="AC52" s="107">
        <f>IF(OR(A52&gt;$AE$6,$AE$6&lt;2,$B$6=0),"",INDEX($AA$10:$AA$1009,$AE$6+1-A52))</f>
      </c>
      <c r="AD52" s="107">
        <f>IF(AC52="","",LN(1-AC52))</f>
      </c>
      <c r="AE52" s="107">
        <f>IF(AB52="","",-(2*A52-1)*(AB52+AD52)/$AE$6)</f>
      </c>
      <c r="AF52" s="106">
        <f>IF(AE52="","",SUM($AE$10:AE52)-$AE$6)</f>
      </c>
      <c r="AG52" s="106"/>
      <c r="AH52" s="107"/>
      <c r="AI52" s="106"/>
      <c r="AJ52" s="106"/>
      <c r="AK52" s="106"/>
    </row>
    <row r="53" ht="12.75" customHeight="1">
      <c r="A53" s="114">
        <v>44.0</v>
      </c>
      <c r="B53" s="122">
        <f>IF(A53&gt;$AE$6,"",SMALL(INDIRECT("'Selo '!"&amp;ADDRESS(17,$Z$3+5,4)&amp;":"&amp;ADDRESS(67,$Z$3+5,4)),A53))</f>
      </c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7"/>
      <c r="Y53" s="119"/>
      <c r="Z53" s="107">
        <f>IF(OR(A53&gt;$AE$6,$AE$6&lt;2,$B$6=0),"",(B53-$B$5)/$B$6)</f>
      </c>
      <c r="AA53" s="107">
        <f>IF(Z53="","",MAX(0.000000000001,MIN(0.999999999999,NORMSDIST(Z53))))</f>
      </c>
      <c r="AB53" s="107">
        <f>IF(AA53="","",LN(AA53))</f>
      </c>
      <c r="AC53" s="107">
        <f>IF(OR(A53&gt;$AE$6,$AE$6&lt;2,$B$6=0),"",INDEX($AA$10:$AA$1009,$AE$6+1-A53))</f>
      </c>
      <c r="AD53" s="107">
        <f>IF(AC53="","",LN(1-AC53))</f>
      </c>
      <c r="AE53" s="107">
        <f>IF(AB53="","",-(2*A53-1)*(AB53+AD53)/$AE$6)</f>
      </c>
      <c r="AF53" s="106">
        <f>IF(AE53="","",SUM($AE$10:AE53)-$AE$6)</f>
      </c>
      <c r="AG53" s="106"/>
      <c r="AH53" s="107"/>
      <c r="AI53" s="106"/>
      <c r="AJ53" s="106"/>
      <c r="AK53" s="106"/>
    </row>
    <row r="54" ht="12.75" customHeight="1">
      <c r="A54" s="114">
        <v>45.0</v>
      </c>
      <c r="B54" s="122">
        <f>IF(A54&gt;$AE$6,"",SMALL(INDIRECT("'Selo '!"&amp;ADDRESS(17,$Z$3+5,4)&amp;":"&amp;ADDRESS(67,$Z$3+5,4)),A54))</f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7"/>
      <c r="Y54" s="119"/>
      <c r="Z54" s="107">
        <f>IF(OR(A54&gt;$AE$6,$AE$6&lt;2,$B$6=0),"",(B54-$B$5)/$B$6)</f>
      </c>
      <c r="AA54" s="107">
        <f>IF(Z54="","",MAX(0.000000000001,MIN(0.999999999999,NORMSDIST(Z54))))</f>
      </c>
      <c r="AB54" s="107">
        <f>IF(AA54="","",LN(AA54))</f>
      </c>
      <c r="AC54" s="107">
        <f>IF(OR(A54&gt;$AE$6,$AE$6&lt;2,$B$6=0),"",INDEX($AA$10:$AA$1009,$AE$6+1-A54))</f>
      </c>
      <c r="AD54" s="107">
        <f>IF(AC54="","",LN(1-AC54))</f>
      </c>
      <c r="AE54" s="107">
        <f>IF(AB54="","",-(2*A54-1)*(AB54+AD54)/$AE$6)</f>
      </c>
      <c r="AF54" s="106">
        <f>IF(AE54="","",SUM($AE$10:AE54)-$AE$6)</f>
      </c>
      <c r="AG54" s="106"/>
      <c r="AH54" s="107"/>
      <c r="AI54" s="106"/>
      <c r="AJ54" s="106"/>
      <c r="AK54" s="106"/>
    </row>
    <row r="55" ht="12.75" customHeight="1">
      <c r="A55" s="114">
        <v>46.0</v>
      </c>
      <c r="B55" s="122">
        <f>IF(A55&gt;$AE$6,"",SMALL(INDIRECT("'Selo '!"&amp;ADDRESS(17,$Z$3+5,4)&amp;":"&amp;ADDRESS(67,$Z$3+5,4)),A55))</f>
      </c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7"/>
      <c r="Y55" s="119"/>
      <c r="Z55" s="107">
        <f>IF(OR(A55&gt;$AE$6,$AE$6&lt;2,$B$6=0),"",(B55-$B$5)/$B$6)</f>
      </c>
      <c r="AA55" s="107">
        <f>IF(Z55="","",MAX(0.000000000001,MIN(0.999999999999,NORMSDIST(Z55))))</f>
      </c>
      <c r="AB55" s="107">
        <f>IF(AA55="","",LN(AA55))</f>
      </c>
      <c r="AC55" s="107">
        <f>IF(OR(A55&gt;$AE$6,$AE$6&lt;2,$B$6=0),"",INDEX($AA$10:$AA$1009,$AE$6+1-A55))</f>
      </c>
      <c r="AD55" s="107">
        <f>IF(AC55="","",LN(1-AC55))</f>
      </c>
      <c r="AE55" s="107">
        <f>IF(AB55="","",-(2*A55-1)*(AB55+AD55)/$AE$6)</f>
      </c>
      <c r="AF55" s="106">
        <f>IF(AE55="","",SUM($AE$10:AE55)-$AE$6)</f>
      </c>
      <c r="AG55" s="106"/>
      <c r="AH55" s="107"/>
      <c r="AI55" s="106"/>
      <c r="AJ55" s="106"/>
      <c r="AK55" s="106"/>
    </row>
    <row r="56" ht="12.75" customHeight="1">
      <c r="A56" s="114">
        <v>47.0</v>
      </c>
      <c r="B56" s="122">
        <f>IF(A56&gt;$AE$6,"",SMALL(INDIRECT("'Selo '!"&amp;ADDRESS(17,$Z$3+5,4)&amp;":"&amp;ADDRESS(67,$Z$3+5,4)),A56))</f>
      </c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7"/>
      <c r="Y56" s="119"/>
      <c r="Z56" s="107">
        <f>IF(OR(A56&gt;$AE$6,$AE$6&lt;2,$B$6=0),"",(B56-$B$5)/$B$6)</f>
      </c>
      <c r="AA56" s="107">
        <f>IF(Z56="","",MAX(0.000000000001,MIN(0.999999999999,NORMSDIST(Z56))))</f>
      </c>
      <c r="AB56" s="107">
        <f>IF(AA56="","",LN(AA56))</f>
      </c>
      <c r="AC56" s="107">
        <f>IF(OR(A56&gt;$AE$6,$AE$6&lt;2,$B$6=0),"",INDEX($AA$10:$AA$1009,$AE$6+1-A56))</f>
      </c>
      <c r="AD56" s="107">
        <f>IF(AC56="","",LN(1-AC56))</f>
      </c>
      <c r="AE56" s="107">
        <f>IF(AB56="","",-(2*A56-1)*(AB56+AD56)/$AE$6)</f>
      </c>
      <c r="AF56" s="106">
        <f>IF(AE56="","",SUM($AE$10:AE56)-$AE$6)</f>
      </c>
      <c r="AG56" s="106"/>
      <c r="AH56" s="107"/>
      <c r="AI56" s="106"/>
      <c r="AJ56" s="106"/>
      <c r="AK56" s="106"/>
    </row>
    <row r="57" ht="12.75" customHeight="1">
      <c r="A57" s="114">
        <v>48.0</v>
      </c>
      <c r="B57" s="122">
        <f>IF(A57&gt;$AE$6,"",SMALL(INDIRECT("'Selo '!"&amp;ADDRESS(17,$Z$3+5,4)&amp;":"&amp;ADDRESS(67,$Z$3+5,4)),A57))</f>
      </c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7"/>
      <c r="Y57" s="119"/>
      <c r="Z57" s="107">
        <f>IF(OR(A57&gt;$AE$6,$AE$6&lt;2,$B$6=0),"",(B57-$B$5)/$B$6)</f>
      </c>
      <c r="AA57" s="107">
        <f>IF(Z57="","",MAX(0.000000000001,MIN(0.999999999999,NORMSDIST(Z57))))</f>
      </c>
      <c r="AB57" s="107">
        <f>IF(AA57="","",LN(AA57))</f>
      </c>
      <c r="AC57" s="107">
        <f>IF(OR(A57&gt;$AE$6,$AE$6&lt;2,$B$6=0),"",INDEX($AA$10:$AA$1009,$AE$6+1-A57))</f>
      </c>
      <c r="AD57" s="107">
        <f>IF(AC57="","",LN(1-AC57))</f>
      </c>
      <c r="AE57" s="107">
        <f>IF(AB57="","",-(2*A57-1)*(AB57+AD57)/$AE$6)</f>
      </c>
      <c r="AF57" s="106">
        <f>IF(AE57="","",SUM($AE$10:AE57)-$AE$6)</f>
      </c>
      <c r="AG57" s="106"/>
      <c r="AH57" s="107"/>
      <c r="AI57" s="106"/>
      <c r="AJ57" s="106"/>
      <c r="AK57" s="106"/>
    </row>
    <row r="58" ht="12.75" customHeight="1">
      <c r="A58" s="114">
        <v>49.0</v>
      </c>
      <c r="B58" s="122">
        <f>IF(A58&gt;$AE$6,"",SMALL(INDIRECT("'Selo '!"&amp;ADDRESS(17,$Z$3+5,4)&amp;":"&amp;ADDRESS(67,$Z$3+5,4)),A58))</f>
      </c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7"/>
      <c r="Y58" s="119"/>
      <c r="Z58" s="107">
        <f>IF(OR(A58&gt;$AE$6,$AE$6&lt;2,$B$6=0),"",(B58-$B$5)/$B$6)</f>
      </c>
      <c r="AA58" s="107">
        <f>IF(Z58="","",MAX(0.000000000001,MIN(0.999999999999,NORMSDIST(Z58))))</f>
      </c>
      <c r="AB58" s="107">
        <f>IF(AA58="","",LN(AA58))</f>
      </c>
      <c r="AC58" s="107">
        <f>IF(OR(A58&gt;$AE$6,$AE$6&lt;2,$B$6=0),"",INDEX($AA$10:$AA$1009,$AE$6+1-A58))</f>
      </c>
      <c r="AD58" s="107">
        <f>IF(AC58="","",LN(1-AC58))</f>
      </c>
      <c r="AE58" s="107">
        <f>IF(AB58="","",-(2*A58-1)*(AB58+AD58)/$AE$6)</f>
      </c>
      <c r="AF58" s="106">
        <f>IF(AE58="","",SUM($AE$10:AE58)-$AE$6)</f>
      </c>
      <c r="AG58" s="106"/>
      <c r="AH58" s="107"/>
      <c r="AI58" s="106"/>
      <c r="AJ58" s="106"/>
      <c r="AK58" s="106"/>
    </row>
    <row r="59" ht="12.75" customHeight="1">
      <c r="A59" s="114">
        <v>50.0</v>
      </c>
      <c r="B59" s="122">
        <f>IF(A59&gt;$AE$6,"",SMALL(INDIRECT("'Selo '!"&amp;ADDRESS(17,$Z$3+5,4)&amp;":"&amp;ADDRESS(67,$Z$3+5,4)),A59))</f>
      </c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7"/>
      <c r="Y59" s="119"/>
      <c r="Z59" s="107">
        <f>IF(OR(A59&gt;$AE$6,$AE$6&lt;2,$B$6=0),"",(B59-$B$5)/$B$6)</f>
      </c>
      <c r="AA59" s="107">
        <f>IF(Z59="","",MAX(0.000000000001,MIN(0.999999999999,NORMSDIST(Z59))))</f>
      </c>
      <c r="AB59" s="107">
        <f>IF(AA59="","",LN(AA59))</f>
      </c>
      <c r="AC59" s="107">
        <f>IF(OR(A59&gt;$AE$6,$AE$6&lt;2,$B$6=0),"",INDEX($AA$10:$AA$1009,$AE$6+1-A59))</f>
      </c>
      <c r="AD59" s="107">
        <f>IF(AC59="","",LN(1-AC59))</f>
      </c>
      <c r="AE59" s="107">
        <f>IF(AB59="","",-(2*A59-1)*(AB59+AD59)/$AE$6)</f>
      </c>
      <c r="AF59" s="106">
        <f>IF(AE59="","",SUM($AE$10:AE59)-$AE$6)</f>
      </c>
      <c r="AG59" s="106"/>
      <c r="AH59" s="107"/>
      <c r="AI59" s="106"/>
      <c r="AJ59" s="106"/>
      <c r="AK59" s="106"/>
    </row>
    <row r="60" ht="12.75" customHeight="1">
      <c r="A60" s="114">
        <v>51.0</v>
      </c>
      <c r="B60" s="122">
        <f>IF(A60&gt;$AE$6,"",SMALL(INDIRECT("'Selo '!"&amp;ADDRESS(17,$Z$3+5,4)&amp;":"&amp;ADDRESS(67,$Z$3+5,4)),A60))</f>
      </c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7"/>
      <c r="Y60" s="119"/>
      <c r="Z60" s="107">
        <f>IF(OR(A60&gt;$AE$6,$AE$6&lt;2,$B$6=0),"",(B60-$B$5)/$B$6)</f>
      </c>
      <c r="AA60" s="107">
        <f>IF(Z60="","",MAX(0.000000000001,MIN(0.999999999999,NORMSDIST(Z60))))</f>
      </c>
      <c r="AB60" s="107">
        <f>IF(AA60="","",LN(AA60))</f>
      </c>
      <c r="AC60" s="107">
        <f>IF(OR(A60&gt;$AE$6,$AE$6&lt;2,$B$6=0),"",INDEX($AA$10:$AA$1009,$AE$6+1-A60))</f>
      </c>
      <c r="AD60" s="107">
        <f>IF(AC60="","",LN(1-AC60))</f>
      </c>
      <c r="AE60" s="107">
        <f>IF(AB60="","",-(2*A60-1)*(AB60+AD60)/$AE$6)</f>
      </c>
      <c r="AF60" s="106">
        <f>IF(AE60="","",SUM($AE$10:AE60)-$AE$6)</f>
      </c>
      <c r="AG60" s="106"/>
      <c r="AH60" s="107"/>
      <c r="AI60" s="106"/>
      <c r="AJ60" s="106"/>
      <c r="AK60" s="106"/>
    </row>
    <row r="61" ht="12.75" customHeight="1">
      <c r="A61" s="114">
        <v>52.0</v>
      </c>
      <c r="B61" s="122">
        <f>IF(A61&gt;$AE$6,"",SMALL(INDIRECT("'Selo '!"&amp;ADDRESS(17,$Z$3+5,4)&amp;":"&amp;ADDRESS(67,$Z$3+5,4)),A61))</f>
      </c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7"/>
      <c r="Y61" s="119"/>
      <c r="Z61" s="107">
        <f>IF(OR(A61&gt;$AE$6,$AE$6&lt;2,$B$6=0),"",(B61-$B$5)/$B$6)</f>
      </c>
      <c r="AA61" s="107">
        <f>IF(Z61="","",MAX(0.000000000001,MIN(0.999999999999,NORMSDIST(Z61))))</f>
      </c>
      <c r="AB61" s="107">
        <f>IF(AA61="","",LN(AA61))</f>
      </c>
      <c r="AC61" s="107">
        <f>IF(OR(A61&gt;$AE$6,$AE$6&lt;2,$B$6=0),"",INDEX($AA$10:$AA$1009,$AE$6+1-A61))</f>
      </c>
      <c r="AD61" s="107">
        <f>IF(AC61="","",LN(1-AC61))</f>
      </c>
      <c r="AE61" s="107">
        <f>IF(AB61="","",-(2*A61-1)*(AB61+AD61)/$AE$6)</f>
      </c>
      <c r="AF61" s="106">
        <f>IF(AE61="","",SUM($AE$10:AE61)-$AE$6)</f>
      </c>
      <c r="AG61" s="106"/>
      <c r="AH61" s="107"/>
      <c r="AI61" s="106"/>
      <c r="AJ61" s="106"/>
      <c r="AK61" s="106"/>
    </row>
    <row r="62" ht="12.75" customHeight="1">
      <c r="A62" s="114">
        <v>53.0</v>
      </c>
      <c r="B62" s="122">
        <f>IF(A62&gt;$AE$6,"",SMALL(INDIRECT("'Selo '!"&amp;ADDRESS(17,$Z$3+5,4)&amp;":"&amp;ADDRESS(67,$Z$3+5,4)),A62))</f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7"/>
      <c r="Y62" s="119"/>
      <c r="Z62" s="107">
        <f>IF(OR(A62&gt;$AE$6,$AE$6&lt;2,$B$6=0),"",(B62-$B$5)/$B$6)</f>
      </c>
      <c r="AA62" s="107">
        <f>IF(Z62="","",MAX(0.000000000001,MIN(0.999999999999,NORMSDIST(Z62))))</f>
      </c>
      <c r="AB62" s="107">
        <f>IF(AA62="","",LN(AA62))</f>
      </c>
      <c r="AC62" s="107">
        <f>IF(OR(A62&gt;$AE$6,$AE$6&lt;2,$B$6=0),"",INDEX($AA$10:$AA$1009,$AE$6+1-A62))</f>
      </c>
      <c r="AD62" s="107">
        <f>IF(AC62="","",LN(1-AC62))</f>
      </c>
      <c r="AE62" s="107">
        <f>IF(AB62="","",-(2*A62-1)*(AB62+AD62)/$AE$6)</f>
      </c>
      <c r="AF62" s="106">
        <f>IF(AE62="","",SUM($AE$10:AE62)-$AE$6)</f>
      </c>
      <c r="AG62" s="106"/>
      <c r="AH62" s="107"/>
      <c r="AI62" s="106"/>
      <c r="AJ62" s="106"/>
      <c r="AK62" s="106"/>
    </row>
    <row r="63" ht="12.75" customHeight="1">
      <c r="A63" s="114">
        <v>54.0</v>
      </c>
      <c r="B63" s="122">
        <f>IF(A63&gt;$AE$6,"",SMALL(INDIRECT("'Selo '!"&amp;ADDRESS(17,$Z$3+5,4)&amp;":"&amp;ADDRESS(67,$Z$3+5,4)),A63))</f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7"/>
      <c r="Y63" s="119"/>
      <c r="Z63" s="107">
        <f>IF(OR(A63&gt;$AE$6,$AE$6&lt;2,$B$6=0),"",(B63-$B$5)/$B$6)</f>
      </c>
      <c r="AA63" s="107">
        <f>IF(Z63="","",MAX(0.000000000001,MIN(0.999999999999,NORMSDIST(Z63))))</f>
      </c>
      <c r="AB63" s="107">
        <f>IF(AA63="","",LN(AA63))</f>
      </c>
      <c r="AC63" s="107">
        <f>IF(OR(A63&gt;$AE$6,$AE$6&lt;2,$B$6=0),"",INDEX($AA$10:$AA$1009,$AE$6+1-A63))</f>
      </c>
      <c r="AD63" s="107">
        <f>IF(AC63="","",LN(1-AC63))</f>
      </c>
      <c r="AE63" s="107">
        <f>IF(AB63="","",-(2*A63-1)*(AB63+AD63)/$AE$6)</f>
      </c>
      <c r="AF63" s="106">
        <f>IF(AE63="","",SUM($AE$10:AE63)-$AE$6)</f>
      </c>
      <c r="AG63" s="106"/>
      <c r="AH63" s="107"/>
      <c r="AI63" s="106"/>
      <c r="AJ63" s="106"/>
      <c r="AK63" s="106"/>
    </row>
    <row r="64" ht="12.75" customHeight="1">
      <c r="A64" s="114">
        <v>55.0</v>
      </c>
      <c r="B64" s="122">
        <f>IF(A64&gt;$AE$6,"",SMALL(INDIRECT("'Selo '!"&amp;ADDRESS(17,$Z$3+5,4)&amp;":"&amp;ADDRESS(67,$Z$3+5,4)),A64))</f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7"/>
      <c r="Y64" s="119"/>
      <c r="Z64" s="107">
        <f>IF(OR(A64&gt;$AE$6,$AE$6&lt;2,$B$6=0),"",(B64-$B$5)/$B$6)</f>
      </c>
      <c r="AA64" s="107">
        <f>IF(Z64="","",MAX(0.000000000001,MIN(0.999999999999,NORMSDIST(Z64))))</f>
      </c>
      <c r="AB64" s="107">
        <f>IF(AA64="","",LN(AA64))</f>
      </c>
      <c r="AC64" s="107">
        <f>IF(OR(A64&gt;$AE$6,$AE$6&lt;2,$B$6=0),"",INDEX($AA$10:$AA$1009,$AE$6+1-A64))</f>
      </c>
      <c r="AD64" s="107">
        <f>IF(AC64="","",LN(1-AC64))</f>
      </c>
      <c r="AE64" s="107">
        <f>IF(AB64="","",-(2*A64-1)*(AB64+AD64)/$AE$6)</f>
      </c>
      <c r="AF64" s="106">
        <f>IF(AE64="","",SUM($AE$10:AE64)-$AE$6)</f>
      </c>
      <c r="AG64" s="106"/>
      <c r="AH64" s="107"/>
      <c r="AI64" s="106"/>
      <c r="AJ64" s="106"/>
      <c r="AK64" s="106"/>
    </row>
    <row r="65" ht="12.75" customHeight="1">
      <c r="A65" s="114">
        <v>56.0</v>
      </c>
      <c r="B65" s="122">
        <f>IF(A65&gt;$AE$6,"",SMALL(INDIRECT("'Selo '!"&amp;ADDRESS(17,$Z$3+5,4)&amp;":"&amp;ADDRESS(67,$Z$3+5,4)),A65))</f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7"/>
      <c r="Y65" s="119"/>
      <c r="Z65" s="107">
        <f>IF(OR(A65&gt;$AE$6,$AE$6&lt;2,$B$6=0),"",(B65-$B$5)/$B$6)</f>
      </c>
      <c r="AA65" s="107">
        <f>IF(Z65="","",MAX(0.000000000001,MIN(0.999999999999,NORMSDIST(Z65))))</f>
      </c>
      <c r="AB65" s="107">
        <f>IF(AA65="","",LN(AA65))</f>
      </c>
      <c r="AC65" s="107">
        <f>IF(OR(A65&gt;$AE$6,$AE$6&lt;2,$B$6=0),"",INDEX($AA$10:$AA$1009,$AE$6+1-A65))</f>
      </c>
      <c r="AD65" s="107">
        <f>IF(AC65="","",LN(1-AC65))</f>
      </c>
      <c r="AE65" s="107">
        <f>IF(AB65="","",-(2*A65-1)*(AB65+AD65)/$AE$6)</f>
      </c>
      <c r="AF65" s="106">
        <f>IF(AE65="","",SUM($AE$10:AE65)-$AE$6)</f>
      </c>
      <c r="AG65" s="106"/>
      <c r="AH65" s="107"/>
      <c r="AI65" s="106"/>
      <c r="AJ65" s="106"/>
      <c r="AK65" s="106"/>
    </row>
    <row r="66" ht="12.75" customHeight="1">
      <c r="A66" s="114">
        <v>57.0</v>
      </c>
      <c r="B66" s="122">
        <f>IF(A66&gt;$AE$6,"",SMALL(INDIRECT("'Selo '!"&amp;ADDRESS(17,$Z$3+5,4)&amp;":"&amp;ADDRESS(67,$Z$3+5,4)),A66))</f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7"/>
      <c r="Y66" s="119"/>
      <c r="Z66" s="107">
        <f>IF(OR(A66&gt;$AE$6,$AE$6&lt;2,$B$6=0),"",(B66-$B$5)/$B$6)</f>
      </c>
      <c r="AA66" s="107">
        <f>IF(Z66="","",MAX(0.000000000001,MIN(0.999999999999,NORMSDIST(Z66))))</f>
      </c>
      <c r="AB66" s="107">
        <f>IF(AA66="","",LN(AA66))</f>
      </c>
      <c r="AC66" s="107">
        <f>IF(OR(A66&gt;$AE$6,$AE$6&lt;2,$B$6=0),"",INDEX($AA$10:$AA$1009,$AE$6+1-A66))</f>
      </c>
      <c r="AD66" s="107">
        <f>IF(AC66="","",LN(1-AC66))</f>
      </c>
      <c r="AE66" s="107">
        <f>IF(AB66="","",-(2*A66-1)*(AB66+AD66)/$AE$6)</f>
      </c>
      <c r="AF66" s="106">
        <f>IF(AE66="","",SUM($AE$10:AE66)-$AE$6)</f>
      </c>
      <c r="AG66" s="106"/>
      <c r="AH66" s="107"/>
      <c r="AI66" s="106"/>
      <c r="AJ66" s="106"/>
      <c r="AK66" s="106"/>
    </row>
    <row r="67" ht="12.75" customHeight="1">
      <c r="A67" s="114">
        <v>58.0</v>
      </c>
      <c r="B67" s="122">
        <f>IF(A67&gt;$AE$6,"",SMALL(INDIRECT("'Selo '!"&amp;ADDRESS(17,$Z$3+5,4)&amp;":"&amp;ADDRESS(67,$Z$3+5,4)),A67))</f>
      </c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7"/>
      <c r="Y67" s="119"/>
      <c r="Z67" s="107">
        <f>IF(OR(A67&gt;$AE$6,$AE$6&lt;2,$B$6=0),"",(B67-$B$5)/$B$6)</f>
      </c>
      <c r="AA67" s="107">
        <f>IF(Z67="","",MAX(0.000000000001,MIN(0.999999999999,NORMSDIST(Z67))))</f>
      </c>
      <c r="AB67" s="107">
        <f>IF(AA67="","",LN(AA67))</f>
      </c>
      <c r="AC67" s="107">
        <f>IF(OR(A67&gt;$AE$6,$AE$6&lt;2,$B$6=0),"",INDEX($AA$10:$AA$1009,$AE$6+1-A67))</f>
      </c>
      <c r="AD67" s="107">
        <f>IF(AC67="","",LN(1-AC67))</f>
      </c>
      <c r="AE67" s="107">
        <f>IF(AB67="","",-(2*A67-1)*(AB67+AD67)/$AE$6)</f>
      </c>
      <c r="AF67" s="106">
        <f>IF(AE67="","",SUM($AE$10:AE67)-$AE$6)</f>
      </c>
      <c r="AG67" s="106"/>
      <c r="AH67" s="107"/>
      <c r="AI67" s="106"/>
      <c r="AJ67" s="106"/>
      <c r="AK67" s="106"/>
    </row>
    <row r="68" ht="12.75" customHeight="1">
      <c r="A68" s="114">
        <v>59.0</v>
      </c>
      <c r="B68" s="122">
        <f>IF(A68&gt;$AE$6,"",SMALL(INDIRECT("'Selo '!"&amp;ADDRESS(17,$Z$3+5,4)&amp;":"&amp;ADDRESS(67,$Z$3+5,4)),A68))</f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7"/>
      <c r="Y68" s="119"/>
      <c r="Z68" s="107">
        <f>IF(OR(A68&gt;$AE$6,$AE$6&lt;2,$B$6=0),"",(B68-$B$5)/$B$6)</f>
      </c>
      <c r="AA68" s="107">
        <f>IF(Z68="","",MAX(0.000000000001,MIN(0.999999999999,NORMSDIST(Z68))))</f>
      </c>
      <c r="AB68" s="107">
        <f>IF(AA68="","",LN(AA68))</f>
      </c>
      <c r="AC68" s="107">
        <f>IF(OR(A68&gt;$AE$6,$AE$6&lt;2,$B$6=0),"",INDEX($AA$10:$AA$1009,$AE$6+1-A68))</f>
      </c>
      <c r="AD68" s="107">
        <f>IF(AC68="","",LN(1-AC68))</f>
      </c>
      <c r="AE68" s="107">
        <f>IF(AB68="","",-(2*A68-1)*(AB68+AD68)/$AE$6)</f>
      </c>
      <c r="AF68" s="106">
        <f>IF(AE68="","",SUM($AE$10:AE68)-$AE$6)</f>
      </c>
      <c r="AG68" s="106"/>
      <c r="AH68" s="107"/>
      <c r="AI68" s="106"/>
      <c r="AJ68" s="106"/>
      <c r="AK68" s="106"/>
    </row>
    <row r="69" ht="12.75" customHeight="1">
      <c r="A69" s="114">
        <v>60.0</v>
      </c>
      <c r="B69" s="122">
        <f>IF(A69&gt;$AE$6,"",SMALL(INDIRECT("'Selo '!"&amp;ADDRESS(17,$Z$3+5,4)&amp;":"&amp;ADDRESS(67,$Z$3+5,4)),A69))</f>
      </c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7"/>
      <c r="Y69" s="119"/>
      <c r="Z69" s="107">
        <f>IF(OR(A69&gt;$AE$6,$AE$6&lt;2,$B$6=0),"",(B69-$B$5)/$B$6)</f>
      </c>
      <c r="AA69" s="107">
        <f>IF(Z69="","",MAX(0.000000000001,MIN(0.999999999999,NORMSDIST(Z69))))</f>
      </c>
      <c r="AB69" s="107">
        <f>IF(AA69="","",LN(AA69))</f>
      </c>
      <c r="AC69" s="107">
        <f>IF(OR(A69&gt;$AE$6,$AE$6&lt;2,$B$6=0),"",INDEX($AA$10:$AA$1009,$AE$6+1-A69))</f>
      </c>
      <c r="AD69" s="107">
        <f>IF(AC69="","",LN(1-AC69))</f>
      </c>
      <c r="AE69" s="107">
        <f>IF(AB69="","",-(2*A69-1)*(AB69+AD69)/$AE$6)</f>
      </c>
      <c r="AF69" s="106">
        <f>IF(AE69="","",SUM($AE$10:AE69)-$AE$6)</f>
      </c>
      <c r="AG69" s="106"/>
      <c r="AH69" s="107"/>
      <c r="AI69" s="106"/>
      <c r="AJ69" s="106"/>
      <c r="AK69" s="106"/>
    </row>
    <row r="70" ht="12.75" customHeight="1">
      <c r="A70" s="114">
        <v>61.0</v>
      </c>
      <c r="B70" s="122">
        <f>IF(A70&gt;$AE$6,"",SMALL(INDIRECT("'Selo '!"&amp;ADDRESS(17,$Z$3+5,4)&amp;":"&amp;ADDRESS(67,$Z$3+5,4)),A70))</f>
      </c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7"/>
      <c r="Y70" s="119"/>
      <c r="Z70" s="107">
        <f>IF(OR(A70&gt;$AE$6,$AE$6&lt;2,$B$6=0),"",(B70-$B$5)/$B$6)</f>
      </c>
      <c r="AA70" s="107">
        <f>IF(Z70="","",MAX(0.000000000001,MIN(0.999999999999,NORMSDIST(Z70))))</f>
      </c>
      <c r="AB70" s="107">
        <f>IF(AA70="","",LN(AA70))</f>
      </c>
      <c r="AC70" s="107">
        <f>IF(OR(A70&gt;$AE$6,$AE$6&lt;2,$B$6=0),"",INDEX($AA$10:$AA$1009,$AE$6+1-A70))</f>
      </c>
      <c r="AD70" s="107">
        <f>IF(AC70="","",LN(1-AC70))</f>
      </c>
      <c r="AE70" s="107">
        <f>IF(AB70="","",-(2*A70-1)*(AB70+AD70)/$AE$6)</f>
      </c>
      <c r="AF70" s="106">
        <f>IF(AE70="","",SUM($AE$10:AE70)-$AE$6)</f>
      </c>
      <c r="AG70" s="106"/>
      <c r="AH70" s="107"/>
      <c r="AI70" s="106"/>
      <c r="AJ70" s="106"/>
      <c r="AK70" s="106"/>
    </row>
    <row r="71" ht="12.75" customHeight="1">
      <c r="A71" s="114">
        <v>62.0</v>
      </c>
      <c r="B71" s="122">
        <f>IF(A71&gt;$AE$6,"",SMALL(INDIRECT("'Selo '!"&amp;ADDRESS(17,$Z$3+5,4)&amp;":"&amp;ADDRESS(67,$Z$3+5,4)),A71))</f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7"/>
      <c r="Y71" s="119"/>
      <c r="Z71" s="107">
        <f>IF(OR(A71&gt;$AE$6,$AE$6&lt;2,$B$6=0),"",(B71-$B$5)/$B$6)</f>
      </c>
      <c r="AA71" s="107">
        <f>IF(Z71="","",MAX(0.000000000001,MIN(0.999999999999,NORMSDIST(Z71))))</f>
      </c>
      <c r="AB71" s="107">
        <f>IF(AA71="","",LN(AA71))</f>
      </c>
      <c r="AC71" s="107">
        <f>IF(OR(A71&gt;$AE$6,$AE$6&lt;2,$B$6=0),"",INDEX($AA$10:$AA$1009,$AE$6+1-A71))</f>
      </c>
      <c r="AD71" s="107">
        <f>IF(AC71="","",LN(1-AC71))</f>
      </c>
      <c r="AE71" s="107">
        <f>IF(AB71="","",-(2*A71-1)*(AB71+AD71)/$AE$6)</f>
      </c>
      <c r="AF71" s="106">
        <f>IF(AE71="","",SUM($AE$10:AE71)-$AE$6)</f>
      </c>
      <c r="AG71" s="106"/>
      <c r="AH71" s="107"/>
      <c r="AI71" s="106"/>
      <c r="AJ71" s="106"/>
      <c r="AK71" s="106"/>
    </row>
    <row r="72" ht="12.75" customHeight="1">
      <c r="A72" s="114">
        <v>63.0</v>
      </c>
      <c r="B72" s="122">
        <f>IF(A72&gt;$AE$6,"",SMALL(INDIRECT("'Selo '!"&amp;ADDRESS(17,$Z$3+5,4)&amp;":"&amp;ADDRESS(67,$Z$3+5,4)),A72))</f>
      </c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7"/>
      <c r="Y72" s="119"/>
      <c r="Z72" s="107">
        <f>IF(OR(A72&gt;$AE$6,$AE$6&lt;2,$B$6=0),"",(B72-$B$5)/$B$6)</f>
      </c>
      <c r="AA72" s="107">
        <f>IF(Z72="","",MAX(0.000000000001,MIN(0.999999999999,NORMSDIST(Z72))))</f>
      </c>
      <c r="AB72" s="107">
        <f>IF(AA72="","",LN(AA72))</f>
      </c>
      <c r="AC72" s="107">
        <f>IF(OR(A72&gt;$AE$6,$AE$6&lt;2,$B$6=0),"",INDEX($AA$10:$AA$1009,$AE$6+1-A72))</f>
      </c>
      <c r="AD72" s="107">
        <f>IF(AC72="","",LN(1-AC72))</f>
      </c>
      <c r="AE72" s="107">
        <f>IF(AB72="","",-(2*A72-1)*(AB72+AD72)/$AE$6)</f>
      </c>
      <c r="AF72" s="106">
        <f>IF(AE72="","",SUM($AE$10:AE72)-$AE$6)</f>
      </c>
      <c r="AG72" s="106"/>
      <c r="AH72" s="107"/>
      <c r="AI72" s="106"/>
      <c r="AJ72" s="106"/>
      <c r="AK72" s="106"/>
    </row>
    <row r="73" ht="12.75" customHeight="1">
      <c r="A73" s="114">
        <v>64.0</v>
      </c>
      <c r="B73" s="122">
        <f>IF(A73&gt;$AE$6,"",SMALL(INDIRECT("'Selo '!"&amp;ADDRESS(17,$Z$3+5,4)&amp;":"&amp;ADDRESS(67,$Z$3+5,4)),A73))</f>
      </c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7"/>
      <c r="Y73" s="119"/>
      <c r="Z73" s="107">
        <f>IF(OR(A73&gt;$AE$6,$AE$6&lt;2,$B$6=0),"",(B73-$B$5)/$B$6)</f>
      </c>
      <c r="AA73" s="107">
        <f>IF(Z73="","",MAX(0.000000000001,MIN(0.999999999999,NORMSDIST(Z73))))</f>
      </c>
      <c r="AB73" s="107">
        <f>IF(AA73="","",LN(AA73))</f>
      </c>
      <c r="AC73" s="107">
        <f>IF(OR(A73&gt;$AE$6,$AE$6&lt;2,$B$6=0),"",INDEX($AA$10:$AA$1009,$AE$6+1-A73))</f>
      </c>
      <c r="AD73" s="107">
        <f>IF(AC73="","",LN(1-AC73))</f>
      </c>
      <c r="AE73" s="107">
        <f>IF(AB73="","",-(2*A73-1)*(AB73+AD73)/$AE$6)</f>
      </c>
      <c r="AF73" s="106">
        <f>IF(AE73="","",SUM($AE$10:AE73)-$AE$6)</f>
      </c>
      <c r="AG73" s="106"/>
      <c r="AH73" s="107"/>
      <c r="AI73" s="106"/>
      <c r="AJ73" s="106"/>
      <c r="AK73" s="106"/>
    </row>
    <row r="74" ht="12.75" customHeight="1">
      <c r="A74" s="114">
        <v>65.0</v>
      </c>
      <c r="B74" s="122">
        <f>IF(A74&gt;$AE$6,"",SMALL(INDIRECT("'Selo '!"&amp;ADDRESS(17,$Z$3+5,4)&amp;":"&amp;ADDRESS(67,$Z$3+5,4)),A74))</f>
      </c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7"/>
      <c r="Y74" s="119"/>
      <c r="Z74" s="107">
        <f>IF(OR(A74&gt;$AE$6,$AE$6&lt;2,$B$6=0),"",(B74-$B$5)/$B$6)</f>
      </c>
      <c r="AA74" s="107">
        <f>IF(Z74="","",MAX(0.000000000001,MIN(0.999999999999,NORMSDIST(Z74))))</f>
      </c>
      <c r="AB74" s="107">
        <f>IF(AA74="","",LN(AA74))</f>
      </c>
      <c r="AC74" s="107">
        <f>IF(OR(A74&gt;$AE$6,$AE$6&lt;2,$B$6=0),"",INDEX($AA$10:$AA$1009,$AE$6+1-A74))</f>
      </c>
      <c r="AD74" s="107">
        <f>IF(AC74="","",LN(1-AC74))</f>
      </c>
      <c r="AE74" s="107">
        <f>IF(AB74="","",-(2*A74-1)*(AB74+AD74)/$AE$6)</f>
      </c>
      <c r="AF74" s="106">
        <f>IF(AE74="","",SUM($AE$10:AE74)-$AE$6)</f>
      </c>
      <c r="AG74" s="106"/>
      <c r="AH74" s="107"/>
      <c r="AI74" s="106"/>
      <c r="AJ74" s="106"/>
      <c r="AK74" s="106"/>
    </row>
    <row r="75" ht="12.75" customHeight="1">
      <c r="A75" s="114">
        <v>66.0</v>
      </c>
      <c r="B75" s="122">
        <f>IF(A75&gt;$AE$6,"",SMALL(INDIRECT("'Selo '!"&amp;ADDRESS(17,$Z$3+5,4)&amp;":"&amp;ADDRESS(67,$Z$3+5,4)),A75))</f>
      </c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7"/>
      <c r="Y75" s="119"/>
      <c r="Z75" s="107">
        <f>IF(OR(A75&gt;$AE$6,$AE$6&lt;2,$B$6=0),"",(B75-$B$5)/$B$6)</f>
      </c>
      <c r="AA75" s="107">
        <f>IF(Z75="","",MAX(0.000000000001,MIN(0.999999999999,NORMSDIST(Z75))))</f>
      </c>
      <c r="AB75" s="107">
        <f>IF(AA75="","",LN(AA75))</f>
      </c>
      <c r="AC75" s="107">
        <f>IF(OR(A75&gt;$AE$6,$AE$6&lt;2,$B$6=0),"",INDEX($AA$10:$AA$1009,$AE$6+1-A75))</f>
      </c>
      <c r="AD75" s="107">
        <f>IF(AC75="","",LN(1-AC75))</f>
      </c>
      <c r="AE75" s="107">
        <f>IF(AB75="","",-(2*A75-1)*(AB75+AD75)/$AE$6)</f>
      </c>
      <c r="AF75" s="106">
        <f>IF(AE75="","",SUM($AE$10:AE75)-$AE$6)</f>
      </c>
      <c r="AG75" s="106"/>
      <c r="AH75" s="107"/>
      <c r="AI75" s="106"/>
      <c r="AJ75" s="106"/>
      <c r="AK75" s="106"/>
    </row>
    <row r="76" ht="12.75" customHeight="1">
      <c r="A76" s="114">
        <v>67.0</v>
      </c>
      <c r="B76" s="122">
        <f>IF(A76&gt;$AE$6,"",SMALL(INDIRECT("'Selo '!"&amp;ADDRESS(17,$Z$3+5,4)&amp;":"&amp;ADDRESS(67,$Z$3+5,4)),A76))</f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7"/>
      <c r="Y76" s="119"/>
      <c r="Z76" s="107">
        <f>IF(OR(A76&gt;$AE$6,$AE$6&lt;2,$B$6=0),"",(B76-$B$5)/$B$6)</f>
      </c>
      <c r="AA76" s="107">
        <f>IF(Z76="","",MAX(0.000000000001,MIN(0.999999999999,NORMSDIST(Z76))))</f>
      </c>
      <c r="AB76" s="107">
        <f>IF(AA76="","",LN(AA76))</f>
      </c>
      <c r="AC76" s="107">
        <f>IF(OR(A76&gt;$AE$6,$AE$6&lt;2,$B$6=0),"",INDEX($AA$10:$AA$1009,$AE$6+1-A76))</f>
      </c>
      <c r="AD76" s="107">
        <f>IF(AC76="","",LN(1-AC76))</f>
      </c>
      <c r="AE76" s="107">
        <f>IF(AB76="","",-(2*A76-1)*(AB76+AD76)/$AE$6)</f>
      </c>
      <c r="AF76" s="106">
        <f>IF(AE76="","",SUM($AE$10:AE76)-$AE$6)</f>
      </c>
      <c r="AG76" s="106"/>
      <c r="AH76" s="107"/>
      <c r="AI76" s="106"/>
      <c r="AJ76" s="106"/>
      <c r="AK76" s="106"/>
    </row>
    <row r="77" ht="12.75" customHeight="1">
      <c r="A77" s="114">
        <v>68.0</v>
      </c>
      <c r="B77" s="122">
        <f>IF(A77&gt;$AE$6,"",SMALL(INDIRECT("'Selo '!"&amp;ADDRESS(17,$Z$3+5,4)&amp;":"&amp;ADDRESS(67,$Z$3+5,4)),A77))</f>
      </c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7"/>
      <c r="Y77" s="119"/>
      <c r="Z77" s="107">
        <f>IF(OR(A77&gt;$AE$6,$AE$6&lt;2,$B$6=0),"",(B77-$B$5)/$B$6)</f>
      </c>
      <c r="AA77" s="107">
        <f>IF(Z77="","",MAX(0.000000000001,MIN(0.999999999999,NORMSDIST(Z77))))</f>
      </c>
      <c r="AB77" s="107">
        <f>IF(AA77="","",LN(AA77))</f>
      </c>
      <c r="AC77" s="107">
        <f>IF(OR(A77&gt;$AE$6,$AE$6&lt;2,$B$6=0),"",INDEX($AA$10:$AA$1009,$AE$6+1-A77))</f>
      </c>
      <c r="AD77" s="107">
        <f>IF(AC77="","",LN(1-AC77))</f>
      </c>
      <c r="AE77" s="107">
        <f>IF(AB77="","",-(2*A77-1)*(AB77+AD77)/$AE$6)</f>
      </c>
      <c r="AF77" s="106">
        <f>IF(AE77="","",SUM($AE$10:AE77)-$AE$6)</f>
      </c>
      <c r="AG77" s="106"/>
      <c r="AH77" s="107"/>
      <c r="AI77" s="106"/>
      <c r="AJ77" s="106"/>
      <c r="AK77" s="106"/>
    </row>
    <row r="78" ht="12.75" customHeight="1">
      <c r="A78" s="114">
        <v>69.0</v>
      </c>
      <c r="B78" s="122">
        <f>IF(A78&gt;$AE$6,"",SMALL(INDIRECT("'Selo '!"&amp;ADDRESS(17,$Z$3+5,4)&amp;":"&amp;ADDRESS(67,$Z$3+5,4)),A78))</f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7"/>
      <c r="Y78" s="119"/>
      <c r="Z78" s="107">
        <f>IF(OR(A78&gt;$AE$6,$AE$6&lt;2,$B$6=0),"",(B78-$B$5)/$B$6)</f>
      </c>
      <c r="AA78" s="107">
        <f>IF(Z78="","",MAX(0.000000000001,MIN(0.999999999999,NORMSDIST(Z78))))</f>
      </c>
      <c r="AB78" s="107">
        <f>IF(AA78="","",LN(AA78))</f>
      </c>
      <c r="AC78" s="107">
        <f>IF(OR(A78&gt;$AE$6,$AE$6&lt;2,$B$6=0),"",INDEX($AA$10:$AA$1009,$AE$6+1-A78))</f>
      </c>
      <c r="AD78" s="107">
        <f>IF(AC78="","",LN(1-AC78))</f>
      </c>
      <c r="AE78" s="107">
        <f>IF(AB78="","",-(2*A78-1)*(AB78+AD78)/$AE$6)</f>
      </c>
      <c r="AF78" s="106">
        <f>IF(AE78="","",SUM($AE$10:AE78)-$AE$6)</f>
      </c>
      <c r="AG78" s="106"/>
      <c r="AH78" s="107"/>
      <c r="AI78" s="106"/>
      <c r="AJ78" s="106"/>
      <c r="AK78" s="106"/>
    </row>
    <row r="79" ht="12.75" customHeight="1">
      <c r="A79" s="114">
        <v>70.0</v>
      </c>
      <c r="B79" s="122">
        <f>IF(A79&gt;$AE$6,"",SMALL(INDIRECT("'Selo '!"&amp;ADDRESS(17,$Z$3+5,4)&amp;":"&amp;ADDRESS(67,$Z$3+5,4)),A79))</f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7"/>
      <c r="Y79" s="119"/>
      <c r="Z79" s="107">
        <f>IF(OR(A79&gt;$AE$6,$AE$6&lt;2,$B$6=0),"",(B79-$B$5)/$B$6)</f>
      </c>
      <c r="AA79" s="107">
        <f>IF(Z79="","",MAX(0.000000000001,MIN(0.999999999999,NORMSDIST(Z79))))</f>
      </c>
      <c r="AB79" s="107">
        <f>IF(AA79="","",LN(AA79))</f>
      </c>
      <c r="AC79" s="107">
        <f>IF(OR(A79&gt;$AE$6,$AE$6&lt;2,$B$6=0),"",INDEX($AA$10:$AA$1009,$AE$6+1-A79))</f>
      </c>
      <c r="AD79" s="107">
        <f>IF(AC79="","",LN(1-AC79))</f>
      </c>
      <c r="AE79" s="107">
        <f>IF(AB79="","",-(2*A79-1)*(AB79+AD79)/$AE$6)</f>
      </c>
      <c r="AF79" s="106">
        <f>IF(AE79="","",SUM($AE$10:AE79)-$AE$6)</f>
      </c>
      <c r="AG79" s="106"/>
      <c r="AH79" s="107"/>
      <c r="AI79" s="106"/>
      <c r="AJ79" s="106"/>
      <c r="AK79" s="106"/>
    </row>
    <row r="80" ht="12.75" customHeight="1">
      <c r="A80" s="114">
        <v>71.0</v>
      </c>
      <c r="B80" s="122">
        <f>IF(A80&gt;$AE$6,"",SMALL(INDIRECT("'Selo '!"&amp;ADDRESS(17,$Z$3+5,4)&amp;":"&amp;ADDRESS(67,$Z$3+5,4)),A80))</f>
      </c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7"/>
      <c r="Y80" s="119"/>
      <c r="Z80" s="107">
        <f>IF(OR(A80&gt;$AE$6,$AE$6&lt;2,$B$6=0),"",(B80-$B$5)/$B$6)</f>
      </c>
      <c r="AA80" s="107">
        <f>IF(Z80="","",MAX(0.000000000001,MIN(0.999999999999,NORMSDIST(Z80))))</f>
      </c>
      <c r="AB80" s="107">
        <f>IF(AA80="","",LN(AA80))</f>
      </c>
      <c r="AC80" s="107">
        <f>IF(OR(A80&gt;$AE$6,$AE$6&lt;2,$B$6=0),"",INDEX($AA$10:$AA$1009,$AE$6+1-A80))</f>
      </c>
      <c r="AD80" s="107">
        <f>IF(AC80="","",LN(1-AC80))</f>
      </c>
      <c r="AE80" s="107">
        <f>IF(AB80="","",-(2*A80-1)*(AB80+AD80)/$AE$6)</f>
      </c>
      <c r="AF80" s="106">
        <f>IF(AE80="","",SUM($AE$10:AE80)-$AE$6)</f>
      </c>
      <c r="AG80" s="106"/>
      <c r="AH80" s="107"/>
      <c r="AI80" s="106"/>
      <c r="AJ80" s="106"/>
      <c r="AK80" s="106"/>
    </row>
    <row r="81" ht="12.75" customHeight="1">
      <c r="A81" s="114">
        <v>72.0</v>
      </c>
      <c r="B81" s="122">
        <f>IF(A81&gt;$AE$6,"",SMALL(INDIRECT("'Selo '!"&amp;ADDRESS(17,$Z$3+5,4)&amp;":"&amp;ADDRESS(67,$Z$3+5,4)),A81))</f>
      </c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7"/>
      <c r="Y81" s="119"/>
      <c r="Z81" s="107">
        <f>IF(OR(A81&gt;$AE$6,$AE$6&lt;2,$B$6=0),"",(B81-$B$5)/$B$6)</f>
      </c>
      <c r="AA81" s="107">
        <f>IF(Z81="","",MAX(0.000000000001,MIN(0.999999999999,NORMSDIST(Z81))))</f>
      </c>
      <c r="AB81" s="107">
        <f>IF(AA81="","",LN(AA81))</f>
      </c>
      <c r="AC81" s="107">
        <f>IF(OR(A81&gt;$AE$6,$AE$6&lt;2,$B$6=0),"",INDEX($AA$10:$AA$1009,$AE$6+1-A81))</f>
      </c>
      <c r="AD81" s="107">
        <f>IF(AC81="","",LN(1-AC81))</f>
      </c>
      <c r="AE81" s="107">
        <f>IF(AB81="","",-(2*A81-1)*(AB81+AD81)/$AE$6)</f>
      </c>
      <c r="AF81" s="106">
        <f>IF(AE81="","",SUM($AE$10:AE81)-$AE$6)</f>
      </c>
      <c r="AG81" s="106"/>
      <c r="AH81" s="107"/>
      <c r="AI81" s="106"/>
      <c r="AJ81" s="106"/>
      <c r="AK81" s="106"/>
    </row>
    <row r="82" ht="12.75" customHeight="1">
      <c r="A82" s="114">
        <v>73.0</v>
      </c>
      <c r="B82" s="122">
        <f>IF(A82&gt;$AE$6,"",SMALL(INDIRECT("'Selo '!"&amp;ADDRESS(17,$Z$3+5,4)&amp;":"&amp;ADDRESS(67,$Z$3+5,4)),A82))</f>
      </c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7"/>
      <c r="Y82" s="119"/>
      <c r="Z82" s="107">
        <f>IF(OR(A82&gt;$AE$6,$AE$6&lt;2,$B$6=0),"",(B82-$B$5)/$B$6)</f>
      </c>
      <c r="AA82" s="107">
        <f>IF(Z82="","",MAX(0.000000000001,MIN(0.999999999999,NORMSDIST(Z82))))</f>
      </c>
      <c r="AB82" s="107">
        <f>IF(AA82="","",LN(AA82))</f>
      </c>
      <c r="AC82" s="107">
        <f>IF(OR(A82&gt;$AE$6,$AE$6&lt;2,$B$6=0),"",INDEX($AA$10:$AA$1009,$AE$6+1-A82))</f>
      </c>
      <c r="AD82" s="107">
        <f>IF(AC82="","",LN(1-AC82))</f>
      </c>
      <c r="AE82" s="107">
        <f>IF(AB82="","",-(2*A82-1)*(AB82+AD82)/$AE$6)</f>
      </c>
      <c r="AF82" s="106">
        <f>IF(AE82="","",SUM($AE$10:AE82)-$AE$6)</f>
      </c>
      <c r="AG82" s="106"/>
      <c r="AH82" s="107"/>
      <c r="AI82" s="106"/>
      <c r="AJ82" s="106"/>
      <c r="AK82" s="106"/>
    </row>
    <row r="83" ht="12.75" customHeight="1">
      <c r="A83" s="114">
        <v>74.0</v>
      </c>
      <c r="B83" s="122">
        <f>IF(A83&gt;$AE$6,"",SMALL(INDIRECT("'Selo '!"&amp;ADDRESS(17,$Z$3+5,4)&amp;":"&amp;ADDRESS(67,$Z$3+5,4)),A83))</f>
      </c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7"/>
      <c r="Y83" s="119"/>
      <c r="Z83" s="107">
        <f>IF(OR(A83&gt;$AE$6,$AE$6&lt;2,$B$6=0),"",(B83-$B$5)/$B$6)</f>
      </c>
      <c r="AA83" s="107">
        <f>IF(Z83="","",MAX(0.000000000001,MIN(0.999999999999,NORMSDIST(Z83))))</f>
      </c>
      <c r="AB83" s="107">
        <f>IF(AA83="","",LN(AA83))</f>
      </c>
      <c r="AC83" s="107">
        <f>IF(OR(A83&gt;$AE$6,$AE$6&lt;2,$B$6=0),"",INDEX($AA$10:$AA$1009,$AE$6+1-A83))</f>
      </c>
      <c r="AD83" s="107">
        <f>IF(AC83="","",LN(1-AC83))</f>
      </c>
      <c r="AE83" s="107">
        <f>IF(AB83="","",-(2*A83-1)*(AB83+AD83)/$AE$6)</f>
      </c>
      <c r="AF83" s="106">
        <f>IF(AE83="","",SUM($AE$10:AE83)-$AE$6)</f>
      </c>
      <c r="AG83" s="106"/>
      <c r="AH83" s="107"/>
      <c r="AI83" s="106"/>
      <c r="AJ83" s="106"/>
      <c r="AK83" s="106"/>
    </row>
    <row r="84" ht="12.75" customHeight="1">
      <c r="A84" s="114">
        <v>75.0</v>
      </c>
      <c r="B84" s="122">
        <f>IF(A84&gt;$AE$6,"",SMALL(INDIRECT("'Selo '!"&amp;ADDRESS(17,$Z$3+5,4)&amp;":"&amp;ADDRESS(67,$Z$3+5,4)),A84))</f>
      </c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7"/>
      <c r="Y84" s="119"/>
      <c r="Z84" s="107">
        <f>IF(OR(A84&gt;$AE$6,$AE$6&lt;2,$B$6=0),"",(B84-$B$5)/$B$6)</f>
      </c>
      <c r="AA84" s="107">
        <f>IF(Z84="","",MAX(0.000000000001,MIN(0.999999999999,NORMSDIST(Z84))))</f>
      </c>
      <c r="AB84" s="107">
        <f>IF(AA84="","",LN(AA84))</f>
      </c>
      <c r="AC84" s="107">
        <f>IF(OR(A84&gt;$AE$6,$AE$6&lt;2,$B$6=0),"",INDEX($AA$10:$AA$1009,$AE$6+1-A84))</f>
      </c>
      <c r="AD84" s="107">
        <f>IF(AC84="","",LN(1-AC84))</f>
      </c>
      <c r="AE84" s="107">
        <f>IF(AB84="","",-(2*A84-1)*(AB84+AD84)/$AE$6)</f>
      </c>
      <c r="AF84" s="106">
        <f>IF(AE84="","",SUM($AE$10:AE84)-$AE$6)</f>
      </c>
      <c r="AG84" s="106"/>
      <c r="AH84" s="107"/>
      <c r="AI84" s="106"/>
      <c r="AJ84" s="106"/>
      <c r="AK84" s="106"/>
    </row>
    <row r="85" ht="12.75" customHeight="1">
      <c r="A85" s="114">
        <v>76.0</v>
      </c>
      <c r="B85" s="122">
        <f>IF(A85&gt;$AE$6,"",SMALL(INDIRECT("'Selo '!"&amp;ADDRESS(17,$Z$3+5,4)&amp;":"&amp;ADDRESS(67,$Z$3+5,4)),A85))</f>
      </c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7"/>
      <c r="Y85" s="119"/>
      <c r="Z85" s="107">
        <f>IF(OR(A85&gt;$AE$6,$AE$6&lt;2,$B$6=0),"",(B85-$B$5)/$B$6)</f>
      </c>
      <c r="AA85" s="107">
        <f>IF(Z85="","",MAX(0.000000000001,MIN(0.999999999999,NORMSDIST(Z85))))</f>
      </c>
      <c r="AB85" s="107">
        <f>IF(AA85="","",LN(AA85))</f>
      </c>
      <c r="AC85" s="107">
        <f>IF(OR(A85&gt;$AE$6,$AE$6&lt;2,$B$6=0),"",INDEX($AA$10:$AA$1009,$AE$6+1-A85))</f>
      </c>
      <c r="AD85" s="107">
        <f>IF(AC85="","",LN(1-AC85))</f>
      </c>
      <c r="AE85" s="107">
        <f>IF(AB85="","",-(2*A85-1)*(AB85+AD85)/$AE$6)</f>
      </c>
      <c r="AF85" s="106">
        <f>IF(AE85="","",SUM($AE$10:AE85)-$AE$6)</f>
      </c>
      <c r="AG85" s="106"/>
      <c r="AH85" s="107"/>
      <c r="AI85" s="106"/>
      <c r="AJ85" s="106"/>
      <c r="AK85" s="106"/>
    </row>
    <row r="86" ht="12.75" customHeight="1">
      <c r="A86" s="114">
        <v>77.0</v>
      </c>
      <c r="B86" s="122">
        <f>IF(A86&gt;$AE$6,"",SMALL(INDIRECT("'Selo '!"&amp;ADDRESS(17,$Z$3+5,4)&amp;":"&amp;ADDRESS(67,$Z$3+5,4)),A86))</f>
      </c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7"/>
      <c r="Y86" s="119"/>
      <c r="Z86" s="107">
        <f>IF(OR(A86&gt;$AE$6,$AE$6&lt;2,$B$6=0),"",(B86-$B$5)/$B$6)</f>
      </c>
      <c r="AA86" s="107">
        <f>IF(Z86="","",MAX(0.000000000001,MIN(0.999999999999,NORMSDIST(Z86))))</f>
      </c>
      <c r="AB86" s="107">
        <f>IF(AA86="","",LN(AA86))</f>
      </c>
      <c r="AC86" s="107">
        <f>IF(OR(A86&gt;$AE$6,$AE$6&lt;2,$B$6=0),"",INDEX($AA$10:$AA$1009,$AE$6+1-A86))</f>
      </c>
      <c r="AD86" s="107">
        <f>IF(AC86="","",LN(1-AC86))</f>
      </c>
      <c r="AE86" s="107">
        <f>IF(AB86="","",-(2*A86-1)*(AB86+AD86)/$AE$6)</f>
      </c>
      <c r="AF86" s="106">
        <f>IF(AE86="","",SUM($AE$10:AE86)-$AE$6)</f>
      </c>
      <c r="AG86" s="106"/>
      <c r="AH86" s="107"/>
      <c r="AI86" s="106"/>
      <c r="AJ86" s="106"/>
      <c r="AK86" s="106"/>
    </row>
    <row r="87" ht="12.75" customHeight="1">
      <c r="A87" s="114">
        <v>78.0</v>
      </c>
      <c r="B87" s="122">
        <f>IF(A87&gt;$AE$6,"",SMALL(INDIRECT("'Selo '!"&amp;ADDRESS(17,$Z$3+5,4)&amp;":"&amp;ADDRESS(67,$Z$3+5,4)),A87))</f>
      </c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7"/>
      <c r="Y87" s="119"/>
      <c r="Z87" s="107">
        <f>IF(OR(A87&gt;$AE$6,$AE$6&lt;2,$B$6=0),"",(B87-$B$5)/$B$6)</f>
      </c>
      <c r="AA87" s="107">
        <f>IF(Z87="","",MAX(0.000000000001,MIN(0.999999999999,NORMSDIST(Z87))))</f>
      </c>
      <c r="AB87" s="107">
        <f>IF(AA87="","",LN(AA87))</f>
      </c>
      <c r="AC87" s="107">
        <f>IF(OR(A87&gt;$AE$6,$AE$6&lt;2,$B$6=0),"",INDEX($AA$10:$AA$1009,$AE$6+1-A87))</f>
      </c>
      <c r="AD87" s="107">
        <f>IF(AC87="","",LN(1-AC87))</f>
      </c>
      <c r="AE87" s="107">
        <f>IF(AB87="","",-(2*A87-1)*(AB87+AD87)/$AE$6)</f>
      </c>
      <c r="AF87" s="106">
        <f>IF(AE87="","",SUM($AE$10:AE87)-$AE$6)</f>
      </c>
      <c r="AG87" s="106"/>
      <c r="AH87" s="107"/>
      <c r="AI87" s="106"/>
      <c r="AJ87" s="106"/>
      <c r="AK87" s="106"/>
    </row>
    <row r="88" ht="12.75" customHeight="1">
      <c r="A88" s="114">
        <v>79.0</v>
      </c>
      <c r="B88" s="122">
        <f>IF(A88&gt;$AE$6,"",SMALL(INDIRECT("'Selo '!"&amp;ADDRESS(17,$Z$3+5,4)&amp;":"&amp;ADDRESS(67,$Z$3+5,4)),A88))</f>
      </c>
      <c r="C88" s="106"/>
      <c r="D88" s="106"/>
      <c r="E88" s="123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7"/>
      <c r="Y88" s="119"/>
      <c r="Z88" s="107">
        <f>IF(OR(A88&gt;$AE$6,$AE$6&lt;2,$B$6=0),"",(B88-$B$5)/$B$6)</f>
      </c>
      <c r="AA88" s="107">
        <f>IF(Z88="","",MAX(0.000000000001,MIN(0.999999999999,NORMSDIST(Z88))))</f>
      </c>
      <c r="AB88" s="107">
        <f>IF(AA88="","",LN(AA88))</f>
      </c>
      <c r="AC88" s="107">
        <f>IF(OR(A88&gt;$AE$6,$AE$6&lt;2,$B$6=0),"",INDEX($AA$10:$AA$1009,$AE$6+1-A88))</f>
      </c>
      <c r="AD88" s="107">
        <f>IF(AC88="","",LN(1-AC88))</f>
      </c>
      <c r="AE88" s="107">
        <f>IF(AB88="","",-(2*A88-1)*(AB88+AD88)/$AE$6)</f>
      </c>
      <c r="AF88" s="106">
        <f>IF(AE88="","",SUM($AE$10:AE88)-$AE$6)</f>
      </c>
      <c r="AG88" s="106"/>
      <c r="AH88" s="107"/>
      <c r="AI88" s="106"/>
      <c r="AJ88" s="106"/>
      <c r="AK88" s="106"/>
    </row>
    <row r="89" ht="12.75" customHeight="1">
      <c r="A89" s="114">
        <v>80.0</v>
      </c>
      <c r="B89" s="122">
        <f>IF(A89&gt;$AE$6,"",SMALL(INDIRECT("'Selo '!"&amp;ADDRESS(17,$Z$3+5,4)&amp;":"&amp;ADDRESS(67,$Z$3+5,4)),A89))</f>
      </c>
      <c r="C89" s="106"/>
      <c r="D89" s="106"/>
      <c r="E89" s="123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7"/>
      <c r="Y89" s="119"/>
      <c r="Z89" s="107">
        <f>IF(OR(A89&gt;$AE$6,$AE$6&lt;2,$B$6=0),"",(B89-$B$5)/$B$6)</f>
      </c>
      <c r="AA89" s="107">
        <f>IF(Z89="","",MAX(0.000000000001,MIN(0.999999999999,NORMSDIST(Z89))))</f>
      </c>
      <c r="AB89" s="107">
        <f>IF(AA89="","",LN(AA89))</f>
      </c>
      <c r="AC89" s="107">
        <f>IF(OR(A89&gt;$AE$6,$AE$6&lt;2,$B$6=0),"",INDEX($AA$10:$AA$1009,$AE$6+1-A89))</f>
      </c>
      <c r="AD89" s="107">
        <f>IF(AC89="","",LN(1-AC89))</f>
      </c>
      <c r="AE89" s="107">
        <f>IF(AB89="","",-(2*A89-1)*(AB89+AD89)/$AE$6)</f>
      </c>
      <c r="AF89" s="106">
        <f>IF(AE89="","",SUM($AE$10:AE89)-$AE$6)</f>
      </c>
      <c r="AG89" s="106"/>
      <c r="AH89" s="107"/>
      <c r="AI89" s="106"/>
      <c r="AJ89" s="106"/>
      <c r="AK89" s="106"/>
    </row>
    <row r="90" ht="12.75" customHeight="1">
      <c r="A90" s="114">
        <v>81.0</v>
      </c>
      <c r="B90" s="122">
        <f>IF(A90&gt;$AE$6,"",SMALL(INDIRECT("'Selo '!"&amp;ADDRESS(17,$Z$3+5,4)&amp;":"&amp;ADDRESS(67,$Z$3+5,4)),A90))</f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7"/>
      <c r="Y90" s="119"/>
      <c r="Z90" s="107">
        <f>IF(OR(A90&gt;$AE$6,$AE$6&lt;2,$B$6=0),"",(B90-$B$5)/$B$6)</f>
      </c>
      <c r="AA90" s="107">
        <f>IF(Z90="","",MAX(0.000000000001,MIN(0.999999999999,NORMSDIST(Z90))))</f>
      </c>
      <c r="AB90" s="107">
        <f>IF(AA90="","",LN(AA90))</f>
      </c>
      <c r="AC90" s="107">
        <f>IF(OR(A90&gt;$AE$6,$AE$6&lt;2,$B$6=0),"",INDEX($AA$10:$AA$1009,$AE$6+1-A90))</f>
      </c>
      <c r="AD90" s="107">
        <f>IF(AC90="","",LN(1-AC90))</f>
      </c>
      <c r="AE90" s="107">
        <f>IF(AB90="","",-(2*A90-1)*(AB90+AD90)/$AE$6)</f>
      </c>
      <c r="AF90" s="106">
        <f>IF(AE90="","",SUM($AE$10:AE90)-$AE$6)</f>
      </c>
      <c r="AG90" s="106"/>
      <c r="AH90" s="107"/>
      <c r="AI90" s="106"/>
      <c r="AJ90" s="106"/>
      <c r="AK90" s="106"/>
    </row>
    <row r="91" ht="12.75" customHeight="1">
      <c r="A91" s="114">
        <v>82.0</v>
      </c>
      <c r="B91" s="122">
        <f>IF(A91&gt;$AE$6,"",SMALL(INDIRECT("'Selo '!"&amp;ADDRESS(17,$Z$3+5,4)&amp;":"&amp;ADDRESS(67,$Z$3+5,4)),A91))</f>
      </c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7"/>
      <c r="Y91" s="119"/>
      <c r="Z91" s="107">
        <f>IF(OR(A91&gt;$AE$6,$AE$6&lt;2,$B$6=0),"",(B91-$B$5)/$B$6)</f>
      </c>
      <c r="AA91" s="107">
        <f>IF(Z91="","",MAX(0.000000000001,MIN(0.999999999999,NORMSDIST(Z91))))</f>
      </c>
      <c r="AB91" s="107">
        <f>IF(AA91="","",LN(AA91))</f>
      </c>
      <c r="AC91" s="107">
        <f>IF(OR(A91&gt;$AE$6,$AE$6&lt;2,$B$6=0),"",INDEX($AA$10:$AA$1009,$AE$6+1-A91))</f>
      </c>
      <c r="AD91" s="107">
        <f>IF(AC91="","",LN(1-AC91))</f>
      </c>
      <c r="AE91" s="107">
        <f>IF(AB91="","",-(2*A91-1)*(AB91+AD91)/$AE$6)</f>
      </c>
      <c r="AF91" s="106">
        <f>IF(AE91="","",SUM($AE$10:AE91)-$AE$6)</f>
      </c>
      <c r="AG91" s="106"/>
      <c r="AH91" s="107"/>
      <c r="AI91" s="106"/>
      <c r="AJ91" s="106"/>
      <c r="AK91" s="106"/>
    </row>
    <row r="92" ht="12.75" customHeight="1">
      <c r="A92" s="114">
        <v>83.0</v>
      </c>
      <c r="B92" s="122">
        <f>IF(A92&gt;$AE$6,"",SMALL(INDIRECT("'Selo '!"&amp;ADDRESS(17,$Z$3+5,4)&amp;":"&amp;ADDRESS(67,$Z$3+5,4)),A92))</f>
      </c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7"/>
      <c r="Y92" s="119"/>
      <c r="Z92" s="107">
        <f>IF(OR(A92&gt;$AE$6,$AE$6&lt;2,$B$6=0),"",(B92-$B$5)/$B$6)</f>
      </c>
      <c r="AA92" s="107">
        <f>IF(Z92="","",MAX(0.000000000001,MIN(0.999999999999,NORMSDIST(Z92))))</f>
      </c>
      <c r="AB92" s="107">
        <f>IF(AA92="","",LN(AA92))</f>
      </c>
      <c r="AC92" s="107">
        <f>IF(OR(A92&gt;$AE$6,$AE$6&lt;2,$B$6=0),"",INDEX($AA$10:$AA$1009,$AE$6+1-A92))</f>
      </c>
      <c r="AD92" s="107">
        <f>IF(AC92="","",LN(1-AC92))</f>
      </c>
      <c r="AE92" s="107">
        <f>IF(AB92="","",-(2*A92-1)*(AB92+AD92)/$AE$6)</f>
      </c>
      <c r="AF92" s="106">
        <f>IF(AE92="","",SUM($AE$10:AE92)-$AE$6)</f>
      </c>
      <c r="AG92" s="106"/>
      <c r="AH92" s="107"/>
      <c r="AI92" s="106"/>
      <c r="AJ92" s="106"/>
      <c r="AK92" s="106"/>
    </row>
    <row r="93" ht="12.75" customHeight="1">
      <c r="A93" s="114">
        <v>84.0</v>
      </c>
      <c r="B93" s="122">
        <f>IF(A93&gt;$AE$6,"",SMALL(INDIRECT("'Selo '!"&amp;ADDRESS(17,$Z$3+5,4)&amp;":"&amp;ADDRESS(67,$Z$3+5,4)),A93))</f>
      </c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7"/>
      <c r="Y93" s="119"/>
      <c r="Z93" s="107">
        <f>IF(OR(A93&gt;$AE$6,$AE$6&lt;2,$B$6=0),"",(B93-$B$5)/$B$6)</f>
      </c>
      <c r="AA93" s="107">
        <f>IF(Z93="","",MAX(0.000000000001,MIN(0.999999999999,NORMSDIST(Z93))))</f>
      </c>
      <c r="AB93" s="107">
        <f>IF(AA93="","",LN(AA93))</f>
      </c>
      <c r="AC93" s="107">
        <f>IF(OR(A93&gt;$AE$6,$AE$6&lt;2,$B$6=0),"",INDEX($AA$10:$AA$1009,$AE$6+1-A93))</f>
      </c>
      <c r="AD93" s="107">
        <f>IF(AC93="","",LN(1-AC93))</f>
      </c>
      <c r="AE93" s="107">
        <f>IF(AB93="","",-(2*A93-1)*(AB93+AD93)/$AE$6)</f>
      </c>
      <c r="AF93" s="106">
        <f>IF(AE93="","",SUM($AE$10:AE93)-$AE$6)</f>
      </c>
      <c r="AG93" s="106"/>
      <c r="AH93" s="107"/>
      <c r="AI93" s="106"/>
      <c r="AJ93" s="106"/>
      <c r="AK93" s="106"/>
    </row>
    <row r="94" ht="12.75" customHeight="1">
      <c r="A94" s="114">
        <v>85.0</v>
      </c>
      <c r="B94" s="122">
        <f>IF(A94&gt;$AE$6,"",SMALL(INDIRECT("'Selo '!"&amp;ADDRESS(17,$Z$3+5,4)&amp;":"&amp;ADDRESS(67,$Z$3+5,4)),A94))</f>
      </c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7"/>
      <c r="Y94" s="119"/>
      <c r="Z94" s="107">
        <f>IF(OR(A94&gt;$AE$6,$AE$6&lt;2,$B$6=0),"",(B94-$B$5)/$B$6)</f>
      </c>
      <c r="AA94" s="107">
        <f>IF(Z94="","",MAX(0.000000000001,MIN(0.999999999999,NORMSDIST(Z94))))</f>
      </c>
      <c r="AB94" s="107">
        <f>IF(AA94="","",LN(AA94))</f>
      </c>
      <c r="AC94" s="107">
        <f>IF(OR(A94&gt;$AE$6,$AE$6&lt;2,$B$6=0),"",INDEX($AA$10:$AA$1009,$AE$6+1-A94))</f>
      </c>
      <c r="AD94" s="107">
        <f>IF(AC94="","",LN(1-AC94))</f>
      </c>
      <c r="AE94" s="107">
        <f>IF(AB94="","",-(2*A94-1)*(AB94+AD94)/$AE$6)</f>
      </c>
      <c r="AF94" s="106">
        <f>IF(AE94="","",SUM($AE$10:AE94)-$AE$6)</f>
      </c>
      <c r="AG94" s="106"/>
      <c r="AH94" s="107"/>
      <c r="AI94" s="106"/>
      <c r="AJ94" s="106"/>
      <c r="AK94" s="106"/>
    </row>
    <row r="95" ht="12.75" customHeight="1">
      <c r="A95" s="114">
        <v>86.0</v>
      </c>
      <c r="B95" s="122">
        <f>IF(A95&gt;$AE$6,"",SMALL(INDIRECT("'Selo '!"&amp;ADDRESS(17,$Z$3+5,4)&amp;":"&amp;ADDRESS(67,$Z$3+5,4)),A95))</f>
      </c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7"/>
      <c r="Y95" s="119"/>
      <c r="Z95" s="107">
        <f>IF(OR(A95&gt;$AE$6,$AE$6&lt;2,$B$6=0),"",(B95-$B$5)/$B$6)</f>
      </c>
      <c r="AA95" s="107">
        <f>IF(Z95="","",MAX(0.000000000001,MIN(0.999999999999,NORMSDIST(Z95))))</f>
      </c>
      <c r="AB95" s="107">
        <f>IF(AA95="","",LN(AA95))</f>
      </c>
      <c r="AC95" s="107">
        <f>IF(OR(A95&gt;$AE$6,$AE$6&lt;2,$B$6=0),"",INDEX($AA$10:$AA$1009,$AE$6+1-A95))</f>
      </c>
      <c r="AD95" s="107">
        <f>IF(AC95="","",LN(1-AC95))</f>
      </c>
      <c r="AE95" s="107">
        <f>IF(AB95="","",-(2*A95-1)*(AB95+AD95)/$AE$6)</f>
      </c>
      <c r="AF95" s="106">
        <f>IF(AE95="","",SUM($AE$10:AE95)-$AE$6)</f>
      </c>
      <c r="AG95" s="106"/>
      <c r="AH95" s="107"/>
      <c r="AI95" s="106"/>
      <c r="AJ95" s="106"/>
      <c r="AK95" s="106"/>
    </row>
    <row r="96" ht="12.75" customHeight="1">
      <c r="A96" s="114">
        <v>87.0</v>
      </c>
      <c r="B96" s="122">
        <f>IF(A96&gt;$AE$6,"",SMALL(INDIRECT("'Selo '!"&amp;ADDRESS(17,$Z$3+5,4)&amp;":"&amp;ADDRESS(67,$Z$3+5,4)),A96))</f>
      </c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7"/>
      <c r="Y96" s="119"/>
      <c r="Z96" s="107">
        <f>IF(OR(A96&gt;$AE$6,$AE$6&lt;2,$B$6=0),"",(B96-$B$5)/$B$6)</f>
      </c>
      <c r="AA96" s="107">
        <f>IF(Z96="","",MAX(0.000000000001,MIN(0.999999999999,NORMSDIST(Z96))))</f>
      </c>
      <c r="AB96" s="107">
        <f>IF(AA96="","",LN(AA96))</f>
      </c>
      <c r="AC96" s="107">
        <f>IF(OR(A96&gt;$AE$6,$AE$6&lt;2,$B$6=0),"",INDEX($AA$10:$AA$1009,$AE$6+1-A96))</f>
      </c>
      <c r="AD96" s="107">
        <f>IF(AC96="","",LN(1-AC96))</f>
      </c>
      <c r="AE96" s="107">
        <f>IF(AB96="","",-(2*A96-1)*(AB96+AD96)/$AE$6)</f>
      </c>
      <c r="AF96" s="106">
        <f>IF(AE96="","",SUM($AE$10:AE96)-$AE$6)</f>
      </c>
      <c r="AG96" s="106"/>
      <c r="AH96" s="107"/>
      <c r="AI96" s="106"/>
      <c r="AJ96" s="106"/>
      <c r="AK96" s="106"/>
    </row>
    <row r="97" ht="12.75" customHeight="1">
      <c r="A97" s="114">
        <v>88.0</v>
      </c>
      <c r="B97" s="122">
        <f>IF(A97&gt;$AE$6,"",SMALL(INDIRECT("'Selo '!"&amp;ADDRESS(17,$Z$3+5,4)&amp;":"&amp;ADDRESS(67,$Z$3+5,4)),A97))</f>
      </c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7"/>
      <c r="Y97" s="119"/>
      <c r="Z97" s="107">
        <f>IF(OR(A97&gt;$AE$6,$AE$6&lt;2,$B$6=0),"",(B97-$B$5)/$B$6)</f>
      </c>
      <c r="AA97" s="107">
        <f>IF(Z97="","",MAX(0.000000000001,MIN(0.999999999999,NORMSDIST(Z97))))</f>
      </c>
      <c r="AB97" s="107">
        <f>IF(AA97="","",LN(AA97))</f>
      </c>
      <c r="AC97" s="107">
        <f>IF(OR(A97&gt;$AE$6,$AE$6&lt;2,$B$6=0),"",INDEX($AA$10:$AA$1009,$AE$6+1-A97))</f>
      </c>
      <c r="AD97" s="107">
        <f>IF(AC97="","",LN(1-AC97))</f>
      </c>
      <c r="AE97" s="107">
        <f>IF(AB97="","",-(2*A97-1)*(AB97+AD97)/$AE$6)</f>
      </c>
      <c r="AF97" s="106">
        <f>IF(AE97="","",SUM($AE$10:AE97)-$AE$6)</f>
      </c>
      <c r="AG97" s="106"/>
      <c r="AH97" s="107"/>
      <c r="AI97" s="106"/>
      <c r="AJ97" s="106"/>
      <c r="AK97" s="106"/>
    </row>
    <row r="98" ht="12.75" customHeight="1">
      <c r="A98" s="114">
        <v>89.0</v>
      </c>
      <c r="B98" s="122">
        <f>IF(A98&gt;$AE$6,"",SMALL(INDIRECT("'Selo '!"&amp;ADDRESS(17,$Z$3+5,4)&amp;":"&amp;ADDRESS(67,$Z$3+5,4)),A98))</f>
      </c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7"/>
      <c r="Y98" s="119"/>
      <c r="Z98" s="107">
        <f>IF(OR(A98&gt;$AE$6,$AE$6&lt;2,$B$6=0),"",(B98-$B$5)/$B$6)</f>
      </c>
      <c r="AA98" s="107">
        <f>IF(Z98="","",MAX(0.000000000001,MIN(0.999999999999,NORMSDIST(Z98))))</f>
      </c>
      <c r="AB98" s="107">
        <f>IF(AA98="","",LN(AA98))</f>
      </c>
      <c r="AC98" s="107">
        <f>IF(OR(A98&gt;$AE$6,$AE$6&lt;2,$B$6=0),"",INDEX($AA$10:$AA$1009,$AE$6+1-A98))</f>
      </c>
      <c r="AD98" s="107">
        <f>IF(AC98="","",LN(1-AC98))</f>
      </c>
      <c r="AE98" s="107">
        <f>IF(AB98="","",-(2*A98-1)*(AB98+AD98)/$AE$6)</f>
      </c>
      <c r="AF98" s="106">
        <f>IF(AE98="","",SUM($AE$10:AE98)-$AE$6)</f>
      </c>
      <c r="AG98" s="106"/>
      <c r="AH98" s="107"/>
      <c r="AI98" s="106"/>
      <c r="AJ98" s="106"/>
      <c r="AK98" s="106"/>
    </row>
    <row r="99" ht="12.75" customHeight="1">
      <c r="A99" s="114">
        <v>90.0</v>
      </c>
      <c r="B99" s="122">
        <f>IF(A99&gt;$AE$6,"",SMALL(INDIRECT("'Selo '!"&amp;ADDRESS(17,$Z$3+5,4)&amp;":"&amp;ADDRESS(67,$Z$3+5,4)),A99))</f>
      </c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7"/>
      <c r="Y99" s="119"/>
      <c r="Z99" s="107">
        <f>IF(OR(A99&gt;$AE$6,$AE$6&lt;2,$B$6=0),"",(B99-$B$5)/$B$6)</f>
      </c>
      <c r="AA99" s="107">
        <f>IF(Z99="","",MAX(0.000000000001,MIN(0.999999999999,NORMSDIST(Z99))))</f>
      </c>
      <c r="AB99" s="107">
        <f>IF(AA99="","",LN(AA99))</f>
      </c>
      <c r="AC99" s="107">
        <f>IF(OR(A99&gt;$AE$6,$AE$6&lt;2,$B$6=0),"",INDEX($AA$10:$AA$1009,$AE$6+1-A99))</f>
      </c>
      <c r="AD99" s="107">
        <f>IF(AC99="","",LN(1-AC99))</f>
      </c>
      <c r="AE99" s="107">
        <f>IF(AB99="","",-(2*A99-1)*(AB99+AD99)/$AE$6)</f>
      </c>
      <c r="AF99" s="106">
        <f>IF(AE99="","",SUM($AE$10:AE99)-$AE$6)</f>
      </c>
      <c r="AG99" s="106"/>
      <c r="AH99" s="107"/>
      <c r="AI99" s="106"/>
      <c r="AJ99" s="106"/>
      <c r="AK99" s="106"/>
    </row>
    <row r="100" ht="12.75" customHeight="1">
      <c r="A100" s="114">
        <v>91.0</v>
      </c>
      <c r="B100" s="122">
        <f>IF(A100&gt;$AE$6,"",SMALL(INDIRECT("'Selo '!"&amp;ADDRESS(17,$Z$3+5,4)&amp;":"&amp;ADDRESS(67,$Z$3+5,4)),A100))</f>
      </c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7"/>
      <c r="Y100" s="119"/>
      <c r="Z100" s="107">
        <f>IF(OR(A100&gt;$AE$6,$AE$6&lt;2,$B$6=0),"",(B100-$B$5)/$B$6)</f>
      </c>
      <c r="AA100" s="107">
        <f>IF(Z100="","",MAX(0.000000000001,MIN(0.999999999999,NORMSDIST(Z100))))</f>
      </c>
      <c r="AB100" s="107">
        <f>IF(AA100="","",LN(AA100))</f>
      </c>
      <c r="AC100" s="107">
        <f>IF(OR(A100&gt;$AE$6,$AE$6&lt;2,$B$6=0),"",INDEX($AA$10:$AA$1009,$AE$6+1-A100))</f>
      </c>
      <c r="AD100" s="107">
        <f>IF(AC100="","",LN(1-AC100))</f>
      </c>
      <c r="AE100" s="107">
        <f>IF(AB100="","",-(2*A100-1)*(AB100+AD100)/$AE$6)</f>
      </c>
      <c r="AF100" s="106">
        <f>IF(AE100="","",SUM($AE$10:AE100)-$AE$6)</f>
      </c>
      <c r="AG100" s="106"/>
      <c r="AH100" s="107"/>
      <c r="AI100" s="106"/>
      <c r="AJ100" s="106"/>
      <c r="AK100" s="106"/>
    </row>
    <row r="101" ht="12.75" customHeight="1">
      <c r="A101" s="114">
        <v>92.0</v>
      </c>
      <c r="B101" s="122">
        <f>IF(A101&gt;$AE$6,"",SMALL(INDIRECT("'Selo '!"&amp;ADDRESS(17,$Z$3+5,4)&amp;":"&amp;ADDRESS(67,$Z$3+5,4)),A101))</f>
      </c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7"/>
      <c r="Y101" s="119"/>
      <c r="Z101" s="107">
        <f>IF(OR(A101&gt;$AE$6,$AE$6&lt;2,$B$6=0),"",(B101-$B$5)/$B$6)</f>
      </c>
      <c r="AA101" s="107">
        <f>IF(Z101="","",MAX(0.000000000001,MIN(0.999999999999,NORMSDIST(Z101))))</f>
      </c>
      <c r="AB101" s="107">
        <f>IF(AA101="","",LN(AA101))</f>
      </c>
      <c r="AC101" s="107">
        <f>IF(OR(A101&gt;$AE$6,$AE$6&lt;2,$B$6=0),"",INDEX($AA$10:$AA$1009,$AE$6+1-A101))</f>
      </c>
      <c r="AD101" s="107">
        <f>IF(AC101="","",LN(1-AC101))</f>
      </c>
      <c r="AE101" s="107">
        <f>IF(AB101="","",-(2*A101-1)*(AB101+AD101)/$AE$6)</f>
      </c>
      <c r="AF101" s="106">
        <f>IF(AE101="","",SUM($AE$10:AE101)-$AE$6)</f>
      </c>
      <c r="AG101" s="106"/>
      <c r="AH101" s="107"/>
      <c r="AI101" s="106"/>
      <c r="AJ101" s="106"/>
      <c r="AK101" s="106"/>
    </row>
    <row r="102" ht="12.75" customHeight="1">
      <c r="A102" s="114">
        <v>93.0</v>
      </c>
      <c r="B102" s="122">
        <f>IF(A102&gt;$AE$6,"",SMALL(INDIRECT("'Selo '!"&amp;ADDRESS(17,$Z$3+5,4)&amp;":"&amp;ADDRESS(67,$Z$3+5,4)),A102))</f>
      </c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7"/>
      <c r="Y102" s="119"/>
      <c r="Z102" s="107">
        <f>IF(OR(A102&gt;$AE$6,$AE$6&lt;2,$B$6=0),"",(B102-$B$5)/$B$6)</f>
      </c>
      <c r="AA102" s="107">
        <f>IF(Z102="","",MAX(0.000000000001,MIN(0.999999999999,NORMSDIST(Z102))))</f>
      </c>
      <c r="AB102" s="107">
        <f>IF(AA102="","",LN(AA102))</f>
      </c>
      <c r="AC102" s="107">
        <f>IF(OR(A102&gt;$AE$6,$AE$6&lt;2,$B$6=0),"",INDEX($AA$10:$AA$1009,$AE$6+1-A102))</f>
      </c>
      <c r="AD102" s="107">
        <f>IF(AC102="","",LN(1-AC102))</f>
      </c>
      <c r="AE102" s="107">
        <f>IF(AB102="","",-(2*A102-1)*(AB102+AD102)/$AE$6)</f>
      </c>
      <c r="AF102" s="106">
        <f>IF(AE102="","",SUM($AE$10:AE102)-$AE$6)</f>
      </c>
      <c r="AG102" s="106"/>
      <c r="AH102" s="107"/>
      <c r="AI102" s="106"/>
      <c r="AJ102" s="106"/>
      <c r="AK102" s="106"/>
    </row>
    <row r="103" ht="12.75" customHeight="1">
      <c r="A103" s="114">
        <v>94.0</v>
      </c>
      <c r="B103" s="122">
        <f>IF(A103&gt;$AE$6,"",SMALL(INDIRECT("'Selo '!"&amp;ADDRESS(17,$Z$3+5,4)&amp;":"&amp;ADDRESS(67,$Z$3+5,4)),A103))</f>
      </c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7"/>
      <c r="Y103" s="119"/>
      <c r="Z103" s="107">
        <f>IF(OR(A103&gt;$AE$6,$AE$6&lt;2,$B$6=0),"",(B103-$B$5)/$B$6)</f>
      </c>
      <c r="AA103" s="107">
        <f>IF(Z103="","",MAX(0.000000000001,MIN(0.999999999999,NORMSDIST(Z103))))</f>
      </c>
      <c r="AB103" s="107">
        <f>IF(AA103="","",LN(AA103))</f>
      </c>
      <c r="AC103" s="107">
        <f>IF(OR(A103&gt;$AE$6,$AE$6&lt;2,$B$6=0),"",INDEX($AA$10:$AA$1009,$AE$6+1-A103))</f>
      </c>
      <c r="AD103" s="107">
        <f>IF(AC103="","",LN(1-AC103))</f>
      </c>
      <c r="AE103" s="107">
        <f>IF(AB103="","",-(2*A103-1)*(AB103+AD103)/$AE$6)</f>
      </c>
      <c r="AF103" s="106">
        <f>IF(AE103="","",SUM($AE$10:AE103)-$AE$6)</f>
      </c>
      <c r="AG103" s="106"/>
      <c r="AH103" s="107"/>
      <c r="AI103" s="106"/>
      <c r="AJ103" s="106"/>
      <c r="AK103" s="106"/>
    </row>
    <row r="104" ht="12.75" customHeight="1">
      <c r="A104" s="114">
        <v>95.0</v>
      </c>
      <c r="B104" s="122">
        <f>IF(A104&gt;$AE$6,"",SMALL(INDIRECT("'Selo '!"&amp;ADDRESS(17,$Z$3+5,4)&amp;":"&amp;ADDRESS(67,$Z$3+5,4)),A104))</f>
      </c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7"/>
      <c r="Y104" s="119"/>
      <c r="Z104" s="107">
        <f>IF(OR(A104&gt;$AE$6,$AE$6&lt;2,$B$6=0),"",(B104-$B$5)/$B$6)</f>
      </c>
      <c r="AA104" s="107">
        <f>IF(Z104="","",MAX(0.000000000001,MIN(0.999999999999,NORMSDIST(Z104))))</f>
      </c>
      <c r="AB104" s="107">
        <f>IF(AA104="","",LN(AA104))</f>
      </c>
      <c r="AC104" s="107">
        <f>IF(OR(A104&gt;$AE$6,$AE$6&lt;2,$B$6=0),"",INDEX($AA$10:$AA$1009,$AE$6+1-A104))</f>
      </c>
      <c r="AD104" s="107">
        <f>IF(AC104="","",LN(1-AC104))</f>
      </c>
      <c r="AE104" s="107">
        <f>IF(AB104="","",-(2*A104-1)*(AB104+AD104)/$AE$6)</f>
      </c>
      <c r="AF104" s="106">
        <f>IF(AE104="","",SUM($AE$10:AE104)-$AE$6)</f>
      </c>
      <c r="AG104" s="106"/>
      <c r="AH104" s="107"/>
      <c r="AI104" s="106"/>
      <c r="AJ104" s="106"/>
      <c r="AK104" s="106"/>
    </row>
    <row r="105" ht="12.75" customHeight="1">
      <c r="A105" s="114">
        <v>96.0</v>
      </c>
      <c r="B105" s="122">
        <f>IF(A105&gt;$AE$6,"",SMALL(INDIRECT("'Selo '!"&amp;ADDRESS(17,$Z$3+5,4)&amp;":"&amp;ADDRESS(67,$Z$3+5,4)),A105))</f>
      </c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7"/>
      <c r="Y105" s="119"/>
      <c r="Z105" s="107">
        <f>IF(OR(A105&gt;$AE$6,$AE$6&lt;2,$B$6=0),"",(B105-$B$5)/$B$6)</f>
      </c>
      <c r="AA105" s="107">
        <f>IF(Z105="","",MAX(0.000000000001,MIN(0.999999999999,NORMSDIST(Z105))))</f>
      </c>
      <c r="AB105" s="107">
        <f>IF(AA105="","",LN(AA105))</f>
      </c>
      <c r="AC105" s="107">
        <f>IF(OR(A105&gt;$AE$6,$AE$6&lt;2,$B$6=0),"",INDEX($AA$10:$AA$1009,$AE$6+1-A105))</f>
      </c>
      <c r="AD105" s="107">
        <f>IF(AC105="","",LN(1-AC105))</f>
      </c>
      <c r="AE105" s="107">
        <f>IF(AB105="","",-(2*A105-1)*(AB105+AD105)/$AE$6)</f>
      </c>
      <c r="AF105" s="106">
        <f>IF(AE105="","",SUM($AE$10:AE105)-$AE$6)</f>
      </c>
      <c r="AG105" s="106"/>
      <c r="AH105" s="107"/>
      <c r="AI105" s="106"/>
      <c r="AJ105" s="106"/>
      <c r="AK105" s="106"/>
    </row>
    <row r="106" ht="12.75" customHeight="1">
      <c r="A106" s="114">
        <v>97.0</v>
      </c>
      <c r="B106" s="122">
        <f>IF(A106&gt;$AE$6,"",SMALL(INDIRECT("'Selo '!"&amp;ADDRESS(17,$Z$3+5,4)&amp;":"&amp;ADDRESS(67,$Z$3+5,4)),A106))</f>
      </c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7"/>
      <c r="Y106" s="119"/>
      <c r="Z106" s="107">
        <f>IF(OR(A106&gt;$AE$6,$AE$6&lt;2,$B$6=0),"",(B106-$B$5)/$B$6)</f>
      </c>
      <c r="AA106" s="107">
        <f>IF(Z106="","",MAX(0.000000000001,MIN(0.999999999999,NORMSDIST(Z106))))</f>
      </c>
      <c r="AB106" s="107">
        <f>IF(AA106="","",LN(AA106))</f>
      </c>
      <c r="AC106" s="107">
        <f>IF(OR(A106&gt;$AE$6,$AE$6&lt;2,$B$6=0),"",INDEX($AA$10:$AA$1009,$AE$6+1-A106))</f>
      </c>
      <c r="AD106" s="107">
        <f>IF(AC106="","",LN(1-AC106))</f>
      </c>
      <c r="AE106" s="107">
        <f>IF(AB106="","",-(2*A106-1)*(AB106+AD106)/$AE$6)</f>
      </c>
      <c r="AF106" s="106">
        <f>IF(AE106="","",SUM($AE$10:AE106)-$AE$6)</f>
      </c>
      <c r="AG106" s="106"/>
      <c r="AH106" s="107"/>
      <c r="AI106" s="106"/>
      <c r="AJ106" s="106"/>
      <c r="AK106" s="106"/>
    </row>
    <row r="107" ht="12.75" customHeight="1">
      <c r="A107" s="114">
        <v>98.0</v>
      </c>
      <c r="B107" s="122">
        <f>IF(A107&gt;$AE$6,"",SMALL(INDIRECT("'Selo '!"&amp;ADDRESS(17,$Z$3+5,4)&amp;":"&amp;ADDRESS(67,$Z$3+5,4)),A107))</f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7"/>
      <c r="Y107" s="119"/>
      <c r="Z107" s="107">
        <f>IF(OR(A107&gt;$AE$6,$AE$6&lt;2,$B$6=0),"",(B107-$B$5)/$B$6)</f>
      </c>
      <c r="AA107" s="107">
        <f>IF(Z107="","",MAX(0.000000000001,MIN(0.999999999999,NORMSDIST(Z107))))</f>
      </c>
      <c r="AB107" s="107">
        <f>IF(AA107="","",LN(AA107))</f>
      </c>
      <c r="AC107" s="107">
        <f>IF(OR(A107&gt;$AE$6,$AE$6&lt;2,$B$6=0),"",INDEX($AA$10:$AA$1009,$AE$6+1-A107))</f>
      </c>
      <c r="AD107" s="107">
        <f>IF(AC107="","",LN(1-AC107))</f>
      </c>
      <c r="AE107" s="107">
        <f>IF(AB107="","",-(2*A107-1)*(AB107+AD107)/$AE$6)</f>
      </c>
      <c r="AF107" s="106">
        <f>IF(AE107="","",SUM($AE$10:AE107)-$AE$6)</f>
      </c>
      <c r="AG107" s="106"/>
      <c r="AH107" s="107"/>
      <c r="AI107" s="106"/>
      <c r="AJ107" s="106"/>
      <c r="AK107" s="106"/>
    </row>
    <row r="108" ht="12.75" customHeight="1">
      <c r="A108" s="114">
        <v>99.0</v>
      </c>
      <c r="B108" s="122">
        <f>IF(A108&gt;$AE$6,"",SMALL(INDIRECT("'Selo '!"&amp;ADDRESS(17,$Z$3+5,4)&amp;":"&amp;ADDRESS(67,$Z$3+5,4)),A108))</f>
      </c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7"/>
      <c r="Y108" s="119"/>
      <c r="Z108" s="107">
        <f>IF(OR(A108&gt;$AE$6,$AE$6&lt;2,$B$6=0),"",(B108-$B$5)/$B$6)</f>
      </c>
      <c r="AA108" s="107">
        <f>IF(Z108="","",MAX(0.000000000001,MIN(0.999999999999,NORMSDIST(Z108))))</f>
      </c>
      <c r="AB108" s="107">
        <f>IF(AA108="","",LN(AA108))</f>
      </c>
      <c r="AC108" s="107">
        <f>IF(OR(A108&gt;$AE$6,$AE$6&lt;2,$B$6=0),"",INDEX($AA$10:$AA$1009,$AE$6+1-A108))</f>
      </c>
      <c r="AD108" s="107">
        <f>IF(AC108="","",LN(1-AC108))</f>
      </c>
      <c r="AE108" s="107">
        <f>IF(AB108="","",-(2*A108-1)*(AB108+AD108)/$AE$6)</f>
      </c>
      <c r="AF108" s="106">
        <f>IF(AE108="","",SUM($AE$10:AE108)-$AE$6)</f>
      </c>
      <c r="AG108" s="106"/>
      <c r="AH108" s="107"/>
      <c r="AI108" s="106"/>
      <c r="AJ108" s="106"/>
      <c r="AK108" s="106"/>
    </row>
    <row r="109" ht="12.75" customHeight="1">
      <c r="A109" s="114">
        <v>100.0</v>
      </c>
      <c r="B109" s="122">
        <f>IF(A109&gt;$AE$6,"",SMALL(INDIRECT("'Selo '!"&amp;ADDRESS(17,$Z$3+5,4)&amp;":"&amp;ADDRESS(67,$Z$3+5,4)),A109))</f>
      </c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7"/>
      <c r="Y109" s="119"/>
      <c r="Z109" s="107">
        <f>IF(OR(A109&gt;$AE$6,$AE$6&lt;2,$B$6=0),"",(B109-$B$5)/$B$6)</f>
      </c>
      <c r="AA109" s="107">
        <f>IF(Z109="","",MAX(0.000000000001,MIN(0.999999999999,NORMSDIST(Z109))))</f>
      </c>
      <c r="AB109" s="107">
        <f>IF(AA109="","",LN(AA109))</f>
      </c>
      <c r="AC109" s="107">
        <f>IF(OR(A109&gt;$AE$6,$AE$6&lt;2,$B$6=0),"",INDEX($AA$10:$AA$1009,$AE$6+1-A109))</f>
      </c>
      <c r="AD109" s="107">
        <f>IF(AC109="","",LN(1-AC109))</f>
      </c>
      <c r="AE109" s="107">
        <f>IF(AB109="","",-(2*A109-1)*(AB109+AD109)/$AE$6)</f>
      </c>
      <c r="AF109" s="106">
        <f>IF(AE109="","",SUM($AE$10:AE109)-$AE$6)</f>
      </c>
      <c r="AG109" s="106"/>
      <c r="AH109" s="107"/>
      <c r="AI109" s="106"/>
      <c r="AJ109" s="106"/>
      <c r="AK109" s="106"/>
    </row>
    <row r="110" ht="12.75" customHeight="1">
      <c r="A110" s="114">
        <v>101.0</v>
      </c>
      <c r="B110" s="122">
        <f>IF(A110&gt;$AE$6,"",SMALL(INDIRECT("'Selo '!"&amp;ADDRESS(17,$Z$3+5,4)&amp;":"&amp;ADDRESS(67,$Z$3+5,4)),A110))</f>
      </c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7"/>
      <c r="Y110" s="119"/>
      <c r="Z110" s="107">
        <f>IF(OR(A110&gt;$AE$6,$AE$6&lt;2,$B$6=0),"",(B110-$B$5)/$B$6)</f>
      </c>
      <c r="AA110" s="107">
        <f>IF(Z110="","",MAX(0.000000000001,MIN(0.999999999999,NORMSDIST(Z110))))</f>
      </c>
      <c r="AB110" s="107">
        <f>IF(AA110="","",LN(AA110))</f>
      </c>
      <c r="AC110" s="107">
        <f>IF(OR(A110&gt;$AE$6,$AE$6&lt;2,$B$6=0),"",INDEX($AA$10:$AA$1009,$AE$6+1-A110))</f>
      </c>
      <c r="AD110" s="107">
        <f>IF(AC110="","",LN(1-AC110))</f>
      </c>
      <c r="AE110" s="107">
        <f>IF(AB110="","",-(2*A110-1)*(AB110+AD110)/$AE$6)</f>
      </c>
      <c r="AF110" s="106">
        <f>IF(AE110="","",SUM($AE$10:AE110)-$AE$6)</f>
      </c>
      <c r="AG110" s="106"/>
      <c r="AH110" s="107"/>
      <c r="AI110" s="106"/>
      <c r="AJ110" s="106"/>
      <c r="AK110" s="106"/>
    </row>
    <row r="111" ht="12.75" customHeight="1">
      <c r="A111" s="114">
        <v>102.0</v>
      </c>
      <c r="B111" s="122">
        <f>IF(A111&gt;$AE$6,"",SMALL(INDIRECT("'Selo '!"&amp;ADDRESS(17,$Z$3+5,4)&amp;":"&amp;ADDRESS(67,$Z$3+5,4)),A111))</f>
      </c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7"/>
      <c r="Y111" s="119"/>
      <c r="Z111" s="107">
        <f>IF(OR(A111&gt;$AE$6,$AE$6&lt;2,$B$6=0),"",(B111-$B$5)/$B$6)</f>
      </c>
      <c r="AA111" s="107">
        <f>IF(Z111="","",MAX(0.000000000001,MIN(0.999999999999,NORMSDIST(Z111))))</f>
      </c>
      <c r="AB111" s="107">
        <f>IF(AA111="","",LN(AA111))</f>
      </c>
      <c r="AC111" s="107">
        <f>IF(OR(A111&gt;$AE$6,$AE$6&lt;2,$B$6=0),"",INDEX($AA$10:$AA$1009,$AE$6+1-A111))</f>
      </c>
      <c r="AD111" s="107">
        <f>IF(AC111="","",LN(1-AC111))</f>
      </c>
      <c r="AE111" s="107">
        <f>IF(AB111="","",-(2*A111-1)*(AB111+AD111)/$AE$6)</f>
      </c>
      <c r="AF111" s="106">
        <f>IF(AE111="","",SUM($AE$10:AE111)-$AE$6)</f>
      </c>
      <c r="AG111" s="106"/>
      <c r="AH111" s="107"/>
      <c r="AI111" s="106"/>
      <c r="AJ111" s="106"/>
      <c r="AK111" s="106"/>
    </row>
    <row r="112" ht="12.75" customHeight="1">
      <c r="A112" s="114">
        <v>103.0</v>
      </c>
      <c r="B112" s="107">
        <f>IF(A112&gt;$AE$6,"",SMALL(INDIRECT("'Selo '!"&amp;ADDRESS(17,$Z$3+5,4)&amp;":"&amp;ADDRESS(67,$Z$3+5,4)),A112))</f>
      </c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7"/>
      <c r="Y112" s="119"/>
      <c r="Z112" s="107">
        <f>IF(OR(A112&gt;$AE$6,$AE$6&lt;2,$B$6=0),"",(B112-$B$5)/$B$6)</f>
      </c>
      <c r="AA112" s="107">
        <f>IF(Z112="","",MAX(0.000000000001,MIN(0.999999999999,NORMSDIST(Z112))))</f>
      </c>
      <c r="AB112" s="107">
        <f>IF(AA112="","",LN(AA112))</f>
      </c>
      <c r="AC112" s="107">
        <f>IF(OR(A112&gt;$AE$6,$AE$6&lt;2,$B$6=0),"",INDEX($AA$10:$AA$1009,$AE$6+1-A112))</f>
      </c>
      <c r="AD112" s="107">
        <f>IF(AC112="","",LN(1-AC112))</f>
      </c>
      <c r="AE112" s="107">
        <f>IF(AB112="","",-(2*A112-1)*(AB112+AD112)/$AE$6)</f>
      </c>
      <c r="AF112" s="106">
        <f>IF(AE112="","",SUM($AE$10:AE112)-$AE$6)</f>
      </c>
      <c r="AG112" s="106"/>
      <c r="AH112" s="107"/>
      <c r="AI112" s="106"/>
      <c r="AJ112" s="106"/>
      <c r="AK112" s="106"/>
    </row>
    <row r="113" ht="12.75" customHeight="1">
      <c r="A113" s="114">
        <v>104.0</v>
      </c>
      <c r="B113" s="107">
        <f>IF(A113&gt;$AE$6,"",SMALL(INDIRECT("'Selo '!"&amp;ADDRESS(17,$Z$3+5,4)&amp;":"&amp;ADDRESS(67,$Z$3+5,4)),A113))</f>
      </c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7"/>
      <c r="Y113" s="119"/>
      <c r="Z113" s="107">
        <f>IF(OR(A113&gt;$AE$6,$AE$6&lt;2,$B$6=0),"",(B113-$B$5)/$B$6)</f>
      </c>
      <c r="AA113" s="107">
        <f>IF(Z113="","",MAX(0.000000000001,MIN(0.999999999999,NORMSDIST(Z113))))</f>
      </c>
      <c r="AB113" s="107">
        <f>IF(AA113="","",LN(AA113))</f>
      </c>
      <c r="AC113" s="107">
        <f>IF(OR(A113&gt;$AE$6,$AE$6&lt;2,$B$6=0),"",INDEX($AA$10:$AA$1009,$AE$6+1-A113))</f>
      </c>
      <c r="AD113" s="107">
        <f>IF(AC113="","",LN(1-AC113))</f>
      </c>
      <c r="AE113" s="107">
        <f>IF(AB113="","",-(2*A113-1)*(AB113+AD113)/$AE$6)</f>
      </c>
      <c r="AF113" s="106">
        <f>IF(AE113="","",SUM($AE$10:AE113)-$AE$6)</f>
      </c>
      <c r="AG113" s="106"/>
      <c r="AH113" s="107"/>
      <c r="AI113" s="106"/>
      <c r="AJ113" s="106"/>
      <c r="AK113" s="106"/>
    </row>
    <row r="114" ht="12.75" customHeight="1">
      <c r="A114" s="114">
        <v>105.0</v>
      </c>
      <c r="B114" s="107">
        <f>IF(A114&gt;$AE$6,"",SMALL(INDIRECT("'Selo '!"&amp;ADDRESS(17,$Z$3+5,4)&amp;":"&amp;ADDRESS(67,$Z$3+5,4)),A114))</f>
      </c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7"/>
      <c r="Y114" s="119"/>
      <c r="Z114" s="107">
        <f>IF(OR(A114&gt;$AE$6,$AE$6&lt;2,$B$6=0),"",(B114-$B$5)/$B$6)</f>
      </c>
      <c r="AA114" s="107">
        <f>IF(Z114="","",MAX(0.000000000001,MIN(0.999999999999,NORMSDIST(Z114))))</f>
      </c>
      <c r="AB114" s="107">
        <f>IF(AA114="","",LN(AA114))</f>
      </c>
      <c r="AC114" s="107">
        <f>IF(OR(A114&gt;$AE$6,$AE$6&lt;2,$B$6=0),"",INDEX($AA$10:$AA$1009,$AE$6+1-A114))</f>
      </c>
      <c r="AD114" s="107">
        <f>IF(AC114="","",LN(1-AC114))</f>
      </c>
      <c r="AE114" s="107">
        <f>IF(AB114="","",-(2*A114-1)*(AB114+AD114)/$AE$6)</f>
      </c>
      <c r="AF114" s="106">
        <f>IF(AE114="","",SUM($AE$10:AE114)-$AE$6)</f>
      </c>
      <c r="AG114" s="106"/>
      <c r="AH114" s="107"/>
      <c r="AI114" s="106"/>
      <c r="AJ114" s="106"/>
      <c r="AK114" s="106"/>
    </row>
    <row r="115" ht="12.75" customHeight="1">
      <c r="A115" s="114">
        <v>106.0</v>
      </c>
      <c r="B115" s="107">
        <f>IF(A115&gt;$AE$6,"",SMALL(INDIRECT("'Selo '!"&amp;ADDRESS(17,$Z$3+5,4)&amp;":"&amp;ADDRESS(67,$Z$3+5,4)),A115))</f>
      </c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7"/>
      <c r="Y115" s="119"/>
      <c r="Z115" s="107">
        <f>IF(OR(A115&gt;$AE$6,$AE$6&lt;2,$B$6=0),"",(B115-$B$5)/$B$6)</f>
      </c>
      <c r="AA115" s="107">
        <f>IF(Z115="","",MAX(0.000000000001,MIN(0.999999999999,NORMSDIST(Z115))))</f>
      </c>
      <c r="AB115" s="107">
        <f>IF(AA115="","",LN(AA115))</f>
      </c>
      <c r="AC115" s="107">
        <f>IF(OR(A115&gt;$AE$6,$AE$6&lt;2,$B$6=0),"",INDEX($AA$10:$AA$1009,$AE$6+1-A115))</f>
      </c>
      <c r="AD115" s="107">
        <f>IF(AC115="","",LN(1-AC115))</f>
      </c>
      <c r="AE115" s="107">
        <f>IF(AB115="","",-(2*A115-1)*(AB115+AD115)/$AE$6)</f>
      </c>
      <c r="AF115" s="106">
        <f>IF(AE115="","",SUM($AE$10:AE115)-$AE$6)</f>
      </c>
      <c r="AG115" s="106"/>
      <c r="AH115" s="107"/>
      <c r="AI115" s="106"/>
      <c r="AJ115" s="106"/>
      <c r="AK115" s="106"/>
    </row>
    <row r="116" ht="12.75" customHeight="1">
      <c r="A116" s="114">
        <v>107.0</v>
      </c>
      <c r="B116" s="107">
        <f>IF(A116&gt;$AE$6,"",SMALL(INDIRECT("'Selo '!"&amp;ADDRESS(17,$Z$3+5,4)&amp;":"&amp;ADDRESS(67,$Z$3+5,4)),A116))</f>
      </c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7"/>
      <c r="Y116" s="119"/>
      <c r="Z116" s="107">
        <f>IF(OR(A116&gt;$AE$6,$AE$6&lt;2,$B$6=0),"",(B116-$B$5)/$B$6)</f>
      </c>
      <c r="AA116" s="107">
        <f>IF(Z116="","",MAX(0.000000000001,MIN(0.999999999999,NORMSDIST(Z116))))</f>
      </c>
      <c r="AB116" s="107">
        <f>IF(AA116="","",LN(AA116))</f>
      </c>
      <c r="AC116" s="107">
        <f>IF(OR(A116&gt;$AE$6,$AE$6&lt;2,$B$6=0),"",INDEX($AA$10:$AA$1009,$AE$6+1-A116))</f>
      </c>
      <c r="AD116" s="107">
        <f>IF(AC116="","",LN(1-AC116))</f>
      </c>
      <c r="AE116" s="107">
        <f>IF(AB116="","",-(2*A116-1)*(AB116+AD116)/$AE$6)</f>
      </c>
      <c r="AF116" s="106">
        <f>IF(AE116="","",SUM($AE$10:AE116)-$AE$6)</f>
      </c>
      <c r="AG116" s="106"/>
      <c r="AH116" s="107"/>
      <c r="AI116" s="106"/>
      <c r="AJ116" s="106"/>
      <c r="AK116" s="106"/>
    </row>
    <row r="117" ht="12.75" customHeight="1">
      <c r="A117" s="114">
        <v>108.0</v>
      </c>
      <c r="B117" s="107">
        <f>IF(A117&gt;$AE$6,"",SMALL(INDIRECT("'Selo '!"&amp;ADDRESS(17,$Z$3+5,4)&amp;":"&amp;ADDRESS(67,$Z$3+5,4)),A117))</f>
      </c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7"/>
      <c r="Y117" s="119"/>
      <c r="Z117" s="107">
        <f>IF(OR(A117&gt;$AE$6,$AE$6&lt;2,$B$6=0),"",(B117-$B$5)/$B$6)</f>
      </c>
      <c r="AA117" s="107">
        <f>IF(Z117="","",MAX(0.000000000001,MIN(0.999999999999,NORMSDIST(Z117))))</f>
      </c>
      <c r="AB117" s="107">
        <f>IF(AA117="","",LN(AA117))</f>
      </c>
      <c r="AC117" s="107">
        <f>IF(OR(A117&gt;$AE$6,$AE$6&lt;2,$B$6=0),"",INDEX($AA$10:$AA$1009,$AE$6+1-A117))</f>
      </c>
      <c r="AD117" s="107">
        <f>IF(AC117="","",LN(1-AC117))</f>
      </c>
      <c r="AE117" s="107">
        <f>IF(AB117="","",-(2*A117-1)*(AB117+AD117)/$AE$6)</f>
      </c>
      <c r="AF117" s="106">
        <f>IF(AE117="","",SUM($AE$10:AE117)-$AE$6)</f>
      </c>
      <c r="AG117" s="106"/>
      <c r="AH117" s="107"/>
      <c r="AI117" s="106"/>
      <c r="AJ117" s="106"/>
      <c r="AK117" s="106"/>
    </row>
    <row r="118" ht="12.75" customHeight="1">
      <c r="A118" s="114">
        <v>109.0</v>
      </c>
      <c r="B118" s="107">
        <f>IF(A118&gt;$AE$6,"",SMALL(INDIRECT("'Selo '!"&amp;ADDRESS(17,$Z$3+5,4)&amp;":"&amp;ADDRESS(67,$Z$3+5,4)),A118))</f>
      </c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7"/>
      <c r="Y118" s="119"/>
      <c r="Z118" s="107">
        <f>IF(OR(A118&gt;$AE$6,$AE$6&lt;2,$B$6=0),"",(B118-$B$5)/$B$6)</f>
      </c>
      <c r="AA118" s="107">
        <f>IF(Z118="","",MAX(0.000000000001,MIN(0.999999999999,NORMSDIST(Z118))))</f>
      </c>
      <c r="AB118" s="107">
        <f>IF(AA118="","",LN(AA118))</f>
      </c>
      <c r="AC118" s="107">
        <f>IF(OR(A118&gt;$AE$6,$AE$6&lt;2,$B$6=0),"",INDEX($AA$10:$AA$1009,$AE$6+1-A118))</f>
      </c>
      <c r="AD118" s="107">
        <f>IF(AC118="","",LN(1-AC118))</f>
      </c>
      <c r="AE118" s="107">
        <f>IF(AB118="","",-(2*A118-1)*(AB118+AD118)/$AE$6)</f>
      </c>
      <c r="AF118" s="106">
        <f>IF(AE118="","",SUM($AE$10:AE118)-$AE$6)</f>
      </c>
      <c r="AG118" s="106"/>
      <c r="AH118" s="107"/>
      <c r="AI118" s="106"/>
      <c r="AJ118" s="106"/>
      <c r="AK118" s="106"/>
    </row>
    <row r="119" ht="12.75" customHeight="1">
      <c r="A119" s="114">
        <v>110.0</v>
      </c>
      <c r="B119" s="107">
        <f>IF(A119&gt;$AE$6,"",SMALL(INDIRECT("'Selo '!"&amp;ADDRESS(17,$Z$3+5,4)&amp;":"&amp;ADDRESS(67,$Z$3+5,4)),A119))</f>
      </c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7"/>
      <c r="Y119" s="119"/>
      <c r="Z119" s="107">
        <f>IF(OR(A119&gt;$AE$6,$AE$6&lt;2,$B$6=0),"",(B119-$B$5)/$B$6)</f>
      </c>
      <c r="AA119" s="107">
        <f>IF(Z119="","",MAX(0.000000000001,MIN(0.999999999999,NORMSDIST(Z119))))</f>
      </c>
      <c r="AB119" s="107">
        <f>IF(AA119="","",LN(AA119))</f>
      </c>
      <c r="AC119" s="107">
        <f>IF(OR(A119&gt;$AE$6,$AE$6&lt;2,$B$6=0),"",INDEX($AA$10:$AA$1009,$AE$6+1-A119))</f>
      </c>
      <c r="AD119" s="107">
        <f>IF(AC119="","",LN(1-AC119))</f>
      </c>
      <c r="AE119" s="107">
        <f>IF(AB119="","",-(2*A119-1)*(AB119+AD119)/$AE$6)</f>
      </c>
      <c r="AF119" s="106">
        <f>IF(AE119="","",SUM($AE$10:AE119)-$AE$6)</f>
      </c>
      <c r="AG119" s="106"/>
      <c r="AH119" s="107"/>
      <c r="AI119" s="106"/>
      <c r="AJ119" s="106"/>
      <c r="AK119" s="106"/>
    </row>
    <row r="120" ht="12.75" customHeight="1">
      <c r="A120" s="114">
        <v>111.0</v>
      </c>
      <c r="B120" s="107">
        <f>IF(A120&gt;$AE$6,"",SMALL(INDIRECT("'Selo '!"&amp;ADDRESS(17,$Z$3+5,4)&amp;":"&amp;ADDRESS(67,$Z$3+5,4)),A120))</f>
      </c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7"/>
      <c r="Y120" s="119"/>
      <c r="Z120" s="107">
        <f>IF(OR(A120&gt;$AE$6,$AE$6&lt;2,$B$6=0),"",(B120-$B$5)/$B$6)</f>
      </c>
      <c r="AA120" s="107">
        <f>IF(Z120="","",MAX(0.000000000001,MIN(0.999999999999,NORMSDIST(Z120))))</f>
      </c>
      <c r="AB120" s="107">
        <f>IF(AA120="","",LN(AA120))</f>
      </c>
      <c r="AC120" s="107">
        <f>IF(OR(A120&gt;$AE$6,$AE$6&lt;2,$B$6=0),"",INDEX($AA$10:$AA$1009,$AE$6+1-A120))</f>
      </c>
      <c r="AD120" s="107">
        <f>IF(AC120="","",LN(1-AC120))</f>
      </c>
      <c r="AE120" s="107">
        <f>IF(AB120="","",-(2*A120-1)*(AB120+AD120)/$AE$6)</f>
      </c>
      <c r="AF120" s="106">
        <f>IF(AE120="","",SUM($AE$10:AE120)-$AE$6)</f>
      </c>
      <c r="AG120" s="106"/>
      <c r="AH120" s="107"/>
      <c r="AI120" s="106"/>
      <c r="AJ120" s="106"/>
      <c r="AK120" s="106"/>
    </row>
    <row r="121" ht="12.75" customHeight="1">
      <c r="A121" s="114">
        <v>112.0</v>
      </c>
      <c r="B121" s="107">
        <f>IF(A121&gt;$AE$6,"",SMALL(INDIRECT("'Selo '!"&amp;ADDRESS(17,$Z$3+5,4)&amp;":"&amp;ADDRESS(67,$Z$3+5,4)),A121))</f>
      </c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7"/>
      <c r="Y121" s="119"/>
      <c r="Z121" s="107">
        <f>IF(OR(A121&gt;$AE$6,$AE$6&lt;2,$B$6=0),"",(B121-$B$5)/$B$6)</f>
      </c>
      <c r="AA121" s="107">
        <f>IF(Z121="","",MAX(0.000000000001,MIN(0.999999999999,NORMSDIST(Z121))))</f>
      </c>
      <c r="AB121" s="107">
        <f>IF(AA121="","",LN(AA121))</f>
      </c>
      <c r="AC121" s="107">
        <f>IF(OR(A121&gt;$AE$6,$AE$6&lt;2,$B$6=0),"",INDEX($AA$10:$AA$1009,$AE$6+1-A121))</f>
      </c>
      <c r="AD121" s="107">
        <f>IF(AC121="","",LN(1-AC121))</f>
      </c>
      <c r="AE121" s="107">
        <f>IF(AB121="","",-(2*A121-1)*(AB121+AD121)/$AE$6)</f>
      </c>
      <c r="AF121" s="106">
        <f>IF(AE121="","",SUM($AE$10:AE121)-$AE$6)</f>
      </c>
      <c r="AG121" s="106"/>
      <c r="AH121" s="107"/>
      <c r="AI121" s="106"/>
      <c r="AJ121" s="106"/>
      <c r="AK121" s="106"/>
    </row>
    <row r="122" ht="12.75" customHeight="1">
      <c r="A122" s="114">
        <v>113.0</v>
      </c>
      <c r="B122" s="107">
        <f>IF(A122&gt;$AE$6,"",SMALL(INDIRECT("'Selo '!"&amp;ADDRESS(17,$Z$3+5,4)&amp;":"&amp;ADDRESS(67,$Z$3+5,4)),A122))</f>
      </c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7"/>
      <c r="Y122" s="119"/>
      <c r="Z122" s="107">
        <f>IF(OR(A122&gt;$AE$6,$AE$6&lt;2,$B$6=0),"",(B122-$B$5)/$B$6)</f>
      </c>
      <c r="AA122" s="107">
        <f>IF(Z122="","",MAX(0.000000000001,MIN(0.999999999999,NORMSDIST(Z122))))</f>
      </c>
      <c r="AB122" s="107">
        <f>IF(AA122="","",LN(AA122))</f>
      </c>
      <c r="AC122" s="107">
        <f>IF(OR(A122&gt;$AE$6,$AE$6&lt;2,$B$6=0),"",INDEX($AA$10:$AA$1009,$AE$6+1-A122))</f>
      </c>
      <c r="AD122" s="107">
        <f>IF(AC122="","",LN(1-AC122))</f>
      </c>
      <c r="AE122" s="107">
        <f>IF(AB122="","",-(2*A122-1)*(AB122+AD122)/$AE$6)</f>
      </c>
      <c r="AF122" s="106">
        <f>IF(AE122="","",SUM($AE$10:AE122)-$AE$6)</f>
      </c>
      <c r="AG122" s="106"/>
      <c r="AH122" s="107"/>
      <c r="AI122" s="106"/>
      <c r="AJ122" s="106"/>
      <c r="AK122" s="106"/>
    </row>
    <row r="123" ht="12.75" customHeight="1">
      <c r="A123" s="114">
        <v>114.0</v>
      </c>
      <c r="B123" s="107">
        <f>IF(A123&gt;$AE$6,"",SMALL(INDIRECT("'Selo '!"&amp;ADDRESS(17,$Z$3+5,4)&amp;":"&amp;ADDRESS(67,$Z$3+5,4)),A123))</f>
      </c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7"/>
      <c r="Y123" s="119"/>
      <c r="Z123" s="107">
        <f>IF(OR(A123&gt;$AE$6,$AE$6&lt;2,$B$6=0),"",(B123-$B$5)/$B$6)</f>
      </c>
      <c r="AA123" s="107">
        <f>IF(Z123="","",MAX(0.000000000001,MIN(0.999999999999,NORMSDIST(Z123))))</f>
      </c>
      <c r="AB123" s="107">
        <f>IF(AA123="","",LN(AA123))</f>
      </c>
      <c r="AC123" s="107">
        <f>IF(OR(A123&gt;$AE$6,$AE$6&lt;2,$B$6=0),"",INDEX($AA$10:$AA$1009,$AE$6+1-A123))</f>
      </c>
      <c r="AD123" s="107">
        <f>IF(AC123="","",LN(1-AC123))</f>
      </c>
      <c r="AE123" s="107">
        <f>IF(AB123="","",-(2*A123-1)*(AB123+AD123)/$AE$6)</f>
      </c>
      <c r="AF123" s="106">
        <f>IF(AE123="","",SUM($AE$10:AE123)-$AE$6)</f>
      </c>
      <c r="AG123" s="106"/>
      <c r="AH123" s="107"/>
      <c r="AI123" s="106"/>
      <c r="AJ123" s="106"/>
      <c r="AK123" s="106"/>
    </row>
    <row r="124" ht="12.75" customHeight="1">
      <c r="A124" s="114">
        <v>115.0</v>
      </c>
      <c r="B124" s="107">
        <f>IF(A124&gt;$AE$6,"",SMALL(INDIRECT("'Selo '!"&amp;ADDRESS(17,$Z$3+5,4)&amp;":"&amp;ADDRESS(67,$Z$3+5,4)),A124))</f>
      </c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7"/>
      <c r="Y124" s="119"/>
      <c r="Z124" s="107">
        <f>IF(OR(A124&gt;$AE$6,$AE$6&lt;2,$B$6=0),"",(B124-$B$5)/$B$6)</f>
      </c>
      <c r="AA124" s="107">
        <f>IF(Z124="","",MAX(0.000000000001,MIN(0.999999999999,NORMSDIST(Z124))))</f>
      </c>
      <c r="AB124" s="107">
        <f>IF(AA124="","",LN(AA124))</f>
      </c>
      <c r="AC124" s="107">
        <f>IF(OR(A124&gt;$AE$6,$AE$6&lt;2,$B$6=0),"",INDEX($AA$10:$AA$1009,$AE$6+1-A124))</f>
      </c>
      <c r="AD124" s="107">
        <f>IF(AC124="","",LN(1-AC124))</f>
      </c>
      <c r="AE124" s="107">
        <f>IF(AB124="","",-(2*A124-1)*(AB124+AD124)/$AE$6)</f>
      </c>
      <c r="AF124" s="106">
        <f>IF(AE124="","",SUM($AE$10:AE124)-$AE$6)</f>
      </c>
      <c r="AG124" s="106"/>
      <c r="AH124" s="107"/>
      <c r="AI124" s="106"/>
      <c r="AJ124" s="106"/>
      <c r="AK124" s="106"/>
    </row>
    <row r="125" ht="12.75" customHeight="1">
      <c r="A125" s="114">
        <v>116.0</v>
      </c>
      <c r="B125" s="107">
        <f>IF(A125&gt;$AE$6,"",SMALL(INDIRECT("'Selo '!"&amp;ADDRESS(17,$Z$3+5,4)&amp;":"&amp;ADDRESS(67,$Z$3+5,4)),A125))</f>
      </c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7"/>
      <c r="Y125" s="119"/>
      <c r="Z125" s="107">
        <f>IF(OR(A125&gt;$AE$6,$AE$6&lt;2,$B$6=0),"",(B125-$B$5)/$B$6)</f>
      </c>
      <c r="AA125" s="107">
        <f>IF(Z125="","",MAX(0.000000000001,MIN(0.999999999999,NORMSDIST(Z125))))</f>
      </c>
      <c r="AB125" s="107">
        <f>IF(AA125="","",LN(AA125))</f>
      </c>
      <c r="AC125" s="107">
        <f>IF(OR(A125&gt;$AE$6,$AE$6&lt;2,$B$6=0),"",INDEX($AA$10:$AA$1009,$AE$6+1-A125))</f>
      </c>
      <c r="AD125" s="107">
        <f>IF(AC125="","",LN(1-AC125))</f>
      </c>
      <c r="AE125" s="107">
        <f>IF(AB125="","",-(2*A125-1)*(AB125+AD125)/$AE$6)</f>
      </c>
      <c r="AF125" s="106">
        <f>IF(AE125="","",SUM($AE$10:AE125)-$AE$6)</f>
      </c>
      <c r="AG125" s="106"/>
      <c r="AH125" s="107"/>
      <c r="AI125" s="106"/>
      <c r="AJ125" s="106"/>
      <c r="AK125" s="106"/>
    </row>
    <row r="126" ht="12.75" customHeight="1">
      <c r="A126" s="114">
        <v>117.0</v>
      </c>
      <c r="B126" s="107">
        <f>IF(A126&gt;$AE$6,"",SMALL(INDIRECT("'Selo '!"&amp;ADDRESS(17,$Z$3+5,4)&amp;":"&amp;ADDRESS(67,$Z$3+5,4)),A126))</f>
      </c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7"/>
      <c r="Y126" s="119"/>
      <c r="Z126" s="107">
        <f>IF(OR(A126&gt;$AE$6,$AE$6&lt;2,$B$6=0),"",(B126-$B$5)/$B$6)</f>
      </c>
      <c r="AA126" s="107">
        <f>IF(Z126="","",MAX(0.000000000001,MIN(0.999999999999,NORMSDIST(Z126))))</f>
      </c>
      <c r="AB126" s="107">
        <f>IF(AA126="","",LN(AA126))</f>
      </c>
      <c r="AC126" s="107">
        <f>IF(OR(A126&gt;$AE$6,$AE$6&lt;2,$B$6=0),"",INDEX($AA$10:$AA$1009,$AE$6+1-A126))</f>
      </c>
      <c r="AD126" s="107">
        <f>IF(AC126="","",LN(1-AC126))</f>
      </c>
      <c r="AE126" s="107">
        <f>IF(AB126="","",-(2*A126-1)*(AB126+AD126)/$AE$6)</f>
      </c>
      <c r="AF126" s="106">
        <f>IF(AE126="","",SUM($AE$10:AE126)-$AE$6)</f>
      </c>
      <c r="AG126" s="106"/>
      <c r="AH126" s="107"/>
      <c r="AI126" s="106"/>
      <c r="AJ126" s="106"/>
      <c r="AK126" s="106"/>
    </row>
    <row r="127" ht="12.75" customHeight="1">
      <c r="A127" s="114">
        <v>118.0</v>
      </c>
      <c r="B127" s="107">
        <f>IF(A127&gt;$AE$6,"",SMALL(INDIRECT("'Selo '!"&amp;ADDRESS(17,$Z$3+5,4)&amp;":"&amp;ADDRESS(67,$Z$3+5,4)),A127))</f>
      </c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7"/>
      <c r="Y127" s="119"/>
      <c r="Z127" s="107">
        <f>IF(OR(A127&gt;$AE$6,$AE$6&lt;2,$B$6=0),"",(B127-$B$5)/$B$6)</f>
      </c>
      <c r="AA127" s="107">
        <f>IF(Z127="","",MAX(0.000000000001,MIN(0.999999999999,NORMSDIST(Z127))))</f>
      </c>
      <c r="AB127" s="107">
        <f>IF(AA127="","",LN(AA127))</f>
      </c>
      <c r="AC127" s="107">
        <f>IF(OR(A127&gt;$AE$6,$AE$6&lt;2,$B$6=0),"",INDEX($AA$10:$AA$1009,$AE$6+1-A127))</f>
      </c>
      <c r="AD127" s="107">
        <f>IF(AC127="","",LN(1-AC127))</f>
      </c>
      <c r="AE127" s="107">
        <f>IF(AB127="","",-(2*A127-1)*(AB127+AD127)/$AE$6)</f>
      </c>
      <c r="AF127" s="106">
        <f>IF(AE127="","",SUM($AE$10:AE127)-$AE$6)</f>
      </c>
      <c r="AG127" s="106"/>
      <c r="AH127" s="107"/>
      <c r="AI127" s="106"/>
      <c r="AJ127" s="106"/>
      <c r="AK127" s="106"/>
    </row>
    <row r="128" ht="12.75" customHeight="1">
      <c r="A128" s="114">
        <v>119.0</v>
      </c>
      <c r="B128" s="107">
        <f>IF(A128&gt;$AE$6,"",SMALL(INDIRECT("'Selo '!"&amp;ADDRESS(17,$Z$3+5,4)&amp;":"&amp;ADDRESS(67,$Z$3+5,4)),A128))</f>
      </c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7"/>
      <c r="Y128" s="119"/>
      <c r="Z128" s="107">
        <f>IF(OR(A128&gt;$AE$6,$AE$6&lt;2,$B$6=0),"",(B128-$B$5)/$B$6)</f>
      </c>
      <c r="AA128" s="107">
        <f>IF(Z128="","",MAX(0.000000000001,MIN(0.999999999999,NORMSDIST(Z128))))</f>
      </c>
      <c r="AB128" s="107">
        <f>IF(AA128="","",LN(AA128))</f>
      </c>
      <c r="AC128" s="107">
        <f>IF(OR(A128&gt;$AE$6,$AE$6&lt;2,$B$6=0),"",INDEX($AA$10:$AA$1009,$AE$6+1-A128))</f>
      </c>
      <c r="AD128" s="107">
        <f>IF(AC128="","",LN(1-AC128))</f>
      </c>
      <c r="AE128" s="107">
        <f>IF(AB128="","",-(2*A128-1)*(AB128+AD128)/$AE$6)</f>
      </c>
      <c r="AF128" s="106">
        <f>IF(AE128="","",SUM($AE$10:AE128)-$AE$6)</f>
      </c>
      <c r="AG128" s="106"/>
      <c r="AH128" s="107"/>
      <c r="AI128" s="106"/>
      <c r="AJ128" s="106"/>
      <c r="AK128" s="106"/>
    </row>
    <row r="129" ht="12.75" customHeight="1">
      <c r="A129" s="114">
        <v>120.0</v>
      </c>
      <c r="B129" s="107">
        <f>IF(A129&gt;$AE$6,"",SMALL(INDIRECT("'Selo '!"&amp;ADDRESS(17,$Z$3+5,4)&amp;":"&amp;ADDRESS(67,$Z$3+5,4)),A129))</f>
      </c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7"/>
      <c r="Y129" s="119"/>
      <c r="Z129" s="107">
        <f>IF(OR(A129&gt;$AE$6,$AE$6&lt;2,$B$6=0),"",(B129-$B$5)/$B$6)</f>
      </c>
      <c r="AA129" s="107">
        <f>IF(Z129="","",MAX(0.000000000001,MIN(0.999999999999,NORMSDIST(Z129))))</f>
      </c>
      <c r="AB129" s="107">
        <f>IF(AA129="","",LN(AA129))</f>
      </c>
      <c r="AC129" s="107">
        <f>IF(OR(A129&gt;$AE$6,$AE$6&lt;2,$B$6=0),"",INDEX($AA$10:$AA$1009,$AE$6+1-A129))</f>
      </c>
      <c r="AD129" s="107">
        <f>IF(AC129="","",LN(1-AC129))</f>
      </c>
      <c r="AE129" s="107">
        <f>IF(AB129="","",-(2*A129-1)*(AB129+AD129)/$AE$6)</f>
      </c>
      <c r="AF129" s="106">
        <f>IF(AE129="","",SUM($AE$10:AE129)-$AE$6)</f>
      </c>
      <c r="AG129" s="106"/>
      <c r="AH129" s="107"/>
      <c r="AI129" s="106"/>
      <c r="AJ129" s="106"/>
      <c r="AK129" s="106"/>
    </row>
    <row r="130" ht="12.75" customHeight="1">
      <c r="A130" s="114">
        <v>121.0</v>
      </c>
      <c r="B130" s="107">
        <f>IF(A130&gt;$AE$6,"",SMALL(INDIRECT("'Selo '!"&amp;ADDRESS(17,$Z$3+5,4)&amp;":"&amp;ADDRESS(67,$Z$3+5,4)),A130))</f>
      </c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7"/>
      <c r="Y130" s="119"/>
      <c r="Z130" s="107">
        <f>IF(OR(A130&gt;$AE$6,$AE$6&lt;2,$B$6=0),"",(B130-$B$5)/$B$6)</f>
      </c>
      <c r="AA130" s="107">
        <f>IF(Z130="","",MAX(0.000000000001,MIN(0.999999999999,NORMSDIST(Z130))))</f>
      </c>
      <c r="AB130" s="107">
        <f>IF(AA130="","",LN(AA130))</f>
      </c>
      <c r="AC130" s="107">
        <f>IF(OR(A130&gt;$AE$6,$AE$6&lt;2,$B$6=0),"",INDEX($AA$10:$AA$1009,$AE$6+1-A130))</f>
      </c>
      <c r="AD130" s="107">
        <f>IF(AC130="","",LN(1-AC130))</f>
      </c>
      <c r="AE130" s="107">
        <f>IF(AB130="","",-(2*A130-1)*(AB130+AD130)/$AE$6)</f>
      </c>
      <c r="AF130" s="106">
        <f>IF(AE130="","",SUM($AE$10:AE130)-$AE$6)</f>
      </c>
      <c r="AG130" s="106"/>
      <c r="AH130" s="107"/>
      <c r="AI130" s="106"/>
      <c r="AJ130" s="106"/>
      <c r="AK130" s="106"/>
    </row>
    <row r="131" ht="12.75" customHeight="1">
      <c r="A131" s="114">
        <v>122.0</v>
      </c>
      <c r="B131" s="107">
        <f>IF(A131&gt;$AE$6,"",SMALL(INDIRECT("'Selo '!"&amp;ADDRESS(17,$Z$3+5,4)&amp;":"&amp;ADDRESS(67,$Z$3+5,4)),A131))</f>
      </c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7"/>
      <c r="Y131" s="119"/>
      <c r="Z131" s="107">
        <f>IF(OR(A131&gt;$AE$6,$AE$6&lt;2,$B$6=0),"",(B131-$B$5)/$B$6)</f>
      </c>
      <c r="AA131" s="107">
        <f>IF(Z131="","",MAX(0.000000000001,MIN(0.999999999999,NORMSDIST(Z131))))</f>
      </c>
      <c r="AB131" s="107">
        <f>IF(AA131="","",LN(AA131))</f>
      </c>
      <c r="AC131" s="107">
        <f>IF(OR(A131&gt;$AE$6,$AE$6&lt;2,$B$6=0),"",INDEX($AA$10:$AA$1009,$AE$6+1-A131))</f>
      </c>
      <c r="AD131" s="107">
        <f>IF(AC131="","",LN(1-AC131))</f>
      </c>
      <c r="AE131" s="107">
        <f>IF(AB131="","",-(2*A131-1)*(AB131+AD131)/$AE$6)</f>
      </c>
      <c r="AF131" s="106">
        <f>IF(AE131="","",SUM($AE$10:AE131)-$AE$6)</f>
      </c>
      <c r="AG131" s="106"/>
      <c r="AH131" s="107"/>
      <c r="AI131" s="106"/>
      <c r="AJ131" s="106"/>
      <c r="AK131" s="106"/>
    </row>
    <row r="132" ht="12.75" customHeight="1">
      <c r="A132" s="114">
        <v>123.0</v>
      </c>
      <c r="B132" s="107">
        <f>IF(A132&gt;$AE$6,"",SMALL(INDIRECT("'Selo '!"&amp;ADDRESS(17,$Z$3+5,4)&amp;":"&amp;ADDRESS(67,$Z$3+5,4)),A132))</f>
      </c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7"/>
      <c r="Y132" s="119"/>
      <c r="Z132" s="107">
        <f>IF(OR(A132&gt;$AE$6,$AE$6&lt;2,$B$6=0),"",(B132-$B$5)/$B$6)</f>
      </c>
      <c r="AA132" s="107">
        <f>IF(Z132="","",MAX(0.000000000001,MIN(0.999999999999,NORMSDIST(Z132))))</f>
      </c>
      <c r="AB132" s="107">
        <f>IF(AA132="","",LN(AA132))</f>
      </c>
      <c r="AC132" s="107">
        <f>IF(OR(A132&gt;$AE$6,$AE$6&lt;2,$B$6=0),"",INDEX($AA$10:$AA$1009,$AE$6+1-A132))</f>
      </c>
      <c r="AD132" s="107">
        <f>IF(AC132="","",LN(1-AC132))</f>
      </c>
      <c r="AE132" s="107">
        <f>IF(AB132="","",-(2*A132-1)*(AB132+AD132)/$AE$6)</f>
      </c>
      <c r="AF132" s="106">
        <f>IF(AE132="","",SUM($AE$10:AE132)-$AE$6)</f>
      </c>
      <c r="AG132" s="106"/>
      <c r="AH132" s="107"/>
      <c r="AI132" s="106"/>
      <c r="AJ132" s="106"/>
      <c r="AK132" s="106"/>
    </row>
    <row r="133" ht="12.75" customHeight="1">
      <c r="A133" s="114">
        <v>124.0</v>
      </c>
      <c r="B133" s="107">
        <f>IF(A133&gt;$AE$6,"",SMALL(INDIRECT("'Selo '!"&amp;ADDRESS(17,$Z$3+5,4)&amp;":"&amp;ADDRESS(67,$Z$3+5,4)),A133))</f>
      </c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7"/>
      <c r="Y133" s="119"/>
      <c r="Z133" s="107">
        <f>IF(OR(A133&gt;$AE$6,$AE$6&lt;2,$B$6=0),"",(B133-$B$5)/$B$6)</f>
      </c>
      <c r="AA133" s="107">
        <f>IF(Z133="","",MAX(0.000000000001,MIN(0.999999999999,NORMSDIST(Z133))))</f>
      </c>
      <c r="AB133" s="107">
        <f>IF(AA133="","",LN(AA133))</f>
      </c>
      <c r="AC133" s="107">
        <f>IF(OR(A133&gt;$AE$6,$AE$6&lt;2,$B$6=0),"",INDEX($AA$10:$AA$1009,$AE$6+1-A133))</f>
      </c>
      <c r="AD133" s="107">
        <f>IF(AC133="","",LN(1-AC133))</f>
      </c>
      <c r="AE133" s="107">
        <f>IF(AB133="","",-(2*A133-1)*(AB133+AD133)/$AE$6)</f>
      </c>
      <c r="AF133" s="106">
        <f>IF(AE133="","",SUM($AE$10:AE133)-$AE$6)</f>
      </c>
      <c r="AG133" s="106"/>
      <c r="AH133" s="107"/>
      <c r="AI133" s="106"/>
      <c r="AJ133" s="106"/>
      <c r="AK133" s="106"/>
    </row>
    <row r="134" ht="12.75" customHeight="1">
      <c r="A134" s="114">
        <v>125.0</v>
      </c>
      <c r="B134" s="107">
        <f>IF(A134&gt;$AE$6,"",SMALL(INDIRECT("'Selo '!"&amp;ADDRESS(17,$Z$3+5,4)&amp;":"&amp;ADDRESS(67,$Z$3+5,4)),A134))</f>
      </c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7"/>
      <c r="Y134" s="119"/>
      <c r="Z134" s="107">
        <f>IF(OR(A134&gt;$AE$6,$AE$6&lt;2,$B$6=0),"",(B134-$B$5)/$B$6)</f>
      </c>
      <c r="AA134" s="107">
        <f>IF(Z134="","",MAX(0.000000000001,MIN(0.999999999999,NORMSDIST(Z134))))</f>
      </c>
      <c r="AB134" s="107">
        <f>IF(AA134="","",LN(AA134))</f>
      </c>
      <c r="AC134" s="107">
        <f>IF(OR(A134&gt;$AE$6,$AE$6&lt;2,$B$6=0),"",INDEX($AA$10:$AA$1009,$AE$6+1-A134))</f>
      </c>
      <c r="AD134" s="107">
        <f>IF(AC134="","",LN(1-AC134))</f>
      </c>
      <c r="AE134" s="107">
        <f>IF(AB134="","",-(2*A134-1)*(AB134+AD134)/$AE$6)</f>
      </c>
      <c r="AF134" s="106">
        <f>IF(AE134="","",SUM($AE$10:AE134)-$AE$6)</f>
      </c>
      <c r="AG134" s="106"/>
      <c r="AH134" s="107"/>
      <c r="AI134" s="106"/>
      <c r="AJ134" s="106"/>
      <c r="AK134" s="106"/>
    </row>
    <row r="135" ht="12.75" customHeight="1">
      <c r="A135" s="114">
        <v>126.0</v>
      </c>
      <c r="B135" s="107">
        <f>IF(A135&gt;$AE$6,"",SMALL(INDIRECT("'Selo '!"&amp;ADDRESS(17,$Z$3+5,4)&amp;":"&amp;ADDRESS(67,$Z$3+5,4)),A135))</f>
      </c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7"/>
      <c r="Y135" s="119"/>
      <c r="Z135" s="107">
        <f>IF(OR(A135&gt;$AE$6,$AE$6&lt;2,$B$6=0),"",(B135-$B$5)/$B$6)</f>
      </c>
      <c r="AA135" s="107">
        <f>IF(Z135="","",MAX(0.000000000001,MIN(0.999999999999,NORMSDIST(Z135))))</f>
      </c>
      <c r="AB135" s="107">
        <f>IF(AA135="","",LN(AA135))</f>
      </c>
      <c r="AC135" s="107">
        <f>IF(OR(A135&gt;$AE$6,$AE$6&lt;2,$B$6=0),"",INDEX($AA$10:$AA$1009,$AE$6+1-A135))</f>
      </c>
      <c r="AD135" s="107">
        <f>IF(AC135="","",LN(1-AC135))</f>
      </c>
      <c r="AE135" s="107">
        <f>IF(AB135="","",-(2*A135-1)*(AB135+AD135)/$AE$6)</f>
      </c>
      <c r="AF135" s="106">
        <f>IF(AE135="","",SUM($AE$10:AE135)-$AE$6)</f>
      </c>
      <c r="AG135" s="106"/>
      <c r="AH135" s="107"/>
      <c r="AI135" s="106"/>
      <c r="AJ135" s="106"/>
      <c r="AK135" s="106"/>
    </row>
    <row r="136" ht="12.75" customHeight="1">
      <c r="A136" s="114">
        <v>127.0</v>
      </c>
      <c r="B136" s="107">
        <f>IF(A136&gt;$AE$6,"",SMALL(INDIRECT("'Selo '!"&amp;ADDRESS(17,$Z$3+5,4)&amp;":"&amp;ADDRESS(67,$Z$3+5,4)),A136))</f>
      </c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7"/>
      <c r="Y136" s="119"/>
      <c r="Z136" s="107">
        <f>IF(OR(A136&gt;$AE$6,$AE$6&lt;2,$B$6=0),"",(B136-$B$5)/$B$6)</f>
      </c>
      <c r="AA136" s="107">
        <f>IF(Z136="","",MAX(0.000000000001,MIN(0.999999999999,NORMSDIST(Z136))))</f>
      </c>
      <c r="AB136" s="107">
        <f>IF(AA136="","",LN(AA136))</f>
      </c>
      <c r="AC136" s="107">
        <f>IF(OR(A136&gt;$AE$6,$AE$6&lt;2,$B$6=0),"",INDEX($AA$10:$AA$1009,$AE$6+1-A136))</f>
      </c>
      <c r="AD136" s="107">
        <f>IF(AC136="","",LN(1-AC136))</f>
      </c>
      <c r="AE136" s="107">
        <f>IF(AB136="","",-(2*A136-1)*(AB136+AD136)/$AE$6)</f>
      </c>
      <c r="AF136" s="106">
        <f>IF(AE136="","",SUM($AE$10:AE136)-$AE$6)</f>
      </c>
      <c r="AG136" s="106"/>
      <c r="AH136" s="107"/>
      <c r="AI136" s="106"/>
      <c r="AJ136" s="106"/>
      <c r="AK136" s="106"/>
    </row>
    <row r="137" ht="12.75" customHeight="1">
      <c r="A137" s="114">
        <v>128.0</v>
      </c>
      <c r="B137" s="107">
        <f>IF(A137&gt;$AE$6,"",SMALL(INDIRECT("'Selo '!"&amp;ADDRESS(17,$Z$3+5,4)&amp;":"&amp;ADDRESS(67,$Z$3+5,4)),A137))</f>
      </c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7"/>
      <c r="Y137" s="119"/>
      <c r="Z137" s="107">
        <f>IF(OR(A137&gt;$AE$6,$AE$6&lt;2,$B$6=0),"",(B137-$B$5)/$B$6)</f>
      </c>
      <c r="AA137" s="107">
        <f>IF(Z137="","",MAX(0.000000000001,MIN(0.999999999999,NORMSDIST(Z137))))</f>
      </c>
      <c r="AB137" s="107">
        <f>IF(AA137="","",LN(AA137))</f>
      </c>
      <c r="AC137" s="107">
        <f>IF(OR(A137&gt;$AE$6,$AE$6&lt;2,$B$6=0),"",INDEX($AA$10:$AA$1009,$AE$6+1-A137))</f>
      </c>
      <c r="AD137" s="107">
        <f>IF(AC137="","",LN(1-AC137))</f>
      </c>
      <c r="AE137" s="107">
        <f>IF(AB137="","",-(2*A137-1)*(AB137+AD137)/$AE$6)</f>
      </c>
      <c r="AF137" s="106">
        <f>IF(AE137="","",SUM($AE$10:AE137)-$AE$6)</f>
      </c>
      <c r="AG137" s="106"/>
      <c r="AH137" s="107"/>
      <c r="AI137" s="106"/>
      <c r="AJ137" s="106"/>
      <c r="AK137" s="106"/>
    </row>
    <row r="138" ht="12.75" customHeight="1">
      <c r="A138" s="114">
        <v>129.0</v>
      </c>
      <c r="B138" s="107">
        <f>IF(A138&gt;$AE$6,"",SMALL(INDIRECT("'Selo '!"&amp;ADDRESS(17,$Z$3+5,4)&amp;":"&amp;ADDRESS(67,$Z$3+5,4)),A138))</f>
      </c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7"/>
      <c r="Y138" s="119"/>
      <c r="Z138" s="107">
        <f>IF(OR(A138&gt;$AE$6,$AE$6&lt;2,$B$6=0),"",(B138-$B$5)/$B$6)</f>
      </c>
      <c r="AA138" s="107">
        <f>IF(Z138="","",MAX(0.000000000001,MIN(0.999999999999,NORMSDIST(Z138))))</f>
      </c>
      <c r="AB138" s="107">
        <f>IF(AA138="","",LN(AA138))</f>
      </c>
      <c r="AC138" s="107">
        <f>IF(OR(A138&gt;$AE$6,$AE$6&lt;2,$B$6=0),"",INDEX($AA$10:$AA$1009,$AE$6+1-A138))</f>
      </c>
      <c r="AD138" s="107">
        <f>IF(AC138="","",LN(1-AC138))</f>
      </c>
      <c r="AE138" s="107">
        <f>IF(AB138="","",-(2*A138-1)*(AB138+AD138)/$AE$6)</f>
      </c>
      <c r="AF138" s="106">
        <f>IF(AE138="","",SUM($AE$10:AE138)-$AE$6)</f>
      </c>
      <c r="AG138" s="106"/>
      <c r="AH138" s="107"/>
      <c r="AI138" s="106"/>
      <c r="AJ138" s="106"/>
      <c r="AK138" s="106"/>
    </row>
    <row r="139" ht="12.75" customHeight="1">
      <c r="A139" s="114">
        <v>130.0</v>
      </c>
      <c r="B139" s="107">
        <f>IF(A139&gt;$AE$6,"",SMALL(INDIRECT("'Selo '!"&amp;ADDRESS(17,$Z$3+5,4)&amp;":"&amp;ADDRESS(67,$Z$3+5,4)),A139))</f>
      </c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7"/>
      <c r="Y139" s="119"/>
      <c r="Z139" s="107">
        <f>IF(OR(A139&gt;$AE$6,$AE$6&lt;2,$B$6=0),"",(B139-$B$5)/$B$6)</f>
      </c>
      <c r="AA139" s="107">
        <f>IF(Z139="","",MAX(0.000000000001,MIN(0.999999999999,NORMSDIST(Z139))))</f>
      </c>
      <c r="AB139" s="107">
        <f>IF(AA139="","",LN(AA139))</f>
      </c>
      <c r="AC139" s="107">
        <f>IF(OR(A139&gt;$AE$6,$AE$6&lt;2,$B$6=0),"",INDEX($AA$10:$AA$1009,$AE$6+1-A139))</f>
      </c>
      <c r="AD139" s="107">
        <f>IF(AC139="","",LN(1-AC139))</f>
      </c>
      <c r="AE139" s="107">
        <f>IF(AB139="","",-(2*A139-1)*(AB139+AD139)/$AE$6)</f>
      </c>
      <c r="AF139" s="106">
        <f>IF(AE139="","",SUM($AE$10:AE139)-$AE$6)</f>
      </c>
      <c r="AG139" s="106"/>
      <c r="AH139" s="107"/>
      <c r="AI139" s="106"/>
      <c r="AJ139" s="106"/>
      <c r="AK139" s="106"/>
    </row>
    <row r="140" ht="12.75" customHeight="1">
      <c r="A140" s="114">
        <v>131.0</v>
      </c>
      <c r="B140" s="107">
        <f>IF(A140&gt;$AE$6,"",SMALL(INDIRECT("'Selo '!"&amp;ADDRESS(17,$Z$3+5,4)&amp;":"&amp;ADDRESS(67,$Z$3+5,4)),A140))</f>
      </c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7"/>
      <c r="Y140" s="119"/>
      <c r="Z140" s="107">
        <f>IF(OR(A140&gt;$AE$6,$AE$6&lt;2,$B$6=0),"",(B140-$B$5)/$B$6)</f>
      </c>
      <c r="AA140" s="107">
        <f>IF(Z140="","",MAX(0.000000000001,MIN(0.999999999999,NORMSDIST(Z140))))</f>
      </c>
      <c r="AB140" s="107">
        <f>IF(AA140="","",LN(AA140))</f>
      </c>
      <c r="AC140" s="107">
        <f>IF(OR(A140&gt;$AE$6,$AE$6&lt;2,$B$6=0),"",INDEX($AA$10:$AA$1009,$AE$6+1-A140))</f>
      </c>
      <c r="AD140" s="107">
        <f>IF(AC140="","",LN(1-AC140))</f>
      </c>
      <c r="AE140" s="107">
        <f>IF(AB140="","",-(2*A140-1)*(AB140+AD140)/$AE$6)</f>
      </c>
      <c r="AF140" s="106">
        <f>IF(AE140="","",SUM($AE$10:AE140)-$AE$6)</f>
      </c>
      <c r="AG140" s="106"/>
      <c r="AH140" s="107"/>
      <c r="AI140" s="106"/>
      <c r="AJ140" s="106"/>
      <c r="AK140" s="106"/>
    </row>
    <row r="141" ht="12.75" customHeight="1">
      <c r="A141" s="114">
        <v>132.0</v>
      </c>
      <c r="B141" s="107">
        <f>IF(A141&gt;$AE$6,"",SMALL(INDIRECT("'Selo '!"&amp;ADDRESS(17,$Z$3+5,4)&amp;":"&amp;ADDRESS(67,$Z$3+5,4)),A141))</f>
      </c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7"/>
      <c r="Y141" s="119"/>
      <c r="Z141" s="107">
        <f>IF(OR(A141&gt;$AE$6,$AE$6&lt;2,$B$6=0),"",(B141-$B$5)/$B$6)</f>
      </c>
      <c r="AA141" s="107">
        <f>IF(Z141="","",MAX(0.000000000001,MIN(0.999999999999,NORMSDIST(Z141))))</f>
      </c>
      <c r="AB141" s="107">
        <f>IF(AA141="","",LN(AA141))</f>
      </c>
      <c r="AC141" s="107">
        <f>IF(OR(A141&gt;$AE$6,$AE$6&lt;2,$B$6=0),"",INDEX($AA$10:$AA$1009,$AE$6+1-A141))</f>
      </c>
      <c r="AD141" s="107">
        <f>IF(AC141="","",LN(1-AC141))</f>
      </c>
      <c r="AE141" s="107">
        <f>IF(AB141="","",-(2*A141-1)*(AB141+AD141)/$AE$6)</f>
      </c>
      <c r="AF141" s="106">
        <f>IF(AE141="","",SUM($AE$10:AE141)-$AE$6)</f>
      </c>
      <c r="AG141" s="106"/>
      <c r="AH141" s="107"/>
      <c r="AI141" s="106"/>
      <c r="AJ141" s="106"/>
      <c r="AK141" s="106"/>
    </row>
    <row r="142" ht="12.75" customHeight="1">
      <c r="A142" s="114">
        <v>133.0</v>
      </c>
      <c r="B142" s="107">
        <f>IF(A142&gt;$AE$6,"",SMALL(INDIRECT("'Selo '!"&amp;ADDRESS(17,$Z$3+5,4)&amp;":"&amp;ADDRESS(67,$Z$3+5,4)),A142))</f>
      </c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7"/>
      <c r="Y142" s="119"/>
      <c r="Z142" s="107">
        <f>IF(OR(A142&gt;$AE$6,$AE$6&lt;2,$B$6=0),"",(B142-$B$5)/$B$6)</f>
      </c>
      <c r="AA142" s="107">
        <f>IF(Z142="","",MAX(0.000000000001,MIN(0.999999999999,NORMSDIST(Z142))))</f>
      </c>
      <c r="AB142" s="107">
        <f>IF(AA142="","",LN(AA142))</f>
      </c>
      <c r="AC142" s="107">
        <f>IF(OR(A142&gt;$AE$6,$AE$6&lt;2,$B$6=0),"",INDEX($AA$10:$AA$1009,$AE$6+1-A142))</f>
      </c>
      <c r="AD142" s="107">
        <f>IF(AC142="","",LN(1-AC142))</f>
      </c>
      <c r="AE142" s="107">
        <f>IF(AB142="","",-(2*A142-1)*(AB142+AD142)/$AE$6)</f>
      </c>
      <c r="AF142" s="106">
        <f>IF(AE142="","",SUM($AE$10:AE142)-$AE$6)</f>
      </c>
      <c r="AG142" s="106"/>
      <c r="AH142" s="107"/>
      <c r="AI142" s="106"/>
      <c r="AJ142" s="106"/>
      <c r="AK142" s="106"/>
    </row>
    <row r="143" ht="12.75" customHeight="1">
      <c r="A143" s="114">
        <v>134.0</v>
      </c>
      <c r="B143" s="107">
        <f>IF(A143&gt;$AE$6,"",SMALL(INDIRECT("'Selo '!"&amp;ADDRESS(17,$Z$3+5,4)&amp;":"&amp;ADDRESS(67,$Z$3+5,4)),A143))</f>
      </c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7"/>
      <c r="Y143" s="119"/>
      <c r="Z143" s="107">
        <f>IF(OR(A143&gt;$AE$6,$AE$6&lt;2,$B$6=0),"",(B143-$B$5)/$B$6)</f>
      </c>
      <c r="AA143" s="107">
        <f>IF(Z143="","",MAX(0.000000000001,MIN(0.999999999999,NORMSDIST(Z143))))</f>
      </c>
      <c r="AB143" s="107">
        <f>IF(AA143="","",LN(AA143))</f>
      </c>
      <c r="AC143" s="107">
        <f>IF(OR(A143&gt;$AE$6,$AE$6&lt;2,$B$6=0),"",INDEX($AA$10:$AA$1009,$AE$6+1-A143))</f>
      </c>
      <c r="AD143" s="107">
        <f>IF(AC143="","",LN(1-AC143))</f>
      </c>
      <c r="AE143" s="107">
        <f>IF(AB143="","",-(2*A143-1)*(AB143+AD143)/$AE$6)</f>
      </c>
      <c r="AF143" s="106">
        <f>IF(AE143="","",SUM($AE$10:AE143)-$AE$6)</f>
      </c>
      <c r="AG143" s="106"/>
      <c r="AH143" s="107"/>
      <c r="AI143" s="106"/>
      <c r="AJ143" s="106"/>
      <c r="AK143" s="106"/>
    </row>
    <row r="144" ht="12.75" customHeight="1">
      <c r="A144" s="114">
        <v>135.0</v>
      </c>
      <c r="B144" s="107">
        <f>IF(A144&gt;$AE$6,"",SMALL(INDIRECT("'Selo '!"&amp;ADDRESS(17,$Z$3+5,4)&amp;":"&amp;ADDRESS(67,$Z$3+5,4)),A144))</f>
      </c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7"/>
      <c r="Y144" s="119"/>
      <c r="Z144" s="107">
        <f>IF(OR(A144&gt;$AE$6,$AE$6&lt;2,$B$6=0),"",(B144-$B$5)/$B$6)</f>
      </c>
      <c r="AA144" s="107">
        <f>IF(Z144="","",MAX(0.000000000001,MIN(0.999999999999,NORMSDIST(Z144))))</f>
      </c>
      <c r="AB144" s="107">
        <f>IF(AA144="","",LN(AA144))</f>
      </c>
      <c r="AC144" s="107">
        <f>IF(OR(A144&gt;$AE$6,$AE$6&lt;2,$B$6=0),"",INDEX($AA$10:$AA$1009,$AE$6+1-A144))</f>
      </c>
      <c r="AD144" s="107">
        <f>IF(AC144="","",LN(1-AC144))</f>
      </c>
      <c r="AE144" s="107">
        <f>IF(AB144="","",-(2*A144-1)*(AB144+AD144)/$AE$6)</f>
      </c>
      <c r="AF144" s="106">
        <f>IF(AE144="","",SUM($AE$10:AE144)-$AE$6)</f>
      </c>
      <c r="AG144" s="106"/>
      <c r="AH144" s="107"/>
      <c r="AI144" s="106"/>
      <c r="AJ144" s="106"/>
      <c r="AK144" s="106"/>
    </row>
    <row r="145" ht="12.75" customHeight="1">
      <c r="A145" s="114">
        <v>136.0</v>
      </c>
      <c r="B145" s="107">
        <f>IF(A145&gt;$AE$6,"",SMALL(INDIRECT("'Selo '!"&amp;ADDRESS(17,$Z$3+5,4)&amp;":"&amp;ADDRESS(67,$Z$3+5,4)),A145))</f>
      </c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7"/>
      <c r="Y145" s="119"/>
      <c r="Z145" s="107">
        <f>IF(OR(A145&gt;$AE$6,$AE$6&lt;2,$B$6=0),"",(B145-$B$5)/$B$6)</f>
      </c>
      <c r="AA145" s="107">
        <f>IF(Z145="","",MAX(0.000000000001,MIN(0.999999999999,NORMSDIST(Z145))))</f>
      </c>
      <c r="AB145" s="107">
        <f>IF(AA145="","",LN(AA145))</f>
      </c>
      <c r="AC145" s="107">
        <f>IF(OR(A145&gt;$AE$6,$AE$6&lt;2,$B$6=0),"",INDEX($AA$10:$AA$1009,$AE$6+1-A145))</f>
      </c>
      <c r="AD145" s="107">
        <f>IF(AC145="","",LN(1-AC145))</f>
      </c>
      <c r="AE145" s="107">
        <f>IF(AB145="","",-(2*A145-1)*(AB145+AD145)/$AE$6)</f>
      </c>
      <c r="AF145" s="106">
        <f>IF(AE145="","",SUM($AE$10:AE145)-$AE$6)</f>
      </c>
      <c r="AG145" s="106"/>
      <c r="AH145" s="107"/>
      <c r="AI145" s="106"/>
      <c r="AJ145" s="106"/>
      <c r="AK145" s="106"/>
    </row>
    <row r="146" ht="12.75" customHeight="1">
      <c r="A146" s="114">
        <v>137.0</v>
      </c>
      <c r="B146" s="107">
        <f>IF(A146&gt;$AE$6,"",SMALL(INDIRECT("'Selo '!"&amp;ADDRESS(17,$Z$3+5,4)&amp;":"&amp;ADDRESS(67,$Z$3+5,4)),A146))</f>
      </c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7"/>
      <c r="Y146" s="119"/>
      <c r="Z146" s="107">
        <f>IF(OR(A146&gt;$AE$6,$AE$6&lt;2,$B$6=0),"",(B146-$B$5)/$B$6)</f>
      </c>
      <c r="AA146" s="107">
        <f>IF(Z146="","",MAX(0.000000000001,MIN(0.999999999999,NORMSDIST(Z146))))</f>
      </c>
      <c r="AB146" s="107">
        <f>IF(AA146="","",LN(AA146))</f>
      </c>
      <c r="AC146" s="107">
        <f>IF(OR(A146&gt;$AE$6,$AE$6&lt;2,$B$6=0),"",INDEX($AA$10:$AA$1009,$AE$6+1-A146))</f>
      </c>
      <c r="AD146" s="107">
        <f>IF(AC146="","",LN(1-AC146))</f>
      </c>
      <c r="AE146" s="107">
        <f>IF(AB146="","",-(2*A146-1)*(AB146+AD146)/$AE$6)</f>
      </c>
      <c r="AF146" s="106">
        <f>IF(AE146="","",SUM($AE$10:AE146)-$AE$6)</f>
      </c>
      <c r="AG146" s="106"/>
      <c r="AH146" s="107"/>
      <c r="AI146" s="106"/>
      <c r="AJ146" s="106"/>
      <c r="AK146" s="106"/>
    </row>
    <row r="147" ht="12.75" customHeight="1">
      <c r="A147" s="114">
        <v>138.0</v>
      </c>
      <c r="B147" s="107">
        <f>IF(A147&gt;$AE$6,"",SMALL(INDIRECT("'Selo '!"&amp;ADDRESS(17,$Z$3+5,4)&amp;":"&amp;ADDRESS(67,$Z$3+5,4)),A147))</f>
      </c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7"/>
      <c r="Y147" s="119"/>
      <c r="Z147" s="107">
        <f>IF(OR(A147&gt;$AE$6,$AE$6&lt;2,$B$6=0),"",(B147-$B$5)/$B$6)</f>
      </c>
      <c r="AA147" s="107">
        <f>IF(Z147="","",MAX(0.000000000001,MIN(0.999999999999,NORMSDIST(Z147))))</f>
      </c>
      <c r="AB147" s="107">
        <f>IF(AA147="","",LN(AA147))</f>
      </c>
      <c r="AC147" s="107">
        <f>IF(OR(A147&gt;$AE$6,$AE$6&lt;2,$B$6=0),"",INDEX($AA$10:$AA$1009,$AE$6+1-A147))</f>
      </c>
      <c r="AD147" s="107">
        <f>IF(AC147="","",LN(1-AC147))</f>
      </c>
      <c r="AE147" s="107">
        <f>IF(AB147="","",-(2*A147-1)*(AB147+AD147)/$AE$6)</f>
      </c>
      <c r="AF147" s="106">
        <f>IF(AE147="","",SUM($AE$10:AE147)-$AE$6)</f>
      </c>
      <c r="AG147" s="106"/>
      <c r="AH147" s="107"/>
      <c r="AI147" s="106"/>
      <c r="AJ147" s="106"/>
      <c r="AK147" s="106"/>
    </row>
    <row r="148" ht="12.75" customHeight="1">
      <c r="A148" s="114">
        <v>139.0</v>
      </c>
      <c r="B148" s="107">
        <f>IF(A148&gt;$AE$6,"",SMALL(INDIRECT("'Selo '!"&amp;ADDRESS(17,$Z$3+5,4)&amp;":"&amp;ADDRESS(67,$Z$3+5,4)),A148))</f>
      </c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7"/>
      <c r="Y148" s="119"/>
      <c r="Z148" s="107">
        <f>IF(OR(A148&gt;$AE$6,$AE$6&lt;2,$B$6=0),"",(B148-$B$5)/$B$6)</f>
      </c>
      <c r="AA148" s="107">
        <f>IF(Z148="","",MAX(0.000000000001,MIN(0.999999999999,NORMSDIST(Z148))))</f>
      </c>
      <c r="AB148" s="107">
        <f>IF(AA148="","",LN(AA148))</f>
      </c>
      <c r="AC148" s="107">
        <f>IF(OR(A148&gt;$AE$6,$AE$6&lt;2,$B$6=0),"",INDEX($AA$10:$AA$1009,$AE$6+1-A148))</f>
      </c>
      <c r="AD148" s="107">
        <f>IF(AC148="","",LN(1-AC148))</f>
      </c>
      <c r="AE148" s="107">
        <f>IF(AB148="","",-(2*A148-1)*(AB148+AD148)/$AE$6)</f>
      </c>
      <c r="AF148" s="106">
        <f>IF(AE148="","",SUM($AE$10:AE148)-$AE$6)</f>
      </c>
      <c r="AG148" s="106"/>
      <c r="AH148" s="107"/>
      <c r="AI148" s="106"/>
      <c r="AJ148" s="106"/>
      <c r="AK148" s="106"/>
    </row>
    <row r="149" ht="12.75" customHeight="1">
      <c r="A149" s="114">
        <v>140.0</v>
      </c>
      <c r="B149" s="107">
        <f>IF(A149&gt;$AE$6,"",SMALL(INDIRECT("'Selo '!"&amp;ADDRESS(17,$Z$3+5,4)&amp;":"&amp;ADDRESS(67,$Z$3+5,4)),A149))</f>
      </c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7"/>
      <c r="Y149" s="119"/>
      <c r="Z149" s="107">
        <f>IF(OR(A149&gt;$AE$6,$AE$6&lt;2,$B$6=0),"",(B149-$B$5)/$B$6)</f>
      </c>
      <c r="AA149" s="107">
        <f>IF(Z149="","",MAX(0.000000000001,MIN(0.999999999999,NORMSDIST(Z149))))</f>
      </c>
      <c r="AB149" s="107">
        <f>IF(AA149="","",LN(AA149))</f>
      </c>
      <c r="AC149" s="107">
        <f>IF(OR(A149&gt;$AE$6,$AE$6&lt;2,$B$6=0),"",INDEX($AA$10:$AA$1009,$AE$6+1-A149))</f>
      </c>
      <c r="AD149" s="107">
        <f>IF(AC149="","",LN(1-AC149))</f>
      </c>
      <c r="AE149" s="107">
        <f>IF(AB149="","",-(2*A149-1)*(AB149+AD149)/$AE$6)</f>
      </c>
      <c r="AF149" s="106">
        <f>IF(AE149="","",SUM($AE$10:AE149)-$AE$6)</f>
      </c>
      <c r="AG149" s="106"/>
      <c r="AH149" s="107"/>
      <c r="AI149" s="106"/>
      <c r="AJ149" s="106"/>
      <c r="AK149" s="106"/>
    </row>
    <row r="150" ht="12.75" customHeight="1">
      <c r="A150" s="114">
        <v>141.0</v>
      </c>
      <c r="B150" s="107">
        <f>IF(A150&gt;$AE$6,"",SMALL(INDIRECT("'Selo '!"&amp;ADDRESS(17,$Z$3+5,4)&amp;":"&amp;ADDRESS(67,$Z$3+5,4)),A150))</f>
      </c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7"/>
      <c r="Y150" s="119"/>
      <c r="Z150" s="107">
        <f>IF(OR(A150&gt;$AE$6,$AE$6&lt;2,$B$6=0),"",(B150-$B$5)/$B$6)</f>
      </c>
      <c r="AA150" s="107">
        <f>IF(Z150="","",MAX(0.000000000001,MIN(0.999999999999,NORMSDIST(Z150))))</f>
      </c>
      <c r="AB150" s="107">
        <f>IF(AA150="","",LN(AA150))</f>
      </c>
      <c r="AC150" s="107">
        <f>IF(OR(A150&gt;$AE$6,$AE$6&lt;2,$B$6=0),"",INDEX($AA$10:$AA$1009,$AE$6+1-A150))</f>
      </c>
      <c r="AD150" s="107">
        <f>IF(AC150="","",LN(1-AC150))</f>
      </c>
      <c r="AE150" s="107">
        <f>IF(AB150="","",-(2*A150-1)*(AB150+AD150)/$AE$6)</f>
      </c>
      <c r="AF150" s="106">
        <f>IF(AE150="","",SUM($AE$10:AE150)-$AE$6)</f>
      </c>
      <c r="AG150" s="106"/>
      <c r="AH150" s="107"/>
      <c r="AI150" s="106"/>
      <c r="AJ150" s="106"/>
      <c r="AK150" s="106"/>
    </row>
    <row r="151" ht="12.75" customHeight="1">
      <c r="A151" s="114">
        <v>142.0</v>
      </c>
      <c r="B151" s="107">
        <f>IF(A151&gt;$AE$6,"",SMALL(INDIRECT("'Selo '!"&amp;ADDRESS(17,$Z$3+5,4)&amp;":"&amp;ADDRESS(67,$Z$3+5,4)),A151))</f>
      </c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7"/>
      <c r="Y151" s="119"/>
      <c r="Z151" s="107">
        <f>IF(OR(A151&gt;$AE$6,$AE$6&lt;2,$B$6=0),"",(B151-$B$5)/$B$6)</f>
      </c>
      <c r="AA151" s="107">
        <f>IF(Z151="","",MAX(0.000000000001,MIN(0.999999999999,NORMSDIST(Z151))))</f>
      </c>
      <c r="AB151" s="107">
        <f>IF(AA151="","",LN(AA151))</f>
      </c>
      <c r="AC151" s="107">
        <f>IF(OR(A151&gt;$AE$6,$AE$6&lt;2,$B$6=0),"",INDEX($AA$10:$AA$1009,$AE$6+1-A151))</f>
      </c>
      <c r="AD151" s="107">
        <f>IF(AC151="","",LN(1-AC151))</f>
      </c>
      <c r="AE151" s="107">
        <f>IF(AB151="","",-(2*A151-1)*(AB151+AD151)/$AE$6)</f>
      </c>
      <c r="AF151" s="106">
        <f>IF(AE151="","",SUM($AE$10:AE151)-$AE$6)</f>
      </c>
      <c r="AG151" s="106"/>
      <c r="AH151" s="107"/>
      <c r="AI151" s="106"/>
      <c r="AJ151" s="106"/>
      <c r="AK151" s="106"/>
    </row>
    <row r="152" ht="12.75" customHeight="1">
      <c r="A152" s="114">
        <v>143.0</v>
      </c>
      <c r="B152" s="107">
        <f>IF(A152&gt;$AE$6,"",SMALL(INDIRECT("'Selo '!"&amp;ADDRESS(17,$Z$3+5,4)&amp;":"&amp;ADDRESS(67,$Z$3+5,4)),A152))</f>
      </c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7"/>
      <c r="Y152" s="119"/>
      <c r="Z152" s="107">
        <f>IF(OR(A152&gt;$AE$6,$AE$6&lt;2,$B$6=0),"",(B152-$B$5)/$B$6)</f>
      </c>
      <c r="AA152" s="107">
        <f>IF(Z152="","",MAX(0.000000000001,MIN(0.999999999999,NORMSDIST(Z152))))</f>
      </c>
      <c r="AB152" s="107">
        <f>IF(AA152="","",LN(AA152))</f>
      </c>
      <c r="AC152" s="107">
        <f>IF(OR(A152&gt;$AE$6,$AE$6&lt;2,$B$6=0),"",INDEX($AA$10:$AA$1009,$AE$6+1-A152))</f>
      </c>
      <c r="AD152" s="107">
        <f>IF(AC152="","",LN(1-AC152))</f>
      </c>
      <c r="AE152" s="107">
        <f>IF(AB152="","",-(2*A152-1)*(AB152+AD152)/$AE$6)</f>
      </c>
      <c r="AF152" s="106">
        <f>IF(AE152="","",SUM($AE$10:AE152)-$AE$6)</f>
      </c>
      <c r="AG152" s="106"/>
      <c r="AH152" s="107"/>
      <c r="AI152" s="106"/>
      <c r="AJ152" s="106"/>
      <c r="AK152" s="106"/>
    </row>
    <row r="153" ht="12.75" customHeight="1">
      <c r="A153" s="114">
        <v>144.0</v>
      </c>
      <c r="B153" s="107">
        <f>IF(A153&gt;$AE$6,"",SMALL(INDIRECT("'Selo '!"&amp;ADDRESS(17,$Z$3+5,4)&amp;":"&amp;ADDRESS(67,$Z$3+5,4)),A153))</f>
      </c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7"/>
      <c r="Y153" s="119"/>
      <c r="Z153" s="107">
        <f>IF(OR(A153&gt;$AE$6,$AE$6&lt;2,$B$6=0),"",(B153-$B$5)/$B$6)</f>
      </c>
      <c r="AA153" s="107">
        <f>IF(Z153="","",MAX(0.000000000001,MIN(0.999999999999,NORMSDIST(Z153))))</f>
      </c>
      <c r="AB153" s="107">
        <f>IF(AA153="","",LN(AA153))</f>
      </c>
      <c r="AC153" s="107">
        <f>IF(OR(A153&gt;$AE$6,$AE$6&lt;2,$B$6=0),"",INDEX($AA$10:$AA$1009,$AE$6+1-A153))</f>
      </c>
      <c r="AD153" s="107">
        <f>IF(AC153="","",LN(1-AC153))</f>
      </c>
      <c r="AE153" s="107">
        <f>IF(AB153="","",-(2*A153-1)*(AB153+AD153)/$AE$6)</f>
      </c>
      <c r="AF153" s="106">
        <f>IF(AE153="","",SUM($AE$10:AE153)-$AE$6)</f>
      </c>
      <c r="AG153" s="106"/>
      <c r="AH153" s="107"/>
      <c r="AI153" s="106"/>
      <c r="AJ153" s="106"/>
      <c r="AK153" s="106"/>
    </row>
    <row r="154" ht="12.75" customHeight="1">
      <c r="A154" s="114">
        <v>145.0</v>
      </c>
      <c r="B154" s="107">
        <f>IF(A154&gt;$AE$6,"",SMALL(INDIRECT("'Selo '!"&amp;ADDRESS(17,$Z$3+5,4)&amp;":"&amp;ADDRESS(67,$Z$3+5,4)),A154))</f>
      </c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7"/>
      <c r="Y154" s="119"/>
      <c r="Z154" s="107">
        <f>IF(OR(A154&gt;$AE$6,$AE$6&lt;2,$B$6=0),"",(B154-$B$5)/$B$6)</f>
      </c>
      <c r="AA154" s="107">
        <f>IF(Z154="","",MAX(0.000000000001,MIN(0.999999999999,NORMSDIST(Z154))))</f>
      </c>
      <c r="AB154" s="107">
        <f>IF(AA154="","",LN(AA154))</f>
      </c>
      <c r="AC154" s="107">
        <f>IF(OR(A154&gt;$AE$6,$AE$6&lt;2,$B$6=0),"",INDEX($AA$10:$AA$1009,$AE$6+1-A154))</f>
      </c>
      <c r="AD154" s="107">
        <f>IF(AC154="","",LN(1-AC154))</f>
      </c>
      <c r="AE154" s="107">
        <f>IF(AB154="","",-(2*A154-1)*(AB154+AD154)/$AE$6)</f>
      </c>
      <c r="AF154" s="106">
        <f>IF(AE154="","",SUM($AE$10:AE154)-$AE$6)</f>
      </c>
      <c r="AG154" s="106"/>
      <c r="AH154" s="107"/>
      <c r="AI154" s="106"/>
      <c r="AJ154" s="106"/>
      <c r="AK154" s="106"/>
    </row>
    <row r="155" ht="12.75" customHeight="1">
      <c r="A155" s="114">
        <v>146.0</v>
      </c>
      <c r="B155" s="107">
        <f>IF(A155&gt;$AE$6,"",SMALL(INDIRECT("'Selo '!"&amp;ADDRESS(17,$Z$3+5,4)&amp;":"&amp;ADDRESS(67,$Z$3+5,4)),A155))</f>
      </c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7"/>
      <c r="Y155" s="119"/>
      <c r="Z155" s="107">
        <f>IF(OR(A155&gt;$AE$6,$AE$6&lt;2,$B$6=0),"",(B155-$B$5)/$B$6)</f>
      </c>
      <c r="AA155" s="107">
        <f>IF(Z155="","",MAX(0.000000000001,MIN(0.999999999999,NORMSDIST(Z155))))</f>
      </c>
      <c r="AB155" s="107">
        <f>IF(AA155="","",LN(AA155))</f>
      </c>
      <c r="AC155" s="107">
        <f>IF(OR(A155&gt;$AE$6,$AE$6&lt;2,$B$6=0),"",INDEX($AA$10:$AA$1009,$AE$6+1-A155))</f>
      </c>
      <c r="AD155" s="107">
        <f>IF(AC155="","",LN(1-AC155))</f>
      </c>
      <c r="AE155" s="107">
        <f>IF(AB155="","",-(2*A155-1)*(AB155+AD155)/$AE$6)</f>
      </c>
      <c r="AF155" s="106">
        <f>IF(AE155="","",SUM($AE$10:AE155)-$AE$6)</f>
      </c>
      <c r="AG155" s="106"/>
      <c r="AH155" s="107"/>
      <c r="AI155" s="106"/>
      <c r="AJ155" s="106"/>
      <c r="AK155" s="106"/>
    </row>
    <row r="156" ht="12.75" customHeight="1">
      <c r="A156" s="114">
        <v>147.0</v>
      </c>
      <c r="B156" s="107">
        <f>IF(A156&gt;$AE$6,"",SMALL(INDIRECT("'Selo '!"&amp;ADDRESS(17,$Z$3+5,4)&amp;":"&amp;ADDRESS(67,$Z$3+5,4)),A156))</f>
      </c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7"/>
      <c r="Y156" s="119"/>
      <c r="Z156" s="107">
        <f>IF(OR(A156&gt;$AE$6,$AE$6&lt;2,$B$6=0),"",(B156-$B$5)/$B$6)</f>
      </c>
      <c r="AA156" s="107">
        <f>IF(Z156="","",MAX(0.000000000001,MIN(0.999999999999,NORMSDIST(Z156))))</f>
      </c>
      <c r="AB156" s="107">
        <f>IF(AA156="","",LN(AA156))</f>
      </c>
      <c r="AC156" s="107">
        <f>IF(OR(A156&gt;$AE$6,$AE$6&lt;2,$B$6=0),"",INDEX($AA$10:$AA$1009,$AE$6+1-A156))</f>
      </c>
      <c r="AD156" s="107">
        <f>IF(AC156="","",LN(1-AC156))</f>
      </c>
      <c r="AE156" s="107">
        <f>IF(AB156="","",-(2*A156-1)*(AB156+AD156)/$AE$6)</f>
      </c>
      <c r="AF156" s="106">
        <f>IF(AE156="","",SUM($AE$10:AE156)-$AE$6)</f>
      </c>
      <c r="AG156" s="106"/>
      <c r="AH156" s="107"/>
      <c r="AI156" s="106"/>
      <c r="AJ156" s="106"/>
      <c r="AK156" s="106"/>
    </row>
    <row r="157" ht="12.75" customHeight="1">
      <c r="A157" s="114">
        <v>148.0</v>
      </c>
      <c r="B157" s="107">
        <f>IF(A157&gt;$AE$6,"",SMALL(INDIRECT("'Selo '!"&amp;ADDRESS(17,$Z$3+5,4)&amp;":"&amp;ADDRESS(67,$Z$3+5,4)),A157))</f>
      </c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7"/>
      <c r="Y157" s="119"/>
      <c r="Z157" s="107">
        <f>IF(OR(A157&gt;$AE$6,$AE$6&lt;2,$B$6=0),"",(B157-$B$5)/$B$6)</f>
      </c>
      <c r="AA157" s="107">
        <f>IF(Z157="","",MAX(0.000000000001,MIN(0.999999999999,NORMSDIST(Z157))))</f>
      </c>
      <c r="AB157" s="107">
        <f>IF(AA157="","",LN(AA157))</f>
      </c>
      <c r="AC157" s="107">
        <f>IF(OR(A157&gt;$AE$6,$AE$6&lt;2,$B$6=0),"",INDEX($AA$10:$AA$1009,$AE$6+1-A157))</f>
      </c>
      <c r="AD157" s="107">
        <f>IF(AC157="","",LN(1-AC157))</f>
      </c>
      <c r="AE157" s="107">
        <f>IF(AB157="","",-(2*A157-1)*(AB157+AD157)/$AE$6)</f>
      </c>
      <c r="AF157" s="106">
        <f>IF(AE157="","",SUM($AE$10:AE157)-$AE$6)</f>
      </c>
      <c r="AG157" s="106"/>
      <c r="AH157" s="107"/>
      <c r="AI157" s="106"/>
      <c r="AJ157" s="106"/>
      <c r="AK157" s="106"/>
    </row>
    <row r="158" ht="12.75" customHeight="1">
      <c r="A158" s="114">
        <v>149.0</v>
      </c>
      <c r="B158" s="107">
        <f>IF(A158&gt;$AE$6,"",SMALL(INDIRECT("'Selo '!"&amp;ADDRESS(17,$Z$3+5,4)&amp;":"&amp;ADDRESS(67,$Z$3+5,4)),A158))</f>
      </c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7"/>
      <c r="Y158" s="119"/>
      <c r="Z158" s="107">
        <f>IF(OR(A158&gt;$AE$6,$AE$6&lt;2,$B$6=0),"",(B158-$B$5)/$B$6)</f>
      </c>
      <c r="AA158" s="107">
        <f>IF(Z158="","",MAX(0.000000000001,MIN(0.999999999999,NORMSDIST(Z158))))</f>
      </c>
      <c r="AB158" s="107">
        <f>IF(AA158="","",LN(AA158))</f>
      </c>
      <c r="AC158" s="107">
        <f>IF(OR(A158&gt;$AE$6,$AE$6&lt;2,$B$6=0),"",INDEX($AA$10:$AA$1009,$AE$6+1-A158))</f>
      </c>
      <c r="AD158" s="107">
        <f>IF(AC158="","",LN(1-AC158))</f>
      </c>
      <c r="AE158" s="107">
        <f>IF(AB158="","",-(2*A158-1)*(AB158+AD158)/$AE$6)</f>
      </c>
      <c r="AF158" s="106">
        <f>IF(AE158="","",SUM($AE$10:AE158)-$AE$6)</f>
      </c>
      <c r="AG158" s="106"/>
      <c r="AH158" s="107"/>
      <c r="AI158" s="106"/>
      <c r="AJ158" s="106"/>
      <c r="AK158" s="106"/>
    </row>
    <row r="159" ht="12.75" customHeight="1">
      <c r="A159" s="114">
        <v>150.0</v>
      </c>
      <c r="B159" s="107">
        <f>IF(A159&gt;$AE$6,"",SMALL(INDIRECT("'Selo '!"&amp;ADDRESS(17,$Z$3+5,4)&amp;":"&amp;ADDRESS(67,$Z$3+5,4)),A159))</f>
      </c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7"/>
      <c r="Y159" s="119"/>
      <c r="Z159" s="107">
        <f>IF(OR(A159&gt;$AE$6,$AE$6&lt;2,$B$6=0),"",(B159-$B$5)/$B$6)</f>
      </c>
      <c r="AA159" s="107">
        <f>IF(Z159="","",MAX(0.000000000001,MIN(0.999999999999,NORMSDIST(Z159))))</f>
      </c>
      <c r="AB159" s="107">
        <f>IF(AA159="","",LN(AA159))</f>
      </c>
      <c r="AC159" s="107">
        <f>IF(OR(A159&gt;$AE$6,$AE$6&lt;2,$B$6=0),"",INDEX($AA$10:$AA$1009,$AE$6+1-A159))</f>
      </c>
      <c r="AD159" s="107">
        <f>IF(AC159="","",LN(1-AC159))</f>
      </c>
      <c r="AE159" s="107">
        <f>IF(AB159="","",-(2*A159-1)*(AB159+AD159)/$AE$6)</f>
      </c>
      <c r="AF159" s="106">
        <f>IF(AE159="","",SUM($AE$10:AE159)-$AE$6)</f>
      </c>
      <c r="AG159" s="106"/>
      <c r="AH159" s="107"/>
      <c r="AI159" s="106"/>
      <c r="AJ159" s="106"/>
      <c r="AK159" s="106"/>
    </row>
    <row r="160" ht="12.75" customHeight="1">
      <c r="A160" s="114">
        <v>151.0</v>
      </c>
      <c r="B160" s="107">
        <f>IF(A160&gt;$AE$6,"",SMALL(INDIRECT("'Selo '!"&amp;ADDRESS(17,$Z$3+5,4)&amp;":"&amp;ADDRESS(67,$Z$3+5,4)),A160))</f>
      </c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7"/>
      <c r="Y160" s="119"/>
      <c r="Z160" s="107">
        <f>IF(OR(A160&gt;$AE$6,$AE$6&lt;2,$B$6=0),"",(B160-$B$5)/$B$6)</f>
      </c>
      <c r="AA160" s="107">
        <f>IF(Z160="","",MAX(0.000000000001,MIN(0.999999999999,NORMSDIST(Z160))))</f>
      </c>
      <c r="AB160" s="107">
        <f>IF(AA160="","",LN(AA160))</f>
      </c>
      <c r="AC160" s="107">
        <f>IF(OR(A160&gt;$AE$6,$AE$6&lt;2,$B$6=0),"",INDEX($AA$10:$AA$1009,$AE$6+1-A160))</f>
      </c>
      <c r="AD160" s="107">
        <f>IF(AC160="","",LN(1-AC160))</f>
      </c>
      <c r="AE160" s="107">
        <f>IF(AB160="","",-(2*A160-1)*(AB160+AD160)/$AE$6)</f>
      </c>
      <c r="AF160" s="106">
        <f>IF(AE160="","",SUM($AE$10:AE160)-$AE$6)</f>
      </c>
      <c r="AG160" s="106"/>
      <c r="AH160" s="107"/>
      <c r="AI160" s="106"/>
      <c r="AJ160" s="106"/>
      <c r="AK160" s="106"/>
    </row>
    <row r="161" ht="12.75" customHeight="1">
      <c r="A161" s="114">
        <v>152.0</v>
      </c>
      <c r="B161" s="107">
        <f>IF(A161&gt;$AE$6,"",SMALL(INDIRECT("'Selo '!"&amp;ADDRESS(17,$Z$3+5,4)&amp;":"&amp;ADDRESS(67,$Z$3+5,4)),A161))</f>
      </c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7"/>
      <c r="Y161" s="119"/>
      <c r="Z161" s="107">
        <f>IF(OR(A161&gt;$AE$6,$AE$6&lt;2,$B$6=0),"",(B161-$B$5)/$B$6)</f>
      </c>
      <c r="AA161" s="107">
        <f>IF(Z161="","",MAX(0.000000000001,MIN(0.999999999999,NORMSDIST(Z161))))</f>
      </c>
      <c r="AB161" s="107">
        <f>IF(AA161="","",LN(AA161))</f>
      </c>
      <c r="AC161" s="107">
        <f>IF(OR(A161&gt;$AE$6,$AE$6&lt;2,$B$6=0),"",INDEX($AA$10:$AA$1009,$AE$6+1-A161))</f>
      </c>
      <c r="AD161" s="107">
        <f>IF(AC161="","",LN(1-AC161))</f>
      </c>
      <c r="AE161" s="107">
        <f>IF(AB161="","",-(2*A161-1)*(AB161+AD161)/$AE$6)</f>
      </c>
      <c r="AF161" s="106">
        <f>IF(AE161="","",SUM($AE$10:AE161)-$AE$6)</f>
      </c>
      <c r="AG161" s="106"/>
      <c r="AH161" s="107"/>
      <c r="AI161" s="106"/>
      <c r="AJ161" s="106"/>
      <c r="AK161" s="106"/>
    </row>
    <row r="162" ht="12.75" customHeight="1">
      <c r="A162" s="114">
        <v>153.0</v>
      </c>
      <c r="B162" s="107">
        <f>IF(A162&gt;$AE$6,"",SMALL(INDIRECT("'Selo '!"&amp;ADDRESS(17,$Z$3+5,4)&amp;":"&amp;ADDRESS(67,$Z$3+5,4)),A162))</f>
      </c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7"/>
      <c r="Y162" s="119"/>
      <c r="Z162" s="107">
        <f>IF(OR(A162&gt;$AE$6,$AE$6&lt;2,$B$6=0),"",(B162-$B$5)/$B$6)</f>
      </c>
      <c r="AA162" s="107">
        <f>IF(Z162="","",MAX(0.000000000001,MIN(0.999999999999,NORMSDIST(Z162))))</f>
      </c>
      <c r="AB162" s="107">
        <f>IF(AA162="","",LN(AA162))</f>
      </c>
      <c r="AC162" s="107">
        <f>IF(OR(A162&gt;$AE$6,$AE$6&lt;2,$B$6=0),"",INDEX($AA$10:$AA$1009,$AE$6+1-A162))</f>
      </c>
      <c r="AD162" s="107">
        <f>IF(AC162="","",LN(1-AC162))</f>
      </c>
      <c r="AE162" s="107">
        <f>IF(AB162="","",-(2*A162-1)*(AB162+AD162)/$AE$6)</f>
      </c>
      <c r="AF162" s="106">
        <f>IF(AE162="","",SUM($AE$10:AE162)-$AE$6)</f>
      </c>
      <c r="AG162" s="106"/>
      <c r="AH162" s="107"/>
      <c r="AI162" s="106"/>
      <c r="AJ162" s="106"/>
      <c r="AK162" s="106"/>
    </row>
    <row r="163" ht="12.75" customHeight="1">
      <c r="A163" s="114">
        <v>154.0</v>
      </c>
      <c r="B163" s="107">
        <f>IF(A163&gt;$AE$6,"",SMALL(INDIRECT("'Selo '!"&amp;ADDRESS(17,$Z$3+5,4)&amp;":"&amp;ADDRESS(67,$Z$3+5,4)),A163))</f>
      </c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7"/>
      <c r="Y163" s="119"/>
      <c r="Z163" s="107">
        <f>IF(OR(A163&gt;$AE$6,$AE$6&lt;2,$B$6=0),"",(B163-$B$5)/$B$6)</f>
      </c>
      <c r="AA163" s="107">
        <f>IF(Z163="","",MAX(0.000000000001,MIN(0.999999999999,NORMSDIST(Z163))))</f>
      </c>
      <c r="AB163" s="107">
        <f>IF(AA163="","",LN(AA163))</f>
      </c>
      <c r="AC163" s="107">
        <f>IF(OR(A163&gt;$AE$6,$AE$6&lt;2,$B$6=0),"",INDEX($AA$10:$AA$1009,$AE$6+1-A163))</f>
      </c>
      <c r="AD163" s="107">
        <f>IF(AC163="","",LN(1-AC163))</f>
      </c>
      <c r="AE163" s="107">
        <f>IF(AB163="","",-(2*A163-1)*(AB163+AD163)/$AE$6)</f>
      </c>
      <c r="AF163" s="106">
        <f>IF(AE163="","",SUM($AE$10:AE163)-$AE$6)</f>
      </c>
      <c r="AG163" s="106"/>
      <c r="AH163" s="107"/>
      <c r="AI163" s="106"/>
      <c r="AJ163" s="106"/>
      <c r="AK163" s="106"/>
    </row>
    <row r="164" ht="12.75" customHeight="1">
      <c r="A164" s="114">
        <v>155.0</v>
      </c>
      <c r="B164" s="107">
        <f>IF(A164&gt;$AE$6,"",SMALL(INDIRECT("'Selo '!"&amp;ADDRESS(17,$Z$3+5,4)&amp;":"&amp;ADDRESS(67,$Z$3+5,4)),A164))</f>
      </c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7"/>
      <c r="Y164" s="119"/>
      <c r="Z164" s="107">
        <f>IF(OR(A164&gt;$AE$6,$AE$6&lt;2,$B$6=0),"",(B164-$B$5)/$B$6)</f>
      </c>
      <c r="AA164" s="107">
        <f>IF(Z164="","",MAX(0.000000000001,MIN(0.999999999999,NORMSDIST(Z164))))</f>
      </c>
      <c r="AB164" s="107">
        <f>IF(AA164="","",LN(AA164))</f>
      </c>
      <c r="AC164" s="107">
        <f>IF(OR(A164&gt;$AE$6,$AE$6&lt;2,$B$6=0),"",INDEX($AA$10:$AA$1009,$AE$6+1-A164))</f>
      </c>
      <c r="AD164" s="107">
        <f>IF(AC164="","",LN(1-AC164))</f>
      </c>
      <c r="AE164" s="107">
        <f>IF(AB164="","",-(2*A164-1)*(AB164+AD164)/$AE$6)</f>
      </c>
      <c r="AF164" s="106">
        <f>IF(AE164="","",SUM($AE$10:AE164)-$AE$6)</f>
      </c>
      <c r="AG164" s="106"/>
      <c r="AH164" s="107"/>
      <c r="AI164" s="106"/>
      <c r="AJ164" s="106"/>
      <c r="AK164" s="106"/>
    </row>
    <row r="165" ht="12.75" customHeight="1">
      <c r="A165" s="114">
        <v>156.0</v>
      </c>
      <c r="B165" s="107">
        <f>IF(A165&gt;$AE$6,"",SMALL(INDIRECT("'Selo '!"&amp;ADDRESS(17,$Z$3+5,4)&amp;":"&amp;ADDRESS(67,$Z$3+5,4)),A165))</f>
      </c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7"/>
      <c r="Y165" s="119"/>
      <c r="Z165" s="107">
        <f>IF(OR(A165&gt;$AE$6,$AE$6&lt;2,$B$6=0),"",(B165-$B$5)/$B$6)</f>
      </c>
      <c r="AA165" s="107">
        <f>IF(Z165="","",MAX(0.000000000001,MIN(0.999999999999,NORMSDIST(Z165))))</f>
      </c>
      <c r="AB165" s="107">
        <f>IF(AA165="","",LN(AA165))</f>
      </c>
      <c r="AC165" s="107">
        <f>IF(OR(A165&gt;$AE$6,$AE$6&lt;2,$B$6=0),"",INDEX($AA$10:$AA$1009,$AE$6+1-A165))</f>
      </c>
      <c r="AD165" s="107">
        <f>IF(AC165="","",LN(1-AC165))</f>
      </c>
      <c r="AE165" s="107">
        <f>IF(AB165="","",-(2*A165-1)*(AB165+AD165)/$AE$6)</f>
      </c>
      <c r="AF165" s="106">
        <f>IF(AE165="","",SUM($AE$10:AE165)-$AE$6)</f>
      </c>
      <c r="AG165" s="106"/>
      <c r="AH165" s="107"/>
      <c r="AI165" s="106"/>
      <c r="AJ165" s="106"/>
      <c r="AK165" s="106"/>
    </row>
    <row r="166" ht="12.75" customHeight="1">
      <c r="A166" s="114">
        <v>157.0</v>
      </c>
      <c r="B166" s="107">
        <f>IF(A166&gt;$AE$6,"",SMALL(INDIRECT("'Selo '!"&amp;ADDRESS(17,$Z$3+5,4)&amp;":"&amp;ADDRESS(67,$Z$3+5,4)),A166))</f>
      </c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7"/>
      <c r="Y166" s="119"/>
      <c r="Z166" s="107">
        <f>IF(OR(A166&gt;$AE$6,$AE$6&lt;2,$B$6=0),"",(B166-$B$5)/$B$6)</f>
      </c>
      <c r="AA166" s="107">
        <f>IF(Z166="","",MAX(0.000000000001,MIN(0.999999999999,NORMSDIST(Z166))))</f>
      </c>
      <c r="AB166" s="107">
        <f>IF(AA166="","",LN(AA166))</f>
      </c>
      <c r="AC166" s="107">
        <f>IF(OR(A166&gt;$AE$6,$AE$6&lt;2,$B$6=0),"",INDEX($AA$10:$AA$1009,$AE$6+1-A166))</f>
      </c>
      <c r="AD166" s="107">
        <f>IF(AC166="","",LN(1-AC166))</f>
      </c>
      <c r="AE166" s="107">
        <f>IF(AB166="","",-(2*A166-1)*(AB166+AD166)/$AE$6)</f>
      </c>
      <c r="AF166" s="106">
        <f>IF(AE166="","",SUM($AE$10:AE166)-$AE$6)</f>
      </c>
      <c r="AG166" s="106"/>
      <c r="AH166" s="107"/>
      <c r="AI166" s="106"/>
      <c r="AJ166" s="106"/>
      <c r="AK166" s="106"/>
    </row>
    <row r="167" ht="12.75" customHeight="1">
      <c r="A167" s="114">
        <v>158.0</v>
      </c>
      <c r="B167" s="107">
        <f>IF(A167&gt;$AE$6,"",SMALL(INDIRECT("'Selo '!"&amp;ADDRESS(17,$Z$3+5,4)&amp;":"&amp;ADDRESS(67,$Z$3+5,4)),A167))</f>
      </c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7"/>
      <c r="Y167" s="119"/>
      <c r="Z167" s="107">
        <f>IF(OR(A167&gt;$AE$6,$AE$6&lt;2,$B$6=0),"",(B167-$B$5)/$B$6)</f>
      </c>
      <c r="AA167" s="107">
        <f>IF(Z167="","",MAX(0.000000000001,MIN(0.999999999999,NORMSDIST(Z167))))</f>
      </c>
      <c r="AB167" s="107">
        <f>IF(AA167="","",LN(AA167))</f>
      </c>
      <c r="AC167" s="107">
        <f>IF(OR(A167&gt;$AE$6,$AE$6&lt;2,$B$6=0),"",INDEX($AA$10:$AA$1009,$AE$6+1-A167))</f>
      </c>
      <c r="AD167" s="107">
        <f>IF(AC167="","",LN(1-AC167))</f>
      </c>
      <c r="AE167" s="107">
        <f>IF(AB167="","",-(2*A167-1)*(AB167+AD167)/$AE$6)</f>
      </c>
      <c r="AF167" s="106">
        <f>IF(AE167="","",SUM($AE$10:AE167)-$AE$6)</f>
      </c>
      <c r="AG167" s="106"/>
      <c r="AH167" s="107"/>
      <c r="AI167" s="106"/>
      <c r="AJ167" s="106"/>
      <c r="AK167" s="106"/>
    </row>
    <row r="168" ht="12.75" customHeight="1">
      <c r="A168" s="114">
        <v>159.0</v>
      </c>
      <c r="B168" s="107">
        <f>IF(A168&gt;$AE$6,"",SMALL(INDIRECT("'Selo '!"&amp;ADDRESS(17,$Z$3+5,4)&amp;":"&amp;ADDRESS(67,$Z$3+5,4)),A168))</f>
      </c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7"/>
      <c r="Y168" s="119"/>
      <c r="Z168" s="107">
        <f>IF(OR(A168&gt;$AE$6,$AE$6&lt;2,$B$6=0),"",(B168-$B$5)/$B$6)</f>
      </c>
      <c r="AA168" s="107">
        <f>IF(Z168="","",MAX(0.000000000001,MIN(0.999999999999,NORMSDIST(Z168))))</f>
      </c>
      <c r="AB168" s="107">
        <f>IF(AA168="","",LN(AA168))</f>
      </c>
      <c r="AC168" s="107">
        <f>IF(OR(A168&gt;$AE$6,$AE$6&lt;2,$B$6=0),"",INDEX($AA$10:$AA$1009,$AE$6+1-A168))</f>
      </c>
      <c r="AD168" s="107">
        <f>IF(AC168="","",LN(1-AC168))</f>
      </c>
      <c r="AE168" s="107">
        <f>IF(AB168="","",-(2*A168-1)*(AB168+AD168)/$AE$6)</f>
      </c>
      <c r="AF168" s="106">
        <f>IF(AE168="","",SUM($AE$10:AE168)-$AE$6)</f>
      </c>
      <c r="AG168" s="106"/>
      <c r="AH168" s="107"/>
      <c r="AI168" s="106"/>
      <c r="AJ168" s="106"/>
      <c r="AK168" s="106"/>
    </row>
    <row r="169" ht="12.75" customHeight="1">
      <c r="A169" s="114">
        <v>160.0</v>
      </c>
      <c r="B169" s="107">
        <f>IF(A169&gt;$AE$6,"",SMALL(INDIRECT("'Selo '!"&amp;ADDRESS(17,$Z$3+5,4)&amp;":"&amp;ADDRESS(67,$Z$3+5,4)),A169))</f>
      </c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7"/>
      <c r="Y169" s="119"/>
      <c r="Z169" s="107">
        <f>IF(OR(A169&gt;$AE$6,$AE$6&lt;2,$B$6=0),"",(B169-$B$5)/$B$6)</f>
      </c>
      <c r="AA169" s="107">
        <f>IF(Z169="","",MAX(0.000000000001,MIN(0.999999999999,NORMSDIST(Z169))))</f>
      </c>
      <c r="AB169" s="107">
        <f>IF(AA169="","",LN(AA169))</f>
      </c>
      <c r="AC169" s="107">
        <f>IF(OR(A169&gt;$AE$6,$AE$6&lt;2,$B$6=0),"",INDEX($AA$10:$AA$1009,$AE$6+1-A169))</f>
      </c>
      <c r="AD169" s="107">
        <f>IF(AC169="","",LN(1-AC169))</f>
      </c>
      <c r="AE169" s="107">
        <f>IF(AB169="","",-(2*A169-1)*(AB169+AD169)/$AE$6)</f>
      </c>
      <c r="AF169" s="106">
        <f>IF(AE169="","",SUM($AE$10:AE169)-$AE$6)</f>
      </c>
      <c r="AG169" s="106"/>
      <c r="AH169" s="107"/>
      <c r="AI169" s="106"/>
      <c r="AJ169" s="106"/>
      <c r="AK169" s="106"/>
    </row>
    <row r="170" ht="12.75" customHeight="1">
      <c r="A170" s="114">
        <v>161.0</v>
      </c>
      <c r="B170" s="107">
        <f>IF(A170&gt;$AE$6,"",SMALL(INDIRECT("'Selo '!"&amp;ADDRESS(17,$Z$3+5,4)&amp;":"&amp;ADDRESS(67,$Z$3+5,4)),A170))</f>
      </c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7"/>
      <c r="Y170" s="119"/>
      <c r="Z170" s="107">
        <f>IF(OR(A170&gt;$AE$6,$AE$6&lt;2,$B$6=0),"",(B170-$B$5)/$B$6)</f>
      </c>
      <c r="AA170" s="107">
        <f>IF(Z170="","",MAX(0.000000000001,MIN(0.999999999999,NORMSDIST(Z170))))</f>
      </c>
      <c r="AB170" s="107">
        <f>IF(AA170="","",LN(AA170))</f>
      </c>
      <c r="AC170" s="107">
        <f>IF(OR(A170&gt;$AE$6,$AE$6&lt;2,$B$6=0),"",INDEX($AA$10:$AA$1009,$AE$6+1-A170))</f>
      </c>
      <c r="AD170" s="107">
        <f>IF(AC170="","",LN(1-AC170))</f>
      </c>
      <c r="AE170" s="107">
        <f>IF(AB170="","",-(2*A170-1)*(AB170+AD170)/$AE$6)</f>
      </c>
      <c r="AF170" s="106">
        <f>IF(AE170="","",SUM($AE$10:AE170)-$AE$6)</f>
      </c>
      <c r="AG170" s="106"/>
      <c r="AH170" s="107"/>
      <c r="AI170" s="106"/>
      <c r="AJ170" s="106"/>
      <c r="AK170" s="106"/>
    </row>
    <row r="171" ht="12.75" customHeight="1">
      <c r="A171" s="114">
        <v>162.0</v>
      </c>
      <c r="B171" s="107">
        <f>IF(A171&gt;$AE$6,"",SMALL(INDIRECT("'Selo '!"&amp;ADDRESS(17,$Z$3+5,4)&amp;":"&amp;ADDRESS(67,$Z$3+5,4)),A171))</f>
      </c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7"/>
      <c r="Y171" s="119"/>
      <c r="Z171" s="107">
        <f>IF(OR(A171&gt;$AE$6,$AE$6&lt;2,$B$6=0),"",(B171-$B$5)/$B$6)</f>
      </c>
      <c r="AA171" s="107">
        <f>IF(Z171="","",MAX(0.000000000001,MIN(0.999999999999,NORMSDIST(Z171))))</f>
      </c>
      <c r="AB171" s="107">
        <f>IF(AA171="","",LN(AA171))</f>
      </c>
      <c r="AC171" s="107">
        <f>IF(OR(A171&gt;$AE$6,$AE$6&lt;2,$B$6=0),"",INDEX($AA$10:$AA$1009,$AE$6+1-A171))</f>
      </c>
      <c r="AD171" s="107">
        <f>IF(AC171="","",LN(1-AC171))</f>
      </c>
      <c r="AE171" s="107">
        <f>IF(AB171="","",-(2*A171-1)*(AB171+AD171)/$AE$6)</f>
      </c>
      <c r="AF171" s="106">
        <f>IF(AE171="","",SUM($AE$10:AE171)-$AE$6)</f>
      </c>
      <c r="AG171" s="106"/>
      <c r="AH171" s="107"/>
      <c r="AI171" s="106"/>
      <c r="AJ171" s="106"/>
      <c r="AK171" s="106"/>
    </row>
    <row r="172" ht="12.75" customHeight="1">
      <c r="A172" s="114">
        <v>163.0</v>
      </c>
      <c r="B172" s="107">
        <f>IF(A172&gt;$AE$6,"",SMALL(INDIRECT("'Selo '!"&amp;ADDRESS(17,$Z$3+5,4)&amp;":"&amp;ADDRESS(67,$Z$3+5,4)),A172))</f>
      </c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7"/>
      <c r="Y172" s="119"/>
      <c r="Z172" s="107">
        <f>IF(OR(A172&gt;$AE$6,$AE$6&lt;2,$B$6=0),"",(B172-$B$5)/$B$6)</f>
      </c>
      <c r="AA172" s="107">
        <f>IF(Z172="","",MAX(0.000000000001,MIN(0.999999999999,NORMSDIST(Z172))))</f>
      </c>
      <c r="AB172" s="107">
        <f>IF(AA172="","",LN(AA172))</f>
      </c>
      <c r="AC172" s="107">
        <f>IF(OR(A172&gt;$AE$6,$AE$6&lt;2,$B$6=0),"",INDEX($AA$10:$AA$1009,$AE$6+1-A172))</f>
      </c>
      <c r="AD172" s="107">
        <f>IF(AC172="","",LN(1-AC172))</f>
      </c>
      <c r="AE172" s="107">
        <f>IF(AB172="","",-(2*A172-1)*(AB172+AD172)/$AE$6)</f>
      </c>
      <c r="AF172" s="106">
        <f>IF(AE172="","",SUM($AE$10:AE172)-$AE$6)</f>
      </c>
      <c r="AG172" s="106"/>
      <c r="AH172" s="107"/>
      <c r="AI172" s="106"/>
      <c r="AJ172" s="106"/>
      <c r="AK172" s="106"/>
    </row>
    <row r="173" ht="12.75" customHeight="1">
      <c r="A173" s="114">
        <v>164.0</v>
      </c>
      <c r="B173" s="107">
        <f>IF(A173&gt;$AE$6,"",SMALL(INDIRECT("'Selo '!"&amp;ADDRESS(17,$Z$3+5,4)&amp;":"&amp;ADDRESS(67,$Z$3+5,4)),A173))</f>
      </c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7"/>
      <c r="Y173" s="119"/>
      <c r="Z173" s="107">
        <f>IF(OR(A173&gt;$AE$6,$AE$6&lt;2,$B$6=0),"",(B173-$B$5)/$B$6)</f>
      </c>
      <c r="AA173" s="107">
        <f>IF(Z173="","",MAX(0.000000000001,MIN(0.999999999999,NORMSDIST(Z173))))</f>
      </c>
      <c r="AB173" s="107">
        <f>IF(AA173="","",LN(AA173))</f>
      </c>
      <c r="AC173" s="107">
        <f>IF(OR(A173&gt;$AE$6,$AE$6&lt;2,$B$6=0),"",INDEX($AA$10:$AA$1009,$AE$6+1-A173))</f>
      </c>
      <c r="AD173" s="107">
        <f>IF(AC173="","",LN(1-AC173))</f>
      </c>
      <c r="AE173" s="107">
        <f>IF(AB173="","",-(2*A173-1)*(AB173+AD173)/$AE$6)</f>
      </c>
      <c r="AF173" s="106">
        <f>IF(AE173="","",SUM($AE$10:AE173)-$AE$6)</f>
      </c>
      <c r="AG173" s="106"/>
      <c r="AH173" s="107"/>
      <c r="AI173" s="106"/>
      <c r="AJ173" s="106"/>
      <c r="AK173" s="106"/>
    </row>
    <row r="174" ht="12.75" customHeight="1">
      <c r="A174" s="114">
        <v>165.0</v>
      </c>
      <c r="B174" s="107">
        <f>IF(A174&gt;$AE$6,"",SMALL(INDIRECT("'Selo '!"&amp;ADDRESS(17,$Z$3+5,4)&amp;":"&amp;ADDRESS(67,$Z$3+5,4)),A174))</f>
      </c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7"/>
      <c r="Y174" s="119"/>
      <c r="Z174" s="107">
        <f>IF(OR(A174&gt;$AE$6,$AE$6&lt;2,$B$6=0),"",(B174-$B$5)/$B$6)</f>
      </c>
      <c r="AA174" s="107">
        <f>IF(Z174="","",MAX(0.000000000001,MIN(0.999999999999,NORMSDIST(Z174))))</f>
      </c>
      <c r="AB174" s="107">
        <f>IF(AA174="","",LN(AA174))</f>
      </c>
      <c r="AC174" s="107">
        <f>IF(OR(A174&gt;$AE$6,$AE$6&lt;2,$B$6=0),"",INDEX($AA$10:$AA$1009,$AE$6+1-A174))</f>
      </c>
      <c r="AD174" s="107">
        <f>IF(AC174="","",LN(1-AC174))</f>
      </c>
      <c r="AE174" s="107">
        <f>IF(AB174="","",-(2*A174-1)*(AB174+AD174)/$AE$6)</f>
      </c>
      <c r="AF174" s="106">
        <f>IF(AE174="","",SUM($AE$10:AE174)-$AE$6)</f>
      </c>
      <c r="AG174" s="106"/>
      <c r="AH174" s="107"/>
      <c r="AI174" s="106"/>
      <c r="AJ174" s="106"/>
      <c r="AK174" s="106"/>
    </row>
    <row r="175" ht="12.75" customHeight="1">
      <c r="A175" s="114">
        <v>166.0</v>
      </c>
      <c r="B175" s="107">
        <f>IF(A175&gt;$AE$6,"",SMALL(INDIRECT("'Selo '!"&amp;ADDRESS(17,$Z$3+5,4)&amp;":"&amp;ADDRESS(67,$Z$3+5,4)),A175))</f>
      </c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7"/>
      <c r="Y175" s="119"/>
      <c r="Z175" s="107">
        <f>IF(OR(A175&gt;$AE$6,$AE$6&lt;2,$B$6=0),"",(B175-$B$5)/$B$6)</f>
      </c>
      <c r="AA175" s="107">
        <f>IF(Z175="","",MAX(0.000000000001,MIN(0.999999999999,NORMSDIST(Z175))))</f>
      </c>
      <c r="AB175" s="107">
        <f>IF(AA175="","",LN(AA175))</f>
      </c>
      <c r="AC175" s="107">
        <f>IF(OR(A175&gt;$AE$6,$AE$6&lt;2,$B$6=0),"",INDEX($AA$10:$AA$1009,$AE$6+1-A175))</f>
      </c>
      <c r="AD175" s="107">
        <f>IF(AC175="","",LN(1-AC175))</f>
      </c>
      <c r="AE175" s="107">
        <f>IF(AB175="","",-(2*A175-1)*(AB175+AD175)/$AE$6)</f>
      </c>
      <c r="AF175" s="106">
        <f>IF(AE175="","",SUM($AE$10:AE175)-$AE$6)</f>
      </c>
      <c r="AG175" s="106"/>
      <c r="AH175" s="107"/>
      <c r="AI175" s="106"/>
      <c r="AJ175" s="106"/>
      <c r="AK175" s="106"/>
    </row>
    <row r="176" ht="12.75" customHeight="1">
      <c r="A176" s="114">
        <v>167.0</v>
      </c>
      <c r="B176" s="107">
        <f>IF(A176&gt;$AE$6,"",SMALL(INDIRECT("'Selo '!"&amp;ADDRESS(17,$Z$3+5,4)&amp;":"&amp;ADDRESS(67,$Z$3+5,4)),A176))</f>
      </c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7"/>
      <c r="Y176" s="119"/>
      <c r="Z176" s="107">
        <f>IF(OR(A176&gt;$AE$6,$AE$6&lt;2,$B$6=0),"",(B176-$B$5)/$B$6)</f>
      </c>
      <c r="AA176" s="107">
        <f>IF(Z176="","",MAX(0.000000000001,MIN(0.999999999999,NORMSDIST(Z176))))</f>
      </c>
      <c r="AB176" s="107">
        <f>IF(AA176="","",LN(AA176))</f>
      </c>
      <c r="AC176" s="107">
        <f>IF(OR(A176&gt;$AE$6,$AE$6&lt;2,$B$6=0),"",INDEX($AA$10:$AA$1009,$AE$6+1-A176))</f>
      </c>
      <c r="AD176" s="107">
        <f>IF(AC176="","",LN(1-AC176))</f>
      </c>
      <c r="AE176" s="107">
        <f>IF(AB176="","",-(2*A176-1)*(AB176+AD176)/$AE$6)</f>
      </c>
      <c r="AF176" s="106">
        <f>IF(AE176="","",SUM($AE$10:AE176)-$AE$6)</f>
      </c>
      <c r="AG176" s="106"/>
      <c r="AH176" s="107"/>
      <c r="AI176" s="106"/>
      <c r="AJ176" s="106"/>
      <c r="AK176" s="106"/>
    </row>
    <row r="177" ht="12.75" customHeight="1">
      <c r="A177" s="114">
        <v>168.0</v>
      </c>
      <c r="B177" s="107">
        <f>IF(A177&gt;$AE$6,"",SMALL(INDIRECT("'Selo '!"&amp;ADDRESS(17,$Z$3+5,4)&amp;":"&amp;ADDRESS(67,$Z$3+5,4)),A177))</f>
      </c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7"/>
      <c r="Y177" s="119"/>
      <c r="Z177" s="107">
        <f>IF(OR(A177&gt;$AE$6,$AE$6&lt;2,$B$6=0),"",(B177-$B$5)/$B$6)</f>
      </c>
      <c r="AA177" s="107">
        <f>IF(Z177="","",MAX(0.000000000001,MIN(0.999999999999,NORMSDIST(Z177))))</f>
      </c>
      <c r="AB177" s="107">
        <f>IF(AA177="","",LN(AA177))</f>
      </c>
      <c r="AC177" s="107">
        <f>IF(OR(A177&gt;$AE$6,$AE$6&lt;2,$B$6=0),"",INDEX($AA$10:$AA$1009,$AE$6+1-A177))</f>
      </c>
      <c r="AD177" s="107">
        <f>IF(AC177="","",LN(1-AC177))</f>
      </c>
      <c r="AE177" s="107">
        <f>IF(AB177="","",-(2*A177-1)*(AB177+AD177)/$AE$6)</f>
      </c>
      <c r="AF177" s="106">
        <f>IF(AE177="","",SUM($AE$10:AE177)-$AE$6)</f>
      </c>
      <c r="AG177" s="106"/>
      <c r="AH177" s="107"/>
      <c r="AI177" s="106"/>
      <c r="AJ177" s="106"/>
      <c r="AK177" s="106"/>
    </row>
    <row r="178" ht="12.75" customHeight="1">
      <c r="A178" s="114">
        <v>169.0</v>
      </c>
      <c r="B178" s="107">
        <f>IF(A178&gt;$AE$6,"",SMALL(INDIRECT("'Selo '!"&amp;ADDRESS(17,$Z$3+5,4)&amp;":"&amp;ADDRESS(67,$Z$3+5,4)),A178))</f>
      </c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7"/>
      <c r="Y178" s="119"/>
      <c r="Z178" s="107">
        <f>IF(OR(A178&gt;$AE$6,$AE$6&lt;2,$B$6=0),"",(B178-$B$5)/$B$6)</f>
      </c>
      <c r="AA178" s="107">
        <f>IF(Z178="","",MAX(0.000000000001,MIN(0.999999999999,NORMSDIST(Z178))))</f>
      </c>
      <c r="AB178" s="107">
        <f>IF(AA178="","",LN(AA178))</f>
      </c>
      <c r="AC178" s="107">
        <f>IF(OR(A178&gt;$AE$6,$AE$6&lt;2,$B$6=0),"",INDEX($AA$10:$AA$1009,$AE$6+1-A178))</f>
      </c>
      <c r="AD178" s="107">
        <f>IF(AC178="","",LN(1-AC178))</f>
      </c>
      <c r="AE178" s="107">
        <f>IF(AB178="","",-(2*A178-1)*(AB178+AD178)/$AE$6)</f>
      </c>
      <c r="AF178" s="106">
        <f>IF(AE178="","",SUM($AE$10:AE178)-$AE$6)</f>
      </c>
      <c r="AG178" s="106"/>
      <c r="AH178" s="107"/>
      <c r="AI178" s="106"/>
      <c r="AJ178" s="106"/>
      <c r="AK178" s="106"/>
    </row>
    <row r="179" ht="12.75" customHeight="1">
      <c r="A179" s="114">
        <v>170.0</v>
      </c>
      <c r="B179" s="107">
        <f>IF(A179&gt;$AE$6,"",SMALL(INDIRECT("'Selo '!"&amp;ADDRESS(17,$Z$3+5,4)&amp;":"&amp;ADDRESS(67,$Z$3+5,4)),A179))</f>
      </c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7"/>
      <c r="Y179" s="119"/>
      <c r="Z179" s="107">
        <f>IF(OR(A179&gt;$AE$6,$AE$6&lt;2,$B$6=0),"",(B179-$B$5)/$B$6)</f>
      </c>
      <c r="AA179" s="107">
        <f>IF(Z179="","",MAX(0.000000000001,MIN(0.999999999999,NORMSDIST(Z179))))</f>
      </c>
      <c r="AB179" s="107">
        <f>IF(AA179="","",LN(AA179))</f>
      </c>
      <c r="AC179" s="107">
        <f>IF(OR(A179&gt;$AE$6,$AE$6&lt;2,$B$6=0),"",INDEX($AA$10:$AA$1009,$AE$6+1-A179))</f>
      </c>
      <c r="AD179" s="107">
        <f>IF(AC179="","",LN(1-AC179))</f>
      </c>
      <c r="AE179" s="107">
        <f>IF(AB179="","",-(2*A179-1)*(AB179+AD179)/$AE$6)</f>
      </c>
      <c r="AF179" s="106">
        <f>IF(AE179="","",SUM($AE$10:AE179)-$AE$6)</f>
      </c>
      <c r="AG179" s="106"/>
      <c r="AH179" s="107"/>
      <c r="AI179" s="106"/>
      <c r="AJ179" s="106"/>
      <c r="AK179" s="106"/>
    </row>
    <row r="180" ht="12.75" customHeight="1">
      <c r="A180" s="114">
        <v>171.0</v>
      </c>
      <c r="B180" s="107">
        <f>IF(A180&gt;$AE$6,"",SMALL(INDIRECT("'Selo '!"&amp;ADDRESS(17,$Z$3+5,4)&amp;":"&amp;ADDRESS(67,$Z$3+5,4)),A180))</f>
      </c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7"/>
      <c r="Y180" s="119"/>
      <c r="Z180" s="107">
        <f>IF(OR(A180&gt;$AE$6,$AE$6&lt;2,$B$6=0),"",(B180-$B$5)/$B$6)</f>
      </c>
      <c r="AA180" s="107">
        <f>IF(Z180="","",MAX(0.000000000001,MIN(0.999999999999,NORMSDIST(Z180))))</f>
      </c>
      <c r="AB180" s="107">
        <f>IF(AA180="","",LN(AA180))</f>
      </c>
      <c r="AC180" s="107">
        <f>IF(OR(A180&gt;$AE$6,$AE$6&lt;2,$B$6=0),"",INDEX($AA$10:$AA$1009,$AE$6+1-A180))</f>
      </c>
      <c r="AD180" s="107">
        <f>IF(AC180="","",LN(1-AC180))</f>
      </c>
      <c r="AE180" s="107">
        <f>IF(AB180="","",-(2*A180-1)*(AB180+AD180)/$AE$6)</f>
      </c>
      <c r="AF180" s="106">
        <f>IF(AE180="","",SUM($AE$10:AE180)-$AE$6)</f>
      </c>
      <c r="AG180" s="106"/>
      <c r="AH180" s="107"/>
      <c r="AI180" s="106"/>
      <c r="AJ180" s="106"/>
      <c r="AK180" s="106"/>
    </row>
    <row r="181" ht="12.75" customHeight="1">
      <c r="A181" s="114">
        <v>172.0</v>
      </c>
      <c r="B181" s="107">
        <f>IF(A181&gt;$AE$6,"",SMALL(INDIRECT("'Selo '!"&amp;ADDRESS(17,$Z$3+5,4)&amp;":"&amp;ADDRESS(67,$Z$3+5,4)),A181))</f>
      </c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7"/>
      <c r="Y181" s="119"/>
      <c r="Z181" s="107">
        <f>IF(OR(A181&gt;$AE$6,$AE$6&lt;2,$B$6=0),"",(B181-$B$5)/$B$6)</f>
      </c>
      <c r="AA181" s="107">
        <f>IF(Z181="","",MAX(0.000000000001,MIN(0.999999999999,NORMSDIST(Z181))))</f>
      </c>
      <c r="AB181" s="107">
        <f>IF(AA181="","",LN(AA181))</f>
      </c>
      <c r="AC181" s="107">
        <f>IF(OR(A181&gt;$AE$6,$AE$6&lt;2,$B$6=0),"",INDEX($AA$10:$AA$1009,$AE$6+1-A181))</f>
      </c>
      <c r="AD181" s="107">
        <f>IF(AC181="","",LN(1-AC181))</f>
      </c>
      <c r="AE181" s="107">
        <f>IF(AB181="","",-(2*A181-1)*(AB181+AD181)/$AE$6)</f>
      </c>
      <c r="AF181" s="106">
        <f>IF(AE181="","",SUM($AE$10:AE181)-$AE$6)</f>
      </c>
      <c r="AG181" s="106"/>
      <c r="AH181" s="107"/>
      <c r="AI181" s="106"/>
      <c r="AJ181" s="106"/>
      <c r="AK181" s="106"/>
    </row>
    <row r="182" ht="12.75" customHeight="1">
      <c r="A182" s="114">
        <v>173.0</v>
      </c>
      <c r="B182" s="107">
        <f>IF(A182&gt;$AE$6,"",SMALL(INDIRECT("'Selo '!"&amp;ADDRESS(17,$Z$3+5,4)&amp;":"&amp;ADDRESS(67,$Z$3+5,4)),A182))</f>
      </c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7"/>
      <c r="Y182" s="119"/>
      <c r="Z182" s="107">
        <f>IF(OR(A182&gt;$AE$6,$AE$6&lt;2,$B$6=0),"",(B182-$B$5)/$B$6)</f>
      </c>
      <c r="AA182" s="107">
        <f>IF(Z182="","",MAX(0.000000000001,MIN(0.999999999999,NORMSDIST(Z182))))</f>
      </c>
      <c r="AB182" s="107">
        <f>IF(AA182="","",LN(AA182))</f>
      </c>
      <c r="AC182" s="107">
        <f>IF(OR(A182&gt;$AE$6,$AE$6&lt;2,$B$6=0),"",INDEX($AA$10:$AA$1009,$AE$6+1-A182))</f>
      </c>
      <c r="AD182" s="107">
        <f>IF(AC182="","",LN(1-AC182))</f>
      </c>
      <c r="AE182" s="107">
        <f>IF(AB182="","",-(2*A182-1)*(AB182+AD182)/$AE$6)</f>
      </c>
      <c r="AF182" s="106">
        <f>IF(AE182="","",SUM($AE$10:AE182)-$AE$6)</f>
      </c>
      <c r="AG182" s="106"/>
      <c r="AH182" s="107"/>
      <c r="AI182" s="106"/>
      <c r="AJ182" s="106"/>
      <c r="AK182" s="106"/>
    </row>
    <row r="183" ht="12.75" customHeight="1">
      <c r="A183" s="114">
        <v>174.0</v>
      </c>
      <c r="B183" s="107">
        <f>IF(A183&gt;$AE$6,"",SMALL(INDIRECT("'Selo '!"&amp;ADDRESS(17,$Z$3+5,4)&amp;":"&amp;ADDRESS(67,$Z$3+5,4)),A183))</f>
      </c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7"/>
      <c r="Y183" s="119"/>
      <c r="Z183" s="107">
        <f>IF(OR(A183&gt;$AE$6,$AE$6&lt;2,$B$6=0),"",(B183-$B$5)/$B$6)</f>
      </c>
      <c r="AA183" s="107">
        <f>IF(Z183="","",MAX(0.000000000001,MIN(0.999999999999,NORMSDIST(Z183))))</f>
      </c>
      <c r="AB183" s="107">
        <f>IF(AA183="","",LN(AA183))</f>
      </c>
      <c r="AC183" s="107">
        <f>IF(OR(A183&gt;$AE$6,$AE$6&lt;2,$B$6=0),"",INDEX($AA$10:$AA$1009,$AE$6+1-A183))</f>
      </c>
      <c r="AD183" s="107">
        <f>IF(AC183="","",LN(1-AC183))</f>
      </c>
      <c r="AE183" s="107">
        <f>IF(AB183="","",-(2*A183-1)*(AB183+AD183)/$AE$6)</f>
      </c>
      <c r="AF183" s="106">
        <f>IF(AE183="","",SUM($AE$10:AE183)-$AE$6)</f>
      </c>
      <c r="AG183" s="106"/>
      <c r="AH183" s="107"/>
      <c r="AI183" s="106"/>
      <c r="AJ183" s="106"/>
      <c r="AK183" s="106"/>
    </row>
    <row r="184" ht="12.75" customHeight="1">
      <c r="A184" s="114">
        <v>175.0</v>
      </c>
      <c r="B184" s="107">
        <f>IF(A184&gt;$AE$6,"",SMALL(INDIRECT("'Selo '!"&amp;ADDRESS(17,$Z$3+5,4)&amp;":"&amp;ADDRESS(67,$Z$3+5,4)),A184))</f>
      </c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7"/>
      <c r="Y184" s="119"/>
      <c r="Z184" s="107">
        <f>IF(OR(A184&gt;$AE$6,$AE$6&lt;2,$B$6=0),"",(B184-$B$5)/$B$6)</f>
      </c>
      <c r="AA184" s="107">
        <f>IF(Z184="","",MAX(0.000000000001,MIN(0.999999999999,NORMSDIST(Z184))))</f>
      </c>
      <c r="AB184" s="107">
        <f>IF(AA184="","",LN(AA184))</f>
      </c>
      <c r="AC184" s="107">
        <f>IF(OR(A184&gt;$AE$6,$AE$6&lt;2,$B$6=0),"",INDEX($AA$10:$AA$1009,$AE$6+1-A184))</f>
      </c>
      <c r="AD184" s="107">
        <f>IF(AC184="","",LN(1-AC184))</f>
      </c>
      <c r="AE184" s="107">
        <f>IF(AB184="","",-(2*A184-1)*(AB184+AD184)/$AE$6)</f>
      </c>
      <c r="AF184" s="106">
        <f>IF(AE184="","",SUM($AE$10:AE184)-$AE$6)</f>
      </c>
      <c r="AG184" s="106"/>
      <c r="AH184" s="107"/>
      <c r="AI184" s="106"/>
      <c r="AJ184" s="106"/>
      <c r="AK184" s="106"/>
    </row>
    <row r="185" ht="12.75" customHeight="1">
      <c r="A185" s="114">
        <v>176.0</v>
      </c>
      <c r="B185" s="107">
        <f>IF(A185&gt;$AE$6,"",SMALL(INDIRECT("'Selo '!"&amp;ADDRESS(17,$Z$3+5,4)&amp;":"&amp;ADDRESS(67,$Z$3+5,4)),A185))</f>
      </c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7"/>
      <c r="Y185" s="119"/>
      <c r="Z185" s="107">
        <f>IF(OR(A185&gt;$AE$6,$AE$6&lt;2,$B$6=0),"",(B185-$B$5)/$B$6)</f>
      </c>
      <c r="AA185" s="107">
        <f>IF(Z185="","",MAX(0.000000000001,MIN(0.999999999999,NORMSDIST(Z185))))</f>
      </c>
      <c r="AB185" s="107">
        <f>IF(AA185="","",LN(AA185))</f>
      </c>
      <c r="AC185" s="107">
        <f>IF(OR(A185&gt;$AE$6,$AE$6&lt;2,$B$6=0),"",INDEX($AA$10:$AA$1009,$AE$6+1-A185))</f>
      </c>
      <c r="AD185" s="107">
        <f>IF(AC185="","",LN(1-AC185))</f>
      </c>
      <c r="AE185" s="107">
        <f>IF(AB185="","",-(2*A185-1)*(AB185+AD185)/$AE$6)</f>
      </c>
      <c r="AF185" s="106">
        <f>IF(AE185="","",SUM($AE$10:AE185)-$AE$6)</f>
      </c>
      <c r="AG185" s="106"/>
      <c r="AH185" s="107"/>
      <c r="AI185" s="106"/>
      <c r="AJ185" s="106"/>
      <c r="AK185" s="106"/>
    </row>
    <row r="186" ht="12.75" customHeight="1">
      <c r="A186" s="114">
        <v>177.0</v>
      </c>
      <c r="B186" s="107">
        <f>IF(A186&gt;$AE$6,"",SMALL(INDIRECT("'Selo '!"&amp;ADDRESS(17,$Z$3+5,4)&amp;":"&amp;ADDRESS(67,$Z$3+5,4)),A186))</f>
      </c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7"/>
      <c r="Y186" s="119"/>
      <c r="Z186" s="107">
        <f>IF(OR(A186&gt;$AE$6,$AE$6&lt;2,$B$6=0),"",(B186-$B$5)/$B$6)</f>
      </c>
      <c r="AA186" s="107">
        <f>IF(Z186="","",MAX(0.000000000001,MIN(0.999999999999,NORMSDIST(Z186))))</f>
      </c>
      <c r="AB186" s="107">
        <f>IF(AA186="","",LN(AA186))</f>
      </c>
      <c r="AC186" s="107">
        <f>IF(OR(A186&gt;$AE$6,$AE$6&lt;2,$B$6=0),"",INDEX($AA$10:$AA$1009,$AE$6+1-A186))</f>
      </c>
      <c r="AD186" s="107">
        <f>IF(AC186="","",LN(1-AC186))</f>
      </c>
      <c r="AE186" s="107">
        <f>IF(AB186="","",-(2*A186-1)*(AB186+AD186)/$AE$6)</f>
      </c>
      <c r="AF186" s="106">
        <f>IF(AE186="","",SUM($AE$10:AE186)-$AE$6)</f>
      </c>
      <c r="AG186" s="106"/>
      <c r="AH186" s="107"/>
      <c r="AI186" s="106"/>
      <c r="AJ186" s="106"/>
      <c r="AK186" s="106"/>
    </row>
    <row r="187" ht="12.75" customHeight="1">
      <c r="A187" s="114">
        <v>178.0</v>
      </c>
      <c r="B187" s="107">
        <f>IF(A187&gt;$AE$6,"",SMALL(INDIRECT("'Selo '!"&amp;ADDRESS(17,$Z$3+5,4)&amp;":"&amp;ADDRESS(67,$Z$3+5,4)),A187))</f>
      </c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7"/>
      <c r="Y187" s="119"/>
      <c r="Z187" s="107">
        <f>IF(OR(A187&gt;$AE$6,$AE$6&lt;2,$B$6=0),"",(B187-$B$5)/$B$6)</f>
      </c>
      <c r="AA187" s="107">
        <f>IF(Z187="","",MAX(0.000000000001,MIN(0.999999999999,NORMSDIST(Z187))))</f>
      </c>
      <c r="AB187" s="107">
        <f>IF(AA187="","",LN(AA187))</f>
      </c>
      <c r="AC187" s="107">
        <f>IF(OR(A187&gt;$AE$6,$AE$6&lt;2,$B$6=0),"",INDEX($AA$10:$AA$1009,$AE$6+1-A187))</f>
      </c>
      <c r="AD187" s="107">
        <f>IF(AC187="","",LN(1-AC187))</f>
      </c>
      <c r="AE187" s="107">
        <f>IF(AB187="","",-(2*A187-1)*(AB187+AD187)/$AE$6)</f>
      </c>
      <c r="AF187" s="106">
        <f>IF(AE187="","",SUM($AE$10:AE187)-$AE$6)</f>
      </c>
      <c r="AG187" s="106"/>
      <c r="AH187" s="107"/>
      <c r="AI187" s="106"/>
      <c r="AJ187" s="106"/>
      <c r="AK187" s="106"/>
    </row>
    <row r="188" ht="12.75" customHeight="1">
      <c r="A188" s="114">
        <v>179.0</v>
      </c>
      <c r="B188" s="107">
        <f>IF(A188&gt;$AE$6,"",SMALL(INDIRECT("'Selo '!"&amp;ADDRESS(17,$Z$3+5,4)&amp;":"&amp;ADDRESS(67,$Z$3+5,4)),A188))</f>
      </c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7"/>
      <c r="Y188" s="119"/>
      <c r="Z188" s="107">
        <f>IF(OR(A188&gt;$AE$6,$AE$6&lt;2,$B$6=0),"",(B188-$B$5)/$B$6)</f>
      </c>
      <c r="AA188" s="107">
        <f>IF(Z188="","",MAX(0.000000000001,MIN(0.999999999999,NORMSDIST(Z188))))</f>
      </c>
      <c r="AB188" s="107">
        <f>IF(AA188="","",LN(AA188))</f>
      </c>
      <c r="AC188" s="107">
        <f>IF(OR(A188&gt;$AE$6,$AE$6&lt;2,$B$6=0),"",INDEX($AA$10:$AA$1009,$AE$6+1-A188))</f>
      </c>
      <c r="AD188" s="107">
        <f>IF(AC188="","",LN(1-AC188))</f>
      </c>
      <c r="AE188" s="107">
        <f>IF(AB188="","",-(2*A188-1)*(AB188+AD188)/$AE$6)</f>
      </c>
      <c r="AF188" s="106">
        <f>IF(AE188="","",SUM($AE$10:AE188)-$AE$6)</f>
      </c>
      <c r="AG188" s="106"/>
      <c r="AH188" s="107"/>
      <c r="AI188" s="106"/>
      <c r="AJ188" s="106"/>
      <c r="AK188" s="106"/>
    </row>
    <row r="189" ht="12.75" customHeight="1">
      <c r="A189" s="114">
        <v>180.0</v>
      </c>
      <c r="B189" s="107">
        <f>IF(A189&gt;$AE$6,"",SMALL(INDIRECT("'Selo '!"&amp;ADDRESS(17,$Z$3+5,4)&amp;":"&amp;ADDRESS(67,$Z$3+5,4)),A189))</f>
      </c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7"/>
      <c r="Y189" s="119"/>
      <c r="Z189" s="107">
        <f>IF(OR(A189&gt;$AE$6,$AE$6&lt;2,$B$6=0),"",(B189-$B$5)/$B$6)</f>
      </c>
      <c r="AA189" s="107">
        <f>IF(Z189="","",MAX(0.000000000001,MIN(0.999999999999,NORMSDIST(Z189))))</f>
      </c>
      <c r="AB189" s="107">
        <f>IF(AA189="","",LN(AA189))</f>
      </c>
      <c r="AC189" s="107">
        <f>IF(OR(A189&gt;$AE$6,$AE$6&lt;2,$B$6=0),"",INDEX($AA$10:$AA$1009,$AE$6+1-A189))</f>
      </c>
      <c r="AD189" s="107">
        <f>IF(AC189="","",LN(1-AC189))</f>
      </c>
      <c r="AE189" s="107">
        <f>IF(AB189="","",-(2*A189-1)*(AB189+AD189)/$AE$6)</f>
      </c>
      <c r="AF189" s="106">
        <f>IF(AE189="","",SUM($AE$10:AE189)-$AE$6)</f>
      </c>
      <c r="AG189" s="106"/>
      <c r="AH189" s="107"/>
      <c r="AI189" s="106"/>
      <c r="AJ189" s="106"/>
      <c r="AK189" s="106"/>
    </row>
    <row r="190" ht="12.75" customHeight="1">
      <c r="A190" s="114">
        <v>181.0</v>
      </c>
      <c r="B190" s="107">
        <f>IF(A190&gt;$AE$6,"",SMALL(INDIRECT("'Selo '!"&amp;ADDRESS(17,$Z$3+5,4)&amp;":"&amp;ADDRESS(67,$Z$3+5,4)),A190))</f>
      </c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7"/>
      <c r="Y190" s="119"/>
      <c r="Z190" s="107">
        <f>IF(OR(A190&gt;$AE$6,$AE$6&lt;2,$B$6=0),"",(B190-$B$5)/$B$6)</f>
      </c>
      <c r="AA190" s="107">
        <f>IF(Z190="","",MAX(0.000000000001,MIN(0.999999999999,NORMSDIST(Z190))))</f>
      </c>
      <c r="AB190" s="107">
        <f>IF(AA190="","",LN(AA190))</f>
      </c>
      <c r="AC190" s="107">
        <f>IF(OR(A190&gt;$AE$6,$AE$6&lt;2,$B$6=0),"",INDEX($AA$10:$AA$1009,$AE$6+1-A190))</f>
      </c>
      <c r="AD190" s="107">
        <f>IF(AC190="","",LN(1-AC190))</f>
      </c>
      <c r="AE190" s="107">
        <f>IF(AB190="","",-(2*A190-1)*(AB190+AD190)/$AE$6)</f>
      </c>
      <c r="AF190" s="106">
        <f>IF(AE190="","",SUM($AE$10:AE190)-$AE$6)</f>
      </c>
      <c r="AG190" s="106"/>
      <c r="AH190" s="107"/>
      <c r="AI190" s="106"/>
      <c r="AJ190" s="106"/>
      <c r="AK190" s="106"/>
    </row>
    <row r="191" ht="12.75" customHeight="1">
      <c r="A191" s="114">
        <v>182.0</v>
      </c>
      <c r="B191" s="107">
        <f>IF(A191&gt;$AE$6,"",SMALL(INDIRECT("'Selo '!"&amp;ADDRESS(17,$Z$3+5,4)&amp;":"&amp;ADDRESS(67,$Z$3+5,4)),A191))</f>
      </c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7"/>
      <c r="Y191" s="119"/>
      <c r="Z191" s="107">
        <f>IF(OR(A191&gt;$AE$6,$AE$6&lt;2,$B$6=0),"",(B191-$B$5)/$B$6)</f>
      </c>
      <c r="AA191" s="107">
        <f>IF(Z191="","",MAX(0.000000000001,MIN(0.999999999999,NORMSDIST(Z191))))</f>
      </c>
      <c r="AB191" s="107">
        <f>IF(AA191="","",LN(AA191))</f>
      </c>
      <c r="AC191" s="107">
        <f>IF(OR(A191&gt;$AE$6,$AE$6&lt;2,$B$6=0),"",INDEX($AA$10:$AA$1009,$AE$6+1-A191))</f>
      </c>
      <c r="AD191" s="107">
        <f>IF(AC191="","",LN(1-AC191))</f>
      </c>
      <c r="AE191" s="107">
        <f>IF(AB191="","",-(2*A191-1)*(AB191+AD191)/$AE$6)</f>
      </c>
      <c r="AF191" s="106">
        <f>IF(AE191="","",SUM($AE$10:AE191)-$AE$6)</f>
      </c>
      <c r="AG191" s="106"/>
      <c r="AH191" s="107"/>
      <c r="AI191" s="106"/>
      <c r="AJ191" s="106"/>
      <c r="AK191" s="106"/>
    </row>
    <row r="192" ht="12.75" customHeight="1">
      <c r="A192" s="114">
        <v>183.0</v>
      </c>
      <c r="B192" s="107">
        <f>IF(A192&gt;$AE$6,"",SMALL(INDIRECT("'Selo '!"&amp;ADDRESS(17,$Z$3+5,4)&amp;":"&amp;ADDRESS(67,$Z$3+5,4)),A192))</f>
      </c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7"/>
      <c r="Y192" s="119"/>
      <c r="Z192" s="107">
        <f>IF(OR(A192&gt;$AE$6,$AE$6&lt;2,$B$6=0),"",(B192-$B$5)/$B$6)</f>
      </c>
      <c r="AA192" s="107">
        <f>IF(Z192="","",MAX(0.000000000001,MIN(0.999999999999,NORMSDIST(Z192))))</f>
      </c>
      <c r="AB192" s="107">
        <f>IF(AA192="","",LN(AA192))</f>
      </c>
      <c r="AC192" s="107">
        <f>IF(OR(A192&gt;$AE$6,$AE$6&lt;2,$B$6=0),"",INDEX($AA$10:$AA$1009,$AE$6+1-A192))</f>
      </c>
      <c r="AD192" s="107">
        <f>IF(AC192="","",LN(1-AC192))</f>
      </c>
      <c r="AE192" s="107">
        <f>IF(AB192="","",-(2*A192-1)*(AB192+AD192)/$AE$6)</f>
      </c>
      <c r="AF192" s="106">
        <f>IF(AE192="","",SUM($AE$10:AE192)-$AE$6)</f>
      </c>
      <c r="AG192" s="106"/>
      <c r="AH192" s="107"/>
      <c r="AI192" s="106"/>
      <c r="AJ192" s="106"/>
      <c r="AK192" s="106"/>
    </row>
    <row r="193" ht="12.75" customHeight="1">
      <c r="A193" s="114">
        <v>184.0</v>
      </c>
      <c r="B193" s="107">
        <f>IF(A193&gt;$AE$6,"",SMALL(INDIRECT("'Selo '!"&amp;ADDRESS(17,$Z$3+5,4)&amp;":"&amp;ADDRESS(67,$Z$3+5,4)),A193))</f>
      </c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7"/>
      <c r="Y193" s="119"/>
      <c r="Z193" s="107">
        <f>IF(OR(A193&gt;$AE$6,$AE$6&lt;2,$B$6=0),"",(B193-$B$5)/$B$6)</f>
      </c>
      <c r="AA193" s="107">
        <f>IF(Z193="","",MAX(0.000000000001,MIN(0.999999999999,NORMSDIST(Z193))))</f>
      </c>
      <c r="AB193" s="107">
        <f>IF(AA193="","",LN(AA193))</f>
      </c>
      <c r="AC193" s="107">
        <f>IF(OR(A193&gt;$AE$6,$AE$6&lt;2,$B$6=0),"",INDEX($AA$10:$AA$1009,$AE$6+1-A193))</f>
      </c>
      <c r="AD193" s="107">
        <f>IF(AC193="","",LN(1-AC193))</f>
      </c>
      <c r="AE193" s="107">
        <f>IF(AB193="","",-(2*A193-1)*(AB193+AD193)/$AE$6)</f>
      </c>
      <c r="AF193" s="106">
        <f>IF(AE193="","",SUM($AE$10:AE193)-$AE$6)</f>
      </c>
      <c r="AG193" s="106"/>
      <c r="AH193" s="107"/>
      <c r="AI193" s="106"/>
      <c r="AJ193" s="106"/>
      <c r="AK193" s="106"/>
    </row>
    <row r="194" ht="12.75" customHeight="1">
      <c r="A194" s="114">
        <v>185.0</v>
      </c>
      <c r="B194" s="107">
        <f>IF(A194&gt;$AE$6,"",SMALL(INDIRECT("'Selo '!"&amp;ADDRESS(17,$Z$3+5,4)&amp;":"&amp;ADDRESS(67,$Z$3+5,4)),A194))</f>
      </c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7"/>
      <c r="Y194" s="119"/>
      <c r="Z194" s="107">
        <f>IF(OR(A194&gt;$AE$6,$AE$6&lt;2,$B$6=0),"",(B194-$B$5)/$B$6)</f>
      </c>
      <c r="AA194" s="107">
        <f>IF(Z194="","",MAX(0.000000000001,MIN(0.999999999999,NORMSDIST(Z194))))</f>
      </c>
      <c r="AB194" s="107">
        <f>IF(AA194="","",LN(AA194))</f>
      </c>
      <c r="AC194" s="107">
        <f>IF(OR(A194&gt;$AE$6,$AE$6&lt;2,$B$6=0),"",INDEX($AA$10:$AA$1009,$AE$6+1-A194))</f>
      </c>
      <c r="AD194" s="107">
        <f>IF(AC194="","",LN(1-AC194))</f>
      </c>
      <c r="AE194" s="107">
        <f>IF(AB194="","",-(2*A194-1)*(AB194+AD194)/$AE$6)</f>
      </c>
      <c r="AF194" s="106">
        <f>IF(AE194="","",SUM($AE$10:AE194)-$AE$6)</f>
      </c>
      <c r="AG194" s="106"/>
      <c r="AH194" s="107"/>
      <c r="AI194" s="106"/>
      <c r="AJ194" s="106"/>
      <c r="AK194" s="106"/>
    </row>
    <row r="195" ht="12.75" customHeight="1">
      <c r="A195" s="114">
        <v>186.0</v>
      </c>
      <c r="B195" s="107">
        <f>IF(A195&gt;$AE$6,"",SMALL(INDIRECT("'Selo '!"&amp;ADDRESS(17,$Z$3+5,4)&amp;":"&amp;ADDRESS(67,$Z$3+5,4)),A195))</f>
      </c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7"/>
      <c r="Y195" s="119"/>
      <c r="Z195" s="107">
        <f>IF(OR(A195&gt;$AE$6,$AE$6&lt;2,$B$6=0),"",(B195-$B$5)/$B$6)</f>
      </c>
      <c r="AA195" s="107">
        <f>IF(Z195="","",MAX(0.000000000001,MIN(0.999999999999,NORMSDIST(Z195))))</f>
      </c>
      <c r="AB195" s="107">
        <f>IF(AA195="","",LN(AA195))</f>
      </c>
      <c r="AC195" s="107">
        <f>IF(OR(A195&gt;$AE$6,$AE$6&lt;2,$B$6=0),"",INDEX($AA$10:$AA$1009,$AE$6+1-A195))</f>
      </c>
      <c r="AD195" s="107">
        <f>IF(AC195="","",LN(1-AC195))</f>
      </c>
      <c r="AE195" s="107">
        <f>IF(AB195="","",-(2*A195-1)*(AB195+AD195)/$AE$6)</f>
      </c>
      <c r="AF195" s="106">
        <f>IF(AE195="","",SUM($AE$10:AE195)-$AE$6)</f>
      </c>
      <c r="AG195" s="106"/>
      <c r="AH195" s="107"/>
      <c r="AI195" s="106"/>
      <c r="AJ195" s="106"/>
      <c r="AK195" s="106"/>
    </row>
    <row r="196" ht="12.75" customHeight="1">
      <c r="A196" s="114">
        <v>187.0</v>
      </c>
      <c r="B196" s="107">
        <f>IF(A196&gt;$AE$6,"",SMALL(INDIRECT("'Selo '!"&amp;ADDRESS(17,$Z$3+5,4)&amp;":"&amp;ADDRESS(67,$Z$3+5,4)),A196))</f>
      </c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7"/>
      <c r="Y196" s="119"/>
      <c r="Z196" s="107">
        <f>IF(OR(A196&gt;$AE$6,$AE$6&lt;2,$B$6=0),"",(B196-$B$5)/$B$6)</f>
      </c>
      <c r="AA196" s="107">
        <f>IF(Z196="","",MAX(0.000000000001,MIN(0.999999999999,NORMSDIST(Z196))))</f>
      </c>
      <c r="AB196" s="107">
        <f>IF(AA196="","",LN(AA196))</f>
      </c>
      <c r="AC196" s="107">
        <f>IF(OR(A196&gt;$AE$6,$AE$6&lt;2,$B$6=0),"",INDEX($AA$10:$AA$1009,$AE$6+1-A196))</f>
      </c>
      <c r="AD196" s="107">
        <f>IF(AC196="","",LN(1-AC196))</f>
      </c>
      <c r="AE196" s="107">
        <f>IF(AB196="","",-(2*A196-1)*(AB196+AD196)/$AE$6)</f>
      </c>
      <c r="AF196" s="106">
        <f>IF(AE196="","",SUM($AE$10:AE196)-$AE$6)</f>
      </c>
      <c r="AG196" s="106"/>
      <c r="AH196" s="107"/>
      <c r="AI196" s="106"/>
      <c r="AJ196" s="106"/>
      <c r="AK196" s="106"/>
    </row>
    <row r="197" ht="12.75" customHeight="1">
      <c r="A197" s="114">
        <v>188.0</v>
      </c>
      <c r="B197" s="107">
        <f>IF(A197&gt;$AE$6,"",SMALL(INDIRECT("'Selo '!"&amp;ADDRESS(17,$Z$3+5,4)&amp;":"&amp;ADDRESS(67,$Z$3+5,4)),A197))</f>
      </c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7"/>
      <c r="Y197" s="119"/>
      <c r="Z197" s="107">
        <f>IF(OR(A197&gt;$AE$6,$AE$6&lt;2,$B$6=0),"",(B197-$B$5)/$B$6)</f>
      </c>
      <c r="AA197" s="107">
        <f>IF(Z197="","",MAX(0.000000000001,MIN(0.999999999999,NORMSDIST(Z197))))</f>
      </c>
      <c r="AB197" s="107">
        <f>IF(AA197="","",LN(AA197))</f>
      </c>
      <c r="AC197" s="107">
        <f>IF(OR(A197&gt;$AE$6,$AE$6&lt;2,$B$6=0),"",INDEX($AA$10:$AA$1009,$AE$6+1-A197))</f>
      </c>
      <c r="AD197" s="107">
        <f>IF(AC197="","",LN(1-AC197))</f>
      </c>
      <c r="AE197" s="107">
        <f>IF(AB197="","",-(2*A197-1)*(AB197+AD197)/$AE$6)</f>
      </c>
      <c r="AF197" s="106">
        <f>IF(AE197="","",SUM($AE$10:AE197)-$AE$6)</f>
      </c>
      <c r="AG197" s="106"/>
      <c r="AH197" s="107"/>
      <c r="AI197" s="106"/>
      <c r="AJ197" s="106"/>
      <c r="AK197" s="106"/>
    </row>
    <row r="198" ht="12.75" customHeight="1">
      <c r="A198" s="114">
        <v>189.0</v>
      </c>
      <c r="B198" s="107">
        <f>IF(A198&gt;$AE$6,"",SMALL(INDIRECT("'Selo '!"&amp;ADDRESS(17,$Z$3+5,4)&amp;":"&amp;ADDRESS(67,$Z$3+5,4)),A198))</f>
      </c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7"/>
      <c r="Y198" s="119"/>
      <c r="Z198" s="107">
        <f>IF(OR(A198&gt;$AE$6,$AE$6&lt;2,$B$6=0),"",(B198-$B$5)/$B$6)</f>
      </c>
      <c r="AA198" s="107">
        <f>IF(Z198="","",MAX(0.000000000001,MIN(0.999999999999,NORMSDIST(Z198))))</f>
      </c>
      <c r="AB198" s="107">
        <f>IF(AA198="","",LN(AA198))</f>
      </c>
      <c r="AC198" s="107">
        <f>IF(OR(A198&gt;$AE$6,$AE$6&lt;2,$B$6=0),"",INDEX($AA$10:$AA$1009,$AE$6+1-A198))</f>
      </c>
      <c r="AD198" s="107">
        <f>IF(AC198="","",LN(1-AC198))</f>
      </c>
      <c r="AE198" s="107">
        <f>IF(AB198="","",-(2*A198-1)*(AB198+AD198)/$AE$6)</f>
      </c>
      <c r="AF198" s="106">
        <f>IF(AE198="","",SUM($AE$10:AE198)-$AE$6)</f>
      </c>
      <c r="AG198" s="106"/>
      <c r="AH198" s="107"/>
      <c r="AI198" s="106"/>
      <c r="AJ198" s="106"/>
      <c r="AK198" s="106"/>
    </row>
    <row r="199" ht="12.75" customHeight="1">
      <c r="A199" s="114">
        <v>190.0</v>
      </c>
      <c r="B199" s="107">
        <f>IF(A199&gt;$AE$6,"",SMALL(INDIRECT("'Selo '!"&amp;ADDRESS(17,$Z$3+5,4)&amp;":"&amp;ADDRESS(67,$Z$3+5,4)),A199))</f>
      </c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7"/>
      <c r="Y199" s="119"/>
      <c r="Z199" s="107">
        <f>IF(OR(A199&gt;$AE$6,$AE$6&lt;2,$B$6=0),"",(B199-$B$5)/$B$6)</f>
      </c>
      <c r="AA199" s="107">
        <f>IF(Z199="","",MAX(0.000000000001,MIN(0.999999999999,NORMSDIST(Z199))))</f>
      </c>
      <c r="AB199" s="107">
        <f>IF(AA199="","",LN(AA199))</f>
      </c>
      <c r="AC199" s="107">
        <f>IF(OR(A199&gt;$AE$6,$AE$6&lt;2,$B$6=0),"",INDEX($AA$10:$AA$1009,$AE$6+1-A199))</f>
      </c>
      <c r="AD199" s="107">
        <f>IF(AC199="","",LN(1-AC199))</f>
      </c>
      <c r="AE199" s="107">
        <f>IF(AB199="","",-(2*A199-1)*(AB199+AD199)/$AE$6)</f>
      </c>
      <c r="AF199" s="106">
        <f>IF(AE199="","",SUM($AE$10:AE199)-$AE$6)</f>
      </c>
      <c r="AG199" s="106"/>
      <c r="AH199" s="107"/>
      <c r="AI199" s="106"/>
      <c r="AJ199" s="106"/>
      <c r="AK199" s="106"/>
    </row>
    <row r="200" ht="12.75" customHeight="1">
      <c r="A200" s="114">
        <v>191.0</v>
      </c>
      <c r="B200" s="107">
        <f>IF(A200&gt;$AE$6,"",SMALL(INDIRECT("'Selo '!"&amp;ADDRESS(17,$Z$3+5,4)&amp;":"&amp;ADDRESS(67,$Z$3+5,4)),A200))</f>
      </c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7"/>
      <c r="Y200" s="119"/>
      <c r="Z200" s="107">
        <f>IF(OR(A200&gt;$AE$6,$AE$6&lt;2,$B$6=0),"",(B200-$B$5)/$B$6)</f>
      </c>
      <c r="AA200" s="107">
        <f>IF(Z200="","",MAX(0.000000000001,MIN(0.999999999999,NORMSDIST(Z200))))</f>
      </c>
      <c r="AB200" s="107">
        <f>IF(AA200="","",LN(AA200))</f>
      </c>
      <c r="AC200" s="107">
        <f>IF(OR(A200&gt;$AE$6,$AE$6&lt;2,$B$6=0),"",INDEX($AA$10:$AA$1009,$AE$6+1-A200))</f>
      </c>
      <c r="AD200" s="107">
        <f>IF(AC200="","",LN(1-AC200))</f>
      </c>
      <c r="AE200" s="107">
        <f>IF(AB200="","",-(2*A200-1)*(AB200+AD200)/$AE$6)</f>
      </c>
      <c r="AF200" s="106">
        <f>IF(AE200="","",SUM($AE$10:AE200)-$AE$6)</f>
      </c>
      <c r="AG200" s="106"/>
      <c r="AH200" s="107"/>
      <c r="AI200" s="106"/>
      <c r="AJ200" s="106"/>
      <c r="AK200" s="106"/>
    </row>
    <row r="201" ht="12.75" customHeight="1">
      <c r="A201" s="114">
        <v>192.0</v>
      </c>
      <c r="B201" s="107">
        <f>IF(A201&gt;$AE$6,"",SMALL(INDIRECT("'Selo '!"&amp;ADDRESS(17,$Z$3+5,4)&amp;":"&amp;ADDRESS(67,$Z$3+5,4)),A201))</f>
      </c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7"/>
      <c r="Y201" s="119"/>
      <c r="Z201" s="107">
        <f>IF(OR(A201&gt;$AE$6,$AE$6&lt;2,$B$6=0),"",(B201-$B$5)/$B$6)</f>
      </c>
      <c r="AA201" s="107">
        <f>IF(Z201="","",MAX(0.000000000001,MIN(0.999999999999,NORMSDIST(Z201))))</f>
      </c>
      <c r="AB201" s="107">
        <f>IF(AA201="","",LN(AA201))</f>
      </c>
      <c r="AC201" s="107">
        <f>IF(OR(A201&gt;$AE$6,$AE$6&lt;2,$B$6=0),"",INDEX($AA$10:$AA$1009,$AE$6+1-A201))</f>
      </c>
      <c r="AD201" s="107">
        <f>IF(AC201="","",LN(1-AC201))</f>
      </c>
      <c r="AE201" s="107">
        <f>IF(AB201="","",-(2*A201-1)*(AB201+AD201)/$AE$6)</f>
      </c>
      <c r="AF201" s="106">
        <f>IF(AE201="","",SUM($AE$10:AE201)-$AE$6)</f>
      </c>
      <c r="AG201" s="106"/>
      <c r="AH201" s="107"/>
      <c r="AI201" s="106"/>
      <c r="AJ201" s="106"/>
      <c r="AK201" s="106"/>
    </row>
    <row r="202" ht="12.75" customHeight="1">
      <c r="A202" s="114">
        <v>193.0</v>
      </c>
      <c r="B202" s="107">
        <f>IF(A202&gt;$AE$6,"",SMALL(INDIRECT("'Selo '!"&amp;ADDRESS(17,$Z$3+5,4)&amp;":"&amp;ADDRESS(67,$Z$3+5,4)),A202))</f>
      </c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7"/>
      <c r="Y202" s="119"/>
      <c r="Z202" s="107">
        <f>IF(OR(A202&gt;$AE$6,$AE$6&lt;2,$B$6=0),"",(B202-$B$5)/$B$6)</f>
      </c>
      <c r="AA202" s="107">
        <f>IF(Z202="","",MAX(0.000000000001,MIN(0.999999999999,NORMSDIST(Z202))))</f>
      </c>
      <c r="AB202" s="107">
        <f>IF(AA202="","",LN(AA202))</f>
      </c>
      <c r="AC202" s="107">
        <f>IF(OR(A202&gt;$AE$6,$AE$6&lt;2,$B$6=0),"",INDEX($AA$10:$AA$1009,$AE$6+1-A202))</f>
      </c>
      <c r="AD202" s="107">
        <f>IF(AC202="","",LN(1-AC202))</f>
      </c>
      <c r="AE202" s="107">
        <f>IF(AB202="","",-(2*A202-1)*(AB202+AD202)/$AE$6)</f>
      </c>
      <c r="AF202" s="106">
        <f>IF(AE202="","",SUM($AE$10:AE202)-$AE$6)</f>
      </c>
      <c r="AG202" s="106"/>
      <c r="AH202" s="107"/>
      <c r="AI202" s="106"/>
      <c r="AJ202" s="106"/>
      <c r="AK202" s="106"/>
    </row>
    <row r="203" ht="12.75" customHeight="1">
      <c r="A203" s="114">
        <v>194.0</v>
      </c>
      <c r="B203" s="107">
        <f>IF(A203&gt;$AE$6,"",SMALL(INDIRECT("'Selo '!"&amp;ADDRESS(17,$Z$3+5,4)&amp;":"&amp;ADDRESS(67,$Z$3+5,4)),A203))</f>
      </c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7"/>
      <c r="Y203" s="119"/>
      <c r="Z203" s="107">
        <f>IF(OR(A203&gt;$AE$6,$AE$6&lt;2,$B$6=0),"",(B203-$B$5)/$B$6)</f>
      </c>
      <c r="AA203" s="107">
        <f>IF(Z203="","",MAX(0.000000000001,MIN(0.999999999999,NORMSDIST(Z203))))</f>
      </c>
      <c r="AB203" s="107">
        <f>IF(AA203="","",LN(AA203))</f>
      </c>
      <c r="AC203" s="107">
        <f>IF(OR(A203&gt;$AE$6,$AE$6&lt;2,$B$6=0),"",INDEX($AA$10:$AA$1009,$AE$6+1-A203))</f>
      </c>
      <c r="AD203" s="107">
        <f>IF(AC203="","",LN(1-AC203))</f>
      </c>
      <c r="AE203" s="107">
        <f>IF(AB203="","",-(2*A203-1)*(AB203+AD203)/$AE$6)</f>
      </c>
      <c r="AF203" s="106">
        <f>IF(AE203="","",SUM($AE$10:AE203)-$AE$6)</f>
      </c>
      <c r="AG203" s="106"/>
      <c r="AH203" s="107"/>
      <c r="AI203" s="106"/>
      <c r="AJ203" s="106"/>
      <c r="AK203" s="106"/>
    </row>
    <row r="204" ht="12.75" customHeight="1">
      <c r="A204" s="114">
        <v>195.0</v>
      </c>
      <c r="B204" s="107">
        <f>IF(A204&gt;$AE$6,"",SMALL(INDIRECT("'Selo '!"&amp;ADDRESS(17,$Z$3+5,4)&amp;":"&amp;ADDRESS(67,$Z$3+5,4)),A204))</f>
      </c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7"/>
      <c r="Y204" s="119"/>
      <c r="Z204" s="107">
        <f>IF(OR(A204&gt;$AE$6,$AE$6&lt;2,$B$6=0),"",(B204-$B$5)/$B$6)</f>
      </c>
      <c r="AA204" s="107">
        <f>IF(Z204="","",MAX(0.000000000001,MIN(0.999999999999,NORMSDIST(Z204))))</f>
      </c>
      <c r="AB204" s="107">
        <f>IF(AA204="","",LN(AA204))</f>
      </c>
      <c r="AC204" s="107">
        <f>IF(OR(A204&gt;$AE$6,$AE$6&lt;2,$B$6=0),"",INDEX($AA$10:$AA$1009,$AE$6+1-A204))</f>
      </c>
      <c r="AD204" s="107">
        <f>IF(AC204="","",LN(1-AC204))</f>
      </c>
      <c r="AE204" s="107">
        <f>IF(AB204="","",-(2*A204-1)*(AB204+AD204)/$AE$6)</f>
      </c>
      <c r="AF204" s="106">
        <f>IF(AE204="","",SUM($AE$10:AE204)-$AE$6)</f>
      </c>
      <c r="AG204" s="106"/>
      <c r="AH204" s="107"/>
      <c r="AI204" s="106"/>
      <c r="AJ204" s="106"/>
      <c r="AK204" s="106"/>
    </row>
    <row r="205" ht="12.75" customHeight="1">
      <c r="A205" s="114">
        <v>196.0</v>
      </c>
      <c r="B205" s="107">
        <f>IF(A205&gt;$AE$6,"",SMALL(INDIRECT("'Selo '!"&amp;ADDRESS(17,$Z$3+5,4)&amp;":"&amp;ADDRESS(67,$Z$3+5,4)),A205))</f>
      </c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7"/>
      <c r="Y205" s="119"/>
      <c r="Z205" s="107">
        <f>IF(OR(A205&gt;$AE$6,$AE$6&lt;2,$B$6=0),"",(B205-$B$5)/$B$6)</f>
      </c>
      <c r="AA205" s="107">
        <f>IF(Z205="","",MAX(0.000000000001,MIN(0.999999999999,NORMSDIST(Z205))))</f>
      </c>
      <c r="AB205" s="107">
        <f>IF(AA205="","",LN(AA205))</f>
      </c>
      <c r="AC205" s="107">
        <f>IF(OR(A205&gt;$AE$6,$AE$6&lt;2,$B$6=0),"",INDEX($AA$10:$AA$1009,$AE$6+1-A205))</f>
      </c>
      <c r="AD205" s="107">
        <f>IF(AC205="","",LN(1-AC205))</f>
      </c>
      <c r="AE205" s="107">
        <f>IF(AB205="","",-(2*A205-1)*(AB205+AD205)/$AE$6)</f>
      </c>
      <c r="AF205" s="106">
        <f>IF(AE205="","",SUM($AE$10:AE205)-$AE$6)</f>
      </c>
      <c r="AG205" s="106"/>
      <c r="AH205" s="107"/>
      <c r="AI205" s="106"/>
      <c r="AJ205" s="106"/>
      <c r="AK205" s="106"/>
    </row>
    <row r="206" ht="12.75" customHeight="1">
      <c r="A206" s="114">
        <v>197.0</v>
      </c>
      <c r="B206" s="107">
        <f>IF(A206&gt;$AE$6,"",SMALL(INDIRECT("'Selo '!"&amp;ADDRESS(17,$Z$3+5,4)&amp;":"&amp;ADDRESS(67,$Z$3+5,4)),A206))</f>
      </c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7"/>
      <c r="Y206" s="119"/>
      <c r="Z206" s="107">
        <f>IF(OR(A206&gt;$AE$6,$AE$6&lt;2,$B$6=0),"",(B206-$B$5)/$B$6)</f>
      </c>
      <c r="AA206" s="107">
        <f>IF(Z206="","",MAX(0.000000000001,MIN(0.999999999999,NORMSDIST(Z206))))</f>
      </c>
      <c r="AB206" s="107">
        <f>IF(AA206="","",LN(AA206))</f>
      </c>
      <c r="AC206" s="107">
        <f>IF(OR(A206&gt;$AE$6,$AE$6&lt;2,$B$6=0),"",INDEX($AA$10:$AA$1009,$AE$6+1-A206))</f>
      </c>
      <c r="AD206" s="107">
        <f>IF(AC206="","",LN(1-AC206))</f>
      </c>
      <c r="AE206" s="107">
        <f>IF(AB206="","",-(2*A206-1)*(AB206+AD206)/$AE$6)</f>
      </c>
      <c r="AF206" s="106">
        <f>IF(AE206="","",SUM($AE$10:AE206)-$AE$6)</f>
      </c>
      <c r="AG206" s="106"/>
      <c r="AH206" s="107"/>
      <c r="AI206" s="106"/>
      <c r="AJ206" s="106"/>
      <c r="AK206" s="106"/>
    </row>
    <row r="207" ht="12.75" customHeight="1">
      <c r="A207" s="114">
        <v>198.0</v>
      </c>
      <c r="B207" s="107">
        <f>IF(A207&gt;$AE$6,"",SMALL(INDIRECT("'Selo '!"&amp;ADDRESS(17,$Z$3+5,4)&amp;":"&amp;ADDRESS(67,$Z$3+5,4)),A207))</f>
      </c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7"/>
      <c r="Y207" s="119"/>
      <c r="Z207" s="107">
        <f>IF(OR(A207&gt;$AE$6,$AE$6&lt;2,$B$6=0),"",(B207-$B$5)/$B$6)</f>
      </c>
      <c r="AA207" s="107">
        <f>IF(Z207="","",MAX(0.000000000001,MIN(0.999999999999,NORMSDIST(Z207))))</f>
      </c>
      <c r="AB207" s="107">
        <f>IF(AA207="","",LN(AA207))</f>
      </c>
      <c r="AC207" s="107">
        <f>IF(OR(A207&gt;$AE$6,$AE$6&lt;2,$B$6=0),"",INDEX($AA$10:$AA$1009,$AE$6+1-A207))</f>
      </c>
      <c r="AD207" s="107">
        <f>IF(AC207="","",LN(1-AC207))</f>
      </c>
      <c r="AE207" s="107">
        <f>IF(AB207="","",-(2*A207-1)*(AB207+AD207)/$AE$6)</f>
      </c>
      <c r="AF207" s="106">
        <f>IF(AE207="","",SUM($AE$10:AE207)-$AE$6)</f>
      </c>
      <c r="AG207" s="106"/>
      <c r="AH207" s="107"/>
      <c r="AI207" s="106"/>
      <c r="AJ207" s="106"/>
      <c r="AK207" s="106"/>
    </row>
    <row r="208" ht="12.75" customHeight="1">
      <c r="A208" s="114">
        <v>199.0</v>
      </c>
      <c r="B208" s="107">
        <f>IF(A208&gt;$AE$6,"",SMALL(INDIRECT("'Selo '!"&amp;ADDRESS(17,$Z$3+5,4)&amp;":"&amp;ADDRESS(67,$Z$3+5,4)),A208))</f>
      </c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7"/>
      <c r="Y208" s="119"/>
      <c r="Z208" s="107">
        <f>IF(OR(A208&gt;$AE$6,$AE$6&lt;2,$B$6=0),"",(B208-$B$5)/$B$6)</f>
      </c>
      <c r="AA208" s="107">
        <f>IF(Z208="","",MAX(0.000000000001,MIN(0.999999999999,NORMSDIST(Z208))))</f>
      </c>
      <c r="AB208" s="107">
        <f>IF(AA208="","",LN(AA208))</f>
      </c>
      <c r="AC208" s="107">
        <f>IF(OR(A208&gt;$AE$6,$AE$6&lt;2,$B$6=0),"",INDEX($AA$10:$AA$1009,$AE$6+1-A208))</f>
      </c>
      <c r="AD208" s="107">
        <f>IF(AC208="","",LN(1-AC208))</f>
      </c>
      <c r="AE208" s="107">
        <f>IF(AB208="","",-(2*A208-1)*(AB208+AD208)/$AE$6)</f>
      </c>
      <c r="AF208" s="106">
        <f>IF(AE208="","",SUM($AE$10:AE208)-$AE$6)</f>
      </c>
      <c r="AG208" s="106"/>
      <c r="AH208" s="107"/>
      <c r="AI208" s="106"/>
      <c r="AJ208" s="106"/>
      <c r="AK208" s="106"/>
    </row>
    <row r="209" ht="12.75" customHeight="1">
      <c r="A209" s="114">
        <v>200.0</v>
      </c>
      <c r="B209" s="107">
        <f>IF(A209&gt;$AE$6,"",SMALL(INDIRECT("'Selo '!"&amp;ADDRESS(17,$Z$3+5,4)&amp;":"&amp;ADDRESS(67,$Z$3+5,4)),A209))</f>
      </c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7"/>
      <c r="Y209" s="119"/>
      <c r="Z209" s="107">
        <f>IF(OR(A209&gt;$AE$6,$AE$6&lt;2,$B$6=0),"",(B209-$B$5)/$B$6)</f>
      </c>
      <c r="AA209" s="107">
        <f>IF(Z209="","",MAX(0.000000000001,MIN(0.999999999999,NORMSDIST(Z209))))</f>
      </c>
      <c r="AB209" s="107">
        <f>IF(AA209="","",LN(AA209))</f>
      </c>
      <c r="AC209" s="107">
        <f>IF(OR(A209&gt;$AE$6,$AE$6&lt;2,$B$6=0),"",INDEX($AA$10:$AA$1009,$AE$6+1-A209))</f>
      </c>
      <c r="AD209" s="107">
        <f>IF(AC209="","",LN(1-AC209))</f>
      </c>
      <c r="AE209" s="107">
        <f>IF(AB209="","",-(2*A209-1)*(AB209+AD209)/$AE$6)</f>
      </c>
      <c r="AF209" s="106">
        <f>IF(AE209="","",SUM($AE$10:AE209)-$AE$6)</f>
      </c>
      <c r="AG209" s="106"/>
      <c r="AH209" s="107"/>
      <c r="AI209" s="106"/>
      <c r="AJ209" s="106"/>
      <c r="AK209" s="106"/>
    </row>
    <row r="210" ht="12.75" customHeight="1">
      <c r="A210" s="114">
        <v>201.0</v>
      </c>
      <c r="B210" s="107">
        <f>IF(A210&gt;$AE$6,"",SMALL(INDIRECT("'Selo '!"&amp;ADDRESS(17,$Z$3+5,4)&amp;":"&amp;ADDRESS(67,$Z$3+5,4)),A210))</f>
      </c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7"/>
      <c r="Y210" s="119"/>
      <c r="Z210" s="107">
        <f>IF(OR(A210&gt;$AE$6,$AE$6&lt;2,$B$6=0),"",(B210-$B$5)/$B$6)</f>
      </c>
      <c r="AA210" s="107">
        <f>IF(Z210="","",MAX(0.000000000001,MIN(0.999999999999,NORMSDIST(Z210))))</f>
      </c>
      <c r="AB210" s="107">
        <f>IF(AA210="","",LN(AA210))</f>
      </c>
      <c r="AC210" s="107">
        <f>IF(OR(A210&gt;$AE$6,$AE$6&lt;2,$B$6=0),"",INDEX($AA$10:$AA$1009,$AE$6+1-A210))</f>
      </c>
      <c r="AD210" s="107">
        <f>IF(AC210="","",LN(1-AC210))</f>
      </c>
      <c r="AE210" s="107">
        <f>IF(AB210="","",-(2*A210-1)*(AB210+AD210)/$AE$6)</f>
      </c>
      <c r="AF210" s="106">
        <f>IF(AE210="","",SUM($AE$10:AE210)-$AE$6)</f>
      </c>
      <c r="AG210" s="106"/>
      <c r="AH210" s="107"/>
      <c r="AI210" s="106"/>
      <c r="AJ210" s="106"/>
      <c r="AK210" s="106"/>
    </row>
    <row r="211" ht="12.75" customHeight="1">
      <c r="A211" s="114">
        <v>202.0</v>
      </c>
      <c r="B211" s="107">
        <f>IF(A211&gt;$AE$6,"",SMALL(INDIRECT("'Selo '!"&amp;ADDRESS(17,$Z$3+5,4)&amp;":"&amp;ADDRESS(67,$Z$3+5,4)),A211))</f>
      </c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7"/>
      <c r="Y211" s="119"/>
      <c r="Z211" s="107">
        <f>IF(OR(A211&gt;$AE$6,$AE$6&lt;2,$B$6=0),"",(B211-$B$5)/$B$6)</f>
      </c>
      <c r="AA211" s="107">
        <f>IF(Z211="","",MAX(0.000000000001,MIN(0.999999999999,NORMSDIST(Z211))))</f>
      </c>
      <c r="AB211" s="107">
        <f>IF(AA211="","",LN(AA211))</f>
      </c>
      <c r="AC211" s="107">
        <f>IF(OR(A211&gt;$AE$6,$AE$6&lt;2,$B$6=0),"",INDEX($AA$10:$AA$1009,$AE$6+1-A211))</f>
      </c>
      <c r="AD211" s="107">
        <f>IF(AC211="","",LN(1-AC211))</f>
      </c>
      <c r="AE211" s="107">
        <f>IF(AB211="","",-(2*A211-1)*(AB211+AD211)/$AE$6)</f>
      </c>
      <c r="AF211" s="106">
        <f>IF(AE211="","",SUM($AE$10:AE211)-$AE$6)</f>
      </c>
      <c r="AG211" s="106"/>
      <c r="AH211" s="107"/>
      <c r="AI211" s="106"/>
      <c r="AJ211" s="106"/>
      <c r="AK211" s="106"/>
    </row>
    <row r="212" ht="12.75" customHeight="1">
      <c r="A212" s="114">
        <v>203.0</v>
      </c>
      <c r="B212" s="107">
        <f>IF(A212&gt;$AE$6,"",SMALL(INDIRECT("'Selo '!"&amp;ADDRESS(17,$Z$3+5,4)&amp;":"&amp;ADDRESS(67,$Z$3+5,4)),A212))</f>
      </c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7"/>
      <c r="Y212" s="119"/>
      <c r="Z212" s="107">
        <f>IF(OR(A212&gt;$AE$6,$AE$6&lt;2,$B$6=0),"",(B212-$B$5)/$B$6)</f>
      </c>
      <c r="AA212" s="107">
        <f>IF(Z212="","",MAX(0.000000000001,MIN(0.999999999999,NORMSDIST(Z212))))</f>
      </c>
      <c r="AB212" s="107">
        <f>IF(AA212="","",LN(AA212))</f>
      </c>
      <c r="AC212" s="107">
        <f>IF(OR(A212&gt;$AE$6,$AE$6&lt;2,$B$6=0),"",INDEX($AA$10:$AA$1009,$AE$6+1-A212))</f>
      </c>
      <c r="AD212" s="107">
        <f>IF(AC212="","",LN(1-AC212))</f>
      </c>
      <c r="AE212" s="107">
        <f>IF(AB212="","",-(2*A212-1)*(AB212+AD212)/$AE$6)</f>
      </c>
      <c r="AF212" s="106">
        <f>IF(AE212="","",SUM($AE$10:AE212)-$AE$6)</f>
      </c>
      <c r="AG212" s="106"/>
      <c r="AH212" s="107"/>
      <c r="AI212" s="106"/>
      <c r="AJ212" s="106"/>
      <c r="AK212" s="106"/>
    </row>
    <row r="213" ht="12.75" customHeight="1">
      <c r="A213" s="114">
        <v>204.0</v>
      </c>
      <c r="B213" s="107">
        <f>IF(A213&gt;$AE$6,"",SMALL(INDIRECT("'Selo '!"&amp;ADDRESS(17,$Z$3+5,4)&amp;":"&amp;ADDRESS(67,$Z$3+5,4)),A213))</f>
      </c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7"/>
      <c r="Y213" s="119"/>
      <c r="Z213" s="107">
        <f>IF(OR(A213&gt;$AE$6,$AE$6&lt;2,$B$6=0),"",(B213-$B$5)/$B$6)</f>
      </c>
      <c r="AA213" s="107">
        <f>IF(Z213="","",MAX(0.000000000001,MIN(0.999999999999,NORMSDIST(Z213))))</f>
      </c>
      <c r="AB213" s="107">
        <f>IF(AA213="","",LN(AA213))</f>
      </c>
      <c r="AC213" s="107">
        <f>IF(OR(A213&gt;$AE$6,$AE$6&lt;2,$B$6=0),"",INDEX($AA$10:$AA$1009,$AE$6+1-A213))</f>
      </c>
      <c r="AD213" s="107">
        <f>IF(AC213="","",LN(1-AC213))</f>
      </c>
      <c r="AE213" s="107">
        <f>IF(AB213="","",-(2*A213-1)*(AB213+AD213)/$AE$6)</f>
      </c>
      <c r="AF213" s="106">
        <f>IF(AE213="","",SUM($AE$10:AE213)-$AE$6)</f>
      </c>
      <c r="AG213" s="106"/>
      <c r="AH213" s="107"/>
      <c r="AI213" s="106"/>
      <c r="AJ213" s="106"/>
      <c r="AK213" s="106"/>
    </row>
    <row r="214" ht="12.75" customHeight="1">
      <c r="A214" s="114">
        <v>205.0</v>
      </c>
      <c r="B214" s="107">
        <f>IF(A214&gt;$AE$6,"",SMALL(INDIRECT("'Selo '!"&amp;ADDRESS(17,$Z$3+5,4)&amp;":"&amp;ADDRESS(67,$Z$3+5,4)),A214))</f>
      </c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7"/>
      <c r="Y214" s="119"/>
      <c r="Z214" s="107">
        <f>IF(OR(A214&gt;$AE$6,$AE$6&lt;2,$B$6=0),"",(B214-$B$5)/$B$6)</f>
      </c>
      <c r="AA214" s="107">
        <f>IF(Z214="","",MAX(0.000000000001,MIN(0.999999999999,NORMSDIST(Z214))))</f>
      </c>
      <c r="AB214" s="107">
        <f>IF(AA214="","",LN(AA214))</f>
      </c>
      <c r="AC214" s="107">
        <f>IF(OR(A214&gt;$AE$6,$AE$6&lt;2,$B$6=0),"",INDEX($AA$10:$AA$1009,$AE$6+1-A214))</f>
      </c>
      <c r="AD214" s="107">
        <f>IF(AC214="","",LN(1-AC214))</f>
      </c>
      <c r="AE214" s="107">
        <f>IF(AB214="","",-(2*A214-1)*(AB214+AD214)/$AE$6)</f>
      </c>
      <c r="AF214" s="106">
        <f>IF(AE214="","",SUM($AE$10:AE214)-$AE$6)</f>
      </c>
      <c r="AG214" s="106"/>
      <c r="AH214" s="107"/>
      <c r="AI214" s="106"/>
      <c r="AJ214" s="106"/>
      <c r="AK214" s="106"/>
    </row>
    <row r="215" ht="12.75" customHeight="1">
      <c r="A215" s="114">
        <v>206.0</v>
      </c>
      <c r="B215" s="107">
        <f>IF(A215&gt;$AE$6,"",SMALL(INDIRECT("'Selo '!"&amp;ADDRESS(17,$Z$3+5,4)&amp;":"&amp;ADDRESS(67,$Z$3+5,4)),A215))</f>
      </c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7"/>
      <c r="Y215" s="119"/>
      <c r="Z215" s="107">
        <f>IF(OR(A215&gt;$AE$6,$AE$6&lt;2,$B$6=0),"",(B215-$B$5)/$B$6)</f>
      </c>
      <c r="AA215" s="107">
        <f>IF(Z215="","",MAX(0.000000000001,MIN(0.999999999999,NORMSDIST(Z215))))</f>
      </c>
      <c r="AB215" s="107">
        <f>IF(AA215="","",LN(AA215))</f>
      </c>
      <c r="AC215" s="107">
        <f>IF(OR(A215&gt;$AE$6,$AE$6&lt;2,$B$6=0),"",INDEX($AA$10:$AA$1009,$AE$6+1-A215))</f>
      </c>
      <c r="AD215" s="107">
        <f>IF(AC215="","",LN(1-AC215))</f>
      </c>
      <c r="AE215" s="107">
        <f>IF(AB215="","",-(2*A215-1)*(AB215+AD215)/$AE$6)</f>
      </c>
      <c r="AF215" s="106">
        <f>IF(AE215="","",SUM($AE$10:AE215)-$AE$6)</f>
      </c>
      <c r="AG215" s="106"/>
      <c r="AH215" s="107"/>
      <c r="AI215" s="106"/>
      <c r="AJ215" s="106"/>
      <c r="AK215" s="106"/>
    </row>
    <row r="216" ht="12.75" customHeight="1">
      <c r="A216" s="114">
        <v>207.0</v>
      </c>
      <c r="B216" s="107">
        <f>IF(A216&gt;$AE$6,"",SMALL(INDIRECT("'Selo '!"&amp;ADDRESS(17,$Z$3+5,4)&amp;":"&amp;ADDRESS(67,$Z$3+5,4)),A216))</f>
      </c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7"/>
      <c r="Y216" s="119"/>
      <c r="Z216" s="107">
        <f>IF(OR(A216&gt;$AE$6,$AE$6&lt;2,$B$6=0),"",(B216-$B$5)/$B$6)</f>
      </c>
      <c r="AA216" s="107">
        <f>IF(Z216="","",MAX(0.000000000001,MIN(0.999999999999,NORMSDIST(Z216))))</f>
      </c>
      <c r="AB216" s="107">
        <f>IF(AA216="","",LN(AA216))</f>
      </c>
      <c r="AC216" s="107">
        <f>IF(OR(A216&gt;$AE$6,$AE$6&lt;2,$B$6=0),"",INDEX($AA$10:$AA$1009,$AE$6+1-A216))</f>
      </c>
      <c r="AD216" s="107">
        <f>IF(AC216="","",LN(1-AC216))</f>
      </c>
      <c r="AE216" s="107">
        <f>IF(AB216="","",-(2*A216-1)*(AB216+AD216)/$AE$6)</f>
      </c>
      <c r="AF216" s="106">
        <f>IF(AE216="","",SUM($AE$10:AE216)-$AE$6)</f>
      </c>
      <c r="AG216" s="106"/>
      <c r="AH216" s="107"/>
      <c r="AI216" s="106"/>
      <c r="AJ216" s="106"/>
      <c r="AK216" s="106"/>
    </row>
    <row r="217" ht="12.75" customHeight="1">
      <c r="A217" s="114">
        <v>208.0</v>
      </c>
      <c r="B217" s="107">
        <f>IF(A217&gt;$AE$6,"",SMALL(INDIRECT("'Selo '!"&amp;ADDRESS(17,$Z$3+5,4)&amp;":"&amp;ADDRESS(67,$Z$3+5,4)),A217))</f>
      </c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7"/>
      <c r="Y217" s="119"/>
      <c r="Z217" s="107">
        <f>IF(OR(A217&gt;$AE$6,$AE$6&lt;2,$B$6=0),"",(B217-$B$5)/$B$6)</f>
      </c>
      <c r="AA217" s="107">
        <f>IF(Z217="","",MAX(0.000000000001,MIN(0.999999999999,NORMSDIST(Z217))))</f>
      </c>
      <c r="AB217" s="107">
        <f>IF(AA217="","",LN(AA217))</f>
      </c>
      <c r="AC217" s="107">
        <f>IF(OR(A217&gt;$AE$6,$AE$6&lt;2,$B$6=0),"",INDEX($AA$10:$AA$1009,$AE$6+1-A217))</f>
      </c>
      <c r="AD217" s="107">
        <f>IF(AC217="","",LN(1-AC217))</f>
      </c>
      <c r="AE217" s="107">
        <f>IF(AB217="","",-(2*A217-1)*(AB217+AD217)/$AE$6)</f>
      </c>
      <c r="AF217" s="106">
        <f>IF(AE217="","",SUM($AE$10:AE217)-$AE$6)</f>
      </c>
      <c r="AG217" s="106"/>
      <c r="AH217" s="107"/>
      <c r="AI217" s="106"/>
      <c r="AJ217" s="106"/>
      <c r="AK217" s="106"/>
    </row>
    <row r="218" ht="12.75" customHeight="1">
      <c r="A218" s="114">
        <v>209.0</v>
      </c>
      <c r="B218" s="107">
        <f>IF(A218&gt;$AE$6,"",SMALL(INDIRECT("'Selo '!"&amp;ADDRESS(17,$Z$3+5,4)&amp;":"&amp;ADDRESS(67,$Z$3+5,4)),A218))</f>
      </c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7"/>
      <c r="Y218" s="119"/>
      <c r="Z218" s="107">
        <f>IF(OR(A218&gt;$AE$6,$AE$6&lt;2,$B$6=0),"",(B218-$B$5)/$B$6)</f>
      </c>
      <c r="AA218" s="107">
        <f>IF(Z218="","",MAX(0.000000000001,MIN(0.999999999999,NORMSDIST(Z218))))</f>
      </c>
      <c r="AB218" s="107">
        <f>IF(AA218="","",LN(AA218))</f>
      </c>
      <c r="AC218" s="107">
        <f>IF(OR(A218&gt;$AE$6,$AE$6&lt;2,$B$6=0),"",INDEX($AA$10:$AA$1009,$AE$6+1-A218))</f>
      </c>
      <c r="AD218" s="107">
        <f>IF(AC218="","",LN(1-AC218))</f>
      </c>
      <c r="AE218" s="107">
        <f>IF(AB218="","",-(2*A218-1)*(AB218+AD218)/$AE$6)</f>
      </c>
      <c r="AF218" s="106">
        <f>IF(AE218="","",SUM($AE$10:AE218)-$AE$6)</f>
      </c>
      <c r="AG218" s="106"/>
      <c r="AH218" s="107"/>
      <c r="AI218" s="106"/>
      <c r="AJ218" s="106"/>
      <c r="AK218" s="106"/>
    </row>
    <row r="219" ht="12.75" customHeight="1">
      <c r="A219" s="114">
        <v>210.0</v>
      </c>
      <c r="B219" s="107">
        <f>IF(A219&gt;$AE$6,"",SMALL(INDIRECT("'Selo '!"&amp;ADDRESS(17,$Z$3+5,4)&amp;":"&amp;ADDRESS(67,$Z$3+5,4)),A219))</f>
      </c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7"/>
      <c r="Y219" s="119"/>
      <c r="Z219" s="107">
        <f>IF(OR(A219&gt;$AE$6,$AE$6&lt;2,$B$6=0),"",(B219-$B$5)/$B$6)</f>
      </c>
      <c r="AA219" s="107">
        <f>IF(Z219="","",MAX(0.000000000001,MIN(0.999999999999,NORMSDIST(Z219))))</f>
      </c>
      <c r="AB219" s="107">
        <f>IF(AA219="","",LN(AA219))</f>
      </c>
      <c r="AC219" s="107">
        <f>IF(OR(A219&gt;$AE$6,$AE$6&lt;2,$B$6=0),"",INDEX($AA$10:$AA$1009,$AE$6+1-A219))</f>
      </c>
      <c r="AD219" s="107">
        <f>IF(AC219="","",LN(1-AC219))</f>
      </c>
      <c r="AE219" s="107">
        <f>IF(AB219="","",-(2*A219-1)*(AB219+AD219)/$AE$6)</f>
      </c>
      <c r="AF219" s="106">
        <f>IF(AE219="","",SUM($AE$10:AE219)-$AE$6)</f>
      </c>
      <c r="AG219" s="106"/>
      <c r="AH219" s="107"/>
      <c r="AI219" s="106"/>
      <c r="AJ219" s="106"/>
      <c r="AK219" s="106"/>
    </row>
    <row r="220" ht="12.75" customHeight="1">
      <c r="A220" s="114">
        <v>211.0</v>
      </c>
      <c r="B220" s="107">
        <f>IF(A220&gt;$AE$6,"",SMALL(INDIRECT("'Selo '!"&amp;ADDRESS(17,$Z$3+5,4)&amp;":"&amp;ADDRESS(67,$Z$3+5,4)),A220))</f>
      </c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7"/>
      <c r="Y220" s="119"/>
      <c r="Z220" s="107">
        <f>IF(OR(A220&gt;$AE$6,$AE$6&lt;2,$B$6=0),"",(B220-$B$5)/$B$6)</f>
      </c>
      <c r="AA220" s="107">
        <f>IF(Z220="","",MAX(0.000000000001,MIN(0.999999999999,NORMSDIST(Z220))))</f>
      </c>
      <c r="AB220" s="107">
        <f>IF(AA220="","",LN(AA220))</f>
      </c>
      <c r="AC220" s="107">
        <f>IF(OR(A220&gt;$AE$6,$AE$6&lt;2,$B$6=0),"",INDEX($AA$10:$AA$1009,$AE$6+1-A220))</f>
      </c>
      <c r="AD220" s="107">
        <f>IF(AC220="","",LN(1-AC220))</f>
      </c>
      <c r="AE220" s="107">
        <f>IF(AB220="","",-(2*A220-1)*(AB220+AD220)/$AE$6)</f>
      </c>
      <c r="AF220" s="106">
        <f>IF(AE220="","",SUM($AE$10:AE220)-$AE$6)</f>
      </c>
      <c r="AG220" s="106"/>
      <c r="AH220" s="107"/>
      <c r="AI220" s="106"/>
      <c r="AJ220" s="106"/>
      <c r="AK220" s="106"/>
    </row>
    <row r="221" ht="12.75" customHeight="1">
      <c r="A221" s="114">
        <v>212.0</v>
      </c>
      <c r="B221" s="107">
        <f>IF(A221&gt;$AE$6,"",SMALL(INDIRECT("'Selo '!"&amp;ADDRESS(17,$Z$3+5,4)&amp;":"&amp;ADDRESS(67,$Z$3+5,4)),A221))</f>
      </c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7"/>
      <c r="Y221" s="119"/>
      <c r="Z221" s="107">
        <f>IF(OR(A221&gt;$AE$6,$AE$6&lt;2,$B$6=0),"",(B221-$B$5)/$B$6)</f>
      </c>
      <c r="AA221" s="107">
        <f>IF(Z221="","",MAX(0.000000000001,MIN(0.999999999999,NORMSDIST(Z221))))</f>
      </c>
      <c r="AB221" s="107">
        <f>IF(AA221="","",LN(AA221))</f>
      </c>
      <c r="AC221" s="107">
        <f>IF(OR(A221&gt;$AE$6,$AE$6&lt;2,$B$6=0),"",INDEX($AA$10:$AA$1009,$AE$6+1-A221))</f>
      </c>
      <c r="AD221" s="107">
        <f>IF(AC221="","",LN(1-AC221))</f>
      </c>
      <c r="AE221" s="107">
        <f>IF(AB221="","",-(2*A221-1)*(AB221+AD221)/$AE$6)</f>
      </c>
      <c r="AF221" s="106">
        <f>IF(AE221="","",SUM($AE$10:AE221)-$AE$6)</f>
      </c>
      <c r="AG221" s="106"/>
      <c r="AH221" s="107"/>
      <c r="AI221" s="106"/>
      <c r="AJ221" s="106"/>
      <c r="AK221" s="106"/>
    </row>
    <row r="222" ht="12.75" customHeight="1">
      <c r="A222" s="114">
        <v>213.0</v>
      </c>
      <c r="B222" s="107">
        <f>IF(A222&gt;$AE$6,"",SMALL(INDIRECT("'Selo '!"&amp;ADDRESS(17,$Z$3+5,4)&amp;":"&amp;ADDRESS(67,$Z$3+5,4)),A222))</f>
      </c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7"/>
      <c r="Y222" s="119"/>
      <c r="Z222" s="107">
        <f>IF(OR(A222&gt;$AE$6,$AE$6&lt;2,$B$6=0),"",(B222-$B$5)/$B$6)</f>
      </c>
      <c r="AA222" s="107">
        <f>IF(Z222="","",MAX(0.000000000001,MIN(0.999999999999,NORMSDIST(Z222))))</f>
      </c>
      <c r="AB222" s="107">
        <f>IF(AA222="","",LN(AA222))</f>
      </c>
      <c r="AC222" s="107">
        <f>IF(OR(A222&gt;$AE$6,$AE$6&lt;2,$B$6=0),"",INDEX($AA$10:$AA$1009,$AE$6+1-A222))</f>
      </c>
      <c r="AD222" s="107">
        <f>IF(AC222="","",LN(1-AC222))</f>
      </c>
      <c r="AE222" s="107">
        <f>IF(AB222="","",-(2*A222-1)*(AB222+AD222)/$AE$6)</f>
      </c>
      <c r="AF222" s="106">
        <f>IF(AE222="","",SUM($AE$10:AE222)-$AE$6)</f>
      </c>
      <c r="AG222" s="106"/>
      <c r="AH222" s="107"/>
      <c r="AI222" s="106"/>
      <c r="AJ222" s="106"/>
      <c r="AK222" s="106"/>
    </row>
    <row r="223" ht="12.75" customHeight="1">
      <c r="A223" s="114">
        <v>214.0</v>
      </c>
      <c r="B223" s="107">
        <f>IF(A223&gt;$AE$6,"",SMALL(INDIRECT("'Selo '!"&amp;ADDRESS(17,$Z$3+5,4)&amp;":"&amp;ADDRESS(67,$Z$3+5,4)),A223))</f>
      </c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7"/>
      <c r="Y223" s="119"/>
      <c r="Z223" s="107">
        <f>IF(OR(A223&gt;$AE$6,$AE$6&lt;2,$B$6=0),"",(B223-$B$5)/$B$6)</f>
      </c>
      <c r="AA223" s="107">
        <f>IF(Z223="","",MAX(0.000000000001,MIN(0.999999999999,NORMSDIST(Z223))))</f>
      </c>
      <c r="AB223" s="107">
        <f>IF(AA223="","",LN(AA223))</f>
      </c>
      <c r="AC223" s="107">
        <f>IF(OR(A223&gt;$AE$6,$AE$6&lt;2,$B$6=0),"",INDEX($AA$10:$AA$1009,$AE$6+1-A223))</f>
      </c>
      <c r="AD223" s="107">
        <f>IF(AC223="","",LN(1-AC223))</f>
      </c>
      <c r="AE223" s="107">
        <f>IF(AB223="","",-(2*A223-1)*(AB223+AD223)/$AE$6)</f>
      </c>
      <c r="AF223" s="106">
        <f>IF(AE223="","",SUM($AE$10:AE223)-$AE$6)</f>
      </c>
      <c r="AG223" s="106"/>
      <c r="AH223" s="107"/>
      <c r="AI223" s="106"/>
      <c r="AJ223" s="106"/>
      <c r="AK223" s="106"/>
    </row>
    <row r="224" ht="12.75" customHeight="1">
      <c r="A224" s="114">
        <v>215.0</v>
      </c>
      <c r="B224" s="107">
        <f>IF(A224&gt;$AE$6,"",SMALL(INDIRECT("'Selo '!"&amp;ADDRESS(17,$Z$3+5,4)&amp;":"&amp;ADDRESS(67,$Z$3+5,4)),A224))</f>
      </c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7"/>
      <c r="Y224" s="119"/>
      <c r="Z224" s="107">
        <f>IF(OR(A224&gt;$AE$6,$AE$6&lt;2,$B$6=0),"",(B224-$B$5)/$B$6)</f>
      </c>
      <c r="AA224" s="107">
        <f>IF(Z224="","",MAX(0.000000000001,MIN(0.999999999999,NORMSDIST(Z224))))</f>
      </c>
      <c r="AB224" s="107">
        <f>IF(AA224="","",LN(AA224))</f>
      </c>
      <c r="AC224" s="107">
        <f>IF(OR(A224&gt;$AE$6,$AE$6&lt;2,$B$6=0),"",INDEX($AA$10:$AA$1009,$AE$6+1-A224))</f>
      </c>
      <c r="AD224" s="107">
        <f>IF(AC224="","",LN(1-AC224))</f>
      </c>
      <c r="AE224" s="107">
        <f>IF(AB224="","",-(2*A224-1)*(AB224+AD224)/$AE$6)</f>
      </c>
      <c r="AF224" s="106">
        <f>IF(AE224="","",SUM($AE$10:AE224)-$AE$6)</f>
      </c>
      <c r="AG224" s="106"/>
      <c r="AH224" s="107"/>
      <c r="AI224" s="106"/>
      <c r="AJ224" s="106"/>
      <c r="AK224" s="106"/>
    </row>
    <row r="225" ht="12.75" customHeight="1">
      <c r="A225" s="114">
        <v>216.0</v>
      </c>
      <c r="B225" s="107">
        <f>IF(A225&gt;$AE$6,"",SMALL(INDIRECT("'Selo '!"&amp;ADDRESS(17,$Z$3+5,4)&amp;":"&amp;ADDRESS(67,$Z$3+5,4)),A225))</f>
      </c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7"/>
      <c r="Y225" s="119"/>
      <c r="Z225" s="107">
        <f>IF(OR(A225&gt;$AE$6,$AE$6&lt;2,$B$6=0),"",(B225-$B$5)/$B$6)</f>
      </c>
      <c r="AA225" s="107">
        <f>IF(Z225="","",MAX(0.000000000001,MIN(0.999999999999,NORMSDIST(Z225))))</f>
      </c>
      <c r="AB225" s="107">
        <f>IF(AA225="","",LN(AA225))</f>
      </c>
      <c r="AC225" s="107">
        <f>IF(OR(A225&gt;$AE$6,$AE$6&lt;2,$B$6=0),"",INDEX($AA$10:$AA$1009,$AE$6+1-A225))</f>
      </c>
      <c r="AD225" s="107">
        <f>IF(AC225="","",LN(1-AC225))</f>
      </c>
      <c r="AE225" s="107">
        <f>IF(AB225="","",-(2*A225-1)*(AB225+AD225)/$AE$6)</f>
      </c>
      <c r="AF225" s="106">
        <f>IF(AE225="","",SUM($AE$10:AE225)-$AE$6)</f>
      </c>
      <c r="AG225" s="106"/>
      <c r="AH225" s="107"/>
      <c r="AI225" s="106"/>
      <c r="AJ225" s="106"/>
      <c r="AK225" s="106"/>
    </row>
    <row r="226" ht="12.75" customHeight="1">
      <c r="A226" s="114">
        <v>217.0</v>
      </c>
      <c r="B226" s="107">
        <f>IF(A226&gt;$AE$6,"",SMALL(INDIRECT("'Selo '!"&amp;ADDRESS(17,$Z$3+5,4)&amp;":"&amp;ADDRESS(67,$Z$3+5,4)),A226))</f>
      </c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7"/>
      <c r="Y226" s="119"/>
      <c r="Z226" s="107">
        <f>IF(OR(A226&gt;$AE$6,$AE$6&lt;2,$B$6=0),"",(B226-$B$5)/$B$6)</f>
      </c>
      <c r="AA226" s="107">
        <f>IF(Z226="","",MAX(0.000000000001,MIN(0.999999999999,NORMSDIST(Z226))))</f>
      </c>
      <c r="AB226" s="107">
        <f>IF(AA226="","",LN(AA226))</f>
      </c>
      <c r="AC226" s="107">
        <f>IF(OR(A226&gt;$AE$6,$AE$6&lt;2,$B$6=0),"",INDEX($AA$10:$AA$1009,$AE$6+1-A226))</f>
      </c>
      <c r="AD226" s="107">
        <f>IF(AC226="","",LN(1-AC226))</f>
      </c>
      <c r="AE226" s="107">
        <f>IF(AB226="","",-(2*A226-1)*(AB226+AD226)/$AE$6)</f>
      </c>
      <c r="AF226" s="106">
        <f>IF(AE226="","",SUM($AE$10:AE226)-$AE$6)</f>
      </c>
      <c r="AG226" s="106"/>
      <c r="AH226" s="107"/>
      <c r="AI226" s="106"/>
      <c r="AJ226" s="106"/>
      <c r="AK226" s="106"/>
    </row>
    <row r="227" ht="12.75" customHeight="1">
      <c r="A227" s="114">
        <v>218.0</v>
      </c>
      <c r="B227" s="107">
        <f>IF(A227&gt;$AE$6,"",SMALL(INDIRECT("'Selo '!"&amp;ADDRESS(17,$Z$3+5,4)&amp;":"&amp;ADDRESS(67,$Z$3+5,4)),A227))</f>
      </c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7"/>
      <c r="Y227" s="119"/>
      <c r="Z227" s="107">
        <f>IF(OR(A227&gt;$AE$6,$AE$6&lt;2,$B$6=0),"",(B227-$B$5)/$B$6)</f>
      </c>
      <c r="AA227" s="107">
        <f>IF(Z227="","",MAX(0.000000000001,MIN(0.999999999999,NORMSDIST(Z227))))</f>
      </c>
      <c r="AB227" s="107">
        <f>IF(AA227="","",LN(AA227))</f>
      </c>
      <c r="AC227" s="107">
        <f>IF(OR(A227&gt;$AE$6,$AE$6&lt;2,$B$6=0),"",INDEX($AA$10:$AA$1009,$AE$6+1-A227))</f>
      </c>
      <c r="AD227" s="107">
        <f>IF(AC227="","",LN(1-AC227))</f>
      </c>
      <c r="AE227" s="107">
        <f>IF(AB227="","",-(2*A227-1)*(AB227+AD227)/$AE$6)</f>
      </c>
      <c r="AF227" s="106">
        <f>IF(AE227="","",SUM($AE$10:AE227)-$AE$6)</f>
      </c>
      <c r="AG227" s="106"/>
      <c r="AH227" s="107"/>
      <c r="AI227" s="106"/>
      <c r="AJ227" s="106"/>
      <c r="AK227" s="106"/>
    </row>
    <row r="228" ht="12.75" customHeight="1">
      <c r="A228" s="114">
        <v>219.0</v>
      </c>
      <c r="B228" s="107">
        <f>IF(A228&gt;$AE$6,"",SMALL(INDIRECT("'Selo '!"&amp;ADDRESS(17,$Z$3+5,4)&amp;":"&amp;ADDRESS(67,$Z$3+5,4)),A228))</f>
      </c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7"/>
      <c r="Y228" s="119"/>
      <c r="Z228" s="107">
        <f>IF(OR(A228&gt;$AE$6,$AE$6&lt;2,$B$6=0),"",(B228-$B$5)/$B$6)</f>
      </c>
      <c r="AA228" s="107">
        <f>IF(Z228="","",MAX(0.000000000001,MIN(0.999999999999,NORMSDIST(Z228))))</f>
      </c>
      <c r="AB228" s="107">
        <f>IF(AA228="","",LN(AA228))</f>
      </c>
      <c r="AC228" s="107">
        <f>IF(OR(A228&gt;$AE$6,$AE$6&lt;2,$B$6=0),"",INDEX($AA$10:$AA$1009,$AE$6+1-A228))</f>
      </c>
      <c r="AD228" s="107">
        <f>IF(AC228="","",LN(1-AC228))</f>
      </c>
      <c r="AE228" s="107">
        <f>IF(AB228="","",-(2*A228-1)*(AB228+AD228)/$AE$6)</f>
      </c>
      <c r="AF228" s="106">
        <f>IF(AE228="","",SUM($AE$10:AE228)-$AE$6)</f>
      </c>
      <c r="AG228" s="106"/>
      <c r="AH228" s="107"/>
      <c r="AI228" s="106"/>
      <c r="AJ228" s="106"/>
      <c r="AK228" s="106"/>
    </row>
    <row r="229" ht="12.75" customHeight="1">
      <c r="A229" s="114">
        <v>220.0</v>
      </c>
      <c r="B229" s="107">
        <f>IF(A229&gt;$AE$6,"",SMALL(INDIRECT("'Selo '!"&amp;ADDRESS(17,$Z$3+5,4)&amp;":"&amp;ADDRESS(67,$Z$3+5,4)),A229))</f>
      </c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7"/>
      <c r="Y229" s="119"/>
      <c r="Z229" s="107">
        <f>IF(OR(A229&gt;$AE$6,$AE$6&lt;2,$B$6=0),"",(B229-$B$5)/$B$6)</f>
      </c>
      <c r="AA229" s="107">
        <f>IF(Z229="","",MAX(0.000000000001,MIN(0.999999999999,NORMSDIST(Z229))))</f>
      </c>
      <c r="AB229" s="107">
        <f>IF(AA229="","",LN(AA229))</f>
      </c>
      <c r="AC229" s="107">
        <f>IF(OR(A229&gt;$AE$6,$AE$6&lt;2,$B$6=0),"",INDEX($AA$10:$AA$1009,$AE$6+1-A229))</f>
      </c>
      <c r="AD229" s="107">
        <f>IF(AC229="","",LN(1-AC229))</f>
      </c>
      <c r="AE229" s="107">
        <f>IF(AB229="","",-(2*A229-1)*(AB229+AD229)/$AE$6)</f>
      </c>
      <c r="AF229" s="106">
        <f>IF(AE229="","",SUM($AE$10:AE229)-$AE$6)</f>
      </c>
      <c r="AG229" s="106"/>
      <c r="AH229" s="107"/>
      <c r="AI229" s="106"/>
      <c r="AJ229" s="106"/>
      <c r="AK229" s="106"/>
    </row>
    <row r="230" ht="12.75" customHeight="1">
      <c r="A230" s="114">
        <v>221.0</v>
      </c>
      <c r="B230" s="107">
        <f>IF(A230&gt;$AE$6,"",SMALL(INDIRECT("'Selo '!"&amp;ADDRESS(17,$Z$3+5,4)&amp;":"&amp;ADDRESS(67,$Z$3+5,4)),A230))</f>
      </c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7"/>
      <c r="Y230" s="119"/>
      <c r="Z230" s="107">
        <f>IF(OR(A230&gt;$AE$6,$AE$6&lt;2,$B$6=0),"",(B230-$B$5)/$B$6)</f>
      </c>
      <c r="AA230" s="107">
        <f>IF(Z230="","",MAX(0.000000000001,MIN(0.999999999999,NORMSDIST(Z230))))</f>
      </c>
      <c r="AB230" s="107">
        <f>IF(AA230="","",LN(AA230))</f>
      </c>
      <c r="AC230" s="107">
        <f>IF(OR(A230&gt;$AE$6,$AE$6&lt;2,$B$6=0),"",INDEX($AA$10:$AA$1009,$AE$6+1-A230))</f>
      </c>
      <c r="AD230" s="107">
        <f>IF(AC230="","",LN(1-AC230))</f>
      </c>
      <c r="AE230" s="107">
        <f>IF(AB230="","",-(2*A230-1)*(AB230+AD230)/$AE$6)</f>
      </c>
      <c r="AF230" s="106">
        <f>IF(AE230="","",SUM($AE$10:AE230)-$AE$6)</f>
      </c>
      <c r="AG230" s="106"/>
      <c r="AH230" s="107"/>
      <c r="AI230" s="106"/>
      <c r="AJ230" s="106"/>
      <c r="AK230" s="106"/>
    </row>
    <row r="231" ht="12.75" customHeight="1">
      <c r="A231" s="114">
        <v>222.0</v>
      </c>
      <c r="B231" s="107">
        <f>IF(A231&gt;$AE$6,"",SMALL(INDIRECT("'Selo '!"&amp;ADDRESS(17,$Z$3+5,4)&amp;":"&amp;ADDRESS(67,$Z$3+5,4)),A231))</f>
      </c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7"/>
      <c r="Y231" s="119"/>
      <c r="Z231" s="107">
        <f>IF(OR(A231&gt;$AE$6,$AE$6&lt;2,$B$6=0),"",(B231-$B$5)/$B$6)</f>
      </c>
      <c r="AA231" s="107">
        <f>IF(Z231="","",MAX(0.000000000001,MIN(0.999999999999,NORMSDIST(Z231))))</f>
      </c>
      <c r="AB231" s="107">
        <f>IF(AA231="","",LN(AA231))</f>
      </c>
      <c r="AC231" s="107">
        <f>IF(OR(A231&gt;$AE$6,$AE$6&lt;2,$B$6=0),"",INDEX($AA$10:$AA$1009,$AE$6+1-A231))</f>
      </c>
      <c r="AD231" s="107">
        <f>IF(AC231="","",LN(1-AC231))</f>
      </c>
      <c r="AE231" s="107">
        <f>IF(AB231="","",-(2*A231-1)*(AB231+AD231)/$AE$6)</f>
      </c>
      <c r="AF231" s="106">
        <f>IF(AE231="","",SUM($AE$10:AE231)-$AE$6)</f>
      </c>
      <c r="AG231" s="106"/>
      <c r="AH231" s="107"/>
      <c r="AI231" s="106"/>
      <c r="AJ231" s="106"/>
      <c r="AK231" s="106"/>
    </row>
    <row r="232" ht="12.75" customHeight="1">
      <c r="A232" s="114">
        <v>223.0</v>
      </c>
      <c r="B232" s="107">
        <f>IF(A232&gt;$AE$6,"",SMALL(INDIRECT("'Selo '!"&amp;ADDRESS(17,$Z$3+5,4)&amp;":"&amp;ADDRESS(67,$Z$3+5,4)),A232))</f>
      </c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7"/>
      <c r="Y232" s="119"/>
      <c r="Z232" s="107">
        <f>IF(OR(A232&gt;$AE$6,$AE$6&lt;2,$B$6=0),"",(B232-$B$5)/$B$6)</f>
      </c>
      <c r="AA232" s="107">
        <f>IF(Z232="","",MAX(0.000000000001,MIN(0.999999999999,NORMSDIST(Z232))))</f>
      </c>
      <c r="AB232" s="107">
        <f>IF(AA232="","",LN(AA232))</f>
      </c>
      <c r="AC232" s="107">
        <f>IF(OR(A232&gt;$AE$6,$AE$6&lt;2,$B$6=0),"",INDEX($AA$10:$AA$1009,$AE$6+1-A232))</f>
      </c>
      <c r="AD232" s="107">
        <f>IF(AC232="","",LN(1-AC232))</f>
      </c>
      <c r="AE232" s="107">
        <f>IF(AB232="","",-(2*A232-1)*(AB232+AD232)/$AE$6)</f>
      </c>
      <c r="AF232" s="106">
        <f>IF(AE232="","",SUM($AE$10:AE232)-$AE$6)</f>
      </c>
      <c r="AG232" s="106"/>
      <c r="AH232" s="107"/>
      <c r="AI232" s="106"/>
      <c r="AJ232" s="106"/>
      <c r="AK232" s="106"/>
    </row>
    <row r="233" ht="12.75" customHeight="1">
      <c r="A233" s="114">
        <v>224.0</v>
      </c>
      <c r="B233" s="107">
        <f>IF(A233&gt;$AE$6,"",SMALL(INDIRECT("'Selo '!"&amp;ADDRESS(17,$Z$3+5,4)&amp;":"&amp;ADDRESS(67,$Z$3+5,4)),A233))</f>
      </c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7"/>
      <c r="Y233" s="119"/>
      <c r="Z233" s="107">
        <f>IF(OR(A233&gt;$AE$6,$AE$6&lt;2,$B$6=0),"",(B233-$B$5)/$B$6)</f>
      </c>
      <c r="AA233" s="107">
        <f>IF(Z233="","",MAX(0.000000000001,MIN(0.999999999999,NORMSDIST(Z233))))</f>
      </c>
      <c r="AB233" s="107">
        <f>IF(AA233="","",LN(AA233))</f>
      </c>
      <c r="AC233" s="107">
        <f>IF(OR(A233&gt;$AE$6,$AE$6&lt;2,$B$6=0),"",INDEX($AA$10:$AA$1009,$AE$6+1-A233))</f>
      </c>
      <c r="AD233" s="107">
        <f>IF(AC233="","",LN(1-AC233))</f>
      </c>
      <c r="AE233" s="107">
        <f>IF(AB233="","",-(2*A233-1)*(AB233+AD233)/$AE$6)</f>
      </c>
      <c r="AF233" s="106">
        <f>IF(AE233="","",SUM($AE$10:AE233)-$AE$6)</f>
      </c>
      <c r="AG233" s="106"/>
      <c r="AH233" s="107"/>
      <c r="AI233" s="106"/>
      <c r="AJ233" s="106"/>
      <c r="AK233" s="106"/>
    </row>
    <row r="234" ht="12.75" customHeight="1">
      <c r="A234" s="114">
        <v>225.0</v>
      </c>
      <c r="B234" s="107">
        <f>IF(A234&gt;$AE$6,"",SMALL(INDIRECT("'Selo '!"&amp;ADDRESS(17,$Z$3+5,4)&amp;":"&amp;ADDRESS(67,$Z$3+5,4)),A234))</f>
      </c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7"/>
      <c r="Y234" s="119"/>
      <c r="Z234" s="107">
        <f>IF(OR(A234&gt;$AE$6,$AE$6&lt;2,$B$6=0),"",(B234-$B$5)/$B$6)</f>
      </c>
      <c r="AA234" s="107">
        <f>IF(Z234="","",MAX(0.000000000001,MIN(0.999999999999,NORMSDIST(Z234))))</f>
      </c>
      <c r="AB234" s="107">
        <f>IF(AA234="","",LN(AA234))</f>
      </c>
      <c r="AC234" s="107">
        <f>IF(OR(A234&gt;$AE$6,$AE$6&lt;2,$B$6=0),"",INDEX($AA$10:$AA$1009,$AE$6+1-A234))</f>
      </c>
      <c r="AD234" s="107">
        <f>IF(AC234="","",LN(1-AC234))</f>
      </c>
      <c r="AE234" s="107">
        <f>IF(AB234="","",-(2*A234-1)*(AB234+AD234)/$AE$6)</f>
      </c>
      <c r="AF234" s="106">
        <f>IF(AE234="","",SUM($AE$10:AE234)-$AE$6)</f>
      </c>
      <c r="AG234" s="106"/>
      <c r="AH234" s="107"/>
      <c r="AI234" s="106"/>
      <c r="AJ234" s="106"/>
      <c r="AK234" s="106"/>
    </row>
    <row r="235" ht="12.75" customHeight="1">
      <c r="A235" s="114">
        <v>226.0</v>
      </c>
      <c r="B235" s="107">
        <f>IF(A235&gt;$AE$6,"",SMALL(INDIRECT("'Selo '!"&amp;ADDRESS(17,$Z$3+5,4)&amp;":"&amp;ADDRESS(67,$Z$3+5,4)),A235))</f>
      </c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7"/>
      <c r="Y235" s="119"/>
      <c r="Z235" s="107">
        <f>IF(OR(A235&gt;$AE$6,$AE$6&lt;2,$B$6=0),"",(B235-$B$5)/$B$6)</f>
      </c>
      <c r="AA235" s="107">
        <f>IF(Z235="","",MAX(0.000000000001,MIN(0.999999999999,NORMSDIST(Z235))))</f>
      </c>
      <c r="AB235" s="107">
        <f>IF(AA235="","",LN(AA235))</f>
      </c>
      <c r="AC235" s="107">
        <f>IF(OR(A235&gt;$AE$6,$AE$6&lt;2,$B$6=0),"",INDEX($AA$10:$AA$1009,$AE$6+1-A235))</f>
      </c>
      <c r="AD235" s="107">
        <f>IF(AC235="","",LN(1-AC235))</f>
      </c>
      <c r="AE235" s="107">
        <f>IF(AB235="","",-(2*A235-1)*(AB235+AD235)/$AE$6)</f>
      </c>
      <c r="AF235" s="106">
        <f>IF(AE235="","",SUM($AE$10:AE235)-$AE$6)</f>
      </c>
      <c r="AG235" s="106"/>
      <c r="AH235" s="107"/>
      <c r="AI235" s="106"/>
      <c r="AJ235" s="106"/>
      <c r="AK235" s="106"/>
    </row>
    <row r="236" ht="12.75" customHeight="1">
      <c r="A236" s="114">
        <v>227.0</v>
      </c>
      <c r="B236" s="107">
        <f>IF(A236&gt;$AE$6,"",SMALL(INDIRECT("'Selo '!"&amp;ADDRESS(17,$Z$3+5,4)&amp;":"&amp;ADDRESS(67,$Z$3+5,4)),A236))</f>
      </c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7"/>
      <c r="Y236" s="119"/>
      <c r="Z236" s="107">
        <f>IF(OR(A236&gt;$AE$6,$AE$6&lt;2,$B$6=0),"",(B236-$B$5)/$B$6)</f>
      </c>
      <c r="AA236" s="107">
        <f>IF(Z236="","",MAX(0.000000000001,MIN(0.999999999999,NORMSDIST(Z236))))</f>
      </c>
      <c r="AB236" s="107">
        <f>IF(AA236="","",LN(AA236))</f>
      </c>
      <c r="AC236" s="107">
        <f>IF(OR(A236&gt;$AE$6,$AE$6&lt;2,$B$6=0),"",INDEX($AA$10:$AA$1009,$AE$6+1-A236))</f>
      </c>
      <c r="AD236" s="107">
        <f>IF(AC236="","",LN(1-AC236))</f>
      </c>
      <c r="AE236" s="107">
        <f>IF(AB236="","",-(2*A236-1)*(AB236+AD236)/$AE$6)</f>
      </c>
      <c r="AF236" s="106">
        <f>IF(AE236="","",SUM($AE$10:AE236)-$AE$6)</f>
      </c>
      <c r="AG236" s="106"/>
      <c r="AH236" s="107"/>
      <c r="AI236" s="106"/>
      <c r="AJ236" s="106"/>
      <c r="AK236" s="106"/>
    </row>
    <row r="237" ht="12.75" customHeight="1">
      <c r="A237" s="114">
        <v>228.0</v>
      </c>
      <c r="B237" s="107">
        <f>IF(A237&gt;$AE$6,"",SMALL(INDIRECT("'Selo '!"&amp;ADDRESS(17,$Z$3+5,4)&amp;":"&amp;ADDRESS(67,$Z$3+5,4)),A237))</f>
      </c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7"/>
      <c r="Y237" s="119"/>
      <c r="Z237" s="107">
        <f>IF(OR(A237&gt;$AE$6,$AE$6&lt;2,$B$6=0),"",(B237-$B$5)/$B$6)</f>
      </c>
      <c r="AA237" s="107">
        <f>IF(Z237="","",MAX(0.000000000001,MIN(0.999999999999,NORMSDIST(Z237))))</f>
      </c>
      <c r="AB237" s="107">
        <f>IF(AA237="","",LN(AA237))</f>
      </c>
      <c r="AC237" s="107">
        <f>IF(OR(A237&gt;$AE$6,$AE$6&lt;2,$B$6=0),"",INDEX($AA$10:$AA$1009,$AE$6+1-A237))</f>
      </c>
      <c r="AD237" s="107">
        <f>IF(AC237="","",LN(1-AC237))</f>
      </c>
      <c r="AE237" s="107">
        <f>IF(AB237="","",-(2*A237-1)*(AB237+AD237)/$AE$6)</f>
      </c>
      <c r="AF237" s="106">
        <f>IF(AE237="","",SUM($AE$10:AE237)-$AE$6)</f>
      </c>
      <c r="AG237" s="106"/>
      <c r="AH237" s="107"/>
      <c r="AI237" s="106"/>
      <c r="AJ237" s="106"/>
      <c r="AK237" s="106"/>
    </row>
    <row r="238" ht="12.75" customHeight="1">
      <c r="A238" s="114">
        <v>229.0</v>
      </c>
      <c r="B238" s="107">
        <f>IF(A238&gt;$AE$6,"",SMALL(INDIRECT("'Selo '!"&amp;ADDRESS(17,$Z$3+5,4)&amp;":"&amp;ADDRESS(67,$Z$3+5,4)),A238))</f>
      </c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7"/>
      <c r="Y238" s="119"/>
      <c r="Z238" s="107">
        <f>IF(OR(A238&gt;$AE$6,$AE$6&lt;2,$B$6=0),"",(B238-$B$5)/$B$6)</f>
      </c>
      <c r="AA238" s="107">
        <f>IF(Z238="","",MAX(0.000000000001,MIN(0.999999999999,NORMSDIST(Z238))))</f>
      </c>
      <c r="AB238" s="107">
        <f>IF(AA238="","",LN(AA238))</f>
      </c>
      <c r="AC238" s="107">
        <f>IF(OR(A238&gt;$AE$6,$AE$6&lt;2,$B$6=0),"",INDEX($AA$10:$AA$1009,$AE$6+1-A238))</f>
      </c>
      <c r="AD238" s="107">
        <f>IF(AC238="","",LN(1-AC238))</f>
      </c>
      <c r="AE238" s="107">
        <f>IF(AB238="","",-(2*A238-1)*(AB238+AD238)/$AE$6)</f>
      </c>
      <c r="AF238" s="106">
        <f>IF(AE238="","",SUM($AE$10:AE238)-$AE$6)</f>
      </c>
      <c r="AG238" s="106"/>
      <c r="AH238" s="107"/>
      <c r="AI238" s="106"/>
      <c r="AJ238" s="106"/>
      <c r="AK238" s="106"/>
    </row>
    <row r="239" ht="12.75" customHeight="1">
      <c r="A239" s="114">
        <v>230.0</v>
      </c>
      <c r="B239" s="107">
        <f>IF(A239&gt;$AE$6,"",SMALL(INDIRECT("'Selo '!"&amp;ADDRESS(17,$Z$3+5,4)&amp;":"&amp;ADDRESS(67,$Z$3+5,4)),A239))</f>
      </c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7"/>
      <c r="Y239" s="119"/>
      <c r="Z239" s="107">
        <f>IF(OR(A239&gt;$AE$6,$AE$6&lt;2,$B$6=0),"",(B239-$B$5)/$B$6)</f>
      </c>
      <c r="AA239" s="107">
        <f>IF(Z239="","",MAX(0.000000000001,MIN(0.999999999999,NORMSDIST(Z239))))</f>
      </c>
      <c r="AB239" s="107">
        <f>IF(AA239="","",LN(AA239))</f>
      </c>
      <c r="AC239" s="107">
        <f>IF(OR(A239&gt;$AE$6,$AE$6&lt;2,$B$6=0),"",INDEX($AA$10:$AA$1009,$AE$6+1-A239))</f>
      </c>
      <c r="AD239" s="107">
        <f>IF(AC239="","",LN(1-AC239))</f>
      </c>
      <c r="AE239" s="107">
        <f>IF(AB239="","",-(2*A239-1)*(AB239+AD239)/$AE$6)</f>
      </c>
      <c r="AF239" s="106">
        <f>IF(AE239="","",SUM($AE$10:AE239)-$AE$6)</f>
      </c>
      <c r="AG239" s="106"/>
      <c r="AH239" s="107"/>
      <c r="AI239" s="106"/>
      <c r="AJ239" s="106"/>
      <c r="AK239" s="106"/>
    </row>
    <row r="240" ht="12.75" customHeight="1">
      <c r="A240" s="114">
        <v>231.0</v>
      </c>
      <c r="B240" s="107">
        <f>IF(A240&gt;$AE$6,"",SMALL(INDIRECT("'Selo '!"&amp;ADDRESS(17,$Z$3+5,4)&amp;":"&amp;ADDRESS(67,$Z$3+5,4)),A240))</f>
      </c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7"/>
      <c r="Y240" s="119"/>
      <c r="Z240" s="107">
        <f>IF(OR(A240&gt;$AE$6,$AE$6&lt;2,$B$6=0),"",(B240-$B$5)/$B$6)</f>
      </c>
      <c r="AA240" s="107">
        <f>IF(Z240="","",MAX(0.000000000001,MIN(0.999999999999,NORMSDIST(Z240))))</f>
      </c>
      <c r="AB240" s="107">
        <f>IF(AA240="","",LN(AA240))</f>
      </c>
      <c r="AC240" s="107">
        <f>IF(OR(A240&gt;$AE$6,$AE$6&lt;2,$B$6=0),"",INDEX($AA$10:$AA$1009,$AE$6+1-A240))</f>
      </c>
      <c r="AD240" s="107">
        <f>IF(AC240="","",LN(1-AC240))</f>
      </c>
      <c r="AE240" s="107">
        <f>IF(AB240="","",-(2*A240-1)*(AB240+AD240)/$AE$6)</f>
      </c>
      <c r="AF240" s="106">
        <f>IF(AE240="","",SUM($AE$10:AE240)-$AE$6)</f>
      </c>
      <c r="AG240" s="106"/>
      <c r="AH240" s="107"/>
      <c r="AI240" s="106"/>
      <c r="AJ240" s="106"/>
      <c r="AK240" s="106"/>
    </row>
    <row r="241" ht="12.75" customHeight="1">
      <c r="A241" s="114">
        <v>232.0</v>
      </c>
      <c r="B241" s="107">
        <f>IF(A241&gt;$AE$6,"",SMALL(INDIRECT("'Selo '!"&amp;ADDRESS(17,$Z$3+5,4)&amp;":"&amp;ADDRESS(67,$Z$3+5,4)),A241))</f>
      </c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7"/>
      <c r="Y241" s="119"/>
      <c r="Z241" s="107">
        <f>IF(OR(A241&gt;$AE$6,$AE$6&lt;2,$B$6=0),"",(B241-$B$5)/$B$6)</f>
      </c>
      <c r="AA241" s="107">
        <f>IF(Z241="","",MAX(0.000000000001,MIN(0.999999999999,NORMSDIST(Z241))))</f>
      </c>
      <c r="AB241" s="107">
        <f>IF(AA241="","",LN(AA241))</f>
      </c>
      <c r="AC241" s="107">
        <f>IF(OR(A241&gt;$AE$6,$AE$6&lt;2,$B$6=0),"",INDEX($AA$10:$AA$1009,$AE$6+1-A241))</f>
      </c>
      <c r="AD241" s="107">
        <f>IF(AC241="","",LN(1-AC241))</f>
      </c>
      <c r="AE241" s="107">
        <f>IF(AB241="","",-(2*A241-1)*(AB241+AD241)/$AE$6)</f>
      </c>
      <c r="AF241" s="106">
        <f>IF(AE241="","",SUM($AE$10:AE241)-$AE$6)</f>
      </c>
      <c r="AG241" s="106"/>
      <c r="AH241" s="107"/>
      <c r="AI241" s="106"/>
      <c r="AJ241" s="106"/>
      <c r="AK241" s="106"/>
    </row>
    <row r="242" ht="12.75" customHeight="1">
      <c r="A242" s="114">
        <v>233.0</v>
      </c>
      <c r="B242" s="107">
        <f>IF(A242&gt;$AE$6,"",SMALL(INDIRECT("'Selo '!"&amp;ADDRESS(17,$Z$3+5,4)&amp;":"&amp;ADDRESS(67,$Z$3+5,4)),A242))</f>
      </c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7"/>
      <c r="Y242" s="119"/>
      <c r="Z242" s="107">
        <f>IF(OR(A242&gt;$AE$6,$AE$6&lt;2,$B$6=0),"",(B242-$B$5)/$B$6)</f>
      </c>
      <c r="AA242" s="107">
        <f>IF(Z242="","",MAX(0.000000000001,MIN(0.999999999999,NORMSDIST(Z242))))</f>
      </c>
      <c r="AB242" s="107">
        <f>IF(AA242="","",LN(AA242))</f>
      </c>
      <c r="AC242" s="107">
        <f>IF(OR(A242&gt;$AE$6,$AE$6&lt;2,$B$6=0),"",INDEX($AA$10:$AA$1009,$AE$6+1-A242))</f>
      </c>
      <c r="AD242" s="107">
        <f>IF(AC242="","",LN(1-AC242))</f>
      </c>
      <c r="AE242" s="107">
        <f>IF(AB242="","",-(2*A242-1)*(AB242+AD242)/$AE$6)</f>
      </c>
      <c r="AF242" s="106">
        <f>IF(AE242="","",SUM($AE$10:AE242)-$AE$6)</f>
      </c>
      <c r="AG242" s="106"/>
      <c r="AH242" s="107"/>
      <c r="AI242" s="106"/>
      <c r="AJ242" s="106"/>
      <c r="AK242" s="106"/>
    </row>
    <row r="243" ht="12.75" customHeight="1">
      <c r="A243" s="114">
        <v>234.0</v>
      </c>
      <c r="B243" s="107">
        <f>IF(A243&gt;$AE$6,"",SMALL(INDIRECT("'Selo '!"&amp;ADDRESS(17,$Z$3+5,4)&amp;":"&amp;ADDRESS(67,$Z$3+5,4)),A243))</f>
      </c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7"/>
      <c r="Y243" s="119"/>
      <c r="Z243" s="107">
        <f>IF(OR(A243&gt;$AE$6,$AE$6&lt;2,$B$6=0),"",(B243-$B$5)/$B$6)</f>
      </c>
      <c r="AA243" s="107">
        <f>IF(Z243="","",MAX(0.000000000001,MIN(0.999999999999,NORMSDIST(Z243))))</f>
      </c>
      <c r="AB243" s="107">
        <f>IF(AA243="","",LN(AA243))</f>
      </c>
      <c r="AC243" s="107">
        <f>IF(OR(A243&gt;$AE$6,$AE$6&lt;2,$B$6=0),"",INDEX($AA$10:$AA$1009,$AE$6+1-A243))</f>
      </c>
      <c r="AD243" s="107">
        <f>IF(AC243="","",LN(1-AC243))</f>
      </c>
      <c r="AE243" s="107">
        <f>IF(AB243="","",-(2*A243-1)*(AB243+AD243)/$AE$6)</f>
      </c>
      <c r="AF243" s="106">
        <f>IF(AE243="","",SUM($AE$10:AE243)-$AE$6)</f>
      </c>
      <c r="AG243" s="106"/>
      <c r="AH243" s="107"/>
      <c r="AI243" s="106"/>
      <c r="AJ243" s="106"/>
      <c r="AK243" s="106"/>
    </row>
    <row r="244" ht="12.75" customHeight="1">
      <c r="A244" s="114">
        <v>235.0</v>
      </c>
      <c r="B244" s="107">
        <f>IF(A244&gt;$AE$6,"",SMALL(INDIRECT("'Selo '!"&amp;ADDRESS(17,$Z$3+5,4)&amp;":"&amp;ADDRESS(67,$Z$3+5,4)),A244))</f>
      </c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7"/>
      <c r="Y244" s="119"/>
      <c r="Z244" s="107">
        <f>IF(OR(A244&gt;$AE$6,$AE$6&lt;2,$B$6=0),"",(B244-$B$5)/$B$6)</f>
      </c>
      <c r="AA244" s="107">
        <f>IF(Z244="","",MAX(0.000000000001,MIN(0.999999999999,NORMSDIST(Z244))))</f>
      </c>
      <c r="AB244" s="107">
        <f>IF(AA244="","",LN(AA244))</f>
      </c>
      <c r="AC244" s="107">
        <f>IF(OR(A244&gt;$AE$6,$AE$6&lt;2,$B$6=0),"",INDEX($AA$10:$AA$1009,$AE$6+1-A244))</f>
      </c>
      <c r="AD244" s="107">
        <f>IF(AC244="","",LN(1-AC244))</f>
      </c>
      <c r="AE244" s="107">
        <f>IF(AB244="","",-(2*A244-1)*(AB244+AD244)/$AE$6)</f>
      </c>
      <c r="AF244" s="106">
        <f>IF(AE244="","",SUM($AE$10:AE244)-$AE$6)</f>
      </c>
      <c r="AG244" s="106"/>
      <c r="AH244" s="107"/>
      <c r="AI244" s="106"/>
      <c r="AJ244" s="106"/>
      <c r="AK244" s="106"/>
    </row>
    <row r="245" ht="12.75" customHeight="1">
      <c r="A245" s="114">
        <v>236.0</v>
      </c>
      <c r="B245" s="107">
        <f>IF(A245&gt;$AE$6,"",SMALL(INDIRECT("'Selo '!"&amp;ADDRESS(17,$Z$3+5,4)&amp;":"&amp;ADDRESS(67,$Z$3+5,4)),A245))</f>
      </c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7"/>
      <c r="Y245" s="119"/>
      <c r="Z245" s="107">
        <f>IF(OR(A245&gt;$AE$6,$AE$6&lt;2,$B$6=0),"",(B245-$B$5)/$B$6)</f>
      </c>
      <c r="AA245" s="107">
        <f>IF(Z245="","",MAX(0.000000000001,MIN(0.999999999999,NORMSDIST(Z245))))</f>
      </c>
      <c r="AB245" s="107">
        <f>IF(AA245="","",LN(AA245))</f>
      </c>
      <c r="AC245" s="107">
        <f>IF(OR(A245&gt;$AE$6,$AE$6&lt;2,$B$6=0),"",INDEX($AA$10:$AA$1009,$AE$6+1-A245))</f>
      </c>
      <c r="AD245" s="107">
        <f>IF(AC245="","",LN(1-AC245))</f>
      </c>
      <c r="AE245" s="107">
        <f>IF(AB245="","",-(2*A245-1)*(AB245+AD245)/$AE$6)</f>
      </c>
      <c r="AF245" s="106">
        <f>IF(AE245="","",SUM($AE$10:AE245)-$AE$6)</f>
      </c>
      <c r="AG245" s="106"/>
      <c r="AH245" s="107"/>
      <c r="AI245" s="106"/>
      <c r="AJ245" s="106"/>
      <c r="AK245" s="106"/>
    </row>
    <row r="246" ht="12.75" customHeight="1">
      <c r="A246" s="114">
        <v>237.0</v>
      </c>
      <c r="B246" s="107">
        <f>IF(A246&gt;$AE$6,"",SMALL(INDIRECT("'Selo '!"&amp;ADDRESS(17,$Z$3+5,4)&amp;":"&amp;ADDRESS(67,$Z$3+5,4)),A246))</f>
      </c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7"/>
      <c r="Y246" s="119"/>
      <c r="Z246" s="107">
        <f>IF(OR(A246&gt;$AE$6,$AE$6&lt;2,$B$6=0),"",(B246-$B$5)/$B$6)</f>
      </c>
      <c r="AA246" s="107">
        <f>IF(Z246="","",MAX(0.000000000001,MIN(0.999999999999,NORMSDIST(Z246))))</f>
      </c>
      <c r="AB246" s="107">
        <f>IF(AA246="","",LN(AA246))</f>
      </c>
      <c r="AC246" s="107">
        <f>IF(OR(A246&gt;$AE$6,$AE$6&lt;2,$B$6=0),"",INDEX($AA$10:$AA$1009,$AE$6+1-A246))</f>
      </c>
      <c r="AD246" s="107">
        <f>IF(AC246="","",LN(1-AC246))</f>
      </c>
      <c r="AE246" s="107">
        <f>IF(AB246="","",-(2*A246-1)*(AB246+AD246)/$AE$6)</f>
      </c>
      <c r="AF246" s="106">
        <f>IF(AE246="","",SUM($AE$10:AE246)-$AE$6)</f>
      </c>
      <c r="AG246" s="106"/>
      <c r="AH246" s="107"/>
      <c r="AI246" s="106"/>
      <c r="AJ246" s="106"/>
      <c r="AK246" s="106"/>
    </row>
    <row r="247" ht="12.75" customHeight="1">
      <c r="A247" s="114">
        <v>238.0</v>
      </c>
      <c r="B247" s="107">
        <f>IF(A247&gt;$AE$6,"",SMALL(INDIRECT("'Selo '!"&amp;ADDRESS(17,$Z$3+5,4)&amp;":"&amp;ADDRESS(67,$Z$3+5,4)),A247))</f>
      </c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7"/>
      <c r="Y247" s="119"/>
      <c r="Z247" s="107">
        <f>IF(OR(A247&gt;$AE$6,$AE$6&lt;2,$B$6=0),"",(B247-$B$5)/$B$6)</f>
      </c>
      <c r="AA247" s="107">
        <f>IF(Z247="","",MAX(0.000000000001,MIN(0.999999999999,NORMSDIST(Z247))))</f>
      </c>
      <c r="AB247" s="107">
        <f>IF(AA247="","",LN(AA247))</f>
      </c>
      <c r="AC247" s="107">
        <f>IF(OR(A247&gt;$AE$6,$AE$6&lt;2,$B$6=0),"",INDEX($AA$10:$AA$1009,$AE$6+1-A247))</f>
      </c>
      <c r="AD247" s="107">
        <f>IF(AC247="","",LN(1-AC247))</f>
      </c>
      <c r="AE247" s="107">
        <f>IF(AB247="","",-(2*A247-1)*(AB247+AD247)/$AE$6)</f>
      </c>
      <c r="AF247" s="106">
        <f>IF(AE247="","",SUM($AE$10:AE247)-$AE$6)</f>
      </c>
      <c r="AG247" s="106"/>
      <c r="AH247" s="107"/>
      <c r="AI247" s="106"/>
      <c r="AJ247" s="106"/>
      <c r="AK247" s="106"/>
    </row>
    <row r="248" ht="12.75" customHeight="1">
      <c r="A248" s="114">
        <v>239.0</v>
      </c>
      <c r="B248" s="107">
        <f>IF(A248&gt;$AE$6,"",SMALL(INDIRECT("'Selo '!"&amp;ADDRESS(17,$Z$3+5,4)&amp;":"&amp;ADDRESS(67,$Z$3+5,4)),A248))</f>
      </c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7"/>
      <c r="Y248" s="119"/>
      <c r="Z248" s="107">
        <f>IF(OR(A248&gt;$AE$6,$AE$6&lt;2,$B$6=0),"",(B248-$B$5)/$B$6)</f>
      </c>
      <c r="AA248" s="107">
        <f>IF(Z248="","",MAX(0.000000000001,MIN(0.999999999999,NORMSDIST(Z248))))</f>
      </c>
      <c r="AB248" s="107">
        <f>IF(AA248="","",LN(AA248))</f>
      </c>
      <c r="AC248" s="107">
        <f>IF(OR(A248&gt;$AE$6,$AE$6&lt;2,$B$6=0),"",INDEX($AA$10:$AA$1009,$AE$6+1-A248))</f>
      </c>
      <c r="AD248" s="107">
        <f>IF(AC248="","",LN(1-AC248))</f>
      </c>
      <c r="AE248" s="107">
        <f>IF(AB248="","",-(2*A248-1)*(AB248+AD248)/$AE$6)</f>
      </c>
      <c r="AF248" s="106">
        <f>IF(AE248="","",SUM($AE$10:AE248)-$AE$6)</f>
      </c>
      <c r="AG248" s="106"/>
      <c r="AH248" s="107"/>
      <c r="AI248" s="106"/>
      <c r="AJ248" s="106"/>
      <c r="AK248" s="106"/>
    </row>
    <row r="249" ht="12.75" customHeight="1">
      <c r="A249" s="114">
        <v>240.0</v>
      </c>
      <c r="B249" s="107">
        <f>IF(A249&gt;$AE$6,"",SMALL(INDIRECT("'Selo '!"&amp;ADDRESS(17,$Z$3+5,4)&amp;":"&amp;ADDRESS(67,$Z$3+5,4)),A249))</f>
      </c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7"/>
      <c r="Y249" s="119"/>
      <c r="Z249" s="107">
        <f>IF(OR(A249&gt;$AE$6,$AE$6&lt;2,$B$6=0),"",(B249-$B$5)/$B$6)</f>
      </c>
      <c r="AA249" s="107">
        <f>IF(Z249="","",MAX(0.000000000001,MIN(0.999999999999,NORMSDIST(Z249))))</f>
      </c>
      <c r="AB249" s="107">
        <f>IF(AA249="","",LN(AA249))</f>
      </c>
      <c r="AC249" s="107">
        <f>IF(OR(A249&gt;$AE$6,$AE$6&lt;2,$B$6=0),"",INDEX($AA$10:$AA$1009,$AE$6+1-A249))</f>
      </c>
      <c r="AD249" s="107">
        <f>IF(AC249="","",LN(1-AC249))</f>
      </c>
      <c r="AE249" s="107">
        <f>IF(AB249="","",-(2*A249-1)*(AB249+AD249)/$AE$6)</f>
      </c>
      <c r="AF249" s="106">
        <f>IF(AE249="","",SUM($AE$10:AE249)-$AE$6)</f>
      </c>
      <c r="AG249" s="106"/>
      <c r="AH249" s="107"/>
      <c r="AI249" s="106"/>
      <c r="AJ249" s="106"/>
      <c r="AK249" s="106"/>
    </row>
    <row r="250" ht="12.75" customHeight="1">
      <c r="A250" s="114">
        <v>241.0</v>
      </c>
      <c r="B250" s="107">
        <f>IF(A250&gt;$AE$6,"",SMALL(INDIRECT("'Selo '!"&amp;ADDRESS(17,$Z$3+5,4)&amp;":"&amp;ADDRESS(67,$Z$3+5,4)),A250))</f>
      </c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7"/>
      <c r="Y250" s="119"/>
      <c r="Z250" s="107">
        <f>IF(OR(A250&gt;$AE$6,$AE$6&lt;2,$B$6=0),"",(B250-$B$5)/$B$6)</f>
      </c>
      <c r="AA250" s="107">
        <f>IF(Z250="","",MAX(0.000000000001,MIN(0.999999999999,NORMSDIST(Z250))))</f>
      </c>
      <c r="AB250" s="107">
        <f>IF(AA250="","",LN(AA250))</f>
      </c>
      <c r="AC250" s="107">
        <f>IF(OR(A250&gt;$AE$6,$AE$6&lt;2,$B$6=0),"",INDEX($AA$10:$AA$1009,$AE$6+1-A250))</f>
      </c>
      <c r="AD250" s="107">
        <f>IF(AC250="","",LN(1-AC250))</f>
      </c>
      <c r="AE250" s="107">
        <f>IF(AB250="","",-(2*A250-1)*(AB250+AD250)/$AE$6)</f>
      </c>
      <c r="AF250" s="106">
        <f>IF(AE250="","",SUM($AE$10:AE250)-$AE$6)</f>
      </c>
      <c r="AG250" s="106"/>
      <c r="AH250" s="107"/>
      <c r="AI250" s="106"/>
      <c r="AJ250" s="106"/>
      <c r="AK250" s="106"/>
    </row>
    <row r="251" ht="12.75" customHeight="1">
      <c r="A251" s="114">
        <v>242.0</v>
      </c>
      <c r="B251" s="107">
        <f>IF(A251&gt;$AE$6,"",SMALL(INDIRECT("'Selo '!"&amp;ADDRESS(17,$Z$3+5,4)&amp;":"&amp;ADDRESS(67,$Z$3+5,4)),A251))</f>
      </c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7"/>
      <c r="Y251" s="119"/>
      <c r="Z251" s="107">
        <f>IF(OR(A251&gt;$AE$6,$AE$6&lt;2,$B$6=0),"",(B251-$B$5)/$B$6)</f>
      </c>
      <c r="AA251" s="107">
        <f>IF(Z251="","",MAX(0.000000000001,MIN(0.999999999999,NORMSDIST(Z251))))</f>
      </c>
      <c r="AB251" s="107">
        <f>IF(AA251="","",LN(AA251))</f>
      </c>
      <c r="AC251" s="107">
        <f>IF(OR(A251&gt;$AE$6,$AE$6&lt;2,$B$6=0),"",INDEX($AA$10:$AA$1009,$AE$6+1-A251))</f>
      </c>
      <c r="AD251" s="107">
        <f>IF(AC251="","",LN(1-AC251))</f>
      </c>
      <c r="AE251" s="107">
        <f>IF(AB251="","",-(2*A251-1)*(AB251+AD251)/$AE$6)</f>
      </c>
      <c r="AF251" s="106">
        <f>IF(AE251="","",SUM($AE$10:AE251)-$AE$6)</f>
      </c>
      <c r="AG251" s="106"/>
      <c r="AH251" s="107"/>
      <c r="AI251" s="106"/>
      <c r="AJ251" s="106"/>
      <c r="AK251" s="106"/>
    </row>
    <row r="252" ht="12.75" customHeight="1">
      <c r="A252" s="114">
        <v>243.0</v>
      </c>
      <c r="B252" s="107">
        <f>IF(A252&gt;$AE$6,"",SMALL(INDIRECT("'Selo '!"&amp;ADDRESS(17,$Z$3+5,4)&amp;":"&amp;ADDRESS(67,$Z$3+5,4)),A252))</f>
      </c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7"/>
      <c r="Y252" s="119"/>
      <c r="Z252" s="107">
        <f>IF(OR(A252&gt;$AE$6,$AE$6&lt;2,$B$6=0),"",(B252-$B$5)/$B$6)</f>
      </c>
      <c r="AA252" s="107">
        <f>IF(Z252="","",MAX(0.000000000001,MIN(0.999999999999,NORMSDIST(Z252))))</f>
      </c>
      <c r="AB252" s="107">
        <f>IF(AA252="","",LN(AA252))</f>
      </c>
      <c r="AC252" s="107">
        <f>IF(OR(A252&gt;$AE$6,$AE$6&lt;2,$B$6=0),"",INDEX($AA$10:$AA$1009,$AE$6+1-A252))</f>
      </c>
      <c r="AD252" s="107">
        <f>IF(AC252="","",LN(1-AC252))</f>
      </c>
      <c r="AE252" s="107">
        <f>IF(AB252="","",-(2*A252-1)*(AB252+AD252)/$AE$6)</f>
      </c>
      <c r="AF252" s="106">
        <f>IF(AE252="","",SUM($AE$10:AE252)-$AE$6)</f>
      </c>
      <c r="AG252" s="106"/>
      <c r="AH252" s="107"/>
      <c r="AI252" s="106"/>
      <c r="AJ252" s="106"/>
      <c r="AK252" s="106"/>
    </row>
    <row r="253" ht="12.75" customHeight="1">
      <c r="A253" s="114">
        <v>244.0</v>
      </c>
      <c r="B253" s="107">
        <f>IF(A253&gt;$AE$6,"",SMALL(INDIRECT("'Selo '!"&amp;ADDRESS(17,$Z$3+5,4)&amp;":"&amp;ADDRESS(67,$Z$3+5,4)),A253))</f>
      </c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7"/>
      <c r="Y253" s="119"/>
      <c r="Z253" s="107">
        <f>IF(OR(A253&gt;$AE$6,$AE$6&lt;2,$B$6=0),"",(B253-$B$5)/$B$6)</f>
      </c>
      <c r="AA253" s="107">
        <f>IF(Z253="","",MAX(0.000000000001,MIN(0.999999999999,NORMSDIST(Z253))))</f>
      </c>
      <c r="AB253" s="107">
        <f>IF(AA253="","",LN(AA253))</f>
      </c>
      <c r="AC253" s="107">
        <f>IF(OR(A253&gt;$AE$6,$AE$6&lt;2,$B$6=0),"",INDEX($AA$10:$AA$1009,$AE$6+1-A253))</f>
      </c>
      <c r="AD253" s="107">
        <f>IF(AC253="","",LN(1-AC253))</f>
      </c>
      <c r="AE253" s="107">
        <f>IF(AB253="","",-(2*A253-1)*(AB253+AD253)/$AE$6)</f>
      </c>
      <c r="AF253" s="106">
        <f>IF(AE253="","",SUM($AE$10:AE253)-$AE$6)</f>
      </c>
      <c r="AG253" s="106"/>
      <c r="AH253" s="107"/>
      <c r="AI253" s="106"/>
      <c r="AJ253" s="106"/>
      <c r="AK253" s="106"/>
    </row>
    <row r="254" ht="12.75" customHeight="1">
      <c r="A254" s="114">
        <v>245.0</v>
      </c>
      <c r="B254" s="107">
        <f>IF(A254&gt;$AE$6,"",SMALL(INDIRECT("'Selo '!"&amp;ADDRESS(17,$Z$3+5,4)&amp;":"&amp;ADDRESS(67,$Z$3+5,4)),A254))</f>
      </c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7"/>
      <c r="Y254" s="119"/>
      <c r="Z254" s="107">
        <f>IF(OR(A254&gt;$AE$6,$AE$6&lt;2,$B$6=0),"",(B254-$B$5)/$B$6)</f>
      </c>
      <c r="AA254" s="107">
        <f>IF(Z254="","",MAX(0.000000000001,MIN(0.999999999999,NORMSDIST(Z254))))</f>
      </c>
      <c r="AB254" s="107">
        <f>IF(AA254="","",LN(AA254))</f>
      </c>
      <c r="AC254" s="107">
        <f>IF(OR(A254&gt;$AE$6,$AE$6&lt;2,$B$6=0),"",INDEX($AA$10:$AA$1009,$AE$6+1-A254))</f>
      </c>
      <c r="AD254" s="107">
        <f>IF(AC254="","",LN(1-AC254))</f>
      </c>
      <c r="AE254" s="107">
        <f>IF(AB254="","",-(2*A254-1)*(AB254+AD254)/$AE$6)</f>
      </c>
      <c r="AF254" s="106">
        <f>IF(AE254="","",SUM($AE$10:AE254)-$AE$6)</f>
      </c>
      <c r="AG254" s="106"/>
      <c r="AH254" s="107"/>
      <c r="AI254" s="106"/>
      <c r="AJ254" s="106"/>
      <c r="AK254" s="106"/>
    </row>
    <row r="255" ht="12.75" customHeight="1">
      <c r="A255" s="114">
        <v>246.0</v>
      </c>
      <c r="B255" s="107">
        <f>IF(A255&gt;$AE$6,"",SMALL(INDIRECT("'Selo '!"&amp;ADDRESS(17,$Z$3+5,4)&amp;":"&amp;ADDRESS(67,$Z$3+5,4)),A255))</f>
      </c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7"/>
      <c r="Y255" s="119"/>
      <c r="Z255" s="107">
        <f>IF(OR(A255&gt;$AE$6,$AE$6&lt;2,$B$6=0),"",(B255-$B$5)/$B$6)</f>
      </c>
      <c r="AA255" s="107">
        <f>IF(Z255="","",MAX(0.000000000001,MIN(0.999999999999,NORMSDIST(Z255))))</f>
      </c>
      <c r="AB255" s="107">
        <f>IF(AA255="","",LN(AA255))</f>
      </c>
      <c r="AC255" s="107">
        <f>IF(OR(A255&gt;$AE$6,$AE$6&lt;2,$B$6=0),"",INDEX($AA$10:$AA$1009,$AE$6+1-A255))</f>
      </c>
      <c r="AD255" s="107">
        <f>IF(AC255="","",LN(1-AC255))</f>
      </c>
      <c r="AE255" s="107">
        <f>IF(AB255="","",-(2*A255-1)*(AB255+AD255)/$AE$6)</f>
      </c>
      <c r="AF255" s="106">
        <f>IF(AE255="","",SUM($AE$10:AE255)-$AE$6)</f>
      </c>
      <c r="AG255" s="106"/>
      <c r="AH255" s="107"/>
      <c r="AI255" s="106"/>
      <c r="AJ255" s="106"/>
      <c r="AK255" s="106"/>
    </row>
    <row r="256" ht="12.75" customHeight="1">
      <c r="A256" s="114">
        <v>247.0</v>
      </c>
      <c r="B256" s="107">
        <f>IF(A256&gt;$AE$6,"",SMALL(INDIRECT("'Selo '!"&amp;ADDRESS(17,$Z$3+5,4)&amp;":"&amp;ADDRESS(67,$Z$3+5,4)),A256))</f>
      </c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7"/>
      <c r="Y256" s="119"/>
      <c r="Z256" s="107">
        <f>IF(OR(A256&gt;$AE$6,$AE$6&lt;2,$B$6=0),"",(B256-$B$5)/$B$6)</f>
      </c>
      <c r="AA256" s="107">
        <f>IF(Z256="","",MAX(0.000000000001,MIN(0.999999999999,NORMSDIST(Z256))))</f>
      </c>
      <c r="AB256" s="107">
        <f>IF(AA256="","",LN(AA256))</f>
      </c>
      <c r="AC256" s="107">
        <f>IF(OR(A256&gt;$AE$6,$AE$6&lt;2,$B$6=0),"",INDEX($AA$10:$AA$1009,$AE$6+1-A256))</f>
      </c>
      <c r="AD256" s="107">
        <f>IF(AC256="","",LN(1-AC256))</f>
      </c>
      <c r="AE256" s="107">
        <f>IF(AB256="","",-(2*A256-1)*(AB256+AD256)/$AE$6)</f>
      </c>
      <c r="AF256" s="106">
        <f>IF(AE256="","",SUM($AE$10:AE256)-$AE$6)</f>
      </c>
      <c r="AG256" s="106"/>
      <c r="AH256" s="107"/>
      <c r="AI256" s="106"/>
      <c r="AJ256" s="106"/>
      <c r="AK256" s="106"/>
    </row>
    <row r="257" ht="12.75" customHeight="1">
      <c r="A257" s="114">
        <v>248.0</v>
      </c>
      <c r="B257" s="107">
        <f>IF(A257&gt;$AE$6,"",SMALL(INDIRECT("'Selo '!"&amp;ADDRESS(17,$Z$3+5,4)&amp;":"&amp;ADDRESS(67,$Z$3+5,4)),A257))</f>
      </c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7"/>
      <c r="Y257" s="119"/>
      <c r="Z257" s="107">
        <f>IF(OR(A257&gt;$AE$6,$AE$6&lt;2,$B$6=0),"",(B257-$B$5)/$B$6)</f>
      </c>
      <c r="AA257" s="107">
        <f>IF(Z257="","",MAX(0.000000000001,MIN(0.999999999999,NORMSDIST(Z257))))</f>
      </c>
      <c r="AB257" s="107">
        <f>IF(AA257="","",LN(AA257))</f>
      </c>
      <c r="AC257" s="107">
        <f>IF(OR(A257&gt;$AE$6,$AE$6&lt;2,$B$6=0),"",INDEX($AA$10:$AA$1009,$AE$6+1-A257))</f>
      </c>
      <c r="AD257" s="107">
        <f>IF(AC257="","",LN(1-AC257))</f>
      </c>
      <c r="AE257" s="107">
        <f>IF(AB257="","",-(2*A257-1)*(AB257+AD257)/$AE$6)</f>
      </c>
      <c r="AF257" s="106">
        <f>IF(AE257="","",SUM($AE$10:AE257)-$AE$6)</f>
      </c>
      <c r="AG257" s="106"/>
      <c r="AH257" s="107"/>
      <c r="AI257" s="106"/>
      <c r="AJ257" s="106"/>
      <c r="AK257" s="106"/>
    </row>
    <row r="258" ht="12.75" customHeight="1">
      <c r="A258" s="114">
        <v>249.0</v>
      </c>
      <c r="B258" s="107">
        <f>IF(A258&gt;$AE$6,"",SMALL(INDIRECT("'Selo '!"&amp;ADDRESS(17,$Z$3+5,4)&amp;":"&amp;ADDRESS(67,$Z$3+5,4)),A258))</f>
      </c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7"/>
      <c r="Y258" s="119"/>
      <c r="Z258" s="107">
        <f>IF(OR(A258&gt;$AE$6,$AE$6&lt;2,$B$6=0),"",(B258-$B$5)/$B$6)</f>
      </c>
      <c r="AA258" s="107">
        <f>IF(Z258="","",MAX(0.000000000001,MIN(0.999999999999,NORMSDIST(Z258))))</f>
      </c>
      <c r="AB258" s="107">
        <f>IF(AA258="","",LN(AA258))</f>
      </c>
      <c r="AC258" s="107">
        <f>IF(OR(A258&gt;$AE$6,$AE$6&lt;2,$B$6=0),"",INDEX($AA$10:$AA$1009,$AE$6+1-A258))</f>
      </c>
      <c r="AD258" s="107">
        <f>IF(AC258="","",LN(1-AC258))</f>
      </c>
      <c r="AE258" s="107">
        <f>IF(AB258="","",-(2*A258-1)*(AB258+AD258)/$AE$6)</f>
      </c>
      <c r="AF258" s="106">
        <f>IF(AE258="","",SUM($AE$10:AE258)-$AE$6)</f>
      </c>
      <c r="AG258" s="106"/>
      <c r="AH258" s="107"/>
      <c r="AI258" s="106"/>
      <c r="AJ258" s="106"/>
      <c r="AK258" s="106"/>
    </row>
    <row r="259" ht="12.75" customHeight="1">
      <c r="A259" s="114">
        <v>250.0</v>
      </c>
      <c r="B259" s="107">
        <f>IF(A259&gt;$AE$6,"",SMALL(INDIRECT("'Selo '!"&amp;ADDRESS(17,$Z$3+5,4)&amp;":"&amp;ADDRESS(67,$Z$3+5,4)),A259))</f>
      </c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7"/>
      <c r="Y259" s="119"/>
      <c r="Z259" s="107">
        <f>IF(OR(A259&gt;$AE$6,$AE$6&lt;2,$B$6=0),"",(B259-$B$5)/$B$6)</f>
      </c>
      <c r="AA259" s="107">
        <f>IF(Z259="","",MAX(0.000000000001,MIN(0.999999999999,NORMSDIST(Z259))))</f>
      </c>
      <c r="AB259" s="107">
        <f>IF(AA259="","",LN(AA259))</f>
      </c>
      <c r="AC259" s="107">
        <f>IF(OR(A259&gt;$AE$6,$AE$6&lt;2,$B$6=0),"",INDEX($AA$10:$AA$1009,$AE$6+1-A259))</f>
      </c>
      <c r="AD259" s="107">
        <f>IF(AC259="","",LN(1-AC259))</f>
      </c>
      <c r="AE259" s="107">
        <f>IF(AB259="","",-(2*A259-1)*(AB259+AD259)/$AE$6)</f>
      </c>
      <c r="AF259" s="106">
        <f>IF(AE259="","",SUM($AE$10:AE259)-$AE$6)</f>
      </c>
      <c r="AG259" s="106"/>
      <c r="AH259" s="107"/>
      <c r="AI259" s="106"/>
      <c r="AJ259" s="106"/>
      <c r="AK259" s="106"/>
    </row>
    <row r="260" ht="12.75" customHeight="1">
      <c r="A260" s="114">
        <v>251.0</v>
      </c>
      <c r="B260" s="107">
        <f>IF(A260&gt;$AE$6,"",SMALL(INDIRECT("'Selo '!"&amp;ADDRESS(17,$Z$3+5,4)&amp;":"&amp;ADDRESS(67,$Z$3+5,4)),A260))</f>
      </c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7"/>
      <c r="Y260" s="119"/>
      <c r="Z260" s="107">
        <f>IF(OR(A260&gt;$AE$6,$AE$6&lt;2,$B$6=0),"",(B260-$B$5)/$B$6)</f>
      </c>
      <c r="AA260" s="107">
        <f>IF(Z260="","",MAX(0.000000000001,MIN(0.999999999999,NORMSDIST(Z260))))</f>
      </c>
      <c r="AB260" s="107">
        <f>IF(AA260="","",LN(AA260))</f>
      </c>
      <c r="AC260" s="107">
        <f>IF(OR(A260&gt;$AE$6,$AE$6&lt;2,$B$6=0),"",INDEX($AA$10:$AA$1009,$AE$6+1-A260))</f>
      </c>
      <c r="AD260" s="107">
        <f>IF(AC260="","",LN(1-AC260))</f>
      </c>
      <c r="AE260" s="107">
        <f>IF(AB260="","",-(2*A260-1)*(AB260+AD260)/$AE$6)</f>
      </c>
      <c r="AF260" s="106">
        <f>IF(AE260="","",SUM($AE$10:AE260)-$AE$6)</f>
      </c>
      <c r="AG260" s="106"/>
      <c r="AH260" s="107"/>
      <c r="AI260" s="106"/>
      <c r="AJ260" s="106"/>
      <c r="AK260" s="106"/>
    </row>
    <row r="261" ht="12.75" customHeight="1">
      <c r="A261" s="114">
        <v>252.0</v>
      </c>
      <c r="B261" s="107">
        <f>IF(A261&gt;$AE$6,"",SMALL(INDIRECT("'Selo '!"&amp;ADDRESS(17,$Z$3+5,4)&amp;":"&amp;ADDRESS(67,$Z$3+5,4)),A261))</f>
      </c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7"/>
      <c r="Y261" s="119"/>
      <c r="Z261" s="107">
        <f>IF(OR(A261&gt;$AE$6,$AE$6&lt;2,$B$6=0),"",(B261-$B$5)/$B$6)</f>
      </c>
      <c r="AA261" s="107">
        <f>IF(Z261="","",MAX(0.000000000001,MIN(0.999999999999,NORMSDIST(Z261))))</f>
      </c>
      <c r="AB261" s="107">
        <f>IF(AA261="","",LN(AA261))</f>
      </c>
      <c r="AC261" s="107">
        <f>IF(OR(A261&gt;$AE$6,$AE$6&lt;2,$B$6=0),"",INDEX($AA$10:$AA$1009,$AE$6+1-A261))</f>
      </c>
      <c r="AD261" s="107">
        <f>IF(AC261="","",LN(1-AC261))</f>
      </c>
      <c r="AE261" s="107">
        <f>IF(AB261="","",-(2*A261-1)*(AB261+AD261)/$AE$6)</f>
      </c>
      <c r="AF261" s="106">
        <f>IF(AE261="","",SUM($AE$10:AE261)-$AE$6)</f>
      </c>
      <c r="AG261" s="106"/>
      <c r="AH261" s="107"/>
      <c r="AI261" s="106"/>
      <c r="AJ261" s="106"/>
      <c r="AK261" s="106"/>
    </row>
    <row r="262" ht="12.75" customHeight="1">
      <c r="A262" s="114">
        <v>253.0</v>
      </c>
      <c r="B262" s="107">
        <f>IF(A262&gt;$AE$6,"",SMALL(INDIRECT("'Selo '!"&amp;ADDRESS(17,$Z$3+5,4)&amp;":"&amp;ADDRESS(67,$Z$3+5,4)),A262))</f>
      </c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7"/>
      <c r="Y262" s="119"/>
      <c r="Z262" s="107">
        <f>IF(OR(A262&gt;$AE$6,$AE$6&lt;2,$B$6=0),"",(B262-$B$5)/$B$6)</f>
      </c>
      <c r="AA262" s="107">
        <f>IF(Z262="","",MAX(0.000000000001,MIN(0.999999999999,NORMSDIST(Z262))))</f>
      </c>
      <c r="AB262" s="107">
        <f>IF(AA262="","",LN(AA262))</f>
      </c>
      <c r="AC262" s="107">
        <f>IF(OR(A262&gt;$AE$6,$AE$6&lt;2,$B$6=0),"",INDEX($AA$10:$AA$1009,$AE$6+1-A262))</f>
      </c>
      <c r="AD262" s="107">
        <f>IF(AC262="","",LN(1-AC262))</f>
      </c>
      <c r="AE262" s="107">
        <f>IF(AB262="","",-(2*A262-1)*(AB262+AD262)/$AE$6)</f>
      </c>
      <c r="AF262" s="106">
        <f>IF(AE262="","",SUM($AE$10:AE262)-$AE$6)</f>
      </c>
      <c r="AG262" s="106"/>
      <c r="AH262" s="107"/>
      <c r="AI262" s="106"/>
      <c r="AJ262" s="106"/>
      <c r="AK262" s="106"/>
    </row>
    <row r="263" ht="12.75" customHeight="1">
      <c r="A263" s="114">
        <v>254.0</v>
      </c>
      <c r="B263" s="107">
        <f>IF(A263&gt;$AE$6,"",SMALL(INDIRECT("'Selo '!"&amp;ADDRESS(17,$Z$3+5,4)&amp;":"&amp;ADDRESS(67,$Z$3+5,4)),A263))</f>
      </c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7"/>
      <c r="Y263" s="119"/>
      <c r="Z263" s="107">
        <f>IF(OR(A263&gt;$AE$6,$AE$6&lt;2,$B$6=0),"",(B263-$B$5)/$B$6)</f>
      </c>
      <c r="AA263" s="107">
        <f>IF(Z263="","",MAX(0.000000000001,MIN(0.999999999999,NORMSDIST(Z263))))</f>
      </c>
      <c r="AB263" s="107">
        <f>IF(AA263="","",LN(AA263))</f>
      </c>
      <c r="AC263" s="107">
        <f>IF(OR(A263&gt;$AE$6,$AE$6&lt;2,$B$6=0),"",INDEX($AA$10:$AA$1009,$AE$6+1-A263))</f>
      </c>
      <c r="AD263" s="107">
        <f>IF(AC263="","",LN(1-AC263))</f>
      </c>
      <c r="AE263" s="107">
        <f>IF(AB263="","",-(2*A263-1)*(AB263+AD263)/$AE$6)</f>
      </c>
      <c r="AF263" s="106">
        <f>IF(AE263="","",SUM($AE$10:AE263)-$AE$6)</f>
      </c>
      <c r="AG263" s="106"/>
      <c r="AH263" s="107"/>
      <c r="AI263" s="106"/>
      <c r="AJ263" s="106"/>
      <c r="AK263" s="106"/>
    </row>
    <row r="264" ht="12.75" customHeight="1">
      <c r="A264" s="114">
        <v>255.0</v>
      </c>
      <c r="B264" s="107">
        <f>IF(A264&gt;$AE$6,"",SMALL(INDIRECT("'Selo '!"&amp;ADDRESS(17,$Z$3+5,4)&amp;":"&amp;ADDRESS(67,$Z$3+5,4)),A264))</f>
      </c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7"/>
      <c r="Y264" s="119"/>
      <c r="Z264" s="107">
        <f>IF(OR(A264&gt;$AE$6,$AE$6&lt;2,$B$6=0),"",(B264-$B$5)/$B$6)</f>
      </c>
      <c r="AA264" s="107">
        <f>IF(Z264="","",MAX(0.000000000001,MIN(0.999999999999,NORMSDIST(Z264))))</f>
      </c>
      <c r="AB264" s="107">
        <f>IF(AA264="","",LN(AA264))</f>
      </c>
      <c r="AC264" s="107">
        <f>IF(OR(A264&gt;$AE$6,$AE$6&lt;2,$B$6=0),"",INDEX($AA$10:$AA$1009,$AE$6+1-A264))</f>
      </c>
      <c r="AD264" s="107">
        <f>IF(AC264="","",LN(1-AC264))</f>
      </c>
      <c r="AE264" s="107">
        <f>IF(AB264="","",-(2*A264-1)*(AB264+AD264)/$AE$6)</f>
      </c>
      <c r="AF264" s="106">
        <f>IF(AE264="","",SUM($AE$10:AE264)-$AE$6)</f>
      </c>
      <c r="AG264" s="106"/>
      <c r="AH264" s="107"/>
      <c r="AI264" s="106"/>
      <c r="AJ264" s="106"/>
      <c r="AK264" s="106"/>
    </row>
    <row r="265" ht="12.75" customHeight="1">
      <c r="A265" s="114">
        <v>256.0</v>
      </c>
      <c r="B265" s="107">
        <f>IF(A265&gt;$AE$6,"",SMALL(INDIRECT("'Selo '!"&amp;ADDRESS(17,$Z$3+5,4)&amp;":"&amp;ADDRESS(67,$Z$3+5,4)),A265))</f>
      </c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7"/>
      <c r="Y265" s="119"/>
      <c r="Z265" s="107">
        <f>IF(OR(A265&gt;$AE$6,$AE$6&lt;2,$B$6=0),"",(B265-$B$5)/$B$6)</f>
      </c>
      <c r="AA265" s="107">
        <f>IF(Z265="","",MAX(0.000000000001,MIN(0.999999999999,NORMSDIST(Z265))))</f>
      </c>
      <c r="AB265" s="107">
        <f>IF(AA265="","",LN(AA265))</f>
      </c>
      <c r="AC265" s="107">
        <f>IF(OR(A265&gt;$AE$6,$AE$6&lt;2,$B$6=0),"",INDEX($AA$10:$AA$1009,$AE$6+1-A265))</f>
      </c>
      <c r="AD265" s="107">
        <f>IF(AC265="","",LN(1-AC265))</f>
      </c>
      <c r="AE265" s="107">
        <f>IF(AB265="","",-(2*A265-1)*(AB265+AD265)/$AE$6)</f>
      </c>
      <c r="AF265" s="106">
        <f>IF(AE265="","",SUM($AE$10:AE265)-$AE$6)</f>
      </c>
      <c r="AG265" s="106"/>
      <c r="AH265" s="107"/>
      <c r="AI265" s="106"/>
      <c r="AJ265" s="106"/>
      <c r="AK265" s="106"/>
    </row>
    <row r="266" ht="12.75" customHeight="1">
      <c r="A266" s="114">
        <v>257.0</v>
      </c>
      <c r="B266" s="107">
        <f>IF(A266&gt;$AE$6,"",SMALL(INDIRECT("'Selo '!"&amp;ADDRESS(17,$Z$3+5,4)&amp;":"&amp;ADDRESS(67,$Z$3+5,4)),A266))</f>
      </c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7"/>
      <c r="Y266" s="119"/>
      <c r="Z266" s="107">
        <f>IF(OR(A266&gt;$AE$6,$AE$6&lt;2,$B$6=0),"",(B266-$B$5)/$B$6)</f>
      </c>
      <c r="AA266" s="107">
        <f>IF(Z266="","",MAX(0.000000000001,MIN(0.999999999999,NORMSDIST(Z266))))</f>
      </c>
      <c r="AB266" s="107">
        <f>IF(AA266="","",LN(AA266))</f>
      </c>
      <c r="AC266" s="107">
        <f>IF(OR(A266&gt;$AE$6,$AE$6&lt;2,$B$6=0),"",INDEX($AA$10:$AA$1009,$AE$6+1-A266))</f>
      </c>
      <c r="AD266" s="107">
        <f>IF(AC266="","",LN(1-AC266))</f>
      </c>
      <c r="AE266" s="107">
        <f>IF(AB266="","",-(2*A266-1)*(AB266+AD266)/$AE$6)</f>
      </c>
      <c r="AF266" s="106">
        <f>IF(AE266="","",SUM($AE$10:AE266)-$AE$6)</f>
      </c>
      <c r="AG266" s="106"/>
      <c r="AH266" s="107"/>
      <c r="AI266" s="106"/>
      <c r="AJ266" s="106"/>
      <c r="AK266" s="106"/>
    </row>
    <row r="267" ht="12.75" customHeight="1">
      <c r="A267" s="114">
        <v>258.0</v>
      </c>
      <c r="B267" s="107">
        <f>IF(A267&gt;$AE$6,"",SMALL(INDIRECT("'Selo '!"&amp;ADDRESS(17,$Z$3+5,4)&amp;":"&amp;ADDRESS(67,$Z$3+5,4)),A267))</f>
      </c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7"/>
      <c r="Y267" s="119"/>
      <c r="Z267" s="107">
        <f>IF(OR(A267&gt;$AE$6,$AE$6&lt;2,$B$6=0),"",(B267-$B$5)/$B$6)</f>
      </c>
      <c r="AA267" s="107">
        <f>IF(Z267="","",MAX(0.000000000001,MIN(0.999999999999,NORMSDIST(Z267))))</f>
      </c>
      <c r="AB267" s="107">
        <f>IF(AA267="","",LN(AA267))</f>
      </c>
      <c r="AC267" s="107">
        <f>IF(OR(A267&gt;$AE$6,$AE$6&lt;2,$B$6=0),"",INDEX($AA$10:$AA$1009,$AE$6+1-A267))</f>
      </c>
      <c r="AD267" s="107">
        <f>IF(AC267="","",LN(1-AC267))</f>
      </c>
      <c r="AE267" s="107">
        <f>IF(AB267="","",-(2*A267-1)*(AB267+AD267)/$AE$6)</f>
      </c>
      <c r="AF267" s="106">
        <f>IF(AE267="","",SUM($AE$10:AE267)-$AE$6)</f>
      </c>
      <c r="AG267" s="106"/>
      <c r="AH267" s="107"/>
      <c r="AI267" s="106"/>
      <c r="AJ267" s="106"/>
      <c r="AK267" s="106"/>
    </row>
    <row r="268" ht="12.75" customHeight="1">
      <c r="A268" s="114">
        <v>259.0</v>
      </c>
      <c r="B268" s="107">
        <f>IF(A268&gt;$AE$6,"",SMALL(INDIRECT("'Selo '!"&amp;ADDRESS(17,$Z$3+5,4)&amp;":"&amp;ADDRESS(67,$Z$3+5,4)),A268))</f>
      </c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7"/>
      <c r="Y268" s="119"/>
      <c r="Z268" s="107">
        <f>IF(OR(A268&gt;$AE$6,$AE$6&lt;2,$B$6=0),"",(B268-$B$5)/$B$6)</f>
      </c>
      <c r="AA268" s="107">
        <f>IF(Z268="","",MAX(0.000000000001,MIN(0.999999999999,NORMSDIST(Z268))))</f>
      </c>
      <c r="AB268" s="107">
        <f>IF(AA268="","",LN(AA268))</f>
      </c>
      <c r="AC268" s="107">
        <f>IF(OR(A268&gt;$AE$6,$AE$6&lt;2,$B$6=0),"",INDEX($AA$10:$AA$1009,$AE$6+1-A268))</f>
      </c>
      <c r="AD268" s="107">
        <f>IF(AC268="","",LN(1-AC268))</f>
      </c>
      <c r="AE268" s="107">
        <f>IF(AB268="","",-(2*A268-1)*(AB268+AD268)/$AE$6)</f>
      </c>
      <c r="AF268" s="106">
        <f>IF(AE268="","",SUM($AE$10:AE268)-$AE$6)</f>
      </c>
      <c r="AG268" s="106"/>
      <c r="AH268" s="107"/>
      <c r="AI268" s="106"/>
      <c r="AJ268" s="106"/>
      <c r="AK268" s="106"/>
    </row>
    <row r="269" ht="12.75" customHeight="1">
      <c r="A269" s="114">
        <v>260.0</v>
      </c>
      <c r="B269" s="107">
        <f>IF(A269&gt;$AE$6,"",SMALL(INDIRECT("'Selo '!"&amp;ADDRESS(17,$Z$3+5,4)&amp;":"&amp;ADDRESS(67,$Z$3+5,4)),A269))</f>
      </c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7"/>
      <c r="Y269" s="119"/>
      <c r="Z269" s="107">
        <f>IF(OR(A269&gt;$AE$6,$AE$6&lt;2,$B$6=0),"",(B269-$B$5)/$B$6)</f>
      </c>
      <c r="AA269" s="107">
        <f>IF(Z269="","",MAX(0.000000000001,MIN(0.999999999999,NORMSDIST(Z269))))</f>
      </c>
      <c r="AB269" s="107">
        <f>IF(AA269="","",LN(AA269))</f>
      </c>
      <c r="AC269" s="107">
        <f>IF(OR(A269&gt;$AE$6,$AE$6&lt;2,$B$6=0),"",INDEX($AA$10:$AA$1009,$AE$6+1-A269))</f>
      </c>
      <c r="AD269" s="107">
        <f>IF(AC269="","",LN(1-AC269))</f>
      </c>
      <c r="AE269" s="107">
        <f>IF(AB269="","",-(2*A269-1)*(AB269+AD269)/$AE$6)</f>
      </c>
      <c r="AF269" s="106">
        <f>IF(AE269="","",SUM($AE$10:AE269)-$AE$6)</f>
      </c>
      <c r="AG269" s="106"/>
      <c r="AH269" s="107"/>
      <c r="AI269" s="106"/>
      <c r="AJ269" s="106"/>
      <c r="AK269" s="106"/>
    </row>
    <row r="270" ht="12.75" customHeight="1">
      <c r="A270" s="114">
        <v>261.0</v>
      </c>
      <c r="B270" s="107">
        <f>IF(A270&gt;$AE$6,"",SMALL(INDIRECT("'Selo '!"&amp;ADDRESS(17,$Z$3+5,4)&amp;":"&amp;ADDRESS(67,$Z$3+5,4)),A270))</f>
      </c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7"/>
      <c r="Y270" s="119"/>
      <c r="Z270" s="107">
        <f>IF(OR(A270&gt;$AE$6,$AE$6&lt;2,$B$6=0),"",(B270-$B$5)/$B$6)</f>
      </c>
      <c r="AA270" s="107">
        <f>IF(Z270="","",MAX(0.000000000001,MIN(0.999999999999,NORMSDIST(Z270))))</f>
      </c>
      <c r="AB270" s="107">
        <f>IF(AA270="","",LN(AA270))</f>
      </c>
      <c r="AC270" s="107">
        <f>IF(OR(A270&gt;$AE$6,$AE$6&lt;2,$B$6=0),"",INDEX($AA$10:$AA$1009,$AE$6+1-A270))</f>
      </c>
      <c r="AD270" s="107">
        <f>IF(AC270="","",LN(1-AC270))</f>
      </c>
      <c r="AE270" s="107">
        <f>IF(AB270="","",-(2*A270-1)*(AB270+AD270)/$AE$6)</f>
      </c>
      <c r="AF270" s="106">
        <f>IF(AE270="","",SUM($AE$10:AE270)-$AE$6)</f>
      </c>
      <c r="AG270" s="106"/>
      <c r="AH270" s="107"/>
      <c r="AI270" s="106"/>
      <c r="AJ270" s="106"/>
      <c r="AK270" s="106"/>
    </row>
    <row r="271" ht="12.75" customHeight="1">
      <c r="A271" s="114">
        <v>262.0</v>
      </c>
      <c r="B271" s="107">
        <f>IF(A271&gt;$AE$6,"",SMALL(INDIRECT("'Selo '!"&amp;ADDRESS(17,$Z$3+5,4)&amp;":"&amp;ADDRESS(67,$Z$3+5,4)),A271))</f>
      </c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7"/>
      <c r="Y271" s="119"/>
      <c r="Z271" s="107">
        <f>IF(OR(A271&gt;$AE$6,$AE$6&lt;2,$B$6=0),"",(B271-$B$5)/$B$6)</f>
      </c>
      <c r="AA271" s="107">
        <f>IF(Z271="","",MAX(0.000000000001,MIN(0.999999999999,NORMSDIST(Z271))))</f>
      </c>
      <c r="AB271" s="107">
        <f>IF(AA271="","",LN(AA271))</f>
      </c>
      <c r="AC271" s="107">
        <f>IF(OR(A271&gt;$AE$6,$AE$6&lt;2,$B$6=0),"",INDEX($AA$10:$AA$1009,$AE$6+1-A271))</f>
      </c>
      <c r="AD271" s="107">
        <f>IF(AC271="","",LN(1-AC271))</f>
      </c>
      <c r="AE271" s="107">
        <f>IF(AB271="","",-(2*A271-1)*(AB271+AD271)/$AE$6)</f>
      </c>
      <c r="AF271" s="106">
        <f>IF(AE271="","",SUM($AE$10:AE271)-$AE$6)</f>
      </c>
      <c r="AG271" s="106"/>
      <c r="AH271" s="107"/>
      <c r="AI271" s="106"/>
      <c r="AJ271" s="106"/>
      <c r="AK271" s="106"/>
    </row>
    <row r="272" ht="12.75" customHeight="1">
      <c r="A272" s="114">
        <v>263.0</v>
      </c>
      <c r="B272" s="107">
        <f>IF(A272&gt;$AE$6,"",SMALL(INDIRECT("'Selo '!"&amp;ADDRESS(17,$Z$3+5,4)&amp;":"&amp;ADDRESS(67,$Z$3+5,4)),A272))</f>
      </c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7"/>
      <c r="Y272" s="119"/>
      <c r="Z272" s="107">
        <f>IF(OR(A272&gt;$AE$6,$AE$6&lt;2,$B$6=0),"",(B272-$B$5)/$B$6)</f>
      </c>
      <c r="AA272" s="107">
        <f>IF(Z272="","",MAX(0.000000000001,MIN(0.999999999999,NORMSDIST(Z272))))</f>
      </c>
      <c r="AB272" s="107">
        <f>IF(AA272="","",LN(AA272))</f>
      </c>
      <c r="AC272" s="107">
        <f>IF(OR(A272&gt;$AE$6,$AE$6&lt;2,$B$6=0),"",INDEX($AA$10:$AA$1009,$AE$6+1-A272))</f>
      </c>
      <c r="AD272" s="107">
        <f>IF(AC272="","",LN(1-AC272))</f>
      </c>
      <c r="AE272" s="107">
        <f>IF(AB272="","",-(2*A272-1)*(AB272+AD272)/$AE$6)</f>
      </c>
      <c r="AF272" s="106">
        <f>IF(AE272="","",SUM($AE$10:AE272)-$AE$6)</f>
      </c>
      <c r="AG272" s="106"/>
      <c r="AH272" s="107"/>
      <c r="AI272" s="106"/>
      <c r="AJ272" s="106"/>
      <c r="AK272" s="106"/>
    </row>
    <row r="273" ht="12.75" customHeight="1">
      <c r="A273" s="114">
        <v>264.0</v>
      </c>
      <c r="B273" s="107">
        <f>IF(A273&gt;$AE$6,"",SMALL(INDIRECT("'Selo '!"&amp;ADDRESS(17,$Z$3+5,4)&amp;":"&amp;ADDRESS(67,$Z$3+5,4)),A273))</f>
      </c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7"/>
      <c r="Y273" s="119"/>
      <c r="Z273" s="107">
        <f>IF(OR(A273&gt;$AE$6,$AE$6&lt;2,$B$6=0),"",(B273-$B$5)/$B$6)</f>
      </c>
      <c r="AA273" s="107">
        <f>IF(Z273="","",MAX(0.000000000001,MIN(0.999999999999,NORMSDIST(Z273))))</f>
      </c>
      <c r="AB273" s="107">
        <f>IF(AA273="","",LN(AA273))</f>
      </c>
      <c r="AC273" s="107">
        <f>IF(OR(A273&gt;$AE$6,$AE$6&lt;2,$B$6=0),"",INDEX($AA$10:$AA$1009,$AE$6+1-A273))</f>
      </c>
      <c r="AD273" s="107">
        <f>IF(AC273="","",LN(1-AC273))</f>
      </c>
      <c r="AE273" s="107">
        <f>IF(AB273="","",-(2*A273-1)*(AB273+AD273)/$AE$6)</f>
      </c>
      <c r="AF273" s="106">
        <f>IF(AE273="","",SUM($AE$10:AE273)-$AE$6)</f>
      </c>
      <c r="AG273" s="106"/>
      <c r="AH273" s="107"/>
      <c r="AI273" s="106"/>
      <c r="AJ273" s="106"/>
      <c r="AK273" s="106"/>
    </row>
    <row r="274" ht="12.75" customHeight="1">
      <c r="A274" s="114">
        <v>265.0</v>
      </c>
      <c r="B274" s="107">
        <f>IF(A274&gt;$AE$6,"",SMALL(INDIRECT("'Selo '!"&amp;ADDRESS(17,$Z$3+5,4)&amp;":"&amp;ADDRESS(67,$Z$3+5,4)),A274))</f>
      </c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7"/>
      <c r="Y274" s="119"/>
      <c r="Z274" s="107">
        <f>IF(OR(A274&gt;$AE$6,$AE$6&lt;2,$B$6=0),"",(B274-$B$5)/$B$6)</f>
      </c>
      <c r="AA274" s="107">
        <f>IF(Z274="","",MAX(0.000000000001,MIN(0.999999999999,NORMSDIST(Z274))))</f>
      </c>
      <c r="AB274" s="107">
        <f>IF(AA274="","",LN(AA274))</f>
      </c>
      <c r="AC274" s="107">
        <f>IF(OR(A274&gt;$AE$6,$AE$6&lt;2,$B$6=0),"",INDEX($AA$10:$AA$1009,$AE$6+1-A274))</f>
      </c>
      <c r="AD274" s="107">
        <f>IF(AC274="","",LN(1-AC274))</f>
      </c>
      <c r="AE274" s="107">
        <f>IF(AB274="","",-(2*A274-1)*(AB274+AD274)/$AE$6)</f>
      </c>
      <c r="AF274" s="106">
        <f>IF(AE274="","",SUM($AE$10:AE274)-$AE$6)</f>
      </c>
      <c r="AG274" s="106"/>
      <c r="AH274" s="107"/>
      <c r="AI274" s="106"/>
      <c r="AJ274" s="106"/>
      <c r="AK274" s="106"/>
    </row>
    <row r="275" ht="12.75" customHeight="1">
      <c r="A275" s="114">
        <v>266.0</v>
      </c>
      <c r="B275" s="107">
        <f>IF(A275&gt;$AE$6,"",SMALL(INDIRECT("'Selo '!"&amp;ADDRESS(17,$Z$3+5,4)&amp;":"&amp;ADDRESS(67,$Z$3+5,4)),A275))</f>
      </c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7"/>
      <c r="Y275" s="119"/>
      <c r="Z275" s="107">
        <f>IF(OR(A275&gt;$AE$6,$AE$6&lt;2,$B$6=0),"",(B275-$B$5)/$B$6)</f>
      </c>
      <c r="AA275" s="107">
        <f>IF(Z275="","",MAX(0.000000000001,MIN(0.999999999999,NORMSDIST(Z275))))</f>
      </c>
      <c r="AB275" s="107">
        <f>IF(AA275="","",LN(AA275))</f>
      </c>
      <c r="AC275" s="107">
        <f>IF(OR(A275&gt;$AE$6,$AE$6&lt;2,$B$6=0),"",INDEX($AA$10:$AA$1009,$AE$6+1-A275))</f>
      </c>
      <c r="AD275" s="107">
        <f>IF(AC275="","",LN(1-AC275))</f>
      </c>
      <c r="AE275" s="107">
        <f>IF(AB275="","",-(2*A275-1)*(AB275+AD275)/$AE$6)</f>
      </c>
      <c r="AF275" s="106">
        <f>IF(AE275="","",SUM($AE$10:AE275)-$AE$6)</f>
      </c>
      <c r="AG275" s="106"/>
      <c r="AH275" s="107"/>
      <c r="AI275" s="106"/>
      <c r="AJ275" s="106"/>
      <c r="AK275" s="106"/>
    </row>
    <row r="276" ht="12.75" customHeight="1">
      <c r="A276" s="114">
        <v>267.0</v>
      </c>
      <c r="B276" s="107">
        <f>IF(A276&gt;$AE$6,"",SMALL(INDIRECT("'Selo '!"&amp;ADDRESS(17,$Z$3+5,4)&amp;":"&amp;ADDRESS(67,$Z$3+5,4)),A276))</f>
      </c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7"/>
      <c r="Y276" s="119"/>
      <c r="Z276" s="107">
        <f>IF(OR(A276&gt;$AE$6,$AE$6&lt;2,$B$6=0),"",(B276-$B$5)/$B$6)</f>
      </c>
      <c r="AA276" s="107">
        <f>IF(Z276="","",MAX(0.000000000001,MIN(0.999999999999,NORMSDIST(Z276))))</f>
      </c>
      <c r="AB276" s="107">
        <f>IF(AA276="","",LN(AA276))</f>
      </c>
      <c r="AC276" s="107">
        <f>IF(OR(A276&gt;$AE$6,$AE$6&lt;2,$B$6=0),"",INDEX($AA$10:$AA$1009,$AE$6+1-A276))</f>
      </c>
      <c r="AD276" s="107">
        <f>IF(AC276="","",LN(1-AC276))</f>
      </c>
      <c r="AE276" s="107">
        <f>IF(AB276="","",-(2*A276-1)*(AB276+AD276)/$AE$6)</f>
      </c>
      <c r="AF276" s="106">
        <f>IF(AE276="","",SUM($AE$10:AE276)-$AE$6)</f>
      </c>
      <c r="AG276" s="106"/>
      <c r="AH276" s="107"/>
      <c r="AI276" s="106"/>
      <c r="AJ276" s="106"/>
      <c r="AK276" s="106"/>
    </row>
    <row r="277" ht="12.75" customHeight="1">
      <c r="A277" s="114">
        <v>268.0</v>
      </c>
      <c r="B277" s="107">
        <f>IF(A277&gt;$AE$6,"",SMALL(INDIRECT("'Selo '!"&amp;ADDRESS(17,$Z$3+5,4)&amp;":"&amp;ADDRESS(67,$Z$3+5,4)),A277))</f>
      </c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7"/>
      <c r="Y277" s="119"/>
      <c r="Z277" s="107">
        <f>IF(OR(A277&gt;$AE$6,$AE$6&lt;2,$B$6=0),"",(B277-$B$5)/$B$6)</f>
      </c>
      <c r="AA277" s="107">
        <f>IF(Z277="","",MAX(0.000000000001,MIN(0.999999999999,NORMSDIST(Z277))))</f>
      </c>
      <c r="AB277" s="107">
        <f>IF(AA277="","",LN(AA277))</f>
      </c>
      <c r="AC277" s="107">
        <f>IF(OR(A277&gt;$AE$6,$AE$6&lt;2,$B$6=0),"",INDEX($AA$10:$AA$1009,$AE$6+1-A277))</f>
      </c>
      <c r="AD277" s="107">
        <f>IF(AC277="","",LN(1-AC277))</f>
      </c>
      <c r="AE277" s="107">
        <f>IF(AB277="","",-(2*A277-1)*(AB277+AD277)/$AE$6)</f>
      </c>
      <c r="AF277" s="106">
        <f>IF(AE277="","",SUM($AE$10:AE277)-$AE$6)</f>
      </c>
      <c r="AG277" s="106"/>
      <c r="AH277" s="107"/>
      <c r="AI277" s="106"/>
      <c r="AJ277" s="106"/>
      <c r="AK277" s="106"/>
    </row>
    <row r="278" ht="12.75" customHeight="1">
      <c r="A278" s="114">
        <v>269.0</v>
      </c>
      <c r="B278" s="107">
        <f>IF(A278&gt;$AE$6,"",SMALL(INDIRECT("'Selo '!"&amp;ADDRESS(17,$Z$3+5,4)&amp;":"&amp;ADDRESS(67,$Z$3+5,4)),A278))</f>
      </c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7"/>
      <c r="Y278" s="119"/>
      <c r="Z278" s="107">
        <f>IF(OR(A278&gt;$AE$6,$AE$6&lt;2,$B$6=0),"",(B278-$B$5)/$B$6)</f>
      </c>
      <c r="AA278" s="107">
        <f>IF(Z278="","",MAX(0.000000000001,MIN(0.999999999999,NORMSDIST(Z278))))</f>
      </c>
      <c r="AB278" s="107">
        <f>IF(AA278="","",LN(AA278))</f>
      </c>
      <c r="AC278" s="107">
        <f>IF(OR(A278&gt;$AE$6,$AE$6&lt;2,$B$6=0),"",INDEX($AA$10:$AA$1009,$AE$6+1-A278))</f>
      </c>
      <c r="AD278" s="107">
        <f>IF(AC278="","",LN(1-AC278))</f>
      </c>
      <c r="AE278" s="107">
        <f>IF(AB278="","",-(2*A278-1)*(AB278+AD278)/$AE$6)</f>
      </c>
      <c r="AF278" s="106">
        <f>IF(AE278="","",SUM($AE$10:AE278)-$AE$6)</f>
      </c>
      <c r="AG278" s="106"/>
      <c r="AH278" s="107"/>
      <c r="AI278" s="106"/>
      <c r="AJ278" s="106"/>
      <c r="AK278" s="106"/>
    </row>
    <row r="279" ht="12.75" customHeight="1">
      <c r="A279" s="114">
        <v>270.0</v>
      </c>
      <c r="B279" s="107">
        <f>IF(A279&gt;$AE$6,"",SMALL(INDIRECT("'Selo '!"&amp;ADDRESS(17,$Z$3+5,4)&amp;":"&amp;ADDRESS(67,$Z$3+5,4)),A279))</f>
      </c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7"/>
      <c r="Y279" s="119"/>
      <c r="Z279" s="107">
        <f>IF(OR(A279&gt;$AE$6,$AE$6&lt;2,$B$6=0),"",(B279-$B$5)/$B$6)</f>
      </c>
      <c r="AA279" s="107">
        <f>IF(Z279="","",MAX(0.000000000001,MIN(0.999999999999,NORMSDIST(Z279))))</f>
      </c>
      <c r="AB279" s="107">
        <f>IF(AA279="","",LN(AA279))</f>
      </c>
      <c r="AC279" s="107">
        <f>IF(OR(A279&gt;$AE$6,$AE$6&lt;2,$B$6=0),"",INDEX($AA$10:$AA$1009,$AE$6+1-A279))</f>
      </c>
      <c r="AD279" s="107">
        <f>IF(AC279="","",LN(1-AC279))</f>
      </c>
      <c r="AE279" s="107">
        <f>IF(AB279="","",-(2*A279-1)*(AB279+AD279)/$AE$6)</f>
      </c>
      <c r="AF279" s="106">
        <f>IF(AE279="","",SUM($AE$10:AE279)-$AE$6)</f>
      </c>
      <c r="AG279" s="106"/>
      <c r="AH279" s="107"/>
      <c r="AI279" s="106"/>
      <c r="AJ279" s="106"/>
      <c r="AK279" s="106"/>
    </row>
    <row r="280" ht="12.75" customHeight="1">
      <c r="A280" s="114">
        <v>271.0</v>
      </c>
      <c r="B280" s="107">
        <f>IF(A280&gt;$AE$6,"",SMALL(INDIRECT("'Selo '!"&amp;ADDRESS(17,$Z$3+5,4)&amp;":"&amp;ADDRESS(67,$Z$3+5,4)),A280))</f>
      </c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7"/>
      <c r="Y280" s="119"/>
      <c r="Z280" s="107">
        <f>IF(OR(A280&gt;$AE$6,$AE$6&lt;2,$B$6=0),"",(B280-$B$5)/$B$6)</f>
      </c>
      <c r="AA280" s="107">
        <f>IF(Z280="","",MAX(0.000000000001,MIN(0.999999999999,NORMSDIST(Z280))))</f>
      </c>
      <c r="AB280" s="107">
        <f>IF(AA280="","",LN(AA280))</f>
      </c>
      <c r="AC280" s="107">
        <f>IF(OR(A280&gt;$AE$6,$AE$6&lt;2,$B$6=0),"",INDEX($AA$10:$AA$1009,$AE$6+1-A280))</f>
      </c>
      <c r="AD280" s="107">
        <f>IF(AC280="","",LN(1-AC280))</f>
      </c>
      <c r="AE280" s="107">
        <f>IF(AB280="","",-(2*A280-1)*(AB280+AD280)/$AE$6)</f>
      </c>
      <c r="AF280" s="106">
        <f>IF(AE280="","",SUM($AE$10:AE280)-$AE$6)</f>
      </c>
      <c r="AG280" s="106"/>
      <c r="AH280" s="107"/>
      <c r="AI280" s="106"/>
      <c r="AJ280" s="106"/>
      <c r="AK280" s="106"/>
    </row>
    <row r="281" ht="12.75" customHeight="1">
      <c r="A281" s="114">
        <v>272.0</v>
      </c>
      <c r="B281" s="107">
        <f>IF(A281&gt;$AE$6,"",SMALL(INDIRECT("'Selo '!"&amp;ADDRESS(17,$Z$3+5,4)&amp;":"&amp;ADDRESS(67,$Z$3+5,4)),A281))</f>
      </c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7"/>
      <c r="Y281" s="119"/>
      <c r="Z281" s="107">
        <f>IF(OR(A281&gt;$AE$6,$AE$6&lt;2,$B$6=0),"",(B281-$B$5)/$B$6)</f>
      </c>
      <c r="AA281" s="107">
        <f>IF(Z281="","",MAX(0.000000000001,MIN(0.999999999999,NORMSDIST(Z281))))</f>
      </c>
      <c r="AB281" s="107">
        <f>IF(AA281="","",LN(AA281))</f>
      </c>
      <c r="AC281" s="107">
        <f>IF(OR(A281&gt;$AE$6,$AE$6&lt;2,$B$6=0),"",INDEX($AA$10:$AA$1009,$AE$6+1-A281))</f>
      </c>
      <c r="AD281" s="107">
        <f>IF(AC281="","",LN(1-AC281))</f>
      </c>
      <c r="AE281" s="107">
        <f>IF(AB281="","",-(2*A281-1)*(AB281+AD281)/$AE$6)</f>
      </c>
      <c r="AF281" s="106">
        <f>IF(AE281="","",SUM($AE$10:AE281)-$AE$6)</f>
      </c>
      <c r="AG281" s="106"/>
      <c r="AH281" s="107"/>
      <c r="AI281" s="106"/>
      <c r="AJ281" s="106"/>
      <c r="AK281" s="106"/>
    </row>
    <row r="282" ht="12.75" customHeight="1">
      <c r="A282" s="114">
        <v>273.0</v>
      </c>
      <c r="B282" s="107">
        <f>IF(A282&gt;$AE$6,"",SMALL(INDIRECT("'Selo '!"&amp;ADDRESS(17,$Z$3+5,4)&amp;":"&amp;ADDRESS(67,$Z$3+5,4)),A282))</f>
      </c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7"/>
      <c r="Y282" s="119"/>
      <c r="Z282" s="107">
        <f>IF(OR(A282&gt;$AE$6,$AE$6&lt;2,$B$6=0),"",(B282-$B$5)/$B$6)</f>
      </c>
      <c r="AA282" s="107">
        <f>IF(Z282="","",MAX(0.000000000001,MIN(0.999999999999,NORMSDIST(Z282))))</f>
      </c>
      <c r="AB282" s="107">
        <f>IF(AA282="","",LN(AA282))</f>
      </c>
      <c r="AC282" s="107">
        <f>IF(OR(A282&gt;$AE$6,$AE$6&lt;2,$B$6=0),"",INDEX($AA$10:$AA$1009,$AE$6+1-A282))</f>
      </c>
      <c r="AD282" s="107">
        <f>IF(AC282="","",LN(1-AC282))</f>
      </c>
      <c r="AE282" s="107">
        <f>IF(AB282="","",-(2*A282-1)*(AB282+AD282)/$AE$6)</f>
      </c>
      <c r="AF282" s="106">
        <f>IF(AE282="","",SUM($AE$10:AE282)-$AE$6)</f>
      </c>
      <c r="AG282" s="106"/>
      <c r="AH282" s="107"/>
      <c r="AI282" s="106"/>
      <c r="AJ282" s="106"/>
      <c r="AK282" s="106"/>
    </row>
    <row r="283" ht="12.75" customHeight="1">
      <c r="A283" s="114">
        <v>274.0</v>
      </c>
      <c r="B283" s="107">
        <f>IF(A283&gt;$AE$6,"",SMALL(INDIRECT("'Selo '!"&amp;ADDRESS(17,$Z$3+5,4)&amp;":"&amp;ADDRESS(67,$Z$3+5,4)),A283))</f>
      </c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7"/>
      <c r="Y283" s="119"/>
      <c r="Z283" s="107">
        <f>IF(OR(A283&gt;$AE$6,$AE$6&lt;2,$B$6=0),"",(B283-$B$5)/$B$6)</f>
      </c>
      <c r="AA283" s="107">
        <f>IF(Z283="","",MAX(0.000000000001,MIN(0.999999999999,NORMSDIST(Z283))))</f>
      </c>
      <c r="AB283" s="107">
        <f>IF(AA283="","",LN(AA283))</f>
      </c>
      <c r="AC283" s="107">
        <f>IF(OR(A283&gt;$AE$6,$AE$6&lt;2,$B$6=0),"",INDEX($AA$10:$AA$1009,$AE$6+1-A283))</f>
      </c>
      <c r="AD283" s="107">
        <f>IF(AC283="","",LN(1-AC283))</f>
      </c>
      <c r="AE283" s="107">
        <f>IF(AB283="","",-(2*A283-1)*(AB283+AD283)/$AE$6)</f>
      </c>
      <c r="AF283" s="106">
        <f>IF(AE283="","",SUM($AE$10:AE283)-$AE$6)</f>
      </c>
      <c r="AG283" s="106"/>
      <c r="AH283" s="107"/>
      <c r="AI283" s="106"/>
      <c r="AJ283" s="106"/>
      <c r="AK283" s="106"/>
    </row>
    <row r="284" ht="12.75" customHeight="1">
      <c r="A284" s="114">
        <v>275.0</v>
      </c>
      <c r="B284" s="107">
        <f>IF(A284&gt;$AE$6,"",SMALL(INDIRECT("'Selo '!"&amp;ADDRESS(17,$Z$3+5,4)&amp;":"&amp;ADDRESS(67,$Z$3+5,4)),A284))</f>
      </c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7"/>
      <c r="Y284" s="119"/>
      <c r="Z284" s="107">
        <f>IF(OR(A284&gt;$AE$6,$AE$6&lt;2,$B$6=0),"",(B284-$B$5)/$B$6)</f>
      </c>
      <c r="AA284" s="107">
        <f>IF(Z284="","",MAX(0.000000000001,MIN(0.999999999999,NORMSDIST(Z284))))</f>
      </c>
      <c r="AB284" s="107">
        <f>IF(AA284="","",LN(AA284))</f>
      </c>
      <c r="AC284" s="107">
        <f>IF(OR(A284&gt;$AE$6,$AE$6&lt;2,$B$6=0),"",INDEX($AA$10:$AA$1009,$AE$6+1-A284))</f>
      </c>
      <c r="AD284" s="107">
        <f>IF(AC284="","",LN(1-AC284))</f>
      </c>
      <c r="AE284" s="107">
        <f>IF(AB284="","",-(2*A284-1)*(AB284+AD284)/$AE$6)</f>
      </c>
      <c r="AF284" s="106">
        <f>IF(AE284="","",SUM($AE$10:AE284)-$AE$6)</f>
      </c>
      <c r="AG284" s="106"/>
      <c r="AH284" s="107"/>
      <c r="AI284" s="106"/>
      <c r="AJ284" s="106"/>
      <c r="AK284" s="106"/>
    </row>
    <row r="285" ht="12.75" customHeight="1">
      <c r="A285" s="114">
        <v>276.0</v>
      </c>
      <c r="B285" s="107">
        <f>IF(A285&gt;$AE$6,"",SMALL(INDIRECT("'Selo '!"&amp;ADDRESS(17,$Z$3+5,4)&amp;":"&amp;ADDRESS(67,$Z$3+5,4)),A285))</f>
      </c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7"/>
      <c r="Y285" s="119"/>
      <c r="Z285" s="107">
        <f>IF(OR(A285&gt;$AE$6,$AE$6&lt;2,$B$6=0),"",(B285-$B$5)/$B$6)</f>
      </c>
      <c r="AA285" s="107">
        <f>IF(Z285="","",MAX(0.000000000001,MIN(0.999999999999,NORMSDIST(Z285))))</f>
      </c>
      <c r="AB285" s="107">
        <f>IF(AA285="","",LN(AA285))</f>
      </c>
      <c r="AC285" s="107">
        <f>IF(OR(A285&gt;$AE$6,$AE$6&lt;2,$B$6=0),"",INDEX($AA$10:$AA$1009,$AE$6+1-A285))</f>
      </c>
      <c r="AD285" s="107">
        <f>IF(AC285="","",LN(1-AC285))</f>
      </c>
      <c r="AE285" s="107">
        <f>IF(AB285="","",-(2*A285-1)*(AB285+AD285)/$AE$6)</f>
      </c>
      <c r="AF285" s="106">
        <f>IF(AE285="","",SUM($AE$10:AE285)-$AE$6)</f>
      </c>
      <c r="AG285" s="106"/>
      <c r="AH285" s="107"/>
      <c r="AI285" s="106"/>
      <c r="AJ285" s="106"/>
      <c r="AK285" s="106"/>
    </row>
    <row r="286" ht="12.75" customHeight="1">
      <c r="A286" s="114">
        <v>277.0</v>
      </c>
      <c r="B286" s="107">
        <f>IF(A286&gt;$AE$6,"",SMALL(INDIRECT("'Selo '!"&amp;ADDRESS(17,$Z$3+5,4)&amp;":"&amp;ADDRESS(67,$Z$3+5,4)),A286))</f>
      </c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7"/>
      <c r="Y286" s="119"/>
      <c r="Z286" s="107">
        <f>IF(OR(A286&gt;$AE$6,$AE$6&lt;2,$B$6=0),"",(B286-$B$5)/$B$6)</f>
      </c>
      <c r="AA286" s="107">
        <f>IF(Z286="","",MAX(0.000000000001,MIN(0.999999999999,NORMSDIST(Z286))))</f>
      </c>
      <c r="AB286" s="107">
        <f>IF(AA286="","",LN(AA286))</f>
      </c>
      <c r="AC286" s="107">
        <f>IF(OR(A286&gt;$AE$6,$AE$6&lt;2,$B$6=0),"",INDEX($AA$10:$AA$1009,$AE$6+1-A286))</f>
      </c>
      <c r="AD286" s="107">
        <f>IF(AC286="","",LN(1-AC286))</f>
      </c>
      <c r="AE286" s="107">
        <f>IF(AB286="","",-(2*A286-1)*(AB286+AD286)/$AE$6)</f>
      </c>
      <c r="AF286" s="106">
        <f>IF(AE286="","",SUM($AE$10:AE286)-$AE$6)</f>
      </c>
      <c r="AG286" s="106"/>
      <c r="AH286" s="107"/>
      <c r="AI286" s="106"/>
      <c r="AJ286" s="106"/>
      <c r="AK286" s="106"/>
    </row>
    <row r="287" ht="12.75" customHeight="1">
      <c r="A287" s="114">
        <v>278.0</v>
      </c>
      <c r="B287" s="107">
        <f>IF(A287&gt;$AE$6,"",SMALL(INDIRECT("'Selo '!"&amp;ADDRESS(17,$Z$3+5,4)&amp;":"&amp;ADDRESS(67,$Z$3+5,4)),A287))</f>
      </c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7"/>
      <c r="Y287" s="119"/>
      <c r="Z287" s="107">
        <f>IF(OR(A287&gt;$AE$6,$AE$6&lt;2,$B$6=0),"",(B287-$B$5)/$B$6)</f>
      </c>
      <c r="AA287" s="107">
        <f>IF(Z287="","",MAX(0.000000000001,MIN(0.999999999999,NORMSDIST(Z287))))</f>
      </c>
      <c r="AB287" s="107">
        <f>IF(AA287="","",LN(AA287))</f>
      </c>
      <c r="AC287" s="107">
        <f>IF(OR(A287&gt;$AE$6,$AE$6&lt;2,$B$6=0),"",INDEX($AA$10:$AA$1009,$AE$6+1-A287))</f>
      </c>
      <c r="AD287" s="107">
        <f>IF(AC287="","",LN(1-AC287))</f>
      </c>
      <c r="AE287" s="107">
        <f>IF(AB287="","",-(2*A287-1)*(AB287+AD287)/$AE$6)</f>
      </c>
      <c r="AF287" s="106">
        <f>IF(AE287="","",SUM($AE$10:AE287)-$AE$6)</f>
      </c>
      <c r="AG287" s="106"/>
      <c r="AH287" s="107"/>
      <c r="AI287" s="106"/>
      <c r="AJ287" s="106"/>
      <c r="AK287" s="106"/>
    </row>
    <row r="288" ht="12.75" customHeight="1">
      <c r="A288" s="114">
        <v>279.0</v>
      </c>
      <c r="B288" s="107">
        <f>IF(A288&gt;$AE$6,"",SMALL(INDIRECT("'Selo '!"&amp;ADDRESS(17,$Z$3+5,4)&amp;":"&amp;ADDRESS(67,$Z$3+5,4)),A288))</f>
      </c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7"/>
      <c r="Y288" s="119"/>
      <c r="Z288" s="107">
        <f>IF(OR(A288&gt;$AE$6,$AE$6&lt;2,$B$6=0),"",(B288-$B$5)/$B$6)</f>
      </c>
      <c r="AA288" s="107">
        <f>IF(Z288="","",MAX(0.000000000001,MIN(0.999999999999,NORMSDIST(Z288))))</f>
      </c>
      <c r="AB288" s="107">
        <f>IF(AA288="","",LN(AA288))</f>
      </c>
      <c r="AC288" s="107">
        <f>IF(OR(A288&gt;$AE$6,$AE$6&lt;2,$B$6=0),"",INDEX($AA$10:$AA$1009,$AE$6+1-A288))</f>
      </c>
      <c r="AD288" s="107">
        <f>IF(AC288="","",LN(1-AC288))</f>
      </c>
      <c r="AE288" s="107">
        <f>IF(AB288="","",-(2*A288-1)*(AB288+AD288)/$AE$6)</f>
      </c>
      <c r="AF288" s="106">
        <f>IF(AE288="","",SUM($AE$10:AE288)-$AE$6)</f>
      </c>
      <c r="AG288" s="106"/>
      <c r="AH288" s="107"/>
      <c r="AI288" s="106"/>
      <c r="AJ288" s="106"/>
      <c r="AK288" s="106"/>
    </row>
    <row r="289" ht="12.75" customHeight="1">
      <c r="A289" s="114">
        <v>280.0</v>
      </c>
      <c r="B289" s="107">
        <f>IF(A289&gt;$AE$6,"",SMALL(INDIRECT("'Selo '!"&amp;ADDRESS(17,$Z$3+5,4)&amp;":"&amp;ADDRESS(67,$Z$3+5,4)),A289))</f>
      </c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7"/>
      <c r="Y289" s="119"/>
      <c r="Z289" s="107">
        <f>IF(OR(A289&gt;$AE$6,$AE$6&lt;2,$B$6=0),"",(B289-$B$5)/$B$6)</f>
      </c>
      <c r="AA289" s="107">
        <f>IF(Z289="","",MAX(0.000000000001,MIN(0.999999999999,NORMSDIST(Z289))))</f>
      </c>
      <c r="AB289" s="107">
        <f>IF(AA289="","",LN(AA289))</f>
      </c>
      <c r="AC289" s="107">
        <f>IF(OR(A289&gt;$AE$6,$AE$6&lt;2,$B$6=0),"",INDEX($AA$10:$AA$1009,$AE$6+1-A289))</f>
      </c>
      <c r="AD289" s="107">
        <f>IF(AC289="","",LN(1-AC289))</f>
      </c>
      <c r="AE289" s="107">
        <f>IF(AB289="","",-(2*A289-1)*(AB289+AD289)/$AE$6)</f>
      </c>
      <c r="AF289" s="106">
        <f>IF(AE289="","",SUM($AE$10:AE289)-$AE$6)</f>
      </c>
      <c r="AG289" s="106"/>
      <c r="AH289" s="107"/>
      <c r="AI289" s="106"/>
      <c r="AJ289" s="106"/>
      <c r="AK289" s="106"/>
    </row>
    <row r="290" ht="12.75" customHeight="1">
      <c r="A290" s="114">
        <v>281.0</v>
      </c>
      <c r="B290" s="107">
        <f>IF(A290&gt;$AE$6,"",SMALL(INDIRECT("'Selo '!"&amp;ADDRESS(17,$Z$3+5,4)&amp;":"&amp;ADDRESS(67,$Z$3+5,4)),A290))</f>
      </c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7"/>
      <c r="Y290" s="119"/>
      <c r="Z290" s="107">
        <f>IF(OR(A290&gt;$AE$6,$AE$6&lt;2,$B$6=0),"",(B290-$B$5)/$B$6)</f>
      </c>
      <c r="AA290" s="107">
        <f>IF(Z290="","",MAX(0.000000000001,MIN(0.999999999999,NORMSDIST(Z290))))</f>
      </c>
      <c r="AB290" s="107">
        <f>IF(AA290="","",LN(AA290))</f>
      </c>
      <c r="AC290" s="107">
        <f>IF(OR(A290&gt;$AE$6,$AE$6&lt;2,$B$6=0),"",INDEX($AA$10:$AA$1009,$AE$6+1-A290))</f>
      </c>
      <c r="AD290" s="107">
        <f>IF(AC290="","",LN(1-AC290))</f>
      </c>
      <c r="AE290" s="107">
        <f>IF(AB290="","",-(2*A290-1)*(AB290+AD290)/$AE$6)</f>
      </c>
      <c r="AF290" s="106">
        <f>IF(AE290="","",SUM($AE$10:AE290)-$AE$6)</f>
      </c>
      <c r="AG290" s="106"/>
      <c r="AH290" s="107"/>
      <c r="AI290" s="106"/>
      <c r="AJ290" s="106"/>
      <c r="AK290" s="106"/>
    </row>
    <row r="291" ht="12.75" customHeight="1">
      <c r="A291" s="114">
        <v>282.0</v>
      </c>
      <c r="B291" s="107">
        <f>IF(A291&gt;$AE$6,"",SMALL(INDIRECT("'Selo '!"&amp;ADDRESS(17,$Z$3+5,4)&amp;":"&amp;ADDRESS(67,$Z$3+5,4)),A291))</f>
      </c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7"/>
      <c r="Y291" s="119"/>
      <c r="Z291" s="107">
        <f>IF(OR(A291&gt;$AE$6,$AE$6&lt;2,$B$6=0),"",(B291-$B$5)/$B$6)</f>
      </c>
      <c r="AA291" s="107">
        <f>IF(Z291="","",MAX(0.000000000001,MIN(0.999999999999,NORMSDIST(Z291))))</f>
      </c>
      <c r="AB291" s="107">
        <f>IF(AA291="","",LN(AA291))</f>
      </c>
      <c r="AC291" s="107">
        <f>IF(OR(A291&gt;$AE$6,$AE$6&lt;2,$B$6=0),"",INDEX($AA$10:$AA$1009,$AE$6+1-A291))</f>
      </c>
      <c r="AD291" s="107">
        <f>IF(AC291="","",LN(1-AC291))</f>
      </c>
      <c r="AE291" s="107">
        <f>IF(AB291="","",-(2*A291-1)*(AB291+AD291)/$AE$6)</f>
      </c>
      <c r="AF291" s="106">
        <f>IF(AE291="","",SUM($AE$10:AE291)-$AE$6)</f>
      </c>
      <c r="AG291" s="106"/>
      <c r="AH291" s="107"/>
      <c r="AI291" s="106"/>
      <c r="AJ291" s="106"/>
      <c r="AK291" s="106"/>
    </row>
    <row r="292" ht="12.75" customHeight="1">
      <c r="A292" s="114">
        <v>283.0</v>
      </c>
      <c r="B292" s="107">
        <f>IF(A292&gt;$AE$6,"",SMALL(INDIRECT("'Selo '!"&amp;ADDRESS(17,$Z$3+5,4)&amp;":"&amp;ADDRESS(67,$Z$3+5,4)),A292))</f>
      </c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7"/>
      <c r="Y292" s="119"/>
      <c r="Z292" s="107">
        <f>IF(OR(A292&gt;$AE$6,$AE$6&lt;2,$B$6=0),"",(B292-$B$5)/$B$6)</f>
      </c>
      <c r="AA292" s="107">
        <f>IF(Z292="","",MAX(0.000000000001,MIN(0.999999999999,NORMSDIST(Z292))))</f>
      </c>
      <c r="AB292" s="107">
        <f>IF(AA292="","",LN(AA292))</f>
      </c>
      <c r="AC292" s="107">
        <f>IF(OR(A292&gt;$AE$6,$AE$6&lt;2,$B$6=0),"",INDEX($AA$10:$AA$1009,$AE$6+1-A292))</f>
      </c>
      <c r="AD292" s="107">
        <f>IF(AC292="","",LN(1-AC292))</f>
      </c>
      <c r="AE292" s="107">
        <f>IF(AB292="","",-(2*A292-1)*(AB292+AD292)/$AE$6)</f>
      </c>
      <c r="AF292" s="106">
        <f>IF(AE292="","",SUM($AE$10:AE292)-$AE$6)</f>
      </c>
      <c r="AG292" s="106"/>
      <c r="AH292" s="107"/>
      <c r="AI292" s="106"/>
      <c r="AJ292" s="106"/>
      <c r="AK292" s="106"/>
    </row>
    <row r="293" ht="12.75" customHeight="1">
      <c r="A293" s="114">
        <v>284.0</v>
      </c>
      <c r="B293" s="107">
        <f>IF(A293&gt;$AE$6,"",SMALL(INDIRECT("'Selo '!"&amp;ADDRESS(17,$Z$3+5,4)&amp;":"&amp;ADDRESS(67,$Z$3+5,4)),A293))</f>
      </c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7"/>
      <c r="Y293" s="119"/>
      <c r="Z293" s="107">
        <f>IF(OR(A293&gt;$AE$6,$AE$6&lt;2,$B$6=0),"",(B293-$B$5)/$B$6)</f>
      </c>
      <c r="AA293" s="107">
        <f>IF(Z293="","",MAX(0.000000000001,MIN(0.999999999999,NORMSDIST(Z293))))</f>
      </c>
      <c r="AB293" s="107">
        <f>IF(AA293="","",LN(AA293))</f>
      </c>
      <c r="AC293" s="107">
        <f>IF(OR(A293&gt;$AE$6,$AE$6&lt;2,$B$6=0),"",INDEX($AA$10:$AA$1009,$AE$6+1-A293))</f>
      </c>
      <c r="AD293" s="107">
        <f>IF(AC293="","",LN(1-AC293))</f>
      </c>
      <c r="AE293" s="107">
        <f>IF(AB293="","",-(2*A293-1)*(AB293+AD293)/$AE$6)</f>
      </c>
      <c r="AF293" s="106">
        <f>IF(AE293="","",SUM($AE$10:AE293)-$AE$6)</f>
      </c>
      <c r="AG293" s="106"/>
      <c r="AH293" s="107"/>
      <c r="AI293" s="106"/>
      <c r="AJ293" s="106"/>
      <c r="AK293" s="106"/>
    </row>
    <row r="294" ht="12.75" customHeight="1">
      <c r="A294" s="114">
        <v>285.0</v>
      </c>
      <c r="B294" s="107">
        <f>IF(A294&gt;$AE$6,"",SMALL(INDIRECT("'Selo '!"&amp;ADDRESS(17,$Z$3+5,4)&amp;":"&amp;ADDRESS(67,$Z$3+5,4)),A294))</f>
      </c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7"/>
      <c r="Y294" s="119"/>
      <c r="Z294" s="107">
        <f>IF(OR(A294&gt;$AE$6,$AE$6&lt;2,$B$6=0),"",(B294-$B$5)/$B$6)</f>
      </c>
      <c r="AA294" s="107">
        <f>IF(Z294="","",MAX(0.000000000001,MIN(0.999999999999,NORMSDIST(Z294))))</f>
      </c>
      <c r="AB294" s="107">
        <f>IF(AA294="","",LN(AA294))</f>
      </c>
      <c r="AC294" s="107">
        <f>IF(OR(A294&gt;$AE$6,$AE$6&lt;2,$B$6=0),"",INDEX($AA$10:$AA$1009,$AE$6+1-A294))</f>
      </c>
      <c r="AD294" s="107">
        <f>IF(AC294="","",LN(1-AC294))</f>
      </c>
      <c r="AE294" s="107">
        <f>IF(AB294="","",-(2*A294-1)*(AB294+AD294)/$AE$6)</f>
      </c>
      <c r="AF294" s="106">
        <f>IF(AE294="","",SUM($AE$10:AE294)-$AE$6)</f>
      </c>
      <c r="AG294" s="106"/>
      <c r="AH294" s="107"/>
      <c r="AI294" s="106"/>
      <c r="AJ294" s="106"/>
      <c r="AK294" s="106"/>
    </row>
    <row r="295" ht="12.75" customHeight="1">
      <c r="A295" s="114">
        <v>286.0</v>
      </c>
      <c r="B295" s="107">
        <f>IF(A295&gt;$AE$6,"",SMALL(INDIRECT("'Selo '!"&amp;ADDRESS(17,$Z$3+5,4)&amp;":"&amp;ADDRESS(67,$Z$3+5,4)),A295))</f>
      </c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7"/>
      <c r="Y295" s="119"/>
      <c r="Z295" s="107">
        <f>IF(OR(A295&gt;$AE$6,$AE$6&lt;2,$B$6=0),"",(B295-$B$5)/$B$6)</f>
      </c>
      <c r="AA295" s="107">
        <f>IF(Z295="","",MAX(0.000000000001,MIN(0.999999999999,NORMSDIST(Z295))))</f>
      </c>
      <c r="AB295" s="107">
        <f>IF(AA295="","",LN(AA295))</f>
      </c>
      <c r="AC295" s="107">
        <f>IF(OR(A295&gt;$AE$6,$AE$6&lt;2,$B$6=0),"",INDEX($AA$10:$AA$1009,$AE$6+1-A295))</f>
      </c>
      <c r="AD295" s="107">
        <f>IF(AC295="","",LN(1-AC295))</f>
      </c>
      <c r="AE295" s="107">
        <f>IF(AB295="","",-(2*A295-1)*(AB295+AD295)/$AE$6)</f>
      </c>
      <c r="AF295" s="106">
        <f>IF(AE295="","",SUM($AE$10:AE295)-$AE$6)</f>
      </c>
      <c r="AG295" s="106"/>
      <c r="AH295" s="107"/>
      <c r="AI295" s="106"/>
      <c r="AJ295" s="106"/>
      <c r="AK295" s="106"/>
    </row>
    <row r="296" ht="12.75" customHeight="1">
      <c r="A296" s="114">
        <v>287.0</v>
      </c>
      <c r="B296" s="107">
        <f>IF(A296&gt;$AE$6,"",SMALL(INDIRECT("'Selo '!"&amp;ADDRESS(17,$Z$3+5,4)&amp;":"&amp;ADDRESS(67,$Z$3+5,4)),A296))</f>
      </c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7"/>
      <c r="Y296" s="119"/>
      <c r="Z296" s="107">
        <f>IF(OR(A296&gt;$AE$6,$AE$6&lt;2,$B$6=0),"",(B296-$B$5)/$B$6)</f>
      </c>
      <c r="AA296" s="107">
        <f>IF(Z296="","",MAX(0.000000000001,MIN(0.999999999999,NORMSDIST(Z296))))</f>
      </c>
      <c r="AB296" s="107">
        <f>IF(AA296="","",LN(AA296))</f>
      </c>
      <c r="AC296" s="107">
        <f>IF(OR(A296&gt;$AE$6,$AE$6&lt;2,$B$6=0),"",INDEX($AA$10:$AA$1009,$AE$6+1-A296))</f>
      </c>
      <c r="AD296" s="107">
        <f>IF(AC296="","",LN(1-AC296))</f>
      </c>
      <c r="AE296" s="107">
        <f>IF(AB296="","",-(2*A296-1)*(AB296+AD296)/$AE$6)</f>
      </c>
      <c r="AF296" s="106">
        <f>IF(AE296="","",SUM($AE$10:AE296)-$AE$6)</f>
      </c>
      <c r="AG296" s="106"/>
      <c r="AH296" s="107"/>
      <c r="AI296" s="106"/>
      <c r="AJ296" s="106"/>
      <c r="AK296" s="106"/>
    </row>
    <row r="297" ht="12.75" customHeight="1">
      <c r="A297" s="114">
        <v>288.0</v>
      </c>
      <c r="B297" s="107">
        <f>IF(A297&gt;$AE$6,"",SMALL(INDIRECT("'Selo '!"&amp;ADDRESS(17,$Z$3+5,4)&amp;":"&amp;ADDRESS(67,$Z$3+5,4)),A297))</f>
      </c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7"/>
      <c r="Y297" s="119"/>
      <c r="Z297" s="107">
        <f>IF(OR(A297&gt;$AE$6,$AE$6&lt;2,$B$6=0),"",(B297-$B$5)/$B$6)</f>
      </c>
      <c r="AA297" s="107">
        <f>IF(Z297="","",MAX(0.000000000001,MIN(0.999999999999,NORMSDIST(Z297))))</f>
      </c>
      <c r="AB297" s="107">
        <f>IF(AA297="","",LN(AA297))</f>
      </c>
      <c r="AC297" s="107">
        <f>IF(OR(A297&gt;$AE$6,$AE$6&lt;2,$B$6=0),"",INDEX($AA$10:$AA$1009,$AE$6+1-A297))</f>
      </c>
      <c r="AD297" s="107">
        <f>IF(AC297="","",LN(1-AC297))</f>
      </c>
      <c r="AE297" s="107">
        <f>IF(AB297="","",-(2*A297-1)*(AB297+AD297)/$AE$6)</f>
      </c>
      <c r="AF297" s="106">
        <f>IF(AE297="","",SUM($AE$10:AE297)-$AE$6)</f>
      </c>
      <c r="AG297" s="106"/>
      <c r="AH297" s="107"/>
      <c r="AI297" s="106"/>
      <c r="AJ297" s="106"/>
      <c r="AK297" s="106"/>
    </row>
    <row r="298" ht="12.75" customHeight="1">
      <c r="A298" s="114">
        <v>289.0</v>
      </c>
      <c r="B298" s="107">
        <f>IF(A298&gt;$AE$6,"",SMALL(INDIRECT("'Selo '!"&amp;ADDRESS(17,$Z$3+5,4)&amp;":"&amp;ADDRESS(67,$Z$3+5,4)),A298))</f>
      </c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7"/>
      <c r="Y298" s="119"/>
      <c r="Z298" s="107">
        <f>IF(OR(A298&gt;$AE$6,$AE$6&lt;2,$B$6=0),"",(B298-$B$5)/$B$6)</f>
      </c>
      <c r="AA298" s="107">
        <f>IF(Z298="","",MAX(0.000000000001,MIN(0.999999999999,NORMSDIST(Z298))))</f>
      </c>
      <c r="AB298" s="107">
        <f>IF(AA298="","",LN(AA298))</f>
      </c>
      <c r="AC298" s="107">
        <f>IF(OR(A298&gt;$AE$6,$AE$6&lt;2,$B$6=0),"",INDEX($AA$10:$AA$1009,$AE$6+1-A298))</f>
      </c>
      <c r="AD298" s="107">
        <f>IF(AC298="","",LN(1-AC298))</f>
      </c>
      <c r="AE298" s="107">
        <f>IF(AB298="","",-(2*A298-1)*(AB298+AD298)/$AE$6)</f>
      </c>
      <c r="AF298" s="106">
        <f>IF(AE298="","",SUM($AE$10:AE298)-$AE$6)</f>
      </c>
      <c r="AG298" s="106"/>
      <c r="AH298" s="107"/>
      <c r="AI298" s="106"/>
      <c r="AJ298" s="106"/>
      <c r="AK298" s="106"/>
    </row>
    <row r="299" ht="12.75" customHeight="1">
      <c r="A299" s="114">
        <v>290.0</v>
      </c>
      <c r="B299" s="107">
        <f>IF(A299&gt;$AE$6,"",SMALL(INDIRECT("'Selo '!"&amp;ADDRESS(17,$Z$3+5,4)&amp;":"&amp;ADDRESS(67,$Z$3+5,4)),A299))</f>
      </c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7"/>
      <c r="Y299" s="119"/>
      <c r="Z299" s="107">
        <f>IF(OR(A299&gt;$AE$6,$AE$6&lt;2,$B$6=0),"",(B299-$B$5)/$B$6)</f>
      </c>
      <c r="AA299" s="107">
        <f>IF(Z299="","",MAX(0.000000000001,MIN(0.999999999999,NORMSDIST(Z299))))</f>
      </c>
      <c r="AB299" s="107">
        <f>IF(AA299="","",LN(AA299))</f>
      </c>
      <c r="AC299" s="107">
        <f>IF(OR(A299&gt;$AE$6,$AE$6&lt;2,$B$6=0),"",INDEX($AA$10:$AA$1009,$AE$6+1-A299))</f>
      </c>
      <c r="AD299" s="107">
        <f>IF(AC299="","",LN(1-AC299))</f>
      </c>
      <c r="AE299" s="107">
        <f>IF(AB299="","",-(2*A299-1)*(AB299+AD299)/$AE$6)</f>
      </c>
      <c r="AF299" s="106">
        <f>IF(AE299="","",SUM($AE$10:AE299)-$AE$6)</f>
      </c>
      <c r="AG299" s="106"/>
      <c r="AH299" s="107"/>
      <c r="AI299" s="106"/>
      <c r="AJ299" s="106"/>
      <c r="AK299" s="106"/>
    </row>
    <row r="300" ht="12.75" customHeight="1">
      <c r="A300" s="114">
        <v>291.0</v>
      </c>
      <c r="B300" s="107">
        <f>IF(A300&gt;$AE$6,"",SMALL(INDIRECT("'Selo '!"&amp;ADDRESS(17,$Z$3+5,4)&amp;":"&amp;ADDRESS(67,$Z$3+5,4)),A300))</f>
      </c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7"/>
      <c r="Y300" s="119"/>
      <c r="Z300" s="107">
        <f>IF(OR(A300&gt;$AE$6,$AE$6&lt;2,$B$6=0),"",(B300-$B$5)/$B$6)</f>
      </c>
      <c r="AA300" s="107">
        <f>IF(Z300="","",MAX(0.000000000001,MIN(0.999999999999,NORMSDIST(Z300))))</f>
      </c>
      <c r="AB300" s="107">
        <f>IF(AA300="","",LN(AA300))</f>
      </c>
      <c r="AC300" s="107">
        <f>IF(OR(A300&gt;$AE$6,$AE$6&lt;2,$B$6=0),"",INDEX($AA$10:$AA$1009,$AE$6+1-A300))</f>
      </c>
      <c r="AD300" s="107">
        <f>IF(AC300="","",LN(1-AC300))</f>
      </c>
      <c r="AE300" s="107">
        <f>IF(AB300="","",-(2*A300-1)*(AB300+AD300)/$AE$6)</f>
      </c>
      <c r="AF300" s="106">
        <f>IF(AE300="","",SUM($AE$10:AE300)-$AE$6)</f>
      </c>
      <c r="AG300" s="106"/>
      <c r="AH300" s="107"/>
      <c r="AI300" s="106"/>
      <c r="AJ300" s="106"/>
      <c r="AK300" s="106"/>
    </row>
    <row r="301" ht="12.75" customHeight="1">
      <c r="A301" s="114">
        <v>292.0</v>
      </c>
      <c r="B301" s="107">
        <f>IF(A301&gt;$AE$6,"",SMALL(INDIRECT("'Selo '!"&amp;ADDRESS(17,$Z$3+5,4)&amp;":"&amp;ADDRESS(67,$Z$3+5,4)),A301))</f>
      </c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7"/>
      <c r="Y301" s="119"/>
      <c r="Z301" s="107">
        <f>IF(OR(A301&gt;$AE$6,$AE$6&lt;2,$B$6=0),"",(B301-$B$5)/$B$6)</f>
      </c>
      <c r="AA301" s="107">
        <f>IF(Z301="","",MAX(0.000000000001,MIN(0.999999999999,NORMSDIST(Z301))))</f>
      </c>
      <c r="AB301" s="107">
        <f>IF(AA301="","",LN(AA301))</f>
      </c>
      <c r="AC301" s="107">
        <f>IF(OR(A301&gt;$AE$6,$AE$6&lt;2,$B$6=0),"",INDEX($AA$10:$AA$1009,$AE$6+1-A301))</f>
      </c>
      <c r="AD301" s="107">
        <f>IF(AC301="","",LN(1-AC301))</f>
      </c>
      <c r="AE301" s="107">
        <f>IF(AB301="","",-(2*A301-1)*(AB301+AD301)/$AE$6)</f>
      </c>
      <c r="AF301" s="106">
        <f>IF(AE301="","",SUM($AE$10:AE301)-$AE$6)</f>
      </c>
      <c r="AG301" s="106"/>
      <c r="AH301" s="107"/>
      <c r="AI301" s="106"/>
      <c r="AJ301" s="106"/>
      <c r="AK301" s="106"/>
    </row>
    <row r="302" ht="12.75" customHeight="1">
      <c r="A302" s="114">
        <v>293.0</v>
      </c>
      <c r="B302" s="107">
        <f>IF(A302&gt;$AE$6,"",SMALL(INDIRECT("'Selo '!"&amp;ADDRESS(17,$Z$3+5,4)&amp;":"&amp;ADDRESS(67,$Z$3+5,4)),A302))</f>
      </c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7"/>
      <c r="Y302" s="119"/>
      <c r="Z302" s="107">
        <f>IF(OR(A302&gt;$AE$6,$AE$6&lt;2,$B$6=0),"",(B302-$B$5)/$B$6)</f>
      </c>
      <c r="AA302" s="107">
        <f>IF(Z302="","",MAX(0.000000000001,MIN(0.999999999999,NORMSDIST(Z302))))</f>
      </c>
      <c r="AB302" s="107">
        <f>IF(AA302="","",LN(AA302))</f>
      </c>
      <c r="AC302" s="107">
        <f>IF(OR(A302&gt;$AE$6,$AE$6&lt;2,$B$6=0),"",INDEX($AA$10:$AA$1009,$AE$6+1-A302))</f>
      </c>
      <c r="AD302" s="107">
        <f>IF(AC302="","",LN(1-AC302))</f>
      </c>
      <c r="AE302" s="107">
        <f>IF(AB302="","",-(2*A302-1)*(AB302+AD302)/$AE$6)</f>
      </c>
      <c r="AF302" s="106">
        <f>IF(AE302="","",SUM($AE$10:AE302)-$AE$6)</f>
      </c>
      <c r="AG302" s="106"/>
      <c r="AH302" s="107"/>
      <c r="AI302" s="106"/>
      <c r="AJ302" s="106"/>
      <c r="AK302" s="106"/>
    </row>
    <row r="303" ht="12.75" customHeight="1">
      <c r="A303" s="114">
        <v>294.0</v>
      </c>
      <c r="B303" s="107">
        <f>IF(A303&gt;$AE$6,"",SMALL(INDIRECT("'Selo '!"&amp;ADDRESS(17,$Z$3+5,4)&amp;":"&amp;ADDRESS(67,$Z$3+5,4)),A303))</f>
      </c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7"/>
      <c r="Y303" s="119"/>
      <c r="Z303" s="107">
        <f>IF(OR(A303&gt;$AE$6,$AE$6&lt;2,$B$6=0),"",(B303-$B$5)/$B$6)</f>
      </c>
      <c r="AA303" s="107">
        <f>IF(Z303="","",MAX(0.000000000001,MIN(0.999999999999,NORMSDIST(Z303))))</f>
      </c>
      <c r="AB303" s="107">
        <f>IF(AA303="","",LN(AA303))</f>
      </c>
      <c r="AC303" s="107">
        <f>IF(OR(A303&gt;$AE$6,$AE$6&lt;2,$B$6=0),"",INDEX($AA$10:$AA$1009,$AE$6+1-A303))</f>
      </c>
      <c r="AD303" s="107">
        <f>IF(AC303="","",LN(1-AC303))</f>
      </c>
      <c r="AE303" s="107">
        <f>IF(AB303="","",-(2*A303-1)*(AB303+AD303)/$AE$6)</f>
      </c>
      <c r="AF303" s="106">
        <f>IF(AE303="","",SUM($AE$10:AE303)-$AE$6)</f>
      </c>
      <c r="AG303" s="106"/>
      <c r="AH303" s="107"/>
      <c r="AI303" s="106"/>
      <c r="AJ303" s="106"/>
      <c r="AK303" s="106"/>
    </row>
    <row r="304" ht="12.75" customHeight="1">
      <c r="A304" s="114">
        <v>295.0</v>
      </c>
      <c r="B304" s="107">
        <f>IF(A304&gt;$AE$6,"",SMALL(INDIRECT("'Selo '!"&amp;ADDRESS(17,$Z$3+5,4)&amp;":"&amp;ADDRESS(67,$Z$3+5,4)),A304))</f>
      </c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7"/>
      <c r="Y304" s="119"/>
      <c r="Z304" s="107">
        <f>IF(OR(A304&gt;$AE$6,$AE$6&lt;2,$B$6=0),"",(B304-$B$5)/$B$6)</f>
      </c>
      <c r="AA304" s="107">
        <f>IF(Z304="","",MAX(0.000000000001,MIN(0.999999999999,NORMSDIST(Z304))))</f>
      </c>
      <c r="AB304" s="107">
        <f>IF(AA304="","",LN(AA304))</f>
      </c>
      <c r="AC304" s="107">
        <f>IF(OR(A304&gt;$AE$6,$AE$6&lt;2,$B$6=0),"",INDEX($AA$10:$AA$1009,$AE$6+1-A304))</f>
      </c>
      <c r="AD304" s="107">
        <f>IF(AC304="","",LN(1-AC304))</f>
      </c>
      <c r="AE304" s="107">
        <f>IF(AB304="","",-(2*A304-1)*(AB304+AD304)/$AE$6)</f>
      </c>
      <c r="AF304" s="106">
        <f>IF(AE304="","",SUM($AE$10:AE304)-$AE$6)</f>
      </c>
      <c r="AG304" s="106"/>
      <c r="AH304" s="107"/>
      <c r="AI304" s="106"/>
      <c r="AJ304" s="106"/>
      <c r="AK304" s="106"/>
    </row>
    <row r="305" ht="12.75" customHeight="1">
      <c r="A305" s="114">
        <v>296.0</v>
      </c>
      <c r="B305" s="107">
        <f>IF(A305&gt;$AE$6,"",SMALL(INDIRECT("'Selo '!"&amp;ADDRESS(17,$Z$3+5,4)&amp;":"&amp;ADDRESS(67,$Z$3+5,4)),A305))</f>
      </c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7"/>
      <c r="Y305" s="119"/>
      <c r="Z305" s="107">
        <f>IF(OR(A305&gt;$AE$6,$AE$6&lt;2,$B$6=0),"",(B305-$B$5)/$B$6)</f>
      </c>
      <c r="AA305" s="107">
        <f>IF(Z305="","",MAX(0.000000000001,MIN(0.999999999999,NORMSDIST(Z305))))</f>
      </c>
      <c r="AB305" s="107">
        <f>IF(AA305="","",LN(AA305))</f>
      </c>
      <c r="AC305" s="107">
        <f>IF(OR(A305&gt;$AE$6,$AE$6&lt;2,$B$6=0),"",INDEX($AA$10:$AA$1009,$AE$6+1-A305))</f>
      </c>
      <c r="AD305" s="107">
        <f>IF(AC305="","",LN(1-AC305))</f>
      </c>
      <c r="AE305" s="107">
        <f>IF(AB305="","",-(2*A305-1)*(AB305+AD305)/$AE$6)</f>
      </c>
      <c r="AF305" s="106">
        <f>IF(AE305="","",SUM($AE$10:AE305)-$AE$6)</f>
      </c>
      <c r="AG305" s="106"/>
      <c r="AH305" s="107"/>
      <c r="AI305" s="106"/>
      <c r="AJ305" s="106"/>
      <c r="AK305" s="106"/>
    </row>
    <row r="306" ht="12.75" customHeight="1">
      <c r="A306" s="114">
        <v>297.0</v>
      </c>
      <c r="B306" s="107">
        <f>IF(A306&gt;$AE$6,"",SMALL(INDIRECT("'Selo '!"&amp;ADDRESS(17,$Z$3+5,4)&amp;":"&amp;ADDRESS(67,$Z$3+5,4)),A306))</f>
      </c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7"/>
      <c r="Y306" s="119"/>
      <c r="Z306" s="107">
        <f>IF(OR(A306&gt;$AE$6,$AE$6&lt;2,$B$6=0),"",(B306-$B$5)/$B$6)</f>
      </c>
      <c r="AA306" s="107">
        <f>IF(Z306="","",MAX(0.000000000001,MIN(0.999999999999,NORMSDIST(Z306))))</f>
      </c>
      <c r="AB306" s="107">
        <f>IF(AA306="","",LN(AA306))</f>
      </c>
      <c r="AC306" s="107">
        <f>IF(OR(A306&gt;$AE$6,$AE$6&lt;2,$B$6=0),"",INDEX($AA$10:$AA$1009,$AE$6+1-A306))</f>
      </c>
      <c r="AD306" s="107">
        <f>IF(AC306="","",LN(1-AC306))</f>
      </c>
      <c r="AE306" s="107">
        <f>IF(AB306="","",-(2*A306-1)*(AB306+AD306)/$AE$6)</f>
      </c>
      <c r="AF306" s="106">
        <f>IF(AE306="","",SUM($AE$10:AE306)-$AE$6)</f>
      </c>
      <c r="AG306" s="106"/>
      <c r="AH306" s="107"/>
      <c r="AI306" s="106"/>
      <c r="AJ306" s="106"/>
      <c r="AK306" s="106"/>
    </row>
    <row r="307" ht="12.75" customHeight="1">
      <c r="A307" s="114">
        <v>298.0</v>
      </c>
      <c r="B307" s="107">
        <f>IF(A307&gt;$AE$6,"",SMALL(INDIRECT("'Selo '!"&amp;ADDRESS(17,$Z$3+5,4)&amp;":"&amp;ADDRESS(67,$Z$3+5,4)),A307))</f>
      </c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7"/>
      <c r="Y307" s="119"/>
      <c r="Z307" s="107">
        <f>IF(OR(A307&gt;$AE$6,$AE$6&lt;2,$B$6=0),"",(B307-$B$5)/$B$6)</f>
      </c>
      <c r="AA307" s="107">
        <f>IF(Z307="","",MAX(0.000000000001,MIN(0.999999999999,NORMSDIST(Z307))))</f>
      </c>
      <c r="AB307" s="107">
        <f>IF(AA307="","",LN(AA307))</f>
      </c>
      <c r="AC307" s="107">
        <f>IF(OR(A307&gt;$AE$6,$AE$6&lt;2,$B$6=0),"",INDEX($AA$10:$AA$1009,$AE$6+1-A307))</f>
      </c>
      <c r="AD307" s="107">
        <f>IF(AC307="","",LN(1-AC307))</f>
      </c>
      <c r="AE307" s="107">
        <f>IF(AB307="","",-(2*A307-1)*(AB307+AD307)/$AE$6)</f>
      </c>
      <c r="AF307" s="106">
        <f>IF(AE307="","",SUM($AE$10:AE307)-$AE$6)</f>
      </c>
      <c r="AG307" s="106"/>
      <c r="AH307" s="107"/>
      <c r="AI307" s="106"/>
      <c r="AJ307" s="106"/>
      <c r="AK307" s="106"/>
    </row>
    <row r="308" ht="12.75" customHeight="1">
      <c r="A308" s="114">
        <v>299.0</v>
      </c>
      <c r="B308" s="107">
        <f>IF(A308&gt;$AE$6,"",SMALL(INDIRECT("'Selo '!"&amp;ADDRESS(17,$Z$3+5,4)&amp;":"&amp;ADDRESS(67,$Z$3+5,4)),A308))</f>
      </c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7"/>
      <c r="Y308" s="119"/>
      <c r="Z308" s="107">
        <f>IF(OR(A308&gt;$AE$6,$AE$6&lt;2,$B$6=0),"",(B308-$B$5)/$B$6)</f>
      </c>
      <c r="AA308" s="107">
        <f>IF(Z308="","",MAX(0.000000000001,MIN(0.999999999999,NORMSDIST(Z308))))</f>
      </c>
      <c r="AB308" s="107">
        <f>IF(AA308="","",LN(AA308))</f>
      </c>
      <c r="AC308" s="107">
        <f>IF(OR(A308&gt;$AE$6,$AE$6&lt;2,$B$6=0),"",INDEX($AA$10:$AA$1009,$AE$6+1-A308))</f>
      </c>
      <c r="AD308" s="107">
        <f>IF(AC308="","",LN(1-AC308))</f>
      </c>
      <c r="AE308" s="107">
        <f>IF(AB308="","",-(2*A308-1)*(AB308+AD308)/$AE$6)</f>
      </c>
      <c r="AF308" s="106">
        <f>IF(AE308="","",SUM($AE$10:AE308)-$AE$6)</f>
      </c>
      <c r="AG308" s="106"/>
      <c r="AH308" s="107"/>
      <c r="AI308" s="106"/>
      <c r="AJ308" s="106"/>
      <c r="AK308" s="106"/>
    </row>
    <row r="309" ht="12.75" customHeight="1">
      <c r="A309" s="114">
        <v>300.0</v>
      </c>
      <c r="B309" s="107">
        <f>IF(A309&gt;$AE$6,"",SMALL(INDIRECT("'Selo '!"&amp;ADDRESS(17,$Z$3+5,4)&amp;":"&amp;ADDRESS(67,$Z$3+5,4)),A309))</f>
      </c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7"/>
      <c r="Y309" s="119"/>
      <c r="Z309" s="107">
        <f>IF(OR(A309&gt;$AE$6,$AE$6&lt;2,$B$6=0),"",(B309-$B$5)/$B$6)</f>
      </c>
      <c r="AA309" s="107">
        <f>IF(Z309="","",MAX(0.000000000001,MIN(0.999999999999,NORMSDIST(Z309))))</f>
      </c>
      <c r="AB309" s="107">
        <f>IF(AA309="","",LN(AA309))</f>
      </c>
      <c r="AC309" s="107">
        <f>IF(OR(A309&gt;$AE$6,$AE$6&lt;2,$B$6=0),"",INDEX($AA$10:$AA$1009,$AE$6+1-A309))</f>
      </c>
      <c r="AD309" s="107">
        <f>IF(AC309="","",LN(1-AC309))</f>
      </c>
      <c r="AE309" s="107">
        <f>IF(AB309="","",-(2*A309-1)*(AB309+AD309)/$AE$6)</f>
      </c>
      <c r="AF309" s="106">
        <f>IF(AE309="","",SUM($AE$10:AE309)-$AE$6)</f>
      </c>
      <c r="AG309" s="106"/>
      <c r="AH309" s="107"/>
      <c r="AI309" s="106"/>
      <c r="AJ309" s="106"/>
      <c r="AK309" s="106"/>
    </row>
    <row r="310" ht="12.75" customHeight="1">
      <c r="A310" s="114">
        <v>301.0</v>
      </c>
      <c r="B310" s="107">
        <f>IF(A310&gt;$AE$6,"",SMALL(INDIRECT("'Selo '!"&amp;ADDRESS(17,$Z$3+5,4)&amp;":"&amp;ADDRESS(67,$Z$3+5,4)),A310))</f>
      </c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7"/>
      <c r="Y310" s="119"/>
      <c r="Z310" s="107">
        <f>IF(OR(A310&gt;$AE$6,$AE$6&lt;2,$B$6=0),"",(B310-$B$5)/$B$6)</f>
      </c>
      <c r="AA310" s="107">
        <f>IF(Z310="","",MAX(0.000000000001,MIN(0.999999999999,NORMSDIST(Z310))))</f>
      </c>
      <c r="AB310" s="107">
        <f>IF(AA310="","",LN(AA310))</f>
      </c>
      <c r="AC310" s="107">
        <f>IF(OR(A310&gt;$AE$6,$AE$6&lt;2,$B$6=0),"",INDEX($AA$10:$AA$1009,$AE$6+1-A310))</f>
      </c>
      <c r="AD310" s="107">
        <f>IF(AC310="","",LN(1-AC310))</f>
      </c>
      <c r="AE310" s="107">
        <f>IF(AB310="","",-(2*A310-1)*(AB310+AD310)/$AE$6)</f>
      </c>
      <c r="AF310" s="106">
        <f>IF(AE310="","",SUM($AE$10:AE310)-$AE$6)</f>
      </c>
      <c r="AG310" s="106"/>
      <c r="AH310" s="107"/>
      <c r="AI310" s="106"/>
      <c r="AJ310" s="106"/>
      <c r="AK310" s="106"/>
    </row>
    <row r="311" ht="12.75" customHeight="1">
      <c r="A311" s="114">
        <v>302.0</v>
      </c>
      <c r="B311" s="107">
        <f>IF(A311&gt;$AE$6,"",SMALL(INDIRECT("'Selo '!"&amp;ADDRESS(17,$Z$3+5,4)&amp;":"&amp;ADDRESS(67,$Z$3+5,4)),A311))</f>
      </c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7"/>
      <c r="Y311" s="119"/>
      <c r="Z311" s="107">
        <f>IF(OR(A311&gt;$AE$6,$AE$6&lt;2,$B$6=0),"",(B311-$B$5)/$B$6)</f>
      </c>
      <c r="AA311" s="107">
        <f>IF(Z311="","",MAX(0.000000000001,MIN(0.999999999999,NORMSDIST(Z311))))</f>
      </c>
      <c r="AB311" s="107">
        <f>IF(AA311="","",LN(AA311))</f>
      </c>
      <c r="AC311" s="107">
        <f>IF(OR(A311&gt;$AE$6,$AE$6&lt;2,$B$6=0),"",INDEX($AA$10:$AA$1009,$AE$6+1-A311))</f>
      </c>
      <c r="AD311" s="107">
        <f>IF(AC311="","",LN(1-AC311))</f>
      </c>
      <c r="AE311" s="107">
        <f>IF(AB311="","",-(2*A311-1)*(AB311+AD311)/$AE$6)</f>
      </c>
      <c r="AF311" s="106">
        <f>IF(AE311="","",SUM($AE$10:AE311)-$AE$6)</f>
      </c>
      <c r="AG311" s="106"/>
      <c r="AH311" s="107"/>
      <c r="AI311" s="106"/>
      <c r="AJ311" s="106"/>
      <c r="AK311" s="106"/>
    </row>
    <row r="312" ht="12.75" customHeight="1">
      <c r="A312" s="114">
        <v>303.0</v>
      </c>
      <c r="B312" s="107">
        <f>IF(A312&gt;$AE$6,"",SMALL(INDIRECT("'Selo '!"&amp;ADDRESS(17,$Z$3+5,4)&amp;":"&amp;ADDRESS(67,$Z$3+5,4)),A312))</f>
      </c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7"/>
      <c r="Y312" s="119"/>
      <c r="Z312" s="107">
        <f>IF(OR(A312&gt;$AE$6,$AE$6&lt;2,$B$6=0),"",(B312-$B$5)/$B$6)</f>
      </c>
      <c r="AA312" s="107">
        <f>IF(Z312="","",MAX(0.000000000001,MIN(0.999999999999,NORMSDIST(Z312))))</f>
      </c>
      <c r="AB312" s="107">
        <f>IF(AA312="","",LN(AA312))</f>
      </c>
      <c r="AC312" s="107">
        <f>IF(OR(A312&gt;$AE$6,$AE$6&lt;2,$B$6=0),"",INDEX($AA$10:$AA$1009,$AE$6+1-A312))</f>
      </c>
      <c r="AD312" s="107">
        <f>IF(AC312="","",LN(1-AC312))</f>
      </c>
      <c r="AE312" s="107">
        <f>IF(AB312="","",-(2*A312-1)*(AB312+AD312)/$AE$6)</f>
      </c>
      <c r="AF312" s="106">
        <f>IF(AE312="","",SUM($AE$10:AE312)-$AE$6)</f>
      </c>
      <c r="AG312" s="106"/>
      <c r="AH312" s="107"/>
      <c r="AI312" s="106"/>
      <c r="AJ312" s="106"/>
      <c r="AK312" s="106"/>
    </row>
    <row r="313" ht="12.75" customHeight="1">
      <c r="A313" s="114">
        <v>304.0</v>
      </c>
      <c r="B313" s="107">
        <f>IF(A313&gt;$AE$6,"",SMALL(INDIRECT("'Selo '!"&amp;ADDRESS(17,$Z$3+5,4)&amp;":"&amp;ADDRESS(67,$Z$3+5,4)),A313))</f>
      </c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7"/>
      <c r="Y313" s="119"/>
      <c r="Z313" s="107">
        <f>IF(OR(A313&gt;$AE$6,$AE$6&lt;2,$B$6=0),"",(B313-$B$5)/$B$6)</f>
      </c>
      <c r="AA313" s="107">
        <f>IF(Z313="","",MAX(0.000000000001,MIN(0.999999999999,NORMSDIST(Z313))))</f>
      </c>
      <c r="AB313" s="107">
        <f>IF(AA313="","",LN(AA313))</f>
      </c>
      <c r="AC313" s="107">
        <f>IF(OR(A313&gt;$AE$6,$AE$6&lt;2,$B$6=0),"",INDEX($AA$10:$AA$1009,$AE$6+1-A313))</f>
      </c>
      <c r="AD313" s="107">
        <f>IF(AC313="","",LN(1-AC313))</f>
      </c>
      <c r="AE313" s="107">
        <f>IF(AB313="","",-(2*A313-1)*(AB313+AD313)/$AE$6)</f>
      </c>
      <c r="AF313" s="106">
        <f>IF(AE313="","",SUM($AE$10:AE313)-$AE$6)</f>
      </c>
      <c r="AG313" s="106"/>
      <c r="AH313" s="107"/>
      <c r="AI313" s="106"/>
      <c r="AJ313" s="106"/>
      <c r="AK313" s="106"/>
    </row>
    <row r="314" ht="12.75" customHeight="1">
      <c r="A314" s="114">
        <v>305.0</v>
      </c>
      <c r="B314" s="107">
        <f>IF(A314&gt;$AE$6,"",SMALL(INDIRECT("'Selo '!"&amp;ADDRESS(17,$Z$3+5,4)&amp;":"&amp;ADDRESS(67,$Z$3+5,4)),A314))</f>
      </c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7"/>
      <c r="Y314" s="119"/>
      <c r="Z314" s="107">
        <f>IF(OR(A314&gt;$AE$6,$AE$6&lt;2,$B$6=0),"",(B314-$B$5)/$B$6)</f>
      </c>
      <c r="AA314" s="107">
        <f>IF(Z314="","",MAX(0.000000000001,MIN(0.999999999999,NORMSDIST(Z314))))</f>
      </c>
      <c r="AB314" s="107">
        <f>IF(AA314="","",LN(AA314))</f>
      </c>
      <c r="AC314" s="107">
        <f>IF(OR(A314&gt;$AE$6,$AE$6&lt;2,$B$6=0),"",INDEX($AA$10:$AA$1009,$AE$6+1-A314))</f>
      </c>
      <c r="AD314" s="107">
        <f>IF(AC314="","",LN(1-AC314))</f>
      </c>
      <c r="AE314" s="107">
        <f>IF(AB314="","",-(2*A314-1)*(AB314+AD314)/$AE$6)</f>
      </c>
      <c r="AF314" s="106">
        <f>IF(AE314="","",SUM($AE$10:AE314)-$AE$6)</f>
      </c>
      <c r="AG314" s="106"/>
      <c r="AH314" s="107"/>
      <c r="AI314" s="106"/>
      <c r="AJ314" s="106"/>
      <c r="AK314" s="106"/>
    </row>
    <row r="315" ht="12.75" customHeight="1">
      <c r="A315" s="114">
        <v>306.0</v>
      </c>
      <c r="B315" s="107">
        <f>IF(A315&gt;$AE$6,"",SMALL(INDIRECT("'Selo '!"&amp;ADDRESS(17,$Z$3+5,4)&amp;":"&amp;ADDRESS(67,$Z$3+5,4)),A315))</f>
      </c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7"/>
      <c r="Y315" s="119"/>
      <c r="Z315" s="107">
        <f>IF(OR(A315&gt;$AE$6,$AE$6&lt;2,$B$6=0),"",(B315-$B$5)/$B$6)</f>
      </c>
      <c r="AA315" s="107">
        <f>IF(Z315="","",MAX(0.000000000001,MIN(0.999999999999,NORMSDIST(Z315))))</f>
      </c>
      <c r="AB315" s="107">
        <f>IF(AA315="","",LN(AA315))</f>
      </c>
      <c r="AC315" s="107">
        <f>IF(OR(A315&gt;$AE$6,$AE$6&lt;2,$B$6=0),"",INDEX($AA$10:$AA$1009,$AE$6+1-A315))</f>
      </c>
      <c r="AD315" s="107">
        <f>IF(AC315="","",LN(1-AC315))</f>
      </c>
      <c r="AE315" s="107">
        <f>IF(AB315="","",-(2*A315-1)*(AB315+AD315)/$AE$6)</f>
      </c>
      <c r="AF315" s="106">
        <f>IF(AE315="","",SUM($AE$10:AE315)-$AE$6)</f>
      </c>
      <c r="AG315" s="106"/>
      <c r="AH315" s="107"/>
      <c r="AI315" s="106"/>
      <c r="AJ315" s="106"/>
      <c r="AK315" s="106"/>
    </row>
    <row r="316" ht="12.75" customHeight="1">
      <c r="A316" s="114">
        <v>307.0</v>
      </c>
      <c r="B316" s="107">
        <f>IF(A316&gt;$AE$6,"",SMALL(INDIRECT("'Selo '!"&amp;ADDRESS(17,$Z$3+5,4)&amp;":"&amp;ADDRESS(67,$Z$3+5,4)),A316))</f>
      </c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7"/>
      <c r="Y316" s="119"/>
      <c r="Z316" s="107">
        <f>IF(OR(A316&gt;$AE$6,$AE$6&lt;2,$B$6=0),"",(B316-$B$5)/$B$6)</f>
      </c>
      <c r="AA316" s="107">
        <f>IF(Z316="","",MAX(0.000000000001,MIN(0.999999999999,NORMSDIST(Z316))))</f>
      </c>
      <c r="AB316" s="107">
        <f>IF(AA316="","",LN(AA316))</f>
      </c>
      <c r="AC316" s="107">
        <f>IF(OR(A316&gt;$AE$6,$AE$6&lt;2,$B$6=0),"",INDEX($AA$10:$AA$1009,$AE$6+1-A316))</f>
      </c>
      <c r="AD316" s="107">
        <f>IF(AC316="","",LN(1-AC316))</f>
      </c>
      <c r="AE316" s="107">
        <f>IF(AB316="","",-(2*A316-1)*(AB316+AD316)/$AE$6)</f>
      </c>
      <c r="AF316" s="106">
        <f>IF(AE316="","",SUM($AE$10:AE316)-$AE$6)</f>
      </c>
      <c r="AG316" s="106"/>
      <c r="AH316" s="107"/>
      <c r="AI316" s="106"/>
      <c r="AJ316" s="106"/>
      <c r="AK316" s="106"/>
    </row>
    <row r="317" ht="12.75" customHeight="1">
      <c r="A317" s="114">
        <v>308.0</v>
      </c>
      <c r="B317" s="107">
        <f>IF(A317&gt;$AE$6,"",SMALL(INDIRECT("'Selo '!"&amp;ADDRESS(17,$Z$3+5,4)&amp;":"&amp;ADDRESS(67,$Z$3+5,4)),A317))</f>
      </c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7"/>
      <c r="Y317" s="119"/>
      <c r="Z317" s="107">
        <f>IF(OR(A317&gt;$AE$6,$AE$6&lt;2,$B$6=0),"",(B317-$B$5)/$B$6)</f>
      </c>
      <c r="AA317" s="107">
        <f>IF(Z317="","",MAX(0.000000000001,MIN(0.999999999999,NORMSDIST(Z317))))</f>
      </c>
      <c r="AB317" s="107">
        <f>IF(AA317="","",LN(AA317))</f>
      </c>
      <c r="AC317" s="107">
        <f>IF(OR(A317&gt;$AE$6,$AE$6&lt;2,$B$6=0),"",INDEX($AA$10:$AA$1009,$AE$6+1-A317))</f>
      </c>
      <c r="AD317" s="107">
        <f>IF(AC317="","",LN(1-AC317))</f>
      </c>
      <c r="AE317" s="107">
        <f>IF(AB317="","",-(2*A317-1)*(AB317+AD317)/$AE$6)</f>
      </c>
      <c r="AF317" s="106">
        <f>IF(AE317="","",SUM($AE$10:AE317)-$AE$6)</f>
      </c>
      <c r="AG317" s="106"/>
      <c r="AH317" s="107"/>
      <c r="AI317" s="106"/>
      <c r="AJ317" s="106"/>
      <c r="AK317" s="106"/>
    </row>
    <row r="318" ht="12.75" customHeight="1">
      <c r="A318" s="114">
        <v>309.0</v>
      </c>
      <c r="B318" s="107">
        <f>IF(A318&gt;$AE$6,"",SMALL(INDIRECT("'Selo '!"&amp;ADDRESS(17,$Z$3+5,4)&amp;":"&amp;ADDRESS(67,$Z$3+5,4)),A318))</f>
      </c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7"/>
      <c r="Y318" s="119"/>
      <c r="Z318" s="107">
        <f>IF(OR(A318&gt;$AE$6,$AE$6&lt;2,$B$6=0),"",(B318-$B$5)/$B$6)</f>
      </c>
      <c r="AA318" s="107">
        <f>IF(Z318="","",MAX(0.000000000001,MIN(0.999999999999,NORMSDIST(Z318))))</f>
      </c>
      <c r="AB318" s="107">
        <f>IF(AA318="","",LN(AA318))</f>
      </c>
      <c r="AC318" s="107">
        <f>IF(OR(A318&gt;$AE$6,$AE$6&lt;2,$B$6=0),"",INDEX($AA$10:$AA$1009,$AE$6+1-A318))</f>
      </c>
      <c r="AD318" s="107">
        <f>IF(AC318="","",LN(1-AC318))</f>
      </c>
      <c r="AE318" s="107">
        <f>IF(AB318="","",-(2*A318-1)*(AB318+AD318)/$AE$6)</f>
      </c>
      <c r="AF318" s="106">
        <f>IF(AE318="","",SUM($AE$10:AE318)-$AE$6)</f>
      </c>
      <c r="AG318" s="106"/>
      <c r="AH318" s="107"/>
      <c r="AI318" s="106"/>
      <c r="AJ318" s="106"/>
      <c r="AK318" s="106"/>
    </row>
    <row r="319" ht="12.75" customHeight="1">
      <c r="A319" s="114">
        <v>310.0</v>
      </c>
      <c r="B319" s="107">
        <f>IF(A319&gt;$AE$6,"",SMALL(INDIRECT("'Selo '!"&amp;ADDRESS(17,$Z$3+5,4)&amp;":"&amp;ADDRESS(67,$Z$3+5,4)),A319))</f>
      </c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7"/>
      <c r="Y319" s="119"/>
      <c r="Z319" s="107">
        <f>IF(OR(A319&gt;$AE$6,$AE$6&lt;2,$B$6=0),"",(B319-$B$5)/$B$6)</f>
      </c>
      <c r="AA319" s="107">
        <f>IF(Z319="","",MAX(0.000000000001,MIN(0.999999999999,NORMSDIST(Z319))))</f>
      </c>
      <c r="AB319" s="107">
        <f>IF(AA319="","",LN(AA319))</f>
      </c>
      <c r="AC319" s="107">
        <f>IF(OR(A319&gt;$AE$6,$AE$6&lt;2,$B$6=0),"",INDEX($AA$10:$AA$1009,$AE$6+1-A319))</f>
      </c>
      <c r="AD319" s="107">
        <f>IF(AC319="","",LN(1-AC319))</f>
      </c>
      <c r="AE319" s="107">
        <f>IF(AB319="","",-(2*A319-1)*(AB319+AD319)/$AE$6)</f>
      </c>
      <c r="AF319" s="106">
        <f>IF(AE319="","",SUM($AE$10:AE319)-$AE$6)</f>
      </c>
      <c r="AG319" s="106"/>
      <c r="AH319" s="107"/>
      <c r="AI319" s="106"/>
      <c r="AJ319" s="106"/>
      <c r="AK319" s="106"/>
    </row>
    <row r="320" ht="12.75" customHeight="1">
      <c r="A320" s="114">
        <v>311.0</v>
      </c>
      <c r="B320" s="107">
        <f>IF(A320&gt;$AE$6,"",SMALL(INDIRECT("'Selo '!"&amp;ADDRESS(17,$Z$3+5,4)&amp;":"&amp;ADDRESS(67,$Z$3+5,4)),A320))</f>
      </c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7"/>
      <c r="Y320" s="119"/>
      <c r="Z320" s="107">
        <f>IF(OR(A320&gt;$AE$6,$AE$6&lt;2,$B$6=0),"",(B320-$B$5)/$B$6)</f>
      </c>
      <c r="AA320" s="107">
        <f>IF(Z320="","",MAX(0.000000000001,MIN(0.999999999999,NORMSDIST(Z320))))</f>
      </c>
      <c r="AB320" s="107">
        <f>IF(AA320="","",LN(AA320))</f>
      </c>
      <c r="AC320" s="107">
        <f>IF(OR(A320&gt;$AE$6,$AE$6&lt;2,$B$6=0),"",INDEX($AA$10:$AA$1009,$AE$6+1-A320))</f>
      </c>
      <c r="AD320" s="107">
        <f>IF(AC320="","",LN(1-AC320))</f>
      </c>
      <c r="AE320" s="107">
        <f>IF(AB320="","",-(2*A320-1)*(AB320+AD320)/$AE$6)</f>
      </c>
      <c r="AF320" s="106">
        <f>IF(AE320="","",SUM($AE$10:AE320)-$AE$6)</f>
      </c>
      <c r="AG320" s="106"/>
      <c r="AH320" s="107"/>
      <c r="AI320" s="106"/>
      <c r="AJ320" s="106"/>
      <c r="AK320" s="106"/>
    </row>
    <row r="321" ht="12.75" customHeight="1">
      <c r="A321" s="114">
        <v>312.0</v>
      </c>
      <c r="B321" s="107">
        <f>IF(A321&gt;$AE$6,"",SMALL(INDIRECT("'Selo '!"&amp;ADDRESS(17,$Z$3+5,4)&amp;":"&amp;ADDRESS(67,$Z$3+5,4)),A321))</f>
      </c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7"/>
      <c r="Y321" s="119"/>
      <c r="Z321" s="107">
        <f>IF(OR(A321&gt;$AE$6,$AE$6&lt;2,$B$6=0),"",(B321-$B$5)/$B$6)</f>
      </c>
      <c r="AA321" s="107">
        <f>IF(Z321="","",MAX(0.000000000001,MIN(0.999999999999,NORMSDIST(Z321))))</f>
      </c>
      <c r="AB321" s="107">
        <f>IF(AA321="","",LN(AA321))</f>
      </c>
      <c r="AC321" s="107">
        <f>IF(OR(A321&gt;$AE$6,$AE$6&lt;2,$B$6=0),"",INDEX($AA$10:$AA$1009,$AE$6+1-A321))</f>
      </c>
      <c r="AD321" s="107">
        <f>IF(AC321="","",LN(1-AC321))</f>
      </c>
      <c r="AE321" s="107">
        <f>IF(AB321="","",-(2*A321-1)*(AB321+AD321)/$AE$6)</f>
      </c>
      <c r="AF321" s="106">
        <f>IF(AE321="","",SUM($AE$10:AE321)-$AE$6)</f>
      </c>
      <c r="AG321" s="106"/>
      <c r="AH321" s="107"/>
      <c r="AI321" s="106"/>
      <c r="AJ321" s="106"/>
      <c r="AK321" s="106"/>
    </row>
    <row r="322" ht="12.75" customHeight="1">
      <c r="A322" s="114">
        <v>313.0</v>
      </c>
      <c r="B322" s="107">
        <f>IF(A322&gt;$AE$6,"",SMALL(INDIRECT("'Selo '!"&amp;ADDRESS(17,$Z$3+5,4)&amp;":"&amp;ADDRESS(67,$Z$3+5,4)),A322))</f>
      </c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7"/>
      <c r="Y322" s="119"/>
      <c r="Z322" s="107">
        <f>IF(OR(A322&gt;$AE$6,$AE$6&lt;2,$B$6=0),"",(B322-$B$5)/$B$6)</f>
      </c>
      <c r="AA322" s="107">
        <f>IF(Z322="","",MAX(0.000000000001,MIN(0.999999999999,NORMSDIST(Z322))))</f>
      </c>
      <c r="AB322" s="107">
        <f>IF(AA322="","",LN(AA322))</f>
      </c>
      <c r="AC322" s="107">
        <f>IF(OR(A322&gt;$AE$6,$AE$6&lt;2,$B$6=0),"",INDEX($AA$10:$AA$1009,$AE$6+1-A322))</f>
      </c>
      <c r="AD322" s="107">
        <f>IF(AC322="","",LN(1-AC322))</f>
      </c>
      <c r="AE322" s="107">
        <f>IF(AB322="","",-(2*A322-1)*(AB322+AD322)/$AE$6)</f>
      </c>
      <c r="AF322" s="106">
        <f>IF(AE322="","",SUM($AE$10:AE322)-$AE$6)</f>
      </c>
      <c r="AG322" s="106"/>
      <c r="AH322" s="107"/>
      <c r="AI322" s="106"/>
      <c r="AJ322" s="106"/>
      <c r="AK322" s="106"/>
    </row>
    <row r="323" ht="12.75" customHeight="1">
      <c r="A323" s="114">
        <v>314.0</v>
      </c>
      <c r="B323" s="107">
        <f>IF(A323&gt;$AE$6,"",SMALL(INDIRECT("'Selo '!"&amp;ADDRESS(17,$Z$3+5,4)&amp;":"&amp;ADDRESS(67,$Z$3+5,4)),A323))</f>
      </c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7"/>
      <c r="Y323" s="119"/>
      <c r="Z323" s="107">
        <f>IF(OR(A323&gt;$AE$6,$AE$6&lt;2,$B$6=0),"",(B323-$B$5)/$B$6)</f>
      </c>
      <c r="AA323" s="107">
        <f>IF(Z323="","",MAX(0.000000000001,MIN(0.999999999999,NORMSDIST(Z323))))</f>
      </c>
      <c r="AB323" s="107">
        <f>IF(AA323="","",LN(AA323))</f>
      </c>
      <c r="AC323" s="107">
        <f>IF(OR(A323&gt;$AE$6,$AE$6&lt;2,$B$6=0),"",INDEX($AA$10:$AA$1009,$AE$6+1-A323))</f>
      </c>
      <c r="AD323" s="107">
        <f>IF(AC323="","",LN(1-AC323))</f>
      </c>
      <c r="AE323" s="107">
        <f>IF(AB323="","",-(2*A323-1)*(AB323+AD323)/$AE$6)</f>
      </c>
      <c r="AF323" s="106">
        <f>IF(AE323="","",SUM($AE$10:AE323)-$AE$6)</f>
      </c>
      <c r="AG323" s="106"/>
      <c r="AH323" s="107"/>
      <c r="AI323" s="106"/>
      <c r="AJ323" s="106"/>
      <c r="AK323" s="106"/>
    </row>
    <row r="324" ht="12.75" customHeight="1">
      <c r="A324" s="114">
        <v>315.0</v>
      </c>
      <c r="B324" s="107">
        <f>IF(A324&gt;$AE$6,"",SMALL(INDIRECT("'Selo '!"&amp;ADDRESS(17,$Z$3+5,4)&amp;":"&amp;ADDRESS(67,$Z$3+5,4)),A324))</f>
      </c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7"/>
      <c r="Y324" s="119"/>
      <c r="Z324" s="107">
        <f>IF(OR(A324&gt;$AE$6,$AE$6&lt;2,$B$6=0),"",(B324-$B$5)/$B$6)</f>
      </c>
      <c r="AA324" s="107">
        <f>IF(Z324="","",MAX(0.000000000001,MIN(0.999999999999,NORMSDIST(Z324))))</f>
      </c>
      <c r="AB324" s="107">
        <f>IF(AA324="","",LN(AA324))</f>
      </c>
      <c r="AC324" s="107">
        <f>IF(OR(A324&gt;$AE$6,$AE$6&lt;2,$B$6=0),"",INDEX($AA$10:$AA$1009,$AE$6+1-A324))</f>
      </c>
      <c r="AD324" s="107">
        <f>IF(AC324="","",LN(1-AC324))</f>
      </c>
      <c r="AE324" s="107">
        <f>IF(AB324="","",-(2*A324-1)*(AB324+AD324)/$AE$6)</f>
      </c>
      <c r="AF324" s="106">
        <f>IF(AE324="","",SUM($AE$10:AE324)-$AE$6)</f>
      </c>
      <c r="AG324" s="106"/>
      <c r="AH324" s="107"/>
      <c r="AI324" s="106"/>
      <c r="AJ324" s="106"/>
      <c r="AK324" s="106"/>
    </row>
    <row r="325" ht="12.75" customHeight="1">
      <c r="A325" s="114">
        <v>316.0</v>
      </c>
      <c r="B325" s="107">
        <f>IF(A325&gt;$AE$6,"",SMALL(INDIRECT("'Selo '!"&amp;ADDRESS(17,$Z$3+5,4)&amp;":"&amp;ADDRESS(67,$Z$3+5,4)),A325))</f>
      </c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7"/>
      <c r="Y325" s="119"/>
      <c r="Z325" s="107">
        <f>IF(OR(A325&gt;$AE$6,$AE$6&lt;2,$B$6=0),"",(B325-$B$5)/$B$6)</f>
      </c>
      <c r="AA325" s="107">
        <f>IF(Z325="","",MAX(0.000000000001,MIN(0.999999999999,NORMSDIST(Z325))))</f>
      </c>
      <c r="AB325" s="107">
        <f>IF(AA325="","",LN(AA325))</f>
      </c>
      <c r="AC325" s="107">
        <f>IF(OR(A325&gt;$AE$6,$AE$6&lt;2,$B$6=0),"",INDEX($AA$10:$AA$1009,$AE$6+1-A325))</f>
      </c>
      <c r="AD325" s="107">
        <f>IF(AC325="","",LN(1-AC325))</f>
      </c>
      <c r="AE325" s="107">
        <f>IF(AB325="","",-(2*A325-1)*(AB325+AD325)/$AE$6)</f>
      </c>
      <c r="AF325" s="106">
        <f>IF(AE325="","",SUM($AE$10:AE325)-$AE$6)</f>
      </c>
      <c r="AG325" s="106"/>
      <c r="AH325" s="107"/>
      <c r="AI325" s="106"/>
      <c r="AJ325" s="106"/>
      <c r="AK325" s="106"/>
    </row>
    <row r="326" ht="12.75" customHeight="1">
      <c r="A326" s="114">
        <v>317.0</v>
      </c>
      <c r="B326" s="107">
        <f>IF(A326&gt;$AE$6,"",SMALL(INDIRECT("'Selo '!"&amp;ADDRESS(17,$Z$3+5,4)&amp;":"&amp;ADDRESS(67,$Z$3+5,4)),A326))</f>
      </c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7"/>
      <c r="Y326" s="119"/>
      <c r="Z326" s="107">
        <f>IF(OR(A326&gt;$AE$6,$AE$6&lt;2,$B$6=0),"",(B326-$B$5)/$B$6)</f>
      </c>
      <c r="AA326" s="107">
        <f>IF(Z326="","",MAX(0.000000000001,MIN(0.999999999999,NORMSDIST(Z326))))</f>
      </c>
      <c r="AB326" s="107">
        <f>IF(AA326="","",LN(AA326))</f>
      </c>
      <c r="AC326" s="107">
        <f>IF(OR(A326&gt;$AE$6,$AE$6&lt;2,$B$6=0),"",INDEX($AA$10:$AA$1009,$AE$6+1-A326))</f>
      </c>
      <c r="AD326" s="107">
        <f>IF(AC326="","",LN(1-AC326))</f>
      </c>
      <c r="AE326" s="107">
        <f>IF(AB326="","",-(2*A326-1)*(AB326+AD326)/$AE$6)</f>
      </c>
      <c r="AF326" s="106">
        <f>IF(AE326="","",SUM($AE$10:AE326)-$AE$6)</f>
      </c>
      <c r="AG326" s="106"/>
      <c r="AH326" s="107"/>
      <c r="AI326" s="106"/>
      <c r="AJ326" s="106"/>
      <c r="AK326" s="106"/>
    </row>
    <row r="327" ht="12.75" customHeight="1">
      <c r="A327" s="114">
        <v>318.0</v>
      </c>
      <c r="B327" s="107">
        <f>IF(A327&gt;$AE$6,"",SMALL(INDIRECT("'Selo '!"&amp;ADDRESS(17,$Z$3+5,4)&amp;":"&amp;ADDRESS(67,$Z$3+5,4)),A327))</f>
      </c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7"/>
      <c r="Y327" s="119"/>
      <c r="Z327" s="107">
        <f>IF(OR(A327&gt;$AE$6,$AE$6&lt;2,$B$6=0),"",(B327-$B$5)/$B$6)</f>
      </c>
      <c r="AA327" s="107">
        <f>IF(Z327="","",MAX(0.000000000001,MIN(0.999999999999,NORMSDIST(Z327))))</f>
      </c>
      <c r="AB327" s="107">
        <f>IF(AA327="","",LN(AA327))</f>
      </c>
      <c r="AC327" s="107">
        <f>IF(OR(A327&gt;$AE$6,$AE$6&lt;2,$B$6=0),"",INDEX($AA$10:$AA$1009,$AE$6+1-A327))</f>
      </c>
      <c r="AD327" s="107">
        <f>IF(AC327="","",LN(1-AC327))</f>
      </c>
      <c r="AE327" s="107">
        <f>IF(AB327="","",-(2*A327-1)*(AB327+AD327)/$AE$6)</f>
      </c>
      <c r="AF327" s="106">
        <f>IF(AE327="","",SUM($AE$10:AE327)-$AE$6)</f>
      </c>
      <c r="AG327" s="106"/>
      <c r="AH327" s="107"/>
      <c r="AI327" s="106"/>
      <c r="AJ327" s="106"/>
      <c r="AK327" s="106"/>
    </row>
    <row r="328" ht="12.75" customHeight="1">
      <c r="A328" s="114">
        <v>319.0</v>
      </c>
      <c r="B328" s="107">
        <f>IF(A328&gt;$AE$6,"",SMALL(INDIRECT("'Selo '!"&amp;ADDRESS(17,$Z$3+5,4)&amp;":"&amp;ADDRESS(67,$Z$3+5,4)),A328))</f>
      </c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7"/>
      <c r="Y328" s="119"/>
      <c r="Z328" s="107">
        <f>IF(OR(A328&gt;$AE$6,$AE$6&lt;2,$B$6=0),"",(B328-$B$5)/$B$6)</f>
      </c>
      <c r="AA328" s="107">
        <f>IF(Z328="","",MAX(0.000000000001,MIN(0.999999999999,NORMSDIST(Z328))))</f>
      </c>
      <c r="AB328" s="107">
        <f>IF(AA328="","",LN(AA328))</f>
      </c>
      <c r="AC328" s="107">
        <f>IF(OR(A328&gt;$AE$6,$AE$6&lt;2,$B$6=0),"",INDEX($AA$10:$AA$1009,$AE$6+1-A328))</f>
      </c>
      <c r="AD328" s="107">
        <f>IF(AC328="","",LN(1-AC328))</f>
      </c>
      <c r="AE328" s="107">
        <f>IF(AB328="","",-(2*A328-1)*(AB328+AD328)/$AE$6)</f>
      </c>
      <c r="AF328" s="106">
        <f>IF(AE328="","",SUM($AE$10:AE328)-$AE$6)</f>
      </c>
      <c r="AG328" s="106"/>
      <c r="AH328" s="107"/>
      <c r="AI328" s="106"/>
      <c r="AJ328" s="106"/>
      <c r="AK328" s="106"/>
    </row>
    <row r="329" ht="12.75" customHeight="1">
      <c r="A329" s="114">
        <v>320.0</v>
      </c>
      <c r="B329" s="107">
        <f>IF(A329&gt;$AE$6,"",SMALL(INDIRECT("'Selo '!"&amp;ADDRESS(17,$Z$3+5,4)&amp;":"&amp;ADDRESS(67,$Z$3+5,4)),A329))</f>
      </c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7"/>
      <c r="Y329" s="119"/>
      <c r="Z329" s="107">
        <f>IF(OR(A329&gt;$AE$6,$AE$6&lt;2,$B$6=0),"",(B329-$B$5)/$B$6)</f>
      </c>
      <c r="AA329" s="107">
        <f>IF(Z329="","",MAX(0.000000000001,MIN(0.999999999999,NORMSDIST(Z329))))</f>
      </c>
      <c r="AB329" s="107">
        <f>IF(AA329="","",LN(AA329))</f>
      </c>
      <c r="AC329" s="107">
        <f>IF(OR(A329&gt;$AE$6,$AE$6&lt;2,$B$6=0),"",INDEX($AA$10:$AA$1009,$AE$6+1-A329))</f>
      </c>
      <c r="AD329" s="107">
        <f>IF(AC329="","",LN(1-AC329))</f>
      </c>
      <c r="AE329" s="107">
        <f>IF(AB329="","",-(2*A329-1)*(AB329+AD329)/$AE$6)</f>
      </c>
      <c r="AF329" s="106">
        <f>IF(AE329="","",SUM($AE$10:AE329)-$AE$6)</f>
      </c>
      <c r="AG329" s="106"/>
      <c r="AH329" s="107"/>
      <c r="AI329" s="106"/>
      <c r="AJ329" s="106"/>
      <c r="AK329" s="106"/>
    </row>
    <row r="330" ht="12.75" customHeight="1">
      <c r="A330" s="114">
        <v>321.0</v>
      </c>
      <c r="B330" s="107">
        <f>IF(A330&gt;$AE$6,"",SMALL(INDIRECT("'Selo '!"&amp;ADDRESS(17,$Z$3+5,4)&amp;":"&amp;ADDRESS(67,$Z$3+5,4)),A330))</f>
      </c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7"/>
      <c r="Y330" s="119"/>
      <c r="Z330" s="107">
        <f>IF(OR(A330&gt;$AE$6,$AE$6&lt;2,$B$6=0),"",(B330-$B$5)/$B$6)</f>
      </c>
      <c r="AA330" s="107">
        <f>IF(Z330="","",MAX(0.000000000001,MIN(0.999999999999,NORMSDIST(Z330))))</f>
      </c>
      <c r="AB330" s="107">
        <f>IF(AA330="","",LN(AA330))</f>
      </c>
      <c r="AC330" s="107">
        <f>IF(OR(A330&gt;$AE$6,$AE$6&lt;2,$B$6=0),"",INDEX($AA$10:$AA$1009,$AE$6+1-A330))</f>
      </c>
      <c r="AD330" s="107">
        <f>IF(AC330="","",LN(1-AC330))</f>
      </c>
      <c r="AE330" s="107">
        <f>IF(AB330="","",-(2*A330-1)*(AB330+AD330)/$AE$6)</f>
      </c>
      <c r="AF330" s="106">
        <f>IF(AE330="","",SUM($AE$10:AE330)-$AE$6)</f>
      </c>
      <c r="AG330" s="106"/>
      <c r="AH330" s="107"/>
      <c r="AI330" s="106"/>
      <c r="AJ330" s="106"/>
      <c r="AK330" s="106"/>
    </row>
    <row r="331" ht="12.75" customHeight="1">
      <c r="A331" s="114">
        <v>322.0</v>
      </c>
      <c r="B331" s="107">
        <f>IF(A331&gt;$AE$6,"",SMALL(INDIRECT("'Selo '!"&amp;ADDRESS(17,$Z$3+5,4)&amp;":"&amp;ADDRESS(67,$Z$3+5,4)),A331))</f>
      </c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7"/>
      <c r="Y331" s="119"/>
      <c r="Z331" s="107">
        <f>IF(OR(A331&gt;$AE$6,$AE$6&lt;2,$B$6=0),"",(B331-$B$5)/$B$6)</f>
      </c>
      <c r="AA331" s="107">
        <f>IF(Z331="","",MAX(0.000000000001,MIN(0.999999999999,NORMSDIST(Z331))))</f>
      </c>
      <c r="AB331" s="107">
        <f>IF(AA331="","",LN(AA331))</f>
      </c>
      <c r="AC331" s="107">
        <f>IF(OR(A331&gt;$AE$6,$AE$6&lt;2,$B$6=0),"",INDEX($AA$10:$AA$1009,$AE$6+1-A331))</f>
      </c>
      <c r="AD331" s="107">
        <f>IF(AC331="","",LN(1-AC331))</f>
      </c>
      <c r="AE331" s="107">
        <f>IF(AB331="","",-(2*A331-1)*(AB331+AD331)/$AE$6)</f>
      </c>
      <c r="AF331" s="106">
        <f>IF(AE331="","",SUM($AE$10:AE331)-$AE$6)</f>
      </c>
      <c r="AG331" s="106"/>
      <c r="AH331" s="107"/>
      <c r="AI331" s="106"/>
      <c r="AJ331" s="106"/>
      <c r="AK331" s="106"/>
    </row>
    <row r="332" ht="12.75" customHeight="1">
      <c r="A332" s="114">
        <v>323.0</v>
      </c>
      <c r="B332" s="107">
        <f>IF(A332&gt;$AE$6,"",SMALL(INDIRECT("'Selo '!"&amp;ADDRESS(17,$Z$3+5,4)&amp;":"&amp;ADDRESS(67,$Z$3+5,4)),A332))</f>
      </c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7"/>
      <c r="Y332" s="119"/>
      <c r="Z332" s="107">
        <f>IF(OR(A332&gt;$AE$6,$AE$6&lt;2,$B$6=0),"",(B332-$B$5)/$B$6)</f>
      </c>
      <c r="AA332" s="107">
        <f>IF(Z332="","",MAX(0.000000000001,MIN(0.999999999999,NORMSDIST(Z332))))</f>
      </c>
      <c r="AB332" s="107">
        <f>IF(AA332="","",LN(AA332))</f>
      </c>
      <c r="AC332" s="107">
        <f>IF(OR(A332&gt;$AE$6,$AE$6&lt;2,$B$6=0),"",INDEX($AA$10:$AA$1009,$AE$6+1-A332))</f>
      </c>
      <c r="AD332" s="107">
        <f>IF(AC332="","",LN(1-AC332))</f>
      </c>
      <c r="AE332" s="107">
        <f>IF(AB332="","",-(2*A332-1)*(AB332+AD332)/$AE$6)</f>
      </c>
      <c r="AF332" s="106">
        <f>IF(AE332="","",SUM($AE$10:AE332)-$AE$6)</f>
      </c>
      <c r="AG332" s="106"/>
      <c r="AH332" s="107"/>
      <c r="AI332" s="106"/>
      <c r="AJ332" s="106"/>
      <c r="AK332" s="106"/>
    </row>
    <row r="333" ht="12.75" customHeight="1">
      <c r="A333" s="114">
        <v>324.0</v>
      </c>
      <c r="B333" s="107">
        <f>IF(A333&gt;$AE$6,"",SMALL(INDIRECT("'Selo '!"&amp;ADDRESS(17,$Z$3+5,4)&amp;":"&amp;ADDRESS(67,$Z$3+5,4)),A333))</f>
      </c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7"/>
      <c r="Y333" s="119"/>
      <c r="Z333" s="107">
        <f>IF(OR(A333&gt;$AE$6,$AE$6&lt;2,$B$6=0),"",(B333-$B$5)/$B$6)</f>
      </c>
      <c r="AA333" s="107">
        <f>IF(Z333="","",MAX(0.000000000001,MIN(0.999999999999,NORMSDIST(Z333))))</f>
      </c>
      <c r="AB333" s="107">
        <f>IF(AA333="","",LN(AA333))</f>
      </c>
      <c r="AC333" s="107">
        <f>IF(OR(A333&gt;$AE$6,$AE$6&lt;2,$B$6=0),"",INDEX($AA$10:$AA$1009,$AE$6+1-A333))</f>
      </c>
      <c r="AD333" s="107">
        <f>IF(AC333="","",LN(1-AC333))</f>
      </c>
      <c r="AE333" s="107">
        <f>IF(AB333="","",-(2*A333-1)*(AB333+AD333)/$AE$6)</f>
      </c>
      <c r="AF333" s="106">
        <f>IF(AE333="","",SUM($AE$10:AE333)-$AE$6)</f>
      </c>
      <c r="AG333" s="106"/>
      <c r="AH333" s="107"/>
      <c r="AI333" s="106"/>
      <c r="AJ333" s="106"/>
      <c r="AK333" s="106"/>
    </row>
    <row r="334" ht="12.75" customHeight="1">
      <c r="A334" s="114">
        <v>325.0</v>
      </c>
      <c r="B334" s="107">
        <f>IF(A334&gt;$AE$6,"",SMALL(INDIRECT("'Selo '!"&amp;ADDRESS(17,$Z$3+5,4)&amp;":"&amp;ADDRESS(67,$Z$3+5,4)),A334))</f>
      </c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7"/>
      <c r="Y334" s="119"/>
      <c r="Z334" s="107">
        <f>IF(OR(A334&gt;$AE$6,$AE$6&lt;2,$B$6=0),"",(B334-$B$5)/$B$6)</f>
      </c>
      <c r="AA334" s="107">
        <f>IF(Z334="","",MAX(0.000000000001,MIN(0.999999999999,NORMSDIST(Z334))))</f>
      </c>
      <c r="AB334" s="107">
        <f>IF(AA334="","",LN(AA334))</f>
      </c>
      <c r="AC334" s="107">
        <f>IF(OR(A334&gt;$AE$6,$AE$6&lt;2,$B$6=0),"",INDEX($AA$10:$AA$1009,$AE$6+1-A334))</f>
      </c>
      <c r="AD334" s="107">
        <f>IF(AC334="","",LN(1-AC334))</f>
      </c>
      <c r="AE334" s="107">
        <f>IF(AB334="","",-(2*A334-1)*(AB334+AD334)/$AE$6)</f>
      </c>
      <c r="AF334" s="106">
        <f>IF(AE334="","",SUM($AE$10:AE334)-$AE$6)</f>
      </c>
      <c r="AG334" s="106"/>
      <c r="AH334" s="107"/>
      <c r="AI334" s="106"/>
      <c r="AJ334" s="106"/>
      <c r="AK334" s="106"/>
    </row>
    <row r="335" ht="12.75" customHeight="1">
      <c r="A335" s="114">
        <v>326.0</v>
      </c>
      <c r="B335" s="107">
        <f>IF(A335&gt;$AE$6,"",SMALL(INDIRECT("'Selo '!"&amp;ADDRESS(17,$Z$3+5,4)&amp;":"&amp;ADDRESS(67,$Z$3+5,4)),A335))</f>
      </c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7"/>
      <c r="Y335" s="119"/>
      <c r="Z335" s="107">
        <f>IF(OR(A335&gt;$AE$6,$AE$6&lt;2,$B$6=0),"",(B335-$B$5)/$B$6)</f>
      </c>
      <c r="AA335" s="107">
        <f>IF(Z335="","",MAX(0.000000000001,MIN(0.999999999999,NORMSDIST(Z335))))</f>
      </c>
      <c r="AB335" s="107">
        <f>IF(AA335="","",LN(AA335))</f>
      </c>
      <c r="AC335" s="107">
        <f>IF(OR(A335&gt;$AE$6,$AE$6&lt;2,$B$6=0),"",INDEX($AA$10:$AA$1009,$AE$6+1-A335))</f>
      </c>
      <c r="AD335" s="107">
        <f>IF(AC335="","",LN(1-AC335))</f>
      </c>
      <c r="AE335" s="107">
        <f>IF(AB335="","",-(2*A335-1)*(AB335+AD335)/$AE$6)</f>
      </c>
      <c r="AF335" s="106">
        <f>IF(AE335="","",SUM($AE$10:AE335)-$AE$6)</f>
      </c>
      <c r="AG335" s="106"/>
      <c r="AH335" s="107"/>
      <c r="AI335" s="106"/>
      <c r="AJ335" s="106"/>
      <c r="AK335" s="106"/>
    </row>
    <row r="336" ht="12.75" customHeight="1">
      <c r="A336" s="114">
        <v>327.0</v>
      </c>
      <c r="B336" s="107">
        <f>IF(A336&gt;$AE$6,"",SMALL(INDIRECT("'Selo '!"&amp;ADDRESS(17,$Z$3+5,4)&amp;":"&amp;ADDRESS(67,$Z$3+5,4)),A336))</f>
      </c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7"/>
      <c r="Y336" s="119"/>
      <c r="Z336" s="107">
        <f>IF(OR(A336&gt;$AE$6,$AE$6&lt;2,$B$6=0),"",(B336-$B$5)/$B$6)</f>
      </c>
      <c r="AA336" s="107">
        <f>IF(Z336="","",MAX(0.000000000001,MIN(0.999999999999,NORMSDIST(Z336))))</f>
      </c>
      <c r="AB336" s="107">
        <f>IF(AA336="","",LN(AA336))</f>
      </c>
      <c r="AC336" s="107">
        <f>IF(OR(A336&gt;$AE$6,$AE$6&lt;2,$B$6=0),"",INDEX($AA$10:$AA$1009,$AE$6+1-A336))</f>
      </c>
      <c r="AD336" s="107">
        <f>IF(AC336="","",LN(1-AC336))</f>
      </c>
      <c r="AE336" s="107">
        <f>IF(AB336="","",-(2*A336-1)*(AB336+AD336)/$AE$6)</f>
      </c>
      <c r="AF336" s="106">
        <f>IF(AE336="","",SUM($AE$10:AE336)-$AE$6)</f>
      </c>
      <c r="AG336" s="106"/>
      <c r="AH336" s="107"/>
      <c r="AI336" s="106"/>
      <c r="AJ336" s="106"/>
      <c r="AK336" s="106"/>
    </row>
    <row r="337" ht="12.75" customHeight="1">
      <c r="A337" s="114">
        <v>328.0</v>
      </c>
      <c r="B337" s="107">
        <f>IF(A337&gt;$AE$6,"",SMALL(INDIRECT("'Selo '!"&amp;ADDRESS(17,$Z$3+5,4)&amp;":"&amp;ADDRESS(67,$Z$3+5,4)),A337))</f>
      </c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7"/>
      <c r="Y337" s="119"/>
      <c r="Z337" s="107">
        <f>IF(OR(A337&gt;$AE$6,$AE$6&lt;2,$B$6=0),"",(B337-$B$5)/$B$6)</f>
      </c>
      <c r="AA337" s="107">
        <f>IF(Z337="","",MAX(0.000000000001,MIN(0.999999999999,NORMSDIST(Z337))))</f>
      </c>
      <c r="AB337" s="107">
        <f>IF(AA337="","",LN(AA337))</f>
      </c>
      <c r="AC337" s="107">
        <f>IF(OR(A337&gt;$AE$6,$AE$6&lt;2,$B$6=0),"",INDEX($AA$10:$AA$1009,$AE$6+1-A337))</f>
      </c>
      <c r="AD337" s="107">
        <f>IF(AC337="","",LN(1-AC337))</f>
      </c>
      <c r="AE337" s="107">
        <f>IF(AB337="","",-(2*A337-1)*(AB337+AD337)/$AE$6)</f>
      </c>
      <c r="AF337" s="106">
        <f>IF(AE337="","",SUM($AE$10:AE337)-$AE$6)</f>
      </c>
      <c r="AG337" s="106"/>
      <c r="AH337" s="107"/>
      <c r="AI337" s="106"/>
      <c r="AJ337" s="106"/>
      <c r="AK337" s="106"/>
    </row>
    <row r="338" ht="12.75" customHeight="1">
      <c r="A338" s="114">
        <v>329.0</v>
      </c>
      <c r="B338" s="107">
        <f>IF(A338&gt;$AE$6,"",SMALL(INDIRECT("'Selo '!"&amp;ADDRESS(17,$Z$3+5,4)&amp;":"&amp;ADDRESS(67,$Z$3+5,4)),A338))</f>
      </c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7"/>
      <c r="Y338" s="119"/>
      <c r="Z338" s="107">
        <f>IF(OR(A338&gt;$AE$6,$AE$6&lt;2,$B$6=0),"",(B338-$B$5)/$B$6)</f>
      </c>
      <c r="AA338" s="107">
        <f>IF(Z338="","",MAX(0.000000000001,MIN(0.999999999999,NORMSDIST(Z338))))</f>
      </c>
      <c r="AB338" s="107">
        <f>IF(AA338="","",LN(AA338))</f>
      </c>
      <c r="AC338" s="107">
        <f>IF(OR(A338&gt;$AE$6,$AE$6&lt;2,$B$6=0),"",INDEX($AA$10:$AA$1009,$AE$6+1-A338))</f>
      </c>
      <c r="AD338" s="107">
        <f>IF(AC338="","",LN(1-AC338))</f>
      </c>
      <c r="AE338" s="107">
        <f>IF(AB338="","",-(2*A338-1)*(AB338+AD338)/$AE$6)</f>
      </c>
      <c r="AF338" s="106">
        <f>IF(AE338="","",SUM($AE$10:AE338)-$AE$6)</f>
      </c>
      <c r="AG338" s="106"/>
      <c r="AH338" s="107"/>
      <c r="AI338" s="106"/>
      <c r="AJ338" s="106"/>
      <c r="AK338" s="106"/>
    </row>
    <row r="339" ht="12.75" customHeight="1">
      <c r="A339" s="114">
        <v>330.0</v>
      </c>
      <c r="B339" s="107">
        <f>IF(A339&gt;$AE$6,"",SMALL(INDIRECT("'Selo '!"&amp;ADDRESS(17,$Z$3+5,4)&amp;":"&amp;ADDRESS(67,$Z$3+5,4)),A339))</f>
      </c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7"/>
      <c r="Y339" s="119"/>
      <c r="Z339" s="107">
        <f>IF(OR(A339&gt;$AE$6,$AE$6&lt;2,$B$6=0),"",(B339-$B$5)/$B$6)</f>
      </c>
      <c r="AA339" s="107">
        <f>IF(Z339="","",MAX(0.000000000001,MIN(0.999999999999,NORMSDIST(Z339))))</f>
      </c>
      <c r="AB339" s="107">
        <f>IF(AA339="","",LN(AA339))</f>
      </c>
      <c r="AC339" s="107">
        <f>IF(OR(A339&gt;$AE$6,$AE$6&lt;2,$B$6=0),"",INDEX($AA$10:$AA$1009,$AE$6+1-A339))</f>
      </c>
      <c r="AD339" s="107">
        <f>IF(AC339="","",LN(1-AC339))</f>
      </c>
      <c r="AE339" s="107">
        <f>IF(AB339="","",-(2*A339-1)*(AB339+AD339)/$AE$6)</f>
      </c>
      <c r="AF339" s="106">
        <f>IF(AE339="","",SUM($AE$10:AE339)-$AE$6)</f>
      </c>
      <c r="AG339" s="106"/>
      <c r="AH339" s="107"/>
      <c r="AI339" s="106"/>
      <c r="AJ339" s="106"/>
      <c r="AK339" s="106"/>
    </row>
    <row r="340" ht="12.75" customHeight="1">
      <c r="A340" s="114">
        <v>331.0</v>
      </c>
      <c r="B340" s="107">
        <f>IF(A340&gt;$AE$6,"",SMALL(INDIRECT("'Selo '!"&amp;ADDRESS(17,$Z$3+5,4)&amp;":"&amp;ADDRESS(67,$Z$3+5,4)),A340))</f>
      </c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7"/>
      <c r="Y340" s="119"/>
      <c r="Z340" s="107">
        <f>IF(OR(A340&gt;$AE$6,$AE$6&lt;2,$B$6=0),"",(B340-$B$5)/$B$6)</f>
      </c>
      <c r="AA340" s="107">
        <f>IF(Z340="","",MAX(0.000000000001,MIN(0.999999999999,NORMSDIST(Z340))))</f>
      </c>
      <c r="AB340" s="107">
        <f>IF(AA340="","",LN(AA340))</f>
      </c>
      <c r="AC340" s="107">
        <f>IF(OR(A340&gt;$AE$6,$AE$6&lt;2,$B$6=0),"",INDEX($AA$10:$AA$1009,$AE$6+1-A340))</f>
      </c>
      <c r="AD340" s="107">
        <f>IF(AC340="","",LN(1-AC340))</f>
      </c>
      <c r="AE340" s="107">
        <f>IF(AB340="","",-(2*A340-1)*(AB340+AD340)/$AE$6)</f>
      </c>
      <c r="AF340" s="106">
        <f>IF(AE340="","",SUM($AE$10:AE340)-$AE$6)</f>
      </c>
      <c r="AG340" s="106"/>
      <c r="AH340" s="107"/>
      <c r="AI340" s="106"/>
      <c r="AJ340" s="106"/>
      <c r="AK340" s="106"/>
    </row>
    <row r="341" ht="12.75" customHeight="1">
      <c r="A341" s="114">
        <v>332.0</v>
      </c>
      <c r="B341" s="107">
        <f>IF(A341&gt;$AE$6,"",SMALL(INDIRECT("'Selo '!"&amp;ADDRESS(17,$Z$3+5,4)&amp;":"&amp;ADDRESS(67,$Z$3+5,4)),A341))</f>
      </c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7"/>
      <c r="Y341" s="119"/>
      <c r="Z341" s="107">
        <f>IF(OR(A341&gt;$AE$6,$AE$6&lt;2,$B$6=0),"",(B341-$B$5)/$B$6)</f>
      </c>
      <c r="AA341" s="107">
        <f>IF(Z341="","",MAX(0.000000000001,MIN(0.999999999999,NORMSDIST(Z341))))</f>
      </c>
      <c r="AB341" s="107">
        <f>IF(AA341="","",LN(AA341))</f>
      </c>
      <c r="AC341" s="107">
        <f>IF(OR(A341&gt;$AE$6,$AE$6&lt;2,$B$6=0),"",INDEX($AA$10:$AA$1009,$AE$6+1-A341))</f>
      </c>
      <c r="AD341" s="107">
        <f>IF(AC341="","",LN(1-AC341))</f>
      </c>
      <c r="AE341" s="107">
        <f>IF(AB341="","",-(2*A341-1)*(AB341+AD341)/$AE$6)</f>
      </c>
      <c r="AF341" s="106">
        <f>IF(AE341="","",SUM($AE$10:AE341)-$AE$6)</f>
      </c>
      <c r="AG341" s="106"/>
      <c r="AH341" s="107"/>
      <c r="AI341" s="106"/>
      <c r="AJ341" s="106"/>
      <c r="AK341" s="106"/>
    </row>
    <row r="342" ht="12.75" customHeight="1">
      <c r="A342" s="114">
        <v>333.0</v>
      </c>
      <c r="B342" s="107">
        <f>IF(A342&gt;$AE$6,"",SMALL(INDIRECT("'Selo '!"&amp;ADDRESS(17,$Z$3+5,4)&amp;":"&amp;ADDRESS(67,$Z$3+5,4)),A342))</f>
      </c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7"/>
      <c r="Y342" s="119"/>
      <c r="Z342" s="107">
        <f>IF(OR(A342&gt;$AE$6,$AE$6&lt;2,$B$6=0),"",(B342-$B$5)/$B$6)</f>
      </c>
      <c r="AA342" s="107">
        <f>IF(Z342="","",MAX(0.000000000001,MIN(0.999999999999,NORMSDIST(Z342))))</f>
      </c>
      <c r="AB342" s="107">
        <f>IF(AA342="","",LN(AA342))</f>
      </c>
      <c r="AC342" s="107">
        <f>IF(OR(A342&gt;$AE$6,$AE$6&lt;2,$B$6=0),"",INDEX($AA$10:$AA$1009,$AE$6+1-A342))</f>
      </c>
      <c r="AD342" s="107">
        <f>IF(AC342="","",LN(1-AC342))</f>
      </c>
      <c r="AE342" s="107">
        <f>IF(AB342="","",-(2*A342-1)*(AB342+AD342)/$AE$6)</f>
      </c>
      <c r="AF342" s="106">
        <f>IF(AE342="","",SUM($AE$10:AE342)-$AE$6)</f>
      </c>
      <c r="AG342" s="106"/>
      <c r="AH342" s="107"/>
      <c r="AI342" s="106"/>
      <c r="AJ342" s="106"/>
      <c r="AK342" s="106"/>
    </row>
    <row r="343" ht="12.75" customHeight="1">
      <c r="A343" s="114">
        <v>334.0</v>
      </c>
      <c r="B343" s="107">
        <f>IF(A343&gt;$AE$6,"",SMALL(INDIRECT("'Selo '!"&amp;ADDRESS(17,$Z$3+5,4)&amp;":"&amp;ADDRESS(67,$Z$3+5,4)),A343))</f>
      </c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7"/>
      <c r="Y343" s="119"/>
      <c r="Z343" s="107">
        <f>IF(OR(A343&gt;$AE$6,$AE$6&lt;2,$B$6=0),"",(B343-$B$5)/$B$6)</f>
      </c>
      <c r="AA343" s="107">
        <f>IF(Z343="","",MAX(0.000000000001,MIN(0.999999999999,NORMSDIST(Z343))))</f>
      </c>
      <c r="AB343" s="107">
        <f>IF(AA343="","",LN(AA343))</f>
      </c>
      <c r="AC343" s="107">
        <f>IF(OR(A343&gt;$AE$6,$AE$6&lt;2,$B$6=0),"",INDEX($AA$10:$AA$1009,$AE$6+1-A343))</f>
      </c>
      <c r="AD343" s="107">
        <f>IF(AC343="","",LN(1-AC343))</f>
      </c>
      <c r="AE343" s="107">
        <f>IF(AB343="","",-(2*A343-1)*(AB343+AD343)/$AE$6)</f>
      </c>
      <c r="AF343" s="106">
        <f>IF(AE343="","",SUM($AE$10:AE343)-$AE$6)</f>
      </c>
      <c r="AG343" s="106"/>
      <c r="AH343" s="107"/>
      <c r="AI343" s="106"/>
      <c r="AJ343" s="106"/>
      <c r="AK343" s="106"/>
    </row>
    <row r="344" ht="12.75" customHeight="1">
      <c r="A344" s="114">
        <v>335.0</v>
      </c>
      <c r="B344" s="107">
        <f>IF(A344&gt;$AE$6,"",SMALL(INDIRECT("'Selo '!"&amp;ADDRESS(17,$Z$3+5,4)&amp;":"&amp;ADDRESS(67,$Z$3+5,4)),A344))</f>
      </c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7"/>
      <c r="Y344" s="119"/>
      <c r="Z344" s="107">
        <f>IF(OR(A344&gt;$AE$6,$AE$6&lt;2,$B$6=0),"",(B344-$B$5)/$B$6)</f>
      </c>
      <c r="AA344" s="107">
        <f>IF(Z344="","",MAX(0.000000000001,MIN(0.999999999999,NORMSDIST(Z344))))</f>
      </c>
      <c r="AB344" s="107">
        <f>IF(AA344="","",LN(AA344))</f>
      </c>
      <c r="AC344" s="107">
        <f>IF(OR(A344&gt;$AE$6,$AE$6&lt;2,$B$6=0),"",INDEX($AA$10:$AA$1009,$AE$6+1-A344))</f>
      </c>
      <c r="AD344" s="107">
        <f>IF(AC344="","",LN(1-AC344))</f>
      </c>
      <c r="AE344" s="107">
        <f>IF(AB344="","",-(2*A344-1)*(AB344+AD344)/$AE$6)</f>
      </c>
      <c r="AF344" s="106">
        <f>IF(AE344="","",SUM($AE$10:AE344)-$AE$6)</f>
      </c>
      <c r="AG344" s="106"/>
      <c r="AH344" s="107"/>
      <c r="AI344" s="106"/>
      <c r="AJ344" s="106"/>
      <c r="AK344" s="106"/>
    </row>
    <row r="345" ht="12.75" customHeight="1">
      <c r="A345" s="114">
        <v>336.0</v>
      </c>
      <c r="B345" s="107">
        <f>IF(A345&gt;$AE$6,"",SMALL(INDIRECT("'Selo '!"&amp;ADDRESS(17,$Z$3+5,4)&amp;":"&amp;ADDRESS(67,$Z$3+5,4)),A345))</f>
      </c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7"/>
      <c r="Y345" s="119"/>
      <c r="Z345" s="107">
        <f>IF(OR(A345&gt;$AE$6,$AE$6&lt;2,$B$6=0),"",(B345-$B$5)/$B$6)</f>
      </c>
      <c r="AA345" s="107">
        <f>IF(Z345="","",MAX(0.000000000001,MIN(0.999999999999,NORMSDIST(Z345))))</f>
      </c>
      <c r="AB345" s="107">
        <f>IF(AA345="","",LN(AA345))</f>
      </c>
      <c r="AC345" s="107">
        <f>IF(OR(A345&gt;$AE$6,$AE$6&lt;2,$B$6=0),"",INDEX($AA$10:$AA$1009,$AE$6+1-A345))</f>
      </c>
      <c r="AD345" s="107">
        <f>IF(AC345="","",LN(1-AC345))</f>
      </c>
      <c r="AE345" s="107">
        <f>IF(AB345="","",-(2*A345-1)*(AB345+AD345)/$AE$6)</f>
      </c>
      <c r="AF345" s="106">
        <f>IF(AE345="","",SUM($AE$10:AE345)-$AE$6)</f>
      </c>
      <c r="AG345" s="106"/>
      <c r="AH345" s="107"/>
      <c r="AI345" s="106"/>
      <c r="AJ345" s="106"/>
      <c r="AK345" s="106"/>
    </row>
    <row r="346" ht="12.75" customHeight="1">
      <c r="A346" s="114">
        <v>337.0</v>
      </c>
      <c r="B346" s="107">
        <f>IF(A346&gt;$AE$6,"",SMALL(INDIRECT("'Selo '!"&amp;ADDRESS(17,$Z$3+5,4)&amp;":"&amp;ADDRESS(67,$Z$3+5,4)),A346))</f>
      </c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7"/>
      <c r="Y346" s="119"/>
      <c r="Z346" s="107">
        <f>IF(OR(A346&gt;$AE$6,$AE$6&lt;2,$B$6=0),"",(B346-$B$5)/$B$6)</f>
      </c>
      <c r="AA346" s="107">
        <f>IF(Z346="","",MAX(0.000000000001,MIN(0.999999999999,NORMSDIST(Z346))))</f>
      </c>
      <c r="AB346" s="107">
        <f>IF(AA346="","",LN(AA346))</f>
      </c>
      <c r="AC346" s="107">
        <f>IF(OR(A346&gt;$AE$6,$AE$6&lt;2,$B$6=0),"",INDEX($AA$10:$AA$1009,$AE$6+1-A346))</f>
      </c>
      <c r="AD346" s="107">
        <f>IF(AC346="","",LN(1-AC346))</f>
      </c>
      <c r="AE346" s="107">
        <f>IF(AB346="","",-(2*A346-1)*(AB346+AD346)/$AE$6)</f>
      </c>
      <c r="AF346" s="106">
        <f>IF(AE346="","",SUM($AE$10:AE346)-$AE$6)</f>
      </c>
      <c r="AG346" s="106"/>
      <c r="AH346" s="107"/>
      <c r="AI346" s="106"/>
      <c r="AJ346" s="106"/>
      <c r="AK346" s="106"/>
    </row>
    <row r="347" ht="12.75" customHeight="1">
      <c r="A347" s="114">
        <v>338.0</v>
      </c>
      <c r="B347" s="107">
        <f>IF(A347&gt;$AE$6,"",SMALL(INDIRECT("'Selo '!"&amp;ADDRESS(17,$Z$3+5,4)&amp;":"&amp;ADDRESS(67,$Z$3+5,4)),A347))</f>
      </c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7"/>
      <c r="Y347" s="119"/>
      <c r="Z347" s="107">
        <f>IF(OR(A347&gt;$AE$6,$AE$6&lt;2,$B$6=0),"",(B347-$B$5)/$B$6)</f>
      </c>
      <c r="AA347" s="107">
        <f>IF(Z347="","",MAX(0.000000000001,MIN(0.999999999999,NORMSDIST(Z347))))</f>
      </c>
      <c r="AB347" s="107">
        <f>IF(AA347="","",LN(AA347))</f>
      </c>
      <c r="AC347" s="107">
        <f>IF(OR(A347&gt;$AE$6,$AE$6&lt;2,$B$6=0),"",INDEX($AA$10:$AA$1009,$AE$6+1-A347))</f>
      </c>
      <c r="AD347" s="107">
        <f>IF(AC347="","",LN(1-AC347))</f>
      </c>
      <c r="AE347" s="107">
        <f>IF(AB347="","",-(2*A347-1)*(AB347+AD347)/$AE$6)</f>
      </c>
      <c r="AF347" s="106">
        <f>IF(AE347="","",SUM($AE$10:AE347)-$AE$6)</f>
      </c>
      <c r="AG347" s="106"/>
      <c r="AH347" s="107"/>
      <c r="AI347" s="106"/>
      <c r="AJ347" s="106"/>
      <c r="AK347" s="106"/>
    </row>
    <row r="348" ht="12.75" customHeight="1">
      <c r="A348" s="114">
        <v>339.0</v>
      </c>
      <c r="B348" s="107">
        <f>IF(A348&gt;$AE$6,"",SMALL(INDIRECT("'Selo '!"&amp;ADDRESS(17,$Z$3+5,4)&amp;":"&amp;ADDRESS(67,$Z$3+5,4)),A348))</f>
      </c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7"/>
      <c r="Y348" s="119"/>
      <c r="Z348" s="107">
        <f>IF(OR(A348&gt;$AE$6,$AE$6&lt;2,$B$6=0),"",(B348-$B$5)/$B$6)</f>
      </c>
      <c r="AA348" s="107">
        <f>IF(Z348="","",MAX(0.000000000001,MIN(0.999999999999,NORMSDIST(Z348))))</f>
      </c>
      <c r="AB348" s="107">
        <f>IF(AA348="","",LN(AA348))</f>
      </c>
      <c r="AC348" s="107">
        <f>IF(OR(A348&gt;$AE$6,$AE$6&lt;2,$B$6=0),"",INDEX($AA$10:$AA$1009,$AE$6+1-A348))</f>
      </c>
      <c r="AD348" s="107">
        <f>IF(AC348="","",LN(1-AC348))</f>
      </c>
      <c r="AE348" s="107">
        <f>IF(AB348="","",-(2*A348-1)*(AB348+AD348)/$AE$6)</f>
      </c>
      <c r="AF348" s="106">
        <f>IF(AE348="","",SUM($AE$10:AE348)-$AE$6)</f>
      </c>
      <c r="AG348" s="106"/>
      <c r="AH348" s="107"/>
      <c r="AI348" s="106"/>
      <c r="AJ348" s="106"/>
      <c r="AK348" s="106"/>
    </row>
    <row r="349" ht="12.75" customHeight="1">
      <c r="A349" s="114">
        <v>340.0</v>
      </c>
      <c r="B349" s="107">
        <f>IF(A349&gt;$AE$6,"",SMALL(INDIRECT("'Selo '!"&amp;ADDRESS(17,$Z$3+5,4)&amp;":"&amp;ADDRESS(67,$Z$3+5,4)),A349))</f>
      </c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7"/>
      <c r="Y349" s="119"/>
      <c r="Z349" s="107">
        <f>IF(OR(A349&gt;$AE$6,$AE$6&lt;2,$B$6=0),"",(B349-$B$5)/$B$6)</f>
      </c>
      <c r="AA349" s="107">
        <f>IF(Z349="","",MAX(0.000000000001,MIN(0.999999999999,NORMSDIST(Z349))))</f>
      </c>
      <c r="AB349" s="107">
        <f>IF(AA349="","",LN(AA349))</f>
      </c>
      <c r="AC349" s="107">
        <f>IF(OR(A349&gt;$AE$6,$AE$6&lt;2,$B$6=0),"",INDEX($AA$10:$AA$1009,$AE$6+1-A349))</f>
      </c>
      <c r="AD349" s="107">
        <f>IF(AC349="","",LN(1-AC349))</f>
      </c>
      <c r="AE349" s="107">
        <f>IF(AB349="","",-(2*A349-1)*(AB349+AD349)/$AE$6)</f>
      </c>
      <c r="AF349" s="106">
        <f>IF(AE349="","",SUM($AE$10:AE349)-$AE$6)</f>
      </c>
      <c r="AG349" s="106"/>
      <c r="AH349" s="107"/>
      <c r="AI349" s="106"/>
      <c r="AJ349" s="106"/>
      <c r="AK349" s="106"/>
    </row>
    <row r="350" ht="12.75" customHeight="1">
      <c r="A350" s="114">
        <v>341.0</v>
      </c>
      <c r="B350" s="107">
        <f>IF(A350&gt;$AE$6,"",SMALL(INDIRECT("'Selo '!"&amp;ADDRESS(17,$Z$3+5,4)&amp;":"&amp;ADDRESS(67,$Z$3+5,4)),A350))</f>
      </c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7"/>
      <c r="Y350" s="119"/>
      <c r="Z350" s="107">
        <f>IF(OR(A350&gt;$AE$6,$AE$6&lt;2,$B$6=0),"",(B350-$B$5)/$B$6)</f>
      </c>
      <c r="AA350" s="107">
        <f>IF(Z350="","",MAX(0.000000000001,MIN(0.999999999999,NORMSDIST(Z350))))</f>
      </c>
      <c r="AB350" s="107">
        <f>IF(AA350="","",LN(AA350))</f>
      </c>
      <c r="AC350" s="107">
        <f>IF(OR(A350&gt;$AE$6,$AE$6&lt;2,$B$6=0),"",INDEX($AA$10:$AA$1009,$AE$6+1-A350))</f>
      </c>
      <c r="AD350" s="107">
        <f>IF(AC350="","",LN(1-AC350))</f>
      </c>
      <c r="AE350" s="107">
        <f>IF(AB350="","",-(2*A350-1)*(AB350+AD350)/$AE$6)</f>
      </c>
      <c r="AF350" s="106">
        <f>IF(AE350="","",SUM($AE$10:AE350)-$AE$6)</f>
      </c>
      <c r="AG350" s="106"/>
      <c r="AH350" s="107"/>
      <c r="AI350" s="106"/>
      <c r="AJ350" s="106"/>
      <c r="AK350" s="106"/>
    </row>
    <row r="351" ht="12.75" customHeight="1">
      <c r="A351" s="114">
        <v>342.0</v>
      </c>
      <c r="B351" s="107">
        <f>IF(A351&gt;$AE$6,"",SMALL(INDIRECT("'Selo '!"&amp;ADDRESS(17,$Z$3+5,4)&amp;":"&amp;ADDRESS(67,$Z$3+5,4)),A351))</f>
      </c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7"/>
      <c r="Y351" s="119"/>
      <c r="Z351" s="107">
        <f>IF(OR(A351&gt;$AE$6,$AE$6&lt;2,$B$6=0),"",(B351-$B$5)/$B$6)</f>
      </c>
      <c r="AA351" s="107">
        <f>IF(Z351="","",MAX(0.000000000001,MIN(0.999999999999,NORMSDIST(Z351))))</f>
      </c>
      <c r="AB351" s="107">
        <f>IF(AA351="","",LN(AA351))</f>
      </c>
      <c r="AC351" s="107">
        <f>IF(OR(A351&gt;$AE$6,$AE$6&lt;2,$B$6=0),"",INDEX($AA$10:$AA$1009,$AE$6+1-A351))</f>
      </c>
      <c r="AD351" s="107">
        <f>IF(AC351="","",LN(1-AC351))</f>
      </c>
      <c r="AE351" s="107">
        <f>IF(AB351="","",-(2*A351-1)*(AB351+AD351)/$AE$6)</f>
      </c>
      <c r="AF351" s="106">
        <f>IF(AE351="","",SUM($AE$10:AE351)-$AE$6)</f>
      </c>
      <c r="AG351" s="106"/>
      <c r="AH351" s="107"/>
      <c r="AI351" s="106"/>
      <c r="AJ351" s="106"/>
      <c r="AK351" s="106"/>
    </row>
    <row r="352" ht="12.75" customHeight="1">
      <c r="A352" s="114">
        <v>343.0</v>
      </c>
      <c r="B352" s="107">
        <f>IF(A352&gt;$AE$6,"",SMALL(INDIRECT("'Selo '!"&amp;ADDRESS(17,$Z$3+5,4)&amp;":"&amp;ADDRESS(67,$Z$3+5,4)),A352))</f>
      </c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7"/>
      <c r="Y352" s="119"/>
      <c r="Z352" s="107">
        <f>IF(OR(A352&gt;$AE$6,$AE$6&lt;2,$B$6=0),"",(B352-$B$5)/$B$6)</f>
      </c>
      <c r="AA352" s="107">
        <f>IF(Z352="","",MAX(0.000000000001,MIN(0.999999999999,NORMSDIST(Z352))))</f>
      </c>
      <c r="AB352" s="107">
        <f>IF(AA352="","",LN(AA352))</f>
      </c>
      <c r="AC352" s="107">
        <f>IF(OR(A352&gt;$AE$6,$AE$6&lt;2,$B$6=0),"",INDEX($AA$10:$AA$1009,$AE$6+1-A352))</f>
      </c>
      <c r="AD352" s="107">
        <f>IF(AC352="","",LN(1-AC352))</f>
      </c>
      <c r="AE352" s="107">
        <f>IF(AB352="","",-(2*A352-1)*(AB352+AD352)/$AE$6)</f>
      </c>
      <c r="AF352" s="106">
        <f>IF(AE352="","",SUM($AE$10:AE352)-$AE$6)</f>
      </c>
      <c r="AG352" s="106"/>
      <c r="AH352" s="107"/>
      <c r="AI352" s="106"/>
      <c r="AJ352" s="106"/>
      <c r="AK352" s="106"/>
    </row>
    <row r="353" ht="12.75" customHeight="1">
      <c r="A353" s="114">
        <v>344.0</v>
      </c>
      <c r="B353" s="107">
        <f>IF(A353&gt;$AE$6,"",SMALL(INDIRECT("'Selo '!"&amp;ADDRESS(17,$Z$3+5,4)&amp;":"&amp;ADDRESS(67,$Z$3+5,4)),A353))</f>
      </c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7"/>
      <c r="Y353" s="119"/>
      <c r="Z353" s="107">
        <f>IF(OR(A353&gt;$AE$6,$AE$6&lt;2,$B$6=0),"",(B353-$B$5)/$B$6)</f>
      </c>
      <c r="AA353" s="107">
        <f>IF(Z353="","",MAX(0.000000000001,MIN(0.999999999999,NORMSDIST(Z353))))</f>
      </c>
      <c r="AB353" s="107">
        <f>IF(AA353="","",LN(AA353))</f>
      </c>
      <c r="AC353" s="107">
        <f>IF(OR(A353&gt;$AE$6,$AE$6&lt;2,$B$6=0),"",INDEX($AA$10:$AA$1009,$AE$6+1-A353))</f>
      </c>
      <c r="AD353" s="107">
        <f>IF(AC353="","",LN(1-AC353))</f>
      </c>
      <c r="AE353" s="107">
        <f>IF(AB353="","",-(2*A353-1)*(AB353+AD353)/$AE$6)</f>
      </c>
      <c r="AF353" s="106">
        <f>IF(AE353="","",SUM($AE$10:AE353)-$AE$6)</f>
      </c>
      <c r="AG353" s="106"/>
      <c r="AH353" s="107"/>
      <c r="AI353" s="106"/>
      <c r="AJ353" s="106"/>
      <c r="AK353" s="106"/>
    </row>
    <row r="354" ht="12.75" customHeight="1">
      <c r="A354" s="114">
        <v>345.0</v>
      </c>
      <c r="B354" s="107">
        <f>IF(A354&gt;$AE$6,"",SMALL(INDIRECT("'Selo '!"&amp;ADDRESS(17,$Z$3+5,4)&amp;":"&amp;ADDRESS(67,$Z$3+5,4)),A354))</f>
      </c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7"/>
      <c r="Y354" s="119"/>
      <c r="Z354" s="107">
        <f>IF(OR(A354&gt;$AE$6,$AE$6&lt;2,$B$6=0),"",(B354-$B$5)/$B$6)</f>
      </c>
      <c r="AA354" s="107">
        <f>IF(Z354="","",MAX(0.000000000001,MIN(0.999999999999,NORMSDIST(Z354))))</f>
      </c>
      <c r="AB354" s="107">
        <f>IF(AA354="","",LN(AA354))</f>
      </c>
      <c r="AC354" s="107">
        <f>IF(OR(A354&gt;$AE$6,$AE$6&lt;2,$B$6=0),"",INDEX($AA$10:$AA$1009,$AE$6+1-A354))</f>
      </c>
      <c r="AD354" s="107">
        <f>IF(AC354="","",LN(1-AC354))</f>
      </c>
      <c r="AE354" s="107">
        <f>IF(AB354="","",-(2*A354-1)*(AB354+AD354)/$AE$6)</f>
      </c>
      <c r="AF354" s="106">
        <f>IF(AE354="","",SUM($AE$10:AE354)-$AE$6)</f>
      </c>
      <c r="AG354" s="106"/>
      <c r="AH354" s="107"/>
      <c r="AI354" s="106"/>
      <c r="AJ354" s="106"/>
      <c r="AK354" s="106"/>
    </row>
    <row r="355" ht="12.75" customHeight="1">
      <c r="A355" s="114">
        <v>346.0</v>
      </c>
      <c r="B355" s="107">
        <f>IF(A355&gt;$AE$6,"",SMALL(INDIRECT("'Selo '!"&amp;ADDRESS(17,$Z$3+5,4)&amp;":"&amp;ADDRESS(67,$Z$3+5,4)),A355))</f>
      </c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7"/>
      <c r="Y355" s="119"/>
      <c r="Z355" s="107">
        <f>IF(OR(A355&gt;$AE$6,$AE$6&lt;2,$B$6=0),"",(B355-$B$5)/$B$6)</f>
      </c>
      <c r="AA355" s="107">
        <f>IF(Z355="","",MAX(0.000000000001,MIN(0.999999999999,NORMSDIST(Z355))))</f>
      </c>
      <c r="AB355" s="107">
        <f>IF(AA355="","",LN(AA355))</f>
      </c>
      <c r="AC355" s="107">
        <f>IF(OR(A355&gt;$AE$6,$AE$6&lt;2,$B$6=0),"",INDEX($AA$10:$AA$1009,$AE$6+1-A355))</f>
      </c>
      <c r="AD355" s="107">
        <f>IF(AC355="","",LN(1-AC355))</f>
      </c>
      <c r="AE355" s="107">
        <f>IF(AB355="","",-(2*A355-1)*(AB355+AD355)/$AE$6)</f>
      </c>
      <c r="AF355" s="106">
        <f>IF(AE355="","",SUM($AE$10:AE355)-$AE$6)</f>
      </c>
      <c r="AG355" s="106"/>
      <c r="AH355" s="107"/>
      <c r="AI355" s="106"/>
      <c r="AJ355" s="106"/>
      <c r="AK355" s="106"/>
    </row>
    <row r="356" ht="12.75" customHeight="1">
      <c r="A356" s="114">
        <v>347.0</v>
      </c>
      <c r="B356" s="107">
        <f>IF(A356&gt;$AE$6,"",SMALL(INDIRECT("'Selo '!"&amp;ADDRESS(17,$Z$3+5,4)&amp;":"&amp;ADDRESS(67,$Z$3+5,4)),A356))</f>
      </c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7"/>
      <c r="Y356" s="119"/>
      <c r="Z356" s="107">
        <f>IF(OR(A356&gt;$AE$6,$AE$6&lt;2,$B$6=0),"",(B356-$B$5)/$B$6)</f>
      </c>
      <c r="AA356" s="107">
        <f>IF(Z356="","",MAX(0.000000000001,MIN(0.999999999999,NORMSDIST(Z356))))</f>
      </c>
      <c r="AB356" s="107">
        <f>IF(AA356="","",LN(AA356))</f>
      </c>
      <c r="AC356" s="107">
        <f>IF(OR(A356&gt;$AE$6,$AE$6&lt;2,$B$6=0),"",INDEX($AA$10:$AA$1009,$AE$6+1-A356))</f>
      </c>
      <c r="AD356" s="107">
        <f>IF(AC356="","",LN(1-AC356))</f>
      </c>
      <c r="AE356" s="107">
        <f>IF(AB356="","",-(2*A356-1)*(AB356+AD356)/$AE$6)</f>
      </c>
      <c r="AF356" s="106">
        <f>IF(AE356="","",SUM($AE$10:AE356)-$AE$6)</f>
      </c>
      <c r="AG356" s="106"/>
      <c r="AH356" s="107"/>
      <c r="AI356" s="106"/>
      <c r="AJ356" s="106"/>
      <c r="AK356" s="106"/>
    </row>
    <row r="357" ht="12.75" customHeight="1">
      <c r="A357" s="114">
        <v>348.0</v>
      </c>
      <c r="B357" s="107">
        <f>IF(A357&gt;$AE$6,"",SMALL(INDIRECT("'Selo '!"&amp;ADDRESS(17,$Z$3+5,4)&amp;":"&amp;ADDRESS(67,$Z$3+5,4)),A357))</f>
      </c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7"/>
      <c r="Y357" s="119"/>
      <c r="Z357" s="107">
        <f>IF(OR(A357&gt;$AE$6,$AE$6&lt;2,$B$6=0),"",(B357-$B$5)/$B$6)</f>
      </c>
      <c r="AA357" s="107">
        <f>IF(Z357="","",MAX(0.000000000001,MIN(0.999999999999,NORMSDIST(Z357))))</f>
      </c>
      <c r="AB357" s="107">
        <f>IF(AA357="","",LN(AA357))</f>
      </c>
      <c r="AC357" s="107">
        <f>IF(OR(A357&gt;$AE$6,$AE$6&lt;2,$B$6=0),"",INDEX($AA$10:$AA$1009,$AE$6+1-A357))</f>
      </c>
      <c r="AD357" s="107">
        <f>IF(AC357="","",LN(1-AC357))</f>
      </c>
      <c r="AE357" s="107">
        <f>IF(AB357="","",-(2*A357-1)*(AB357+AD357)/$AE$6)</f>
      </c>
      <c r="AF357" s="106">
        <f>IF(AE357="","",SUM($AE$10:AE357)-$AE$6)</f>
      </c>
      <c r="AG357" s="106"/>
      <c r="AH357" s="107"/>
      <c r="AI357" s="106"/>
      <c r="AJ357" s="106"/>
      <c r="AK357" s="106"/>
    </row>
    <row r="358" ht="12.75" customHeight="1">
      <c r="A358" s="114">
        <v>349.0</v>
      </c>
      <c r="B358" s="107">
        <f>IF(A358&gt;$AE$6,"",SMALL(INDIRECT("'Selo '!"&amp;ADDRESS(17,$Z$3+5,4)&amp;":"&amp;ADDRESS(67,$Z$3+5,4)),A358))</f>
      </c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7"/>
      <c r="Y358" s="119"/>
      <c r="Z358" s="107">
        <f>IF(OR(A358&gt;$AE$6,$AE$6&lt;2,$B$6=0),"",(B358-$B$5)/$B$6)</f>
      </c>
      <c r="AA358" s="107">
        <f>IF(Z358="","",MAX(0.000000000001,MIN(0.999999999999,NORMSDIST(Z358))))</f>
      </c>
      <c r="AB358" s="107">
        <f>IF(AA358="","",LN(AA358))</f>
      </c>
      <c r="AC358" s="107">
        <f>IF(OR(A358&gt;$AE$6,$AE$6&lt;2,$B$6=0),"",INDEX($AA$10:$AA$1009,$AE$6+1-A358))</f>
      </c>
      <c r="AD358" s="107">
        <f>IF(AC358="","",LN(1-AC358))</f>
      </c>
      <c r="AE358" s="107">
        <f>IF(AB358="","",-(2*A358-1)*(AB358+AD358)/$AE$6)</f>
      </c>
      <c r="AF358" s="106">
        <f>IF(AE358="","",SUM($AE$10:AE358)-$AE$6)</f>
      </c>
      <c r="AG358" s="106"/>
      <c r="AH358" s="107"/>
      <c r="AI358" s="106"/>
      <c r="AJ358" s="106"/>
      <c r="AK358" s="106"/>
    </row>
    <row r="359" ht="12.75" customHeight="1">
      <c r="A359" s="114">
        <v>350.0</v>
      </c>
      <c r="B359" s="107">
        <f>IF(A359&gt;$AE$6,"",SMALL(INDIRECT("'Selo '!"&amp;ADDRESS(17,$Z$3+5,4)&amp;":"&amp;ADDRESS(67,$Z$3+5,4)),A359))</f>
      </c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7"/>
      <c r="Y359" s="119"/>
      <c r="Z359" s="107">
        <f>IF(OR(A359&gt;$AE$6,$AE$6&lt;2,$B$6=0),"",(B359-$B$5)/$B$6)</f>
      </c>
      <c r="AA359" s="107">
        <f>IF(Z359="","",MAX(0.000000000001,MIN(0.999999999999,NORMSDIST(Z359))))</f>
      </c>
      <c r="AB359" s="107">
        <f>IF(AA359="","",LN(AA359))</f>
      </c>
      <c r="AC359" s="107">
        <f>IF(OR(A359&gt;$AE$6,$AE$6&lt;2,$B$6=0),"",INDEX($AA$10:$AA$1009,$AE$6+1-A359))</f>
      </c>
      <c r="AD359" s="107">
        <f>IF(AC359="","",LN(1-AC359))</f>
      </c>
      <c r="AE359" s="107">
        <f>IF(AB359="","",-(2*A359-1)*(AB359+AD359)/$AE$6)</f>
      </c>
      <c r="AF359" s="106">
        <f>IF(AE359="","",SUM($AE$10:AE359)-$AE$6)</f>
      </c>
      <c r="AG359" s="106"/>
      <c r="AH359" s="107"/>
      <c r="AI359" s="106"/>
      <c r="AJ359" s="106"/>
      <c r="AK359" s="106"/>
    </row>
    <row r="360" ht="12.75" customHeight="1">
      <c r="A360" s="114">
        <v>351.0</v>
      </c>
      <c r="B360" s="107">
        <f>IF(A360&gt;$AE$6,"",SMALL(INDIRECT("'Selo '!"&amp;ADDRESS(17,$Z$3+5,4)&amp;":"&amp;ADDRESS(67,$Z$3+5,4)),A360))</f>
      </c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7"/>
      <c r="Y360" s="119"/>
      <c r="Z360" s="107">
        <f>IF(OR(A360&gt;$AE$6,$AE$6&lt;2,$B$6=0),"",(B360-$B$5)/$B$6)</f>
      </c>
      <c r="AA360" s="107">
        <f>IF(Z360="","",MAX(0.000000000001,MIN(0.999999999999,NORMSDIST(Z360))))</f>
      </c>
      <c r="AB360" s="107">
        <f>IF(AA360="","",LN(AA360))</f>
      </c>
      <c r="AC360" s="107">
        <f>IF(OR(A360&gt;$AE$6,$AE$6&lt;2,$B$6=0),"",INDEX($AA$10:$AA$1009,$AE$6+1-A360))</f>
      </c>
      <c r="AD360" s="107">
        <f>IF(AC360="","",LN(1-AC360))</f>
      </c>
      <c r="AE360" s="107">
        <f>IF(AB360="","",-(2*A360-1)*(AB360+AD360)/$AE$6)</f>
      </c>
      <c r="AF360" s="106">
        <f>IF(AE360="","",SUM($AE$10:AE360)-$AE$6)</f>
      </c>
      <c r="AG360" s="106"/>
      <c r="AH360" s="107"/>
      <c r="AI360" s="106"/>
      <c r="AJ360" s="106"/>
      <c r="AK360" s="106"/>
    </row>
    <row r="361" ht="12.75" customHeight="1">
      <c r="A361" s="114">
        <v>352.0</v>
      </c>
      <c r="B361" s="107">
        <f>IF(A361&gt;$AE$6,"",SMALL(INDIRECT("'Selo '!"&amp;ADDRESS(17,$Z$3+5,4)&amp;":"&amp;ADDRESS(67,$Z$3+5,4)),A361))</f>
      </c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7"/>
      <c r="Y361" s="119"/>
      <c r="Z361" s="107">
        <f>IF(OR(A361&gt;$AE$6,$AE$6&lt;2,$B$6=0),"",(B361-$B$5)/$B$6)</f>
      </c>
      <c r="AA361" s="107">
        <f>IF(Z361="","",MAX(0.000000000001,MIN(0.999999999999,NORMSDIST(Z361))))</f>
      </c>
      <c r="AB361" s="107">
        <f>IF(AA361="","",LN(AA361))</f>
      </c>
      <c r="AC361" s="107">
        <f>IF(OR(A361&gt;$AE$6,$AE$6&lt;2,$B$6=0),"",INDEX($AA$10:$AA$1009,$AE$6+1-A361))</f>
      </c>
      <c r="AD361" s="107">
        <f>IF(AC361="","",LN(1-AC361))</f>
      </c>
      <c r="AE361" s="107">
        <f>IF(AB361="","",-(2*A361-1)*(AB361+AD361)/$AE$6)</f>
      </c>
      <c r="AF361" s="106">
        <f>IF(AE361="","",SUM($AE$10:AE361)-$AE$6)</f>
      </c>
      <c r="AG361" s="106"/>
      <c r="AH361" s="107"/>
      <c r="AI361" s="106"/>
      <c r="AJ361" s="106"/>
      <c r="AK361" s="106"/>
    </row>
    <row r="362" ht="12.75" customHeight="1">
      <c r="A362" s="114">
        <v>353.0</v>
      </c>
      <c r="B362" s="107">
        <f>IF(A362&gt;$AE$6,"",SMALL(INDIRECT("'Selo '!"&amp;ADDRESS(17,$Z$3+5,4)&amp;":"&amp;ADDRESS(67,$Z$3+5,4)),A362))</f>
      </c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7"/>
      <c r="Y362" s="119"/>
      <c r="Z362" s="107">
        <f>IF(OR(A362&gt;$AE$6,$AE$6&lt;2,$B$6=0),"",(B362-$B$5)/$B$6)</f>
      </c>
      <c r="AA362" s="107">
        <f>IF(Z362="","",MAX(0.000000000001,MIN(0.999999999999,NORMSDIST(Z362))))</f>
      </c>
      <c r="AB362" s="107">
        <f>IF(AA362="","",LN(AA362))</f>
      </c>
      <c r="AC362" s="107">
        <f>IF(OR(A362&gt;$AE$6,$AE$6&lt;2,$B$6=0),"",INDEX($AA$10:$AA$1009,$AE$6+1-A362))</f>
      </c>
      <c r="AD362" s="107">
        <f>IF(AC362="","",LN(1-AC362))</f>
      </c>
      <c r="AE362" s="107">
        <f>IF(AB362="","",-(2*A362-1)*(AB362+AD362)/$AE$6)</f>
      </c>
      <c r="AF362" s="106">
        <f>IF(AE362="","",SUM($AE$10:AE362)-$AE$6)</f>
      </c>
      <c r="AG362" s="106"/>
      <c r="AH362" s="107"/>
      <c r="AI362" s="106"/>
      <c r="AJ362" s="106"/>
      <c r="AK362" s="106"/>
    </row>
    <row r="363" ht="12.75" customHeight="1">
      <c r="A363" s="114">
        <v>354.0</v>
      </c>
      <c r="B363" s="107">
        <f>IF(A363&gt;$AE$6,"",SMALL(INDIRECT("'Selo '!"&amp;ADDRESS(17,$Z$3+5,4)&amp;":"&amp;ADDRESS(67,$Z$3+5,4)),A363))</f>
      </c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7"/>
      <c r="Y363" s="119"/>
      <c r="Z363" s="107">
        <f>IF(OR(A363&gt;$AE$6,$AE$6&lt;2,$B$6=0),"",(B363-$B$5)/$B$6)</f>
      </c>
      <c r="AA363" s="107">
        <f>IF(Z363="","",MAX(0.000000000001,MIN(0.999999999999,NORMSDIST(Z363))))</f>
      </c>
      <c r="AB363" s="107">
        <f>IF(AA363="","",LN(AA363))</f>
      </c>
      <c r="AC363" s="107">
        <f>IF(OR(A363&gt;$AE$6,$AE$6&lt;2,$B$6=0),"",INDEX($AA$10:$AA$1009,$AE$6+1-A363))</f>
      </c>
      <c r="AD363" s="107">
        <f>IF(AC363="","",LN(1-AC363))</f>
      </c>
      <c r="AE363" s="107">
        <f>IF(AB363="","",-(2*A363-1)*(AB363+AD363)/$AE$6)</f>
      </c>
      <c r="AF363" s="106">
        <f>IF(AE363="","",SUM($AE$10:AE363)-$AE$6)</f>
      </c>
      <c r="AG363" s="106"/>
      <c r="AH363" s="107"/>
      <c r="AI363" s="106"/>
      <c r="AJ363" s="106"/>
      <c r="AK363" s="106"/>
    </row>
    <row r="364" ht="12.75" customHeight="1">
      <c r="A364" s="114">
        <v>355.0</v>
      </c>
      <c r="B364" s="107">
        <f>IF(A364&gt;$AE$6,"",SMALL(INDIRECT("'Selo '!"&amp;ADDRESS(17,$Z$3+5,4)&amp;":"&amp;ADDRESS(67,$Z$3+5,4)),A364))</f>
      </c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7"/>
      <c r="Y364" s="119"/>
      <c r="Z364" s="107">
        <f>IF(OR(A364&gt;$AE$6,$AE$6&lt;2,$B$6=0),"",(B364-$B$5)/$B$6)</f>
      </c>
      <c r="AA364" s="107">
        <f>IF(Z364="","",MAX(0.000000000001,MIN(0.999999999999,NORMSDIST(Z364))))</f>
      </c>
      <c r="AB364" s="107">
        <f>IF(AA364="","",LN(AA364))</f>
      </c>
      <c r="AC364" s="107">
        <f>IF(OR(A364&gt;$AE$6,$AE$6&lt;2,$B$6=0),"",INDEX($AA$10:$AA$1009,$AE$6+1-A364))</f>
      </c>
      <c r="AD364" s="107">
        <f>IF(AC364="","",LN(1-AC364))</f>
      </c>
      <c r="AE364" s="107">
        <f>IF(AB364="","",-(2*A364-1)*(AB364+AD364)/$AE$6)</f>
      </c>
      <c r="AF364" s="106">
        <f>IF(AE364="","",SUM($AE$10:AE364)-$AE$6)</f>
      </c>
      <c r="AG364" s="106"/>
      <c r="AH364" s="107"/>
      <c r="AI364" s="106"/>
      <c r="AJ364" s="106"/>
      <c r="AK364" s="106"/>
    </row>
    <row r="365" ht="12.75" customHeight="1">
      <c r="A365" s="114">
        <v>356.0</v>
      </c>
      <c r="B365" s="107">
        <f>IF(A365&gt;$AE$6,"",SMALL(INDIRECT("'Selo '!"&amp;ADDRESS(17,$Z$3+5,4)&amp;":"&amp;ADDRESS(67,$Z$3+5,4)),A365))</f>
      </c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7"/>
      <c r="Y365" s="119"/>
      <c r="Z365" s="107">
        <f>IF(OR(A365&gt;$AE$6,$AE$6&lt;2,$B$6=0),"",(B365-$B$5)/$B$6)</f>
      </c>
      <c r="AA365" s="107">
        <f>IF(Z365="","",MAX(0.000000000001,MIN(0.999999999999,NORMSDIST(Z365))))</f>
      </c>
      <c r="AB365" s="107">
        <f>IF(AA365="","",LN(AA365))</f>
      </c>
      <c r="AC365" s="107">
        <f>IF(OR(A365&gt;$AE$6,$AE$6&lt;2,$B$6=0),"",INDEX($AA$10:$AA$1009,$AE$6+1-A365))</f>
      </c>
      <c r="AD365" s="107">
        <f>IF(AC365="","",LN(1-AC365))</f>
      </c>
      <c r="AE365" s="107">
        <f>IF(AB365="","",-(2*A365-1)*(AB365+AD365)/$AE$6)</f>
      </c>
      <c r="AF365" s="106">
        <f>IF(AE365="","",SUM($AE$10:AE365)-$AE$6)</f>
      </c>
      <c r="AG365" s="106"/>
      <c r="AH365" s="107"/>
      <c r="AI365" s="106"/>
      <c r="AJ365" s="106"/>
      <c r="AK365" s="106"/>
    </row>
    <row r="366" ht="12.75" customHeight="1">
      <c r="A366" s="114">
        <v>357.0</v>
      </c>
      <c r="B366" s="107">
        <f>IF(A366&gt;$AE$6,"",SMALL(INDIRECT("'Selo '!"&amp;ADDRESS(17,$Z$3+5,4)&amp;":"&amp;ADDRESS(67,$Z$3+5,4)),A366))</f>
      </c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7"/>
      <c r="Y366" s="119"/>
      <c r="Z366" s="107">
        <f>IF(OR(A366&gt;$AE$6,$AE$6&lt;2,$B$6=0),"",(B366-$B$5)/$B$6)</f>
      </c>
      <c r="AA366" s="107">
        <f>IF(Z366="","",MAX(0.000000000001,MIN(0.999999999999,NORMSDIST(Z366))))</f>
      </c>
      <c r="AB366" s="107">
        <f>IF(AA366="","",LN(AA366))</f>
      </c>
      <c r="AC366" s="107">
        <f>IF(OR(A366&gt;$AE$6,$AE$6&lt;2,$B$6=0),"",INDEX($AA$10:$AA$1009,$AE$6+1-A366))</f>
      </c>
      <c r="AD366" s="107">
        <f>IF(AC366="","",LN(1-AC366))</f>
      </c>
      <c r="AE366" s="107">
        <f>IF(AB366="","",-(2*A366-1)*(AB366+AD366)/$AE$6)</f>
      </c>
      <c r="AF366" s="106">
        <f>IF(AE366="","",SUM($AE$10:AE366)-$AE$6)</f>
      </c>
      <c r="AG366" s="106"/>
      <c r="AH366" s="107"/>
      <c r="AI366" s="106"/>
      <c r="AJ366" s="106"/>
      <c r="AK366" s="106"/>
    </row>
    <row r="367" ht="12.75" customHeight="1">
      <c r="A367" s="114">
        <v>358.0</v>
      </c>
      <c r="B367" s="107">
        <f>IF(A367&gt;$AE$6,"",SMALL(INDIRECT("'Selo '!"&amp;ADDRESS(17,$Z$3+5,4)&amp;":"&amp;ADDRESS(67,$Z$3+5,4)),A367))</f>
      </c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7"/>
      <c r="Y367" s="119"/>
      <c r="Z367" s="107">
        <f>IF(OR(A367&gt;$AE$6,$AE$6&lt;2,$B$6=0),"",(B367-$B$5)/$B$6)</f>
      </c>
      <c r="AA367" s="107">
        <f>IF(Z367="","",MAX(0.000000000001,MIN(0.999999999999,NORMSDIST(Z367))))</f>
      </c>
      <c r="AB367" s="107">
        <f>IF(AA367="","",LN(AA367))</f>
      </c>
      <c r="AC367" s="107">
        <f>IF(OR(A367&gt;$AE$6,$AE$6&lt;2,$B$6=0),"",INDEX($AA$10:$AA$1009,$AE$6+1-A367))</f>
      </c>
      <c r="AD367" s="107">
        <f>IF(AC367="","",LN(1-AC367))</f>
      </c>
      <c r="AE367" s="107">
        <f>IF(AB367="","",-(2*A367-1)*(AB367+AD367)/$AE$6)</f>
      </c>
      <c r="AF367" s="106">
        <f>IF(AE367="","",SUM($AE$10:AE367)-$AE$6)</f>
      </c>
      <c r="AG367" s="106"/>
      <c r="AH367" s="107"/>
      <c r="AI367" s="106"/>
      <c r="AJ367" s="106"/>
      <c r="AK367" s="106"/>
    </row>
    <row r="368" ht="12.75" customHeight="1">
      <c r="A368" s="114">
        <v>359.0</v>
      </c>
      <c r="B368" s="107">
        <f>IF(A368&gt;$AE$6,"",SMALL(INDIRECT("'Selo '!"&amp;ADDRESS(17,$Z$3+5,4)&amp;":"&amp;ADDRESS(67,$Z$3+5,4)),A368))</f>
      </c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7"/>
      <c r="Y368" s="119"/>
      <c r="Z368" s="107">
        <f>IF(OR(A368&gt;$AE$6,$AE$6&lt;2,$B$6=0),"",(B368-$B$5)/$B$6)</f>
      </c>
      <c r="AA368" s="107">
        <f>IF(Z368="","",MAX(0.000000000001,MIN(0.999999999999,NORMSDIST(Z368))))</f>
      </c>
      <c r="AB368" s="107">
        <f>IF(AA368="","",LN(AA368))</f>
      </c>
      <c r="AC368" s="107">
        <f>IF(OR(A368&gt;$AE$6,$AE$6&lt;2,$B$6=0),"",INDEX($AA$10:$AA$1009,$AE$6+1-A368))</f>
      </c>
      <c r="AD368" s="107">
        <f>IF(AC368="","",LN(1-AC368))</f>
      </c>
      <c r="AE368" s="107">
        <f>IF(AB368="","",-(2*A368-1)*(AB368+AD368)/$AE$6)</f>
      </c>
      <c r="AF368" s="106">
        <f>IF(AE368="","",SUM($AE$10:AE368)-$AE$6)</f>
      </c>
      <c r="AG368" s="106"/>
      <c r="AH368" s="107"/>
      <c r="AI368" s="106"/>
      <c r="AJ368" s="106"/>
      <c r="AK368" s="106"/>
    </row>
    <row r="369" ht="12.75" customHeight="1">
      <c r="A369" s="114">
        <v>360.0</v>
      </c>
      <c r="B369" s="107">
        <f>IF(A369&gt;$AE$6,"",SMALL(INDIRECT("'Selo '!"&amp;ADDRESS(17,$Z$3+5,4)&amp;":"&amp;ADDRESS(67,$Z$3+5,4)),A369))</f>
      </c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7"/>
      <c r="Y369" s="119"/>
      <c r="Z369" s="107">
        <f>IF(OR(A369&gt;$AE$6,$AE$6&lt;2,$B$6=0),"",(B369-$B$5)/$B$6)</f>
      </c>
      <c r="AA369" s="107">
        <f>IF(Z369="","",MAX(0.000000000001,MIN(0.999999999999,NORMSDIST(Z369))))</f>
      </c>
      <c r="AB369" s="107">
        <f>IF(AA369="","",LN(AA369))</f>
      </c>
      <c r="AC369" s="107">
        <f>IF(OR(A369&gt;$AE$6,$AE$6&lt;2,$B$6=0),"",INDEX($AA$10:$AA$1009,$AE$6+1-A369))</f>
      </c>
      <c r="AD369" s="107">
        <f>IF(AC369="","",LN(1-AC369))</f>
      </c>
      <c r="AE369" s="107">
        <f>IF(AB369="","",-(2*A369-1)*(AB369+AD369)/$AE$6)</f>
      </c>
      <c r="AF369" s="106">
        <f>IF(AE369="","",SUM($AE$10:AE369)-$AE$6)</f>
      </c>
      <c r="AG369" s="106"/>
      <c r="AH369" s="107"/>
      <c r="AI369" s="106"/>
      <c r="AJ369" s="106"/>
      <c r="AK369" s="106"/>
    </row>
    <row r="370" ht="12.75" customHeight="1">
      <c r="A370" s="114">
        <v>361.0</v>
      </c>
      <c r="B370" s="107">
        <f>IF(A370&gt;$AE$6,"",SMALL(INDIRECT("'Selo '!"&amp;ADDRESS(17,$Z$3+5,4)&amp;":"&amp;ADDRESS(67,$Z$3+5,4)),A370))</f>
      </c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7"/>
      <c r="Y370" s="119"/>
      <c r="Z370" s="107">
        <f>IF(OR(A370&gt;$AE$6,$AE$6&lt;2,$B$6=0),"",(B370-$B$5)/$B$6)</f>
      </c>
      <c r="AA370" s="107">
        <f>IF(Z370="","",MAX(0.000000000001,MIN(0.999999999999,NORMSDIST(Z370))))</f>
      </c>
      <c r="AB370" s="107">
        <f>IF(AA370="","",LN(AA370))</f>
      </c>
      <c r="AC370" s="107">
        <f>IF(OR(A370&gt;$AE$6,$AE$6&lt;2,$B$6=0),"",INDEX($AA$10:$AA$1009,$AE$6+1-A370))</f>
      </c>
      <c r="AD370" s="107">
        <f>IF(AC370="","",LN(1-AC370))</f>
      </c>
      <c r="AE370" s="107">
        <f>IF(AB370="","",-(2*A370-1)*(AB370+AD370)/$AE$6)</f>
      </c>
      <c r="AF370" s="106">
        <f>IF(AE370="","",SUM($AE$10:AE370)-$AE$6)</f>
      </c>
      <c r="AG370" s="106"/>
      <c r="AH370" s="107"/>
      <c r="AI370" s="106"/>
      <c r="AJ370" s="106"/>
      <c r="AK370" s="106"/>
    </row>
    <row r="371" ht="12.75" customHeight="1">
      <c r="A371" s="114">
        <v>362.0</v>
      </c>
      <c r="B371" s="107">
        <f>IF(A371&gt;$AE$6,"",SMALL(INDIRECT("'Selo '!"&amp;ADDRESS(17,$Z$3+5,4)&amp;":"&amp;ADDRESS(67,$Z$3+5,4)),A371))</f>
      </c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7"/>
      <c r="Y371" s="119"/>
      <c r="Z371" s="107">
        <f>IF(OR(A371&gt;$AE$6,$AE$6&lt;2,$B$6=0),"",(B371-$B$5)/$B$6)</f>
      </c>
      <c r="AA371" s="107">
        <f>IF(Z371="","",MAX(0.000000000001,MIN(0.999999999999,NORMSDIST(Z371))))</f>
      </c>
      <c r="AB371" s="107">
        <f>IF(AA371="","",LN(AA371))</f>
      </c>
      <c r="AC371" s="107">
        <f>IF(OR(A371&gt;$AE$6,$AE$6&lt;2,$B$6=0),"",INDEX($AA$10:$AA$1009,$AE$6+1-A371))</f>
      </c>
      <c r="AD371" s="107">
        <f>IF(AC371="","",LN(1-AC371))</f>
      </c>
      <c r="AE371" s="107">
        <f>IF(AB371="","",-(2*A371-1)*(AB371+AD371)/$AE$6)</f>
      </c>
      <c r="AF371" s="106">
        <f>IF(AE371="","",SUM($AE$10:AE371)-$AE$6)</f>
      </c>
      <c r="AG371" s="106"/>
      <c r="AH371" s="107"/>
      <c r="AI371" s="106"/>
      <c r="AJ371" s="106"/>
      <c r="AK371" s="106"/>
    </row>
    <row r="372" ht="12.75" customHeight="1">
      <c r="A372" s="114">
        <v>363.0</v>
      </c>
      <c r="B372" s="107">
        <f>IF(A372&gt;$AE$6,"",SMALL(INDIRECT("'Selo '!"&amp;ADDRESS(17,$Z$3+5,4)&amp;":"&amp;ADDRESS(67,$Z$3+5,4)),A372))</f>
      </c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7"/>
      <c r="Y372" s="119"/>
      <c r="Z372" s="107">
        <f>IF(OR(A372&gt;$AE$6,$AE$6&lt;2,$B$6=0),"",(B372-$B$5)/$B$6)</f>
      </c>
      <c r="AA372" s="107">
        <f>IF(Z372="","",MAX(0.000000000001,MIN(0.999999999999,NORMSDIST(Z372))))</f>
      </c>
      <c r="AB372" s="107">
        <f>IF(AA372="","",LN(AA372))</f>
      </c>
      <c r="AC372" s="107">
        <f>IF(OR(A372&gt;$AE$6,$AE$6&lt;2,$B$6=0),"",INDEX($AA$10:$AA$1009,$AE$6+1-A372))</f>
      </c>
      <c r="AD372" s="107">
        <f>IF(AC372="","",LN(1-AC372))</f>
      </c>
      <c r="AE372" s="107">
        <f>IF(AB372="","",-(2*A372-1)*(AB372+AD372)/$AE$6)</f>
      </c>
      <c r="AF372" s="106">
        <f>IF(AE372="","",SUM($AE$10:AE372)-$AE$6)</f>
      </c>
      <c r="AG372" s="106"/>
      <c r="AH372" s="107"/>
      <c r="AI372" s="106"/>
      <c r="AJ372" s="106"/>
      <c r="AK372" s="106"/>
    </row>
    <row r="373" ht="12.75" customHeight="1">
      <c r="A373" s="114">
        <v>364.0</v>
      </c>
      <c r="B373" s="107">
        <f>IF(A373&gt;$AE$6,"",SMALL(INDIRECT("'Selo '!"&amp;ADDRESS(17,$Z$3+5,4)&amp;":"&amp;ADDRESS(67,$Z$3+5,4)),A373))</f>
      </c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7"/>
      <c r="Y373" s="119"/>
      <c r="Z373" s="107">
        <f>IF(OR(A373&gt;$AE$6,$AE$6&lt;2,$B$6=0),"",(B373-$B$5)/$B$6)</f>
      </c>
      <c r="AA373" s="107">
        <f>IF(Z373="","",MAX(0.000000000001,MIN(0.999999999999,NORMSDIST(Z373))))</f>
      </c>
      <c r="AB373" s="107">
        <f>IF(AA373="","",LN(AA373))</f>
      </c>
      <c r="AC373" s="107">
        <f>IF(OR(A373&gt;$AE$6,$AE$6&lt;2,$B$6=0),"",INDEX($AA$10:$AA$1009,$AE$6+1-A373))</f>
      </c>
      <c r="AD373" s="107">
        <f>IF(AC373="","",LN(1-AC373))</f>
      </c>
      <c r="AE373" s="107">
        <f>IF(AB373="","",-(2*A373-1)*(AB373+AD373)/$AE$6)</f>
      </c>
      <c r="AF373" s="106">
        <f>IF(AE373="","",SUM($AE$10:AE373)-$AE$6)</f>
      </c>
      <c r="AG373" s="106"/>
      <c r="AH373" s="107"/>
      <c r="AI373" s="106"/>
      <c r="AJ373" s="106"/>
      <c r="AK373" s="106"/>
    </row>
    <row r="374" ht="12.75" customHeight="1">
      <c r="A374" s="114">
        <v>365.0</v>
      </c>
      <c r="B374" s="107">
        <f>IF(A374&gt;$AE$6,"",SMALL(INDIRECT("'Selo '!"&amp;ADDRESS(17,$Z$3+5,4)&amp;":"&amp;ADDRESS(67,$Z$3+5,4)),A374))</f>
      </c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7"/>
      <c r="Y374" s="119"/>
      <c r="Z374" s="107">
        <f>IF(OR(A374&gt;$AE$6,$AE$6&lt;2,$B$6=0),"",(B374-$B$5)/$B$6)</f>
      </c>
      <c r="AA374" s="107">
        <f>IF(Z374="","",MAX(0.000000000001,MIN(0.999999999999,NORMSDIST(Z374))))</f>
      </c>
      <c r="AB374" s="107">
        <f>IF(AA374="","",LN(AA374))</f>
      </c>
      <c r="AC374" s="107">
        <f>IF(OR(A374&gt;$AE$6,$AE$6&lt;2,$B$6=0),"",INDEX($AA$10:$AA$1009,$AE$6+1-A374))</f>
      </c>
      <c r="AD374" s="107">
        <f>IF(AC374="","",LN(1-AC374))</f>
      </c>
      <c r="AE374" s="107">
        <f>IF(AB374="","",-(2*A374-1)*(AB374+AD374)/$AE$6)</f>
      </c>
      <c r="AF374" s="106">
        <f>IF(AE374="","",SUM($AE$10:AE374)-$AE$6)</f>
      </c>
      <c r="AG374" s="106"/>
      <c r="AH374" s="107"/>
      <c r="AI374" s="106"/>
      <c r="AJ374" s="106"/>
      <c r="AK374" s="106"/>
    </row>
    <row r="375" ht="12.75" customHeight="1">
      <c r="A375" s="114">
        <v>366.0</v>
      </c>
      <c r="B375" s="107">
        <f>IF(A375&gt;$AE$6,"",SMALL(INDIRECT("'Selo '!"&amp;ADDRESS(17,$Z$3+5,4)&amp;":"&amp;ADDRESS(67,$Z$3+5,4)),A375))</f>
      </c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7"/>
      <c r="Y375" s="119"/>
      <c r="Z375" s="107">
        <f>IF(OR(A375&gt;$AE$6,$AE$6&lt;2,$B$6=0),"",(B375-$B$5)/$B$6)</f>
      </c>
      <c r="AA375" s="107">
        <f>IF(Z375="","",MAX(0.000000000001,MIN(0.999999999999,NORMSDIST(Z375))))</f>
      </c>
      <c r="AB375" s="107">
        <f>IF(AA375="","",LN(AA375))</f>
      </c>
      <c r="AC375" s="107">
        <f>IF(OR(A375&gt;$AE$6,$AE$6&lt;2,$B$6=0),"",INDEX($AA$10:$AA$1009,$AE$6+1-A375))</f>
      </c>
      <c r="AD375" s="107">
        <f>IF(AC375="","",LN(1-AC375))</f>
      </c>
      <c r="AE375" s="107">
        <f>IF(AB375="","",-(2*A375-1)*(AB375+AD375)/$AE$6)</f>
      </c>
      <c r="AF375" s="106">
        <f>IF(AE375="","",SUM($AE$10:AE375)-$AE$6)</f>
      </c>
      <c r="AG375" s="106"/>
      <c r="AH375" s="107"/>
      <c r="AI375" s="106"/>
      <c r="AJ375" s="106"/>
      <c r="AK375" s="106"/>
    </row>
    <row r="376" ht="12.75" customHeight="1">
      <c r="A376" s="114">
        <v>367.0</v>
      </c>
      <c r="B376" s="107">
        <f>IF(A376&gt;$AE$6,"",SMALL(INDIRECT("'Selo '!"&amp;ADDRESS(17,$Z$3+5,4)&amp;":"&amp;ADDRESS(67,$Z$3+5,4)),A376))</f>
      </c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7"/>
      <c r="Y376" s="119"/>
      <c r="Z376" s="107">
        <f>IF(OR(A376&gt;$AE$6,$AE$6&lt;2,$B$6=0),"",(B376-$B$5)/$B$6)</f>
      </c>
      <c r="AA376" s="107">
        <f>IF(Z376="","",MAX(0.000000000001,MIN(0.999999999999,NORMSDIST(Z376))))</f>
      </c>
      <c r="AB376" s="107">
        <f>IF(AA376="","",LN(AA376))</f>
      </c>
      <c r="AC376" s="107">
        <f>IF(OR(A376&gt;$AE$6,$AE$6&lt;2,$B$6=0),"",INDEX($AA$10:$AA$1009,$AE$6+1-A376))</f>
      </c>
      <c r="AD376" s="107">
        <f>IF(AC376="","",LN(1-AC376))</f>
      </c>
      <c r="AE376" s="107">
        <f>IF(AB376="","",-(2*A376-1)*(AB376+AD376)/$AE$6)</f>
      </c>
      <c r="AF376" s="106">
        <f>IF(AE376="","",SUM($AE$10:AE376)-$AE$6)</f>
      </c>
      <c r="AG376" s="106"/>
      <c r="AH376" s="107"/>
      <c r="AI376" s="106"/>
      <c r="AJ376" s="106"/>
      <c r="AK376" s="106"/>
    </row>
    <row r="377" ht="12.75" customHeight="1">
      <c r="A377" s="114">
        <v>368.0</v>
      </c>
      <c r="B377" s="107">
        <f>IF(A377&gt;$AE$6,"",SMALL(INDIRECT("'Selo '!"&amp;ADDRESS(17,$Z$3+5,4)&amp;":"&amp;ADDRESS(67,$Z$3+5,4)),A377))</f>
      </c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7"/>
      <c r="Y377" s="119"/>
      <c r="Z377" s="107">
        <f>IF(OR(A377&gt;$AE$6,$AE$6&lt;2,$B$6=0),"",(B377-$B$5)/$B$6)</f>
      </c>
      <c r="AA377" s="107">
        <f>IF(Z377="","",MAX(0.000000000001,MIN(0.999999999999,NORMSDIST(Z377))))</f>
      </c>
      <c r="AB377" s="107">
        <f>IF(AA377="","",LN(AA377))</f>
      </c>
      <c r="AC377" s="107">
        <f>IF(OR(A377&gt;$AE$6,$AE$6&lt;2,$B$6=0),"",INDEX($AA$10:$AA$1009,$AE$6+1-A377))</f>
      </c>
      <c r="AD377" s="107">
        <f>IF(AC377="","",LN(1-AC377))</f>
      </c>
      <c r="AE377" s="107">
        <f>IF(AB377="","",-(2*A377-1)*(AB377+AD377)/$AE$6)</f>
      </c>
      <c r="AF377" s="106">
        <f>IF(AE377="","",SUM($AE$10:AE377)-$AE$6)</f>
      </c>
      <c r="AG377" s="106"/>
      <c r="AH377" s="107"/>
      <c r="AI377" s="106"/>
      <c r="AJ377" s="106"/>
      <c r="AK377" s="106"/>
    </row>
    <row r="378" ht="12.75" customHeight="1">
      <c r="A378" s="114">
        <v>369.0</v>
      </c>
      <c r="B378" s="107">
        <f>IF(A378&gt;$AE$6,"",SMALL(INDIRECT("'Selo '!"&amp;ADDRESS(17,$Z$3+5,4)&amp;":"&amp;ADDRESS(67,$Z$3+5,4)),A378))</f>
      </c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7"/>
      <c r="Y378" s="119"/>
      <c r="Z378" s="107">
        <f>IF(OR(A378&gt;$AE$6,$AE$6&lt;2,$B$6=0),"",(B378-$B$5)/$B$6)</f>
      </c>
      <c r="AA378" s="107">
        <f>IF(Z378="","",MAX(0.000000000001,MIN(0.999999999999,NORMSDIST(Z378))))</f>
      </c>
      <c r="AB378" s="107">
        <f>IF(AA378="","",LN(AA378))</f>
      </c>
      <c r="AC378" s="107">
        <f>IF(OR(A378&gt;$AE$6,$AE$6&lt;2,$B$6=0),"",INDEX($AA$10:$AA$1009,$AE$6+1-A378))</f>
      </c>
      <c r="AD378" s="107">
        <f>IF(AC378="","",LN(1-AC378))</f>
      </c>
      <c r="AE378" s="107">
        <f>IF(AB378="","",-(2*A378-1)*(AB378+AD378)/$AE$6)</f>
      </c>
      <c r="AF378" s="106">
        <f>IF(AE378="","",SUM($AE$10:AE378)-$AE$6)</f>
      </c>
      <c r="AG378" s="106"/>
      <c r="AH378" s="107"/>
      <c r="AI378" s="106"/>
      <c r="AJ378" s="106"/>
      <c r="AK378" s="106"/>
    </row>
    <row r="379" ht="12.75" customHeight="1">
      <c r="A379" s="114">
        <v>370.0</v>
      </c>
      <c r="B379" s="107">
        <f>IF(A379&gt;$AE$6,"",SMALL(INDIRECT("'Selo '!"&amp;ADDRESS(17,$Z$3+5,4)&amp;":"&amp;ADDRESS(67,$Z$3+5,4)),A379))</f>
      </c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7"/>
      <c r="Y379" s="119"/>
      <c r="Z379" s="107">
        <f>IF(OR(A379&gt;$AE$6,$AE$6&lt;2,$B$6=0),"",(B379-$B$5)/$B$6)</f>
      </c>
      <c r="AA379" s="107">
        <f>IF(Z379="","",MAX(0.000000000001,MIN(0.999999999999,NORMSDIST(Z379))))</f>
      </c>
      <c r="AB379" s="107">
        <f>IF(AA379="","",LN(AA379))</f>
      </c>
      <c r="AC379" s="107">
        <f>IF(OR(A379&gt;$AE$6,$AE$6&lt;2,$B$6=0),"",INDEX($AA$10:$AA$1009,$AE$6+1-A379))</f>
      </c>
      <c r="AD379" s="107">
        <f>IF(AC379="","",LN(1-AC379))</f>
      </c>
      <c r="AE379" s="107">
        <f>IF(AB379="","",-(2*A379-1)*(AB379+AD379)/$AE$6)</f>
      </c>
      <c r="AF379" s="106">
        <f>IF(AE379="","",SUM($AE$10:AE379)-$AE$6)</f>
      </c>
      <c r="AG379" s="106"/>
      <c r="AH379" s="107"/>
      <c r="AI379" s="106"/>
      <c r="AJ379" s="106"/>
      <c r="AK379" s="106"/>
    </row>
    <row r="380" ht="12.75" customHeight="1">
      <c r="A380" s="114">
        <v>371.0</v>
      </c>
      <c r="B380" s="107">
        <f>IF(A380&gt;$AE$6,"",SMALL(INDIRECT("'Selo '!"&amp;ADDRESS(17,$Z$3+5,4)&amp;":"&amp;ADDRESS(67,$Z$3+5,4)),A380))</f>
      </c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7"/>
      <c r="Y380" s="119"/>
      <c r="Z380" s="107">
        <f>IF(OR(A380&gt;$AE$6,$AE$6&lt;2,$B$6=0),"",(B380-$B$5)/$B$6)</f>
      </c>
      <c r="AA380" s="107">
        <f>IF(Z380="","",MAX(0.000000000001,MIN(0.999999999999,NORMSDIST(Z380))))</f>
      </c>
      <c r="AB380" s="107">
        <f>IF(AA380="","",LN(AA380))</f>
      </c>
      <c r="AC380" s="107">
        <f>IF(OR(A380&gt;$AE$6,$AE$6&lt;2,$B$6=0),"",INDEX($AA$10:$AA$1009,$AE$6+1-A380))</f>
      </c>
      <c r="AD380" s="107">
        <f>IF(AC380="","",LN(1-AC380))</f>
      </c>
      <c r="AE380" s="107">
        <f>IF(AB380="","",-(2*A380-1)*(AB380+AD380)/$AE$6)</f>
      </c>
      <c r="AF380" s="106">
        <f>IF(AE380="","",SUM($AE$10:AE380)-$AE$6)</f>
      </c>
      <c r="AG380" s="106"/>
      <c r="AH380" s="107"/>
      <c r="AI380" s="106"/>
      <c r="AJ380" s="106"/>
      <c r="AK380" s="106"/>
    </row>
    <row r="381" ht="12.75" customHeight="1">
      <c r="A381" s="114">
        <v>372.0</v>
      </c>
      <c r="B381" s="107">
        <f>IF(A381&gt;$AE$6,"",SMALL(INDIRECT("'Selo '!"&amp;ADDRESS(17,$Z$3+5,4)&amp;":"&amp;ADDRESS(67,$Z$3+5,4)),A381))</f>
      </c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7"/>
      <c r="Y381" s="119"/>
      <c r="Z381" s="107">
        <f>IF(OR(A381&gt;$AE$6,$AE$6&lt;2,$B$6=0),"",(B381-$B$5)/$B$6)</f>
      </c>
      <c r="AA381" s="107">
        <f>IF(Z381="","",MAX(0.000000000001,MIN(0.999999999999,NORMSDIST(Z381))))</f>
      </c>
      <c r="AB381" s="107">
        <f>IF(AA381="","",LN(AA381))</f>
      </c>
      <c r="AC381" s="107">
        <f>IF(OR(A381&gt;$AE$6,$AE$6&lt;2,$B$6=0),"",INDEX($AA$10:$AA$1009,$AE$6+1-A381))</f>
      </c>
      <c r="AD381" s="107">
        <f>IF(AC381="","",LN(1-AC381))</f>
      </c>
      <c r="AE381" s="107">
        <f>IF(AB381="","",-(2*A381-1)*(AB381+AD381)/$AE$6)</f>
      </c>
      <c r="AF381" s="106">
        <f>IF(AE381="","",SUM($AE$10:AE381)-$AE$6)</f>
      </c>
      <c r="AG381" s="106"/>
      <c r="AH381" s="107"/>
      <c r="AI381" s="106"/>
      <c r="AJ381" s="106"/>
      <c r="AK381" s="106"/>
    </row>
    <row r="382" ht="12.75" customHeight="1">
      <c r="A382" s="114">
        <v>373.0</v>
      </c>
      <c r="B382" s="107">
        <f>IF(A382&gt;$AE$6,"",SMALL(INDIRECT("'Selo '!"&amp;ADDRESS(17,$Z$3+5,4)&amp;":"&amp;ADDRESS(67,$Z$3+5,4)),A382))</f>
      </c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7"/>
      <c r="Y382" s="119"/>
      <c r="Z382" s="107">
        <f>IF(OR(A382&gt;$AE$6,$AE$6&lt;2,$B$6=0),"",(B382-$B$5)/$B$6)</f>
      </c>
      <c r="AA382" s="107">
        <f>IF(Z382="","",MAX(0.000000000001,MIN(0.999999999999,NORMSDIST(Z382))))</f>
      </c>
      <c r="AB382" s="107">
        <f>IF(AA382="","",LN(AA382))</f>
      </c>
      <c r="AC382" s="107">
        <f>IF(OR(A382&gt;$AE$6,$AE$6&lt;2,$B$6=0),"",INDEX($AA$10:$AA$1009,$AE$6+1-A382))</f>
      </c>
      <c r="AD382" s="107">
        <f>IF(AC382="","",LN(1-AC382))</f>
      </c>
      <c r="AE382" s="107">
        <f>IF(AB382="","",-(2*A382-1)*(AB382+AD382)/$AE$6)</f>
      </c>
      <c r="AF382" s="106">
        <f>IF(AE382="","",SUM($AE$10:AE382)-$AE$6)</f>
      </c>
      <c r="AG382" s="106"/>
      <c r="AH382" s="107"/>
      <c r="AI382" s="106"/>
      <c r="AJ382" s="106"/>
      <c r="AK382" s="106"/>
    </row>
    <row r="383" ht="12.75" customHeight="1">
      <c r="A383" s="114">
        <v>374.0</v>
      </c>
      <c r="B383" s="107">
        <f>IF(A383&gt;$AE$6,"",SMALL(INDIRECT("'Selo '!"&amp;ADDRESS(17,$Z$3+5,4)&amp;":"&amp;ADDRESS(67,$Z$3+5,4)),A383))</f>
      </c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7"/>
      <c r="Y383" s="119"/>
      <c r="Z383" s="107">
        <f>IF(OR(A383&gt;$AE$6,$AE$6&lt;2,$B$6=0),"",(B383-$B$5)/$B$6)</f>
      </c>
      <c r="AA383" s="107">
        <f>IF(Z383="","",MAX(0.000000000001,MIN(0.999999999999,NORMSDIST(Z383))))</f>
      </c>
      <c r="AB383" s="107">
        <f>IF(AA383="","",LN(AA383))</f>
      </c>
      <c r="AC383" s="107">
        <f>IF(OR(A383&gt;$AE$6,$AE$6&lt;2,$B$6=0),"",INDEX($AA$10:$AA$1009,$AE$6+1-A383))</f>
      </c>
      <c r="AD383" s="107">
        <f>IF(AC383="","",LN(1-AC383))</f>
      </c>
      <c r="AE383" s="107">
        <f>IF(AB383="","",-(2*A383-1)*(AB383+AD383)/$AE$6)</f>
      </c>
      <c r="AF383" s="106">
        <f>IF(AE383="","",SUM($AE$10:AE383)-$AE$6)</f>
      </c>
      <c r="AG383" s="106"/>
      <c r="AH383" s="107"/>
      <c r="AI383" s="106"/>
      <c r="AJ383" s="106"/>
      <c r="AK383" s="106"/>
    </row>
    <row r="384" ht="12.75" customHeight="1">
      <c r="A384" s="114">
        <v>375.0</v>
      </c>
      <c r="B384" s="107">
        <f>IF(A384&gt;$AE$6,"",SMALL(INDIRECT("'Selo '!"&amp;ADDRESS(17,$Z$3+5,4)&amp;":"&amp;ADDRESS(67,$Z$3+5,4)),A384))</f>
      </c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7"/>
      <c r="Y384" s="119"/>
      <c r="Z384" s="107">
        <f>IF(OR(A384&gt;$AE$6,$AE$6&lt;2,$B$6=0),"",(B384-$B$5)/$B$6)</f>
      </c>
      <c r="AA384" s="107">
        <f>IF(Z384="","",MAX(0.000000000001,MIN(0.999999999999,NORMSDIST(Z384))))</f>
      </c>
      <c r="AB384" s="107">
        <f>IF(AA384="","",LN(AA384))</f>
      </c>
      <c r="AC384" s="107">
        <f>IF(OR(A384&gt;$AE$6,$AE$6&lt;2,$B$6=0),"",INDEX($AA$10:$AA$1009,$AE$6+1-A384))</f>
      </c>
      <c r="AD384" s="107">
        <f>IF(AC384="","",LN(1-AC384))</f>
      </c>
      <c r="AE384" s="107">
        <f>IF(AB384="","",-(2*A384-1)*(AB384+AD384)/$AE$6)</f>
      </c>
      <c r="AF384" s="106">
        <f>IF(AE384="","",SUM($AE$10:AE384)-$AE$6)</f>
      </c>
      <c r="AG384" s="106"/>
      <c r="AH384" s="107"/>
      <c r="AI384" s="106"/>
      <c r="AJ384" s="106"/>
      <c r="AK384" s="106"/>
    </row>
    <row r="385" ht="12.75" customHeight="1">
      <c r="A385" s="114">
        <v>376.0</v>
      </c>
      <c r="B385" s="107">
        <f>IF(A385&gt;$AE$6,"",SMALL(INDIRECT("'Selo '!"&amp;ADDRESS(17,$Z$3+5,4)&amp;":"&amp;ADDRESS(67,$Z$3+5,4)),A385))</f>
      </c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7"/>
      <c r="Y385" s="119"/>
      <c r="Z385" s="107">
        <f>IF(OR(A385&gt;$AE$6,$AE$6&lt;2,$B$6=0),"",(B385-$B$5)/$B$6)</f>
      </c>
      <c r="AA385" s="107">
        <f>IF(Z385="","",MAX(0.000000000001,MIN(0.999999999999,NORMSDIST(Z385))))</f>
      </c>
      <c r="AB385" s="107">
        <f>IF(AA385="","",LN(AA385))</f>
      </c>
      <c r="AC385" s="107">
        <f>IF(OR(A385&gt;$AE$6,$AE$6&lt;2,$B$6=0),"",INDEX($AA$10:$AA$1009,$AE$6+1-A385))</f>
      </c>
      <c r="AD385" s="107">
        <f>IF(AC385="","",LN(1-AC385))</f>
      </c>
      <c r="AE385" s="107">
        <f>IF(AB385="","",-(2*A385-1)*(AB385+AD385)/$AE$6)</f>
      </c>
      <c r="AF385" s="106">
        <f>IF(AE385="","",SUM($AE$10:AE385)-$AE$6)</f>
      </c>
      <c r="AG385" s="106"/>
      <c r="AH385" s="107"/>
      <c r="AI385" s="106"/>
      <c r="AJ385" s="106"/>
      <c r="AK385" s="106"/>
    </row>
    <row r="386" ht="12.75" customHeight="1">
      <c r="A386" s="114">
        <v>377.0</v>
      </c>
      <c r="B386" s="107">
        <f>IF(A386&gt;$AE$6,"",SMALL(INDIRECT("'Selo '!"&amp;ADDRESS(17,$Z$3+5,4)&amp;":"&amp;ADDRESS(67,$Z$3+5,4)),A386))</f>
      </c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7"/>
      <c r="Y386" s="119"/>
      <c r="Z386" s="107">
        <f>IF(OR(A386&gt;$AE$6,$AE$6&lt;2,$B$6=0),"",(B386-$B$5)/$B$6)</f>
      </c>
      <c r="AA386" s="107">
        <f>IF(Z386="","",MAX(0.000000000001,MIN(0.999999999999,NORMSDIST(Z386))))</f>
      </c>
      <c r="AB386" s="107">
        <f>IF(AA386="","",LN(AA386))</f>
      </c>
      <c r="AC386" s="107">
        <f>IF(OR(A386&gt;$AE$6,$AE$6&lt;2,$B$6=0),"",INDEX($AA$10:$AA$1009,$AE$6+1-A386))</f>
      </c>
      <c r="AD386" s="107">
        <f>IF(AC386="","",LN(1-AC386))</f>
      </c>
      <c r="AE386" s="107">
        <f>IF(AB386="","",-(2*A386-1)*(AB386+AD386)/$AE$6)</f>
      </c>
      <c r="AF386" s="106">
        <f>IF(AE386="","",SUM($AE$10:AE386)-$AE$6)</f>
      </c>
      <c r="AG386" s="106"/>
      <c r="AH386" s="107"/>
      <c r="AI386" s="106"/>
      <c r="AJ386" s="106"/>
      <c r="AK386" s="106"/>
    </row>
    <row r="387" ht="12.75" customHeight="1">
      <c r="A387" s="114">
        <v>378.0</v>
      </c>
      <c r="B387" s="107">
        <f>IF(A387&gt;$AE$6,"",SMALL(INDIRECT("'Selo '!"&amp;ADDRESS(17,$Z$3+5,4)&amp;":"&amp;ADDRESS(67,$Z$3+5,4)),A387))</f>
      </c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7"/>
      <c r="Y387" s="119"/>
      <c r="Z387" s="107">
        <f>IF(OR(A387&gt;$AE$6,$AE$6&lt;2,$B$6=0),"",(B387-$B$5)/$B$6)</f>
      </c>
      <c r="AA387" s="107">
        <f>IF(Z387="","",MAX(0.000000000001,MIN(0.999999999999,NORMSDIST(Z387))))</f>
      </c>
      <c r="AB387" s="107">
        <f>IF(AA387="","",LN(AA387))</f>
      </c>
      <c r="AC387" s="107">
        <f>IF(OR(A387&gt;$AE$6,$AE$6&lt;2,$B$6=0),"",INDEX($AA$10:$AA$1009,$AE$6+1-A387))</f>
      </c>
      <c r="AD387" s="107">
        <f>IF(AC387="","",LN(1-AC387))</f>
      </c>
      <c r="AE387" s="107">
        <f>IF(AB387="","",-(2*A387-1)*(AB387+AD387)/$AE$6)</f>
      </c>
      <c r="AF387" s="106">
        <f>IF(AE387="","",SUM($AE$10:AE387)-$AE$6)</f>
      </c>
      <c r="AG387" s="106"/>
      <c r="AH387" s="107"/>
      <c r="AI387" s="106"/>
      <c r="AJ387" s="106"/>
      <c r="AK387" s="106"/>
    </row>
    <row r="388" ht="12.75" customHeight="1">
      <c r="A388" s="114">
        <v>379.0</v>
      </c>
      <c r="B388" s="107">
        <f>IF(A388&gt;$AE$6,"",SMALL(INDIRECT("'Selo '!"&amp;ADDRESS(17,$Z$3+5,4)&amp;":"&amp;ADDRESS(67,$Z$3+5,4)),A388))</f>
      </c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7"/>
      <c r="Y388" s="119"/>
      <c r="Z388" s="107">
        <f>IF(OR(A388&gt;$AE$6,$AE$6&lt;2,$B$6=0),"",(B388-$B$5)/$B$6)</f>
      </c>
      <c r="AA388" s="107">
        <f>IF(Z388="","",MAX(0.000000000001,MIN(0.999999999999,NORMSDIST(Z388))))</f>
      </c>
      <c r="AB388" s="107">
        <f>IF(AA388="","",LN(AA388))</f>
      </c>
      <c r="AC388" s="107">
        <f>IF(OR(A388&gt;$AE$6,$AE$6&lt;2,$B$6=0),"",INDEX($AA$10:$AA$1009,$AE$6+1-A388))</f>
      </c>
      <c r="AD388" s="107">
        <f>IF(AC388="","",LN(1-AC388))</f>
      </c>
      <c r="AE388" s="107">
        <f>IF(AB388="","",-(2*A388-1)*(AB388+AD388)/$AE$6)</f>
      </c>
      <c r="AF388" s="106">
        <f>IF(AE388="","",SUM($AE$10:AE388)-$AE$6)</f>
      </c>
      <c r="AG388" s="106"/>
      <c r="AH388" s="107"/>
      <c r="AI388" s="106"/>
      <c r="AJ388" s="106"/>
      <c r="AK388" s="106"/>
    </row>
    <row r="389" ht="12.75" customHeight="1">
      <c r="A389" s="114">
        <v>380.0</v>
      </c>
      <c r="B389" s="107">
        <f>IF(A389&gt;$AE$6,"",SMALL(INDIRECT("'Selo '!"&amp;ADDRESS(17,$Z$3+5,4)&amp;":"&amp;ADDRESS(67,$Z$3+5,4)),A389))</f>
      </c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7"/>
      <c r="Y389" s="119"/>
      <c r="Z389" s="107">
        <f>IF(OR(A389&gt;$AE$6,$AE$6&lt;2,$B$6=0),"",(B389-$B$5)/$B$6)</f>
      </c>
      <c r="AA389" s="107">
        <f>IF(Z389="","",MAX(0.000000000001,MIN(0.999999999999,NORMSDIST(Z389))))</f>
      </c>
      <c r="AB389" s="107">
        <f>IF(AA389="","",LN(AA389))</f>
      </c>
      <c r="AC389" s="107">
        <f>IF(OR(A389&gt;$AE$6,$AE$6&lt;2,$B$6=0),"",INDEX($AA$10:$AA$1009,$AE$6+1-A389))</f>
      </c>
      <c r="AD389" s="107">
        <f>IF(AC389="","",LN(1-AC389))</f>
      </c>
      <c r="AE389" s="107">
        <f>IF(AB389="","",-(2*A389-1)*(AB389+AD389)/$AE$6)</f>
      </c>
      <c r="AF389" s="106">
        <f>IF(AE389="","",SUM($AE$10:AE389)-$AE$6)</f>
      </c>
      <c r="AG389" s="106"/>
      <c r="AH389" s="107"/>
      <c r="AI389" s="106"/>
      <c r="AJ389" s="106"/>
      <c r="AK389" s="106"/>
    </row>
    <row r="390" ht="12.75" customHeight="1">
      <c r="A390" s="114">
        <v>381.0</v>
      </c>
      <c r="B390" s="107">
        <f>IF(A390&gt;$AE$6,"",SMALL(INDIRECT("'Selo '!"&amp;ADDRESS(17,$Z$3+5,4)&amp;":"&amp;ADDRESS(67,$Z$3+5,4)),A390))</f>
      </c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7"/>
      <c r="Y390" s="119"/>
      <c r="Z390" s="107">
        <f>IF(OR(A390&gt;$AE$6,$AE$6&lt;2,$B$6=0),"",(B390-$B$5)/$B$6)</f>
      </c>
      <c r="AA390" s="107">
        <f>IF(Z390="","",MAX(0.000000000001,MIN(0.999999999999,NORMSDIST(Z390))))</f>
      </c>
      <c r="AB390" s="107">
        <f>IF(AA390="","",LN(AA390))</f>
      </c>
      <c r="AC390" s="107">
        <f>IF(OR(A390&gt;$AE$6,$AE$6&lt;2,$B$6=0),"",INDEX($AA$10:$AA$1009,$AE$6+1-A390))</f>
      </c>
      <c r="AD390" s="107">
        <f>IF(AC390="","",LN(1-AC390))</f>
      </c>
      <c r="AE390" s="107">
        <f>IF(AB390="","",-(2*A390-1)*(AB390+AD390)/$AE$6)</f>
      </c>
      <c r="AF390" s="106">
        <f>IF(AE390="","",SUM($AE$10:AE390)-$AE$6)</f>
      </c>
      <c r="AG390" s="106"/>
      <c r="AH390" s="107"/>
      <c r="AI390" s="106"/>
      <c r="AJ390" s="106"/>
      <c r="AK390" s="106"/>
    </row>
    <row r="391" ht="12.75" customHeight="1">
      <c r="A391" s="114">
        <v>382.0</v>
      </c>
      <c r="B391" s="107">
        <f>IF(A391&gt;$AE$6,"",SMALL(INDIRECT("'Selo '!"&amp;ADDRESS(17,$Z$3+5,4)&amp;":"&amp;ADDRESS(67,$Z$3+5,4)),A391))</f>
      </c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7"/>
      <c r="Y391" s="119"/>
      <c r="Z391" s="107">
        <f>IF(OR(A391&gt;$AE$6,$AE$6&lt;2,$B$6=0),"",(B391-$B$5)/$B$6)</f>
      </c>
      <c r="AA391" s="107">
        <f>IF(Z391="","",MAX(0.000000000001,MIN(0.999999999999,NORMSDIST(Z391))))</f>
      </c>
      <c r="AB391" s="107">
        <f>IF(AA391="","",LN(AA391))</f>
      </c>
      <c r="AC391" s="107">
        <f>IF(OR(A391&gt;$AE$6,$AE$6&lt;2,$B$6=0),"",INDEX($AA$10:$AA$1009,$AE$6+1-A391))</f>
      </c>
      <c r="AD391" s="107">
        <f>IF(AC391="","",LN(1-AC391))</f>
      </c>
      <c r="AE391" s="107">
        <f>IF(AB391="","",-(2*A391-1)*(AB391+AD391)/$AE$6)</f>
      </c>
      <c r="AF391" s="106">
        <f>IF(AE391="","",SUM($AE$10:AE391)-$AE$6)</f>
      </c>
      <c r="AG391" s="106"/>
      <c r="AH391" s="107"/>
      <c r="AI391" s="106"/>
      <c r="AJ391" s="106"/>
      <c r="AK391" s="106"/>
    </row>
    <row r="392" ht="12.75" customHeight="1">
      <c r="A392" s="114">
        <v>383.0</v>
      </c>
      <c r="B392" s="107">
        <f>IF(A392&gt;$AE$6,"",SMALL(INDIRECT("'Selo '!"&amp;ADDRESS(17,$Z$3+5,4)&amp;":"&amp;ADDRESS(67,$Z$3+5,4)),A392))</f>
      </c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7"/>
      <c r="Y392" s="119"/>
      <c r="Z392" s="107">
        <f>IF(OR(A392&gt;$AE$6,$AE$6&lt;2,$B$6=0),"",(B392-$B$5)/$B$6)</f>
      </c>
      <c r="AA392" s="107">
        <f>IF(Z392="","",MAX(0.000000000001,MIN(0.999999999999,NORMSDIST(Z392))))</f>
      </c>
      <c r="AB392" s="107">
        <f>IF(AA392="","",LN(AA392))</f>
      </c>
      <c r="AC392" s="107">
        <f>IF(OR(A392&gt;$AE$6,$AE$6&lt;2,$B$6=0),"",INDEX($AA$10:$AA$1009,$AE$6+1-A392))</f>
      </c>
      <c r="AD392" s="107">
        <f>IF(AC392="","",LN(1-AC392))</f>
      </c>
      <c r="AE392" s="107">
        <f>IF(AB392="","",-(2*A392-1)*(AB392+AD392)/$AE$6)</f>
      </c>
      <c r="AF392" s="106">
        <f>IF(AE392="","",SUM($AE$10:AE392)-$AE$6)</f>
      </c>
      <c r="AG392" s="106"/>
      <c r="AH392" s="107"/>
      <c r="AI392" s="106"/>
      <c r="AJ392" s="106"/>
      <c r="AK392" s="106"/>
    </row>
    <row r="393" ht="12.75" customHeight="1">
      <c r="A393" s="114">
        <v>384.0</v>
      </c>
      <c r="B393" s="107">
        <f>IF(A393&gt;$AE$6,"",SMALL(INDIRECT("'Selo '!"&amp;ADDRESS(17,$Z$3+5,4)&amp;":"&amp;ADDRESS(67,$Z$3+5,4)),A393))</f>
      </c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7"/>
      <c r="Y393" s="119"/>
      <c r="Z393" s="107">
        <f>IF(OR(A393&gt;$AE$6,$AE$6&lt;2,$B$6=0),"",(B393-$B$5)/$B$6)</f>
      </c>
      <c r="AA393" s="107">
        <f>IF(Z393="","",MAX(0.000000000001,MIN(0.999999999999,NORMSDIST(Z393))))</f>
      </c>
      <c r="AB393" s="107">
        <f>IF(AA393="","",LN(AA393))</f>
      </c>
      <c r="AC393" s="107">
        <f>IF(OR(A393&gt;$AE$6,$AE$6&lt;2,$B$6=0),"",INDEX($AA$10:$AA$1009,$AE$6+1-A393))</f>
      </c>
      <c r="AD393" s="107">
        <f>IF(AC393="","",LN(1-AC393))</f>
      </c>
      <c r="AE393" s="107">
        <f>IF(AB393="","",-(2*A393-1)*(AB393+AD393)/$AE$6)</f>
      </c>
      <c r="AF393" s="106">
        <f>IF(AE393="","",SUM($AE$10:AE393)-$AE$6)</f>
      </c>
      <c r="AG393" s="106"/>
      <c r="AH393" s="107"/>
      <c r="AI393" s="106"/>
      <c r="AJ393" s="106"/>
      <c r="AK393" s="106"/>
    </row>
    <row r="394" ht="12.75" customHeight="1">
      <c r="A394" s="114">
        <v>385.0</v>
      </c>
      <c r="B394" s="107">
        <f>IF(A394&gt;$AE$6,"",SMALL(INDIRECT("'Selo '!"&amp;ADDRESS(17,$Z$3+5,4)&amp;":"&amp;ADDRESS(67,$Z$3+5,4)),A394))</f>
      </c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7"/>
      <c r="Y394" s="119"/>
      <c r="Z394" s="107">
        <f>IF(OR(A394&gt;$AE$6,$AE$6&lt;2,$B$6=0),"",(B394-$B$5)/$B$6)</f>
      </c>
      <c r="AA394" s="107">
        <f>IF(Z394="","",MAX(0.000000000001,MIN(0.999999999999,NORMSDIST(Z394))))</f>
      </c>
      <c r="AB394" s="107">
        <f>IF(AA394="","",LN(AA394))</f>
      </c>
      <c r="AC394" s="107">
        <f>IF(OR(A394&gt;$AE$6,$AE$6&lt;2,$B$6=0),"",INDEX($AA$10:$AA$1009,$AE$6+1-A394))</f>
      </c>
      <c r="AD394" s="107">
        <f>IF(AC394="","",LN(1-AC394))</f>
      </c>
      <c r="AE394" s="107">
        <f>IF(AB394="","",-(2*A394-1)*(AB394+AD394)/$AE$6)</f>
      </c>
      <c r="AF394" s="106">
        <f>IF(AE394="","",SUM($AE$10:AE394)-$AE$6)</f>
      </c>
      <c r="AG394" s="106"/>
      <c r="AH394" s="107"/>
      <c r="AI394" s="106"/>
      <c r="AJ394" s="106"/>
      <c r="AK394" s="106"/>
    </row>
    <row r="395" ht="12.75" customHeight="1">
      <c r="A395" s="114">
        <v>386.0</v>
      </c>
      <c r="B395" s="107">
        <f>IF(A395&gt;$AE$6,"",SMALL(INDIRECT("'Selo '!"&amp;ADDRESS(17,$Z$3+5,4)&amp;":"&amp;ADDRESS(67,$Z$3+5,4)),A395))</f>
      </c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7"/>
      <c r="Y395" s="119"/>
      <c r="Z395" s="107">
        <f>IF(OR(A395&gt;$AE$6,$AE$6&lt;2,$B$6=0),"",(B395-$B$5)/$B$6)</f>
      </c>
      <c r="AA395" s="107">
        <f>IF(Z395="","",MAX(0.000000000001,MIN(0.999999999999,NORMSDIST(Z395))))</f>
      </c>
      <c r="AB395" s="107">
        <f>IF(AA395="","",LN(AA395))</f>
      </c>
      <c r="AC395" s="107">
        <f>IF(OR(A395&gt;$AE$6,$AE$6&lt;2,$B$6=0),"",INDEX($AA$10:$AA$1009,$AE$6+1-A395))</f>
      </c>
      <c r="AD395" s="107">
        <f>IF(AC395="","",LN(1-AC395))</f>
      </c>
      <c r="AE395" s="107">
        <f>IF(AB395="","",-(2*A395-1)*(AB395+AD395)/$AE$6)</f>
      </c>
      <c r="AF395" s="106">
        <f>IF(AE395="","",SUM($AE$10:AE395)-$AE$6)</f>
      </c>
      <c r="AG395" s="106"/>
      <c r="AH395" s="107"/>
      <c r="AI395" s="106"/>
      <c r="AJ395" s="106"/>
      <c r="AK395" s="106"/>
    </row>
    <row r="396" ht="12.75" customHeight="1">
      <c r="A396" s="114">
        <v>387.0</v>
      </c>
      <c r="B396" s="107">
        <f>IF(A396&gt;$AE$6,"",SMALL(INDIRECT("'Selo '!"&amp;ADDRESS(17,$Z$3+5,4)&amp;":"&amp;ADDRESS(67,$Z$3+5,4)),A396))</f>
      </c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7"/>
      <c r="Y396" s="119"/>
      <c r="Z396" s="107">
        <f>IF(OR(A396&gt;$AE$6,$AE$6&lt;2,$B$6=0),"",(B396-$B$5)/$B$6)</f>
      </c>
      <c r="AA396" s="107">
        <f>IF(Z396="","",MAX(0.000000000001,MIN(0.999999999999,NORMSDIST(Z396))))</f>
      </c>
      <c r="AB396" s="107">
        <f>IF(AA396="","",LN(AA396))</f>
      </c>
      <c r="AC396" s="107">
        <f>IF(OR(A396&gt;$AE$6,$AE$6&lt;2,$B$6=0),"",INDEX($AA$10:$AA$1009,$AE$6+1-A396))</f>
      </c>
      <c r="AD396" s="107">
        <f>IF(AC396="","",LN(1-AC396))</f>
      </c>
      <c r="AE396" s="107">
        <f>IF(AB396="","",-(2*A396-1)*(AB396+AD396)/$AE$6)</f>
      </c>
      <c r="AF396" s="106">
        <f>IF(AE396="","",SUM($AE$10:AE396)-$AE$6)</f>
      </c>
      <c r="AG396" s="106"/>
      <c r="AH396" s="107"/>
      <c r="AI396" s="106"/>
      <c r="AJ396" s="106"/>
      <c r="AK396" s="106"/>
    </row>
    <row r="397" ht="12.75" customHeight="1">
      <c r="A397" s="114">
        <v>388.0</v>
      </c>
      <c r="B397" s="107">
        <f>IF(A397&gt;$AE$6,"",SMALL(INDIRECT("'Selo '!"&amp;ADDRESS(17,$Z$3+5,4)&amp;":"&amp;ADDRESS(67,$Z$3+5,4)),A397))</f>
      </c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7"/>
      <c r="Y397" s="119"/>
      <c r="Z397" s="107">
        <f>IF(OR(A397&gt;$AE$6,$AE$6&lt;2,$B$6=0),"",(B397-$B$5)/$B$6)</f>
      </c>
      <c r="AA397" s="107">
        <f>IF(Z397="","",MAX(0.000000000001,MIN(0.999999999999,NORMSDIST(Z397))))</f>
      </c>
      <c r="AB397" s="107">
        <f>IF(AA397="","",LN(AA397))</f>
      </c>
      <c r="AC397" s="107">
        <f>IF(OR(A397&gt;$AE$6,$AE$6&lt;2,$B$6=0),"",INDEX($AA$10:$AA$1009,$AE$6+1-A397))</f>
      </c>
      <c r="AD397" s="107">
        <f>IF(AC397="","",LN(1-AC397))</f>
      </c>
      <c r="AE397" s="107">
        <f>IF(AB397="","",-(2*A397-1)*(AB397+AD397)/$AE$6)</f>
      </c>
      <c r="AF397" s="106">
        <f>IF(AE397="","",SUM($AE$10:AE397)-$AE$6)</f>
      </c>
      <c r="AG397" s="106"/>
      <c r="AH397" s="107"/>
      <c r="AI397" s="106"/>
      <c r="AJ397" s="106"/>
      <c r="AK397" s="106"/>
    </row>
    <row r="398" ht="12.75" customHeight="1">
      <c r="A398" s="114">
        <v>389.0</v>
      </c>
      <c r="B398" s="107">
        <f>IF(A398&gt;$AE$6,"",SMALL(INDIRECT("'Selo '!"&amp;ADDRESS(17,$Z$3+5,4)&amp;":"&amp;ADDRESS(67,$Z$3+5,4)),A398))</f>
      </c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7"/>
      <c r="Y398" s="119"/>
      <c r="Z398" s="107">
        <f>IF(OR(A398&gt;$AE$6,$AE$6&lt;2,$B$6=0),"",(B398-$B$5)/$B$6)</f>
      </c>
      <c r="AA398" s="107">
        <f>IF(Z398="","",MAX(0.000000000001,MIN(0.999999999999,NORMSDIST(Z398))))</f>
      </c>
      <c r="AB398" s="107">
        <f>IF(AA398="","",LN(AA398))</f>
      </c>
      <c r="AC398" s="107">
        <f>IF(OR(A398&gt;$AE$6,$AE$6&lt;2,$B$6=0),"",INDEX($AA$10:$AA$1009,$AE$6+1-A398))</f>
      </c>
      <c r="AD398" s="107">
        <f>IF(AC398="","",LN(1-AC398))</f>
      </c>
      <c r="AE398" s="107">
        <f>IF(AB398="","",-(2*A398-1)*(AB398+AD398)/$AE$6)</f>
      </c>
      <c r="AF398" s="106">
        <f>IF(AE398="","",SUM($AE$10:AE398)-$AE$6)</f>
      </c>
      <c r="AG398" s="106"/>
      <c r="AH398" s="107"/>
      <c r="AI398" s="106"/>
      <c r="AJ398" s="106"/>
      <c r="AK398" s="106"/>
    </row>
    <row r="399" ht="12.75" customHeight="1">
      <c r="A399" s="114">
        <v>390.0</v>
      </c>
      <c r="B399" s="107">
        <f>IF(A399&gt;$AE$6,"",SMALL(INDIRECT("'Selo '!"&amp;ADDRESS(17,$Z$3+5,4)&amp;":"&amp;ADDRESS(67,$Z$3+5,4)),A399))</f>
      </c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7"/>
      <c r="Y399" s="119"/>
      <c r="Z399" s="107">
        <f>IF(OR(A399&gt;$AE$6,$AE$6&lt;2,$B$6=0),"",(B399-$B$5)/$B$6)</f>
      </c>
      <c r="AA399" s="107">
        <f>IF(Z399="","",MAX(0.000000000001,MIN(0.999999999999,NORMSDIST(Z399))))</f>
      </c>
      <c r="AB399" s="107">
        <f>IF(AA399="","",LN(AA399))</f>
      </c>
      <c r="AC399" s="107">
        <f>IF(OR(A399&gt;$AE$6,$AE$6&lt;2,$B$6=0),"",INDEX($AA$10:$AA$1009,$AE$6+1-A399))</f>
      </c>
      <c r="AD399" s="107">
        <f>IF(AC399="","",LN(1-AC399))</f>
      </c>
      <c r="AE399" s="107">
        <f>IF(AB399="","",-(2*A399-1)*(AB399+AD399)/$AE$6)</f>
      </c>
      <c r="AF399" s="106">
        <f>IF(AE399="","",SUM($AE$10:AE399)-$AE$6)</f>
      </c>
      <c r="AG399" s="106"/>
      <c r="AH399" s="107"/>
      <c r="AI399" s="106"/>
      <c r="AJ399" s="106"/>
      <c r="AK399" s="106"/>
    </row>
    <row r="400" ht="12.75" customHeight="1">
      <c r="A400" s="114">
        <v>391.0</v>
      </c>
      <c r="B400" s="107">
        <f>IF(A400&gt;$AE$6,"",SMALL(INDIRECT("'Selo '!"&amp;ADDRESS(17,$Z$3+5,4)&amp;":"&amp;ADDRESS(67,$Z$3+5,4)),A400))</f>
      </c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7"/>
      <c r="Y400" s="119"/>
      <c r="Z400" s="107">
        <f>IF(OR(A400&gt;$AE$6,$AE$6&lt;2,$B$6=0),"",(B400-$B$5)/$B$6)</f>
      </c>
      <c r="AA400" s="107">
        <f>IF(Z400="","",MAX(0.000000000001,MIN(0.999999999999,NORMSDIST(Z400))))</f>
      </c>
      <c r="AB400" s="107">
        <f>IF(AA400="","",LN(AA400))</f>
      </c>
      <c r="AC400" s="107">
        <f>IF(OR(A400&gt;$AE$6,$AE$6&lt;2,$B$6=0),"",INDEX($AA$10:$AA$1009,$AE$6+1-A400))</f>
      </c>
      <c r="AD400" s="107">
        <f>IF(AC400="","",LN(1-AC400))</f>
      </c>
      <c r="AE400" s="107">
        <f>IF(AB400="","",-(2*A400-1)*(AB400+AD400)/$AE$6)</f>
      </c>
      <c r="AF400" s="106">
        <f>IF(AE400="","",SUM($AE$10:AE400)-$AE$6)</f>
      </c>
      <c r="AG400" s="106"/>
      <c r="AH400" s="107"/>
      <c r="AI400" s="106"/>
      <c r="AJ400" s="106"/>
      <c r="AK400" s="106"/>
    </row>
    <row r="401" ht="12.75" customHeight="1">
      <c r="A401" s="114">
        <v>392.0</v>
      </c>
      <c r="B401" s="107">
        <f>IF(A401&gt;$AE$6,"",SMALL(INDIRECT("'Selo '!"&amp;ADDRESS(17,$Z$3+5,4)&amp;":"&amp;ADDRESS(67,$Z$3+5,4)),A401))</f>
      </c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7"/>
      <c r="Y401" s="119"/>
      <c r="Z401" s="107">
        <f>IF(OR(A401&gt;$AE$6,$AE$6&lt;2,$B$6=0),"",(B401-$B$5)/$B$6)</f>
      </c>
      <c r="AA401" s="107">
        <f>IF(Z401="","",MAX(0.000000000001,MIN(0.999999999999,NORMSDIST(Z401))))</f>
      </c>
      <c r="AB401" s="107">
        <f>IF(AA401="","",LN(AA401))</f>
      </c>
      <c r="AC401" s="107">
        <f>IF(OR(A401&gt;$AE$6,$AE$6&lt;2,$B$6=0),"",INDEX($AA$10:$AA$1009,$AE$6+1-A401))</f>
      </c>
      <c r="AD401" s="107">
        <f>IF(AC401="","",LN(1-AC401))</f>
      </c>
      <c r="AE401" s="107">
        <f>IF(AB401="","",-(2*A401-1)*(AB401+AD401)/$AE$6)</f>
      </c>
      <c r="AF401" s="106">
        <f>IF(AE401="","",SUM($AE$10:AE401)-$AE$6)</f>
      </c>
      <c r="AG401" s="106"/>
      <c r="AH401" s="107"/>
      <c r="AI401" s="106"/>
      <c r="AJ401" s="106"/>
      <c r="AK401" s="106"/>
    </row>
    <row r="402" ht="12.75" customHeight="1">
      <c r="A402" s="114">
        <v>393.0</v>
      </c>
      <c r="B402" s="107">
        <f>IF(A402&gt;$AE$6,"",SMALL(INDIRECT("'Selo '!"&amp;ADDRESS(17,$Z$3+5,4)&amp;":"&amp;ADDRESS(67,$Z$3+5,4)),A402))</f>
      </c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7"/>
      <c r="Y402" s="119"/>
      <c r="Z402" s="107">
        <f>IF(OR(A402&gt;$AE$6,$AE$6&lt;2,$B$6=0),"",(B402-$B$5)/$B$6)</f>
      </c>
      <c r="AA402" s="107">
        <f>IF(Z402="","",MAX(0.000000000001,MIN(0.999999999999,NORMSDIST(Z402))))</f>
      </c>
      <c r="AB402" s="107">
        <f>IF(AA402="","",LN(AA402))</f>
      </c>
      <c r="AC402" s="107">
        <f>IF(OR(A402&gt;$AE$6,$AE$6&lt;2,$B$6=0),"",INDEX($AA$10:$AA$1009,$AE$6+1-A402))</f>
      </c>
      <c r="AD402" s="107">
        <f>IF(AC402="","",LN(1-AC402))</f>
      </c>
      <c r="AE402" s="107">
        <f>IF(AB402="","",-(2*A402-1)*(AB402+AD402)/$AE$6)</f>
      </c>
      <c r="AF402" s="106">
        <f>IF(AE402="","",SUM($AE$10:AE402)-$AE$6)</f>
      </c>
      <c r="AG402" s="106"/>
      <c r="AH402" s="107"/>
      <c r="AI402" s="106"/>
      <c r="AJ402" s="106"/>
      <c r="AK402" s="106"/>
    </row>
    <row r="403" ht="12.75" customHeight="1">
      <c r="A403" s="114">
        <v>394.0</v>
      </c>
      <c r="B403" s="107">
        <f>IF(A403&gt;$AE$6,"",SMALL(INDIRECT("'Selo '!"&amp;ADDRESS(17,$Z$3+5,4)&amp;":"&amp;ADDRESS(67,$Z$3+5,4)),A403))</f>
      </c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7"/>
      <c r="Y403" s="119"/>
      <c r="Z403" s="107">
        <f>IF(OR(A403&gt;$AE$6,$AE$6&lt;2,$B$6=0),"",(B403-$B$5)/$B$6)</f>
      </c>
      <c r="AA403" s="107">
        <f>IF(Z403="","",MAX(0.000000000001,MIN(0.999999999999,NORMSDIST(Z403))))</f>
      </c>
      <c r="AB403" s="107">
        <f>IF(AA403="","",LN(AA403))</f>
      </c>
      <c r="AC403" s="107">
        <f>IF(OR(A403&gt;$AE$6,$AE$6&lt;2,$B$6=0),"",INDEX($AA$10:$AA$1009,$AE$6+1-A403))</f>
      </c>
      <c r="AD403" s="107">
        <f>IF(AC403="","",LN(1-AC403))</f>
      </c>
      <c r="AE403" s="107">
        <f>IF(AB403="","",-(2*A403-1)*(AB403+AD403)/$AE$6)</f>
      </c>
      <c r="AF403" s="106">
        <f>IF(AE403="","",SUM($AE$10:AE403)-$AE$6)</f>
      </c>
      <c r="AG403" s="106"/>
      <c r="AH403" s="107"/>
      <c r="AI403" s="106"/>
      <c r="AJ403" s="106"/>
      <c r="AK403" s="106"/>
    </row>
    <row r="404" ht="12.75" customHeight="1">
      <c r="A404" s="114">
        <v>395.0</v>
      </c>
      <c r="B404" s="107">
        <f>IF(A404&gt;$AE$6,"",SMALL(INDIRECT("'Selo '!"&amp;ADDRESS(17,$Z$3+5,4)&amp;":"&amp;ADDRESS(67,$Z$3+5,4)),A404))</f>
      </c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7"/>
      <c r="Y404" s="119"/>
      <c r="Z404" s="107">
        <f>IF(OR(A404&gt;$AE$6,$AE$6&lt;2,$B$6=0),"",(B404-$B$5)/$B$6)</f>
      </c>
      <c r="AA404" s="107">
        <f>IF(Z404="","",MAX(0.000000000001,MIN(0.999999999999,NORMSDIST(Z404))))</f>
      </c>
      <c r="AB404" s="107">
        <f>IF(AA404="","",LN(AA404))</f>
      </c>
      <c r="AC404" s="107">
        <f>IF(OR(A404&gt;$AE$6,$AE$6&lt;2,$B$6=0),"",INDEX($AA$10:$AA$1009,$AE$6+1-A404))</f>
      </c>
      <c r="AD404" s="107">
        <f>IF(AC404="","",LN(1-AC404))</f>
      </c>
      <c r="AE404" s="107">
        <f>IF(AB404="","",-(2*A404-1)*(AB404+AD404)/$AE$6)</f>
      </c>
      <c r="AF404" s="106">
        <f>IF(AE404="","",SUM($AE$10:AE404)-$AE$6)</f>
      </c>
      <c r="AG404" s="106"/>
      <c r="AH404" s="107"/>
      <c r="AI404" s="106"/>
      <c r="AJ404" s="106"/>
      <c r="AK404" s="106"/>
    </row>
    <row r="405" ht="12.75" customHeight="1">
      <c r="A405" s="114">
        <v>396.0</v>
      </c>
      <c r="B405" s="107">
        <f>IF(A405&gt;$AE$6,"",SMALL(INDIRECT("'Selo '!"&amp;ADDRESS(17,$Z$3+5,4)&amp;":"&amp;ADDRESS(67,$Z$3+5,4)),A405))</f>
      </c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7"/>
      <c r="Y405" s="119"/>
      <c r="Z405" s="107">
        <f>IF(OR(A405&gt;$AE$6,$AE$6&lt;2,$B$6=0),"",(B405-$B$5)/$B$6)</f>
      </c>
      <c r="AA405" s="107">
        <f>IF(Z405="","",MAX(0.000000000001,MIN(0.999999999999,NORMSDIST(Z405))))</f>
      </c>
      <c r="AB405" s="107">
        <f>IF(AA405="","",LN(AA405))</f>
      </c>
      <c r="AC405" s="107">
        <f>IF(OR(A405&gt;$AE$6,$AE$6&lt;2,$B$6=0),"",INDEX($AA$10:$AA$1009,$AE$6+1-A405))</f>
      </c>
      <c r="AD405" s="107">
        <f>IF(AC405="","",LN(1-AC405))</f>
      </c>
      <c r="AE405" s="107">
        <f>IF(AB405="","",-(2*A405-1)*(AB405+AD405)/$AE$6)</f>
      </c>
      <c r="AF405" s="106">
        <f>IF(AE405="","",SUM($AE$10:AE405)-$AE$6)</f>
      </c>
      <c r="AG405" s="106"/>
      <c r="AH405" s="107"/>
      <c r="AI405" s="106"/>
      <c r="AJ405" s="106"/>
      <c r="AK405" s="106"/>
    </row>
    <row r="406" ht="12.75" customHeight="1">
      <c r="A406" s="114">
        <v>397.0</v>
      </c>
      <c r="B406" s="107">
        <f>IF(A406&gt;$AE$6,"",SMALL(INDIRECT("'Selo '!"&amp;ADDRESS(17,$Z$3+5,4)&amp;":"&amp;ADDRESS(67,$Z$3+5,4)),A406))</f>
      </c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7"/>
      <c r="Y406" s="119"/>
      <c r="Z406" s="107">
        <f>IF(OR(A406&gt;$AE$6,$AE$6&lt;2,$B$6=0),"",(B406-$B$5)/$B$6)</f>
      </c>
      <c r="AA406" s="107">
        <f>IF(Z406="","",MAX(0.000000000001,MIN(0.999999999999,NORMSDIST(Z406))))</f>
      </c>
      <c r="AB406" s="107">
        <f>IF(AA406="","",LN(AA406))</f>
      </c>
      <c r="AC406" s="107">
        <f>IF(OR(A406&gt;$AE$6,$AE$6&lt;2,$B$6=0),"",INDEX($AA$10:$AA$1009,$AE$6+1-A406))</f>
      </c>
      <c r="AD406" s="107">
        <f>IF(AC406="","",LN(1-AC406))</f>
      </c>
      <c r="AE406" s="107">
        <f>IF(AB406="","",-(2*A406-1)*(AB406+AD406)/$AE$6)</f>
      </c>
      <c r="AF406" s="106">
        <f>IF(AE406="","",SUM($AE$10:AE406)-$AE$6)</f>
      </c>
      <c r="AG406" s="106"/>
      <c r="AH406" s="107"/>
      <c r="AI406" s="106"/>
      <c r="AJ406" s="106"/>
      <c r="AK406" s="106"/>
    </row>
    <row r="407" ht="12.75" customHeight="1">
      <c r="A407" s="114">
        <v>398.0</v>
      </c>
      <c r="B407" s="107">
        <f>IF(A407&gt;$AE$6,"",SMALL(INDIRECT("'Selo '!"&amp;ADDRESS(17,$Z$3+5,4)&amp;":"&amp;ADDRESS(67,$Z$3+5,4)),A407))</f>
      </c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7"/>
      <c r="Y407" s="119"/>
      <c r="Z407" s="107">
        <f>IF(OR(A407&gt;$AE$6,$AE$6&lt;2,$B$6=0),"",(B407-$B$5)/$B$6)</f>
      </c>
      <c r="AA407" s="107">
        <f>IF(Z407="","",MAX(0.000000000001,MIN(0.999999999999,NORMSDIST(Z407))))</f>
      </c>
      <c r="AB407" s="107">
        <f>IF(AA407="","",LN(AA407))</f>
      </c>
      <c r="AC407" s="107">
        <f>IF(OR(A407&gt;$AE$6,$AE$6&lt;2,$B$6=0),"",INDEX($AA$10:$AA$1009,$AE$6+1-A407))</f>
      </c>
      <c r="AD407" s="107">
        <f>IF(AC407="","",LN(1-AC407))</f>
      </c>
      <c r="AE407" s="107">
        <f>IF(AB407="","",-(2*A407-1)*(AB407+AD407)/$AE$6)</f>
      </c>
      <c r="AF407" s="106">
        <f>IF(AE407="","",SUM($AE$10:AE407)-$AE$6)</f>
      </c>
      <c r="AG407" s="106"/>
      <c r="AH407" s="107"/>
      <c r="AI407" s="106"/>
      <c r="AJ407" s="106"/>
      <c r="AK407" s="106"/>
    </row>
    <row r="408" ht="12.75" customHeight="1">
      <c r="A408" s="114">
        <v>399.0</v>
      </c>
      <c r="B408" s="107">
        <f>IF(A408&gt;$AE$6,"",SMALL(INDIRECT("'Selo '!"&amp;ADDRESS(17,$Z$3+5,4)&amp;":"&amp;ADDRESS(67,$Z$3+5,4)),A408))</f>
      </c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7"/>
      <c r="Y408" s="119"/>
      <c r="Z408" s="107">
        <f>IF(OR(A408&gt;$AE$6,$AE$6&lt;2,$B$6=0),"",(B408-$B$5)/$B$6)</f>
      </c>
      <c r="AA408" s="107">
        <f>IF(Z408="","",MAX(0.000000000001,MIN(0.999999999999,NORMSDIST(Z408))))</f>
      </c>
      <c r="AB408" s="107">
        <f>IF(AA408="","",LN(AA408))</f>
      </c>
      <c r="AC408" s="107">
        <f>IF(OR(A408&gt;$AE$6,$AE$6&lt;2,$B$6=0),"",INDEX($AA$10:$AA$1009,$AE$6+1-A408))</f>
      </c>
      <c r="AD408" s="107">
        <f>IF(AC408="","",LN(1-AC408))</f>
      </c>
      <c r="AE408" s="107">
        <f>IF(AB408="","",-(2*A408-1)*(AB408+AD408)/$AE$6)</f>
      </c>
      <c r="AF408" s="106">
        <f>IF(AE408="","",SUM($AE$10:AE408)-$AE$6)</f>
      </c>
      <c r="AG408" s="106"/>
      <c r="AH408" s="107"/>
      <c r="AI408" s="106"/>
      <c r="AJ408" s="106"/>
      <c r="AK408" s="106"/>
    </row>
    <row r="409" ht="12.75" customHeight="1">
      <c r="A409" s="114">
        <v>400.0</v>
      </c>
      <c r="B409" s="107">
        <f>IF(A409&gt;$AE$6,"",SMALL(INDIRECT("'Selo '!"&amp;ADDRESS(17,$Z$3+5,4)&amp;":"&amp;ADDRESS(67,$Z$3+5,4)),A409))</f>
      </c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7"/>
      <c r="Y409" s="119"/>
      <c r="Z409" s="107">
        <f>IF(OR(A409&gt;$AE$6,$AE$6&lt;2,$B$6=0),"",(B409-$B$5)/$B$6)</f>
      </c>
      <c r="AA409" s="107">
        <f>IF(Z409="","",MAX(0.000000000001,MIN(0.999999999999,NORMSDIST(Z409))))</f>
      </c>
      <c r="AB409" s="107">
        <f>IF(AA409="","",LN(AA409))</f>
      </c>
      <c r="AC409" s="107">
        <f>IF(OR(A409&gt;$AE$6,$AE$6&lt;2,$B$6=0),"",INDEX($AA$10:$AA$1009,$AE$6+1-A409))</f>
      </c>
      <c r="AD409" s="107">
        <f>IF(AC409="","",LN(1-AC409))</f>
      </c>
      <c r="AE409" s="107">
        <f>IF(AB409="","",-(2*A409-1)*(AB409+AD409)/$AE$6)</f>
      </c>
      <c r="AF409" s="106">
        <f>IF(AE409="","",SUM($AE$10:AE409)-$AE$6)</f>
      </c>
      <c r="AG409" s="106"/>
      <c r="AH409" s="107"/>
      <c r="AI409" s="106"/>
      <c r="AJ409" s="106"/>
      <c r="AK409" s="106"/>
    </row>
    <row r="410" ht="12.75" customHeight="1">
      <c r="A410" s="114">
        <v>401.0</v>
      </c>
      <c r="B410" s="107">
        <f>IF(A410&gt;$AE$6,"",SMALL(INDIRECT("'Selo '!"&amp;ADDRESS(17,$Z$3+5,4)&amp;":"&amp;ADDRESS(67,$Z$3+5,4)),A410))</f>
      </c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7"/>
      <c r="Y410" s="119"/>
      <c r="Z410" s="107">
        <f>IF(OR(A410&gt;$AE$6,$AE$6&lt;2,$B$6=0),"",(B410-$B$5)/$B$6)</f>
      </c>
      <c r="AA410" s="107">
        <f>IF(Z410="","",MAX(0.000000000001,MIN(0.999999999999,NORMSDIST(Z410))))</f>
      </c>
      <c r="AB410" s="107">
        <f>IF(AA410="","",LN(AA410))</f>
      </c>
      <c r="AC410" s="107">
        <f>IF(OR(A410&gt;$AE$6,$AE$6&lt;2,$B$6=0),"",INDEX($AA$10:$AA$1009,$AE$6+1-A410))</f>
      </c>
      <c r="AD410" s="107">
        <f>IF(AC410="","",LN(1-AC410))</f>
      </c>
      <c r="AE410" s="107">
        <f>IF(AB410="","",-(2*A410-1)*(AB410+AD410)/$AE$6)</f>
      </c>
      <c r="AF410" s="106">
        <f>IF(AE410="","",SUM($AE$10:AE410)-$AE$6)</f>
      </c>
      <c r="AG410" s="106"/>
      <c r="AH410" s="107"/>
      <c r="AI410" s="107"/>
      <c r="AJ410" s="107"/>
      <c r="AK410" s="106"/>
    </row>
    <row r="411" ht="12.75" customHeight="1">
      <c r="A411" s="114">
        <v>402.0</v>
      </c>
      <c r="B411" s="107">
        <f>IF(A411&gt;$AE$6,"",SMALL(INDIRECT("'Selo '!"&amp;ADDRESS(17,$Z$3+5,4)&amp;":"&amp;ADDRESS(67,$Z$3+5,4)),A411))</f>
      </c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7"/>
      <c r="Y411" s="119"/>
      <c r="Z411" s="107">
        <f>IF(OR(A411&gt;$AE$6,$AE$6&lt;2,$B$6=0),"",(B411-$B$5)/$B$6)</f>
      </c>
      <c r="AA411" s="107">
        <f>IF(Z411="","",MAX(0.000000000001,MIN(0.999999999999,NORMSDIST(Z411))))</f>
      </c>
      <c r="AB411" s="107">
        <f>IF(AA411="","",LN(AA411))</f>
      </c>
      <c r="AC411" s="107">
        <f>IF(OR(A411&gt;$AE$6,$AE$6&lt;2,$B$6=0),"",INDEX($AA$10:$AA$1009,$AE$6+1-A411))</f>
      </c>
      <c r="AD411" s="107">
        <f>IF(AC411="","",LN(1-AC411))</f>
      </c>
      <c r="AE411" s="107">
        <f>IF(AB411="","",-(2*A411-1)*(AB411+AD411)/$AE$6)</f>
      </c>
      <c r="AF411" s="106">
        <f>IF(AE411="","",SUM($AE$10:AE411)-$AE$6)</f>
      </c>
      <c r="AG411" s="106"/>
      <c r="AH411" s="107"/>
      <c r="AI411" s="107"/>
      <c r="AJ411" s="107"/>
      <c r="AK411" s="106"/>
    </row>
    <row r="412" ht="12.75" customHeight="1">
      <c r="A412" s="114">
        <v>403.0</v>
      </c>
      <c r="B412" s="107">
        <f>IF(A412&gt;$AE$6,"",SMALL(INDIRECT("'Selo '!"&amp;ADDRESS(17,$Z$3+5,4)&amp;":"&amp;ADDRESS(67,$Z$3+5,4)),A412))</f>
      </c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7"/>
      <c r="Y412" s="119"/>
      <c r="Z412" s="107">
        <f>IF(OR(A412&gt;$AE$6,$AE$6&lt;2,$B$6=0),"",(B412-$B$5)/$B$6)</f>
      </c>
      <c r="AA412" s="107">
        <f>IF(Z412="","",MAX(0.000000000001,MIN(0.999999999999,NORMSDIST(Z412))))</f>
      </c>
      <c r="AB412" s="107">
        <f>IF(AA412="","",LN(AA412))</f>
      </c>
      <c r="AC412" s="107">
        <f>IF(OR(A412&gt;$AE$6,$AE$6&lt;2,$B$6=0),"",INDEX($AA$10:$AA$1009,$AE$6+1-A412))</f>
      </c>
      <c r="AD412" s="107">
        <f>IF(AC412="","",LN(1-AC412))</f>
      </c>
      <c r="AE412" s="107">
        <f>IF(AB412="","",-(2*A412-1)*(AB412+AD412)/$AE$6)</f>
      </c>
      <c r="AF412" s="106">
        <f>IF(AE412="","",SUM($AE$10:AE412)-$AE$6)</f>
      </c>
      <c r="AG412" s="106"/>
      <c r="AH412" s="107"/>
      <c r="AI412" s="107"/>
      <c r="AJ412" s="107"/>
      <c r="AK412" s="106"/>
    </row>
    <row r="413" ht="12.75" customHeight="1">
      <c r="A413" s="114">
        <v>404.0</v>
      </c>
      <c r="B413" s="107">
        <f>IF(A413&gt;$AE$6,"",SMALL(INDIRECT("'Selo '!"&amp;ADDRESS(17,$Z$3+5,4)&amp;":"&amp;ADDRESS(67,$Z$3+5,4)),A413))</f>
      </c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7"/>
      <c r="Y413" s="119"/>
      <c r="Z413" s="107">
        <f>IF(OR(A413&gt;$AE$6,$AE$6&lt;2,$B$6=0),"",(B413-$B$5)/$B$6)</f>
      </c>
      <c r="AA413" s="107">
        <f>IF(Z413="","",MAX(0.000000000001,MIN(0.999999999999,NORMSDIST(Z413))))</f>
      </c>
      <c r="AB413" s="107">
        <f>IF(AA413="","",LN(AA413))</f>
      </c>
      <c r="AC413" s="107">
        <f>IF(OR(A413&gt;$AE$6,$AE$6&lt;2,$B$6=0),"",INDEX($AA$10:$AA$1009,$AE$6+1-A413))</f>
      </c>
      <c r="AD413" s="107">
        <f>IF(AC413="","",LN(1-AC413))</f>
      </c>
      <c r="AE413" s="107">
        <f>IF(AB413="","",-(2*A413-1)*(AB413+AD413)/$AE$6)</f>
      </c>
      <c r="AF413" s="106">
        <f>IF(AE413="","",SUM($AE$10:AE413)-$AE$6)</f>
      </c>
      <c r="AG413" s="106"/>
      <c r="AH413" s="107"/>
      <c r="AI413" s="107"/>
      <c r="AJ413" s="107"/>
      <c r="AK413" s="106"/>
    </row>
    <row r="414" ht="12.75" customHeight="1">
      <c r="A414" s="114">
        <v>405.0</v>
      </c>
      <c r="B414" s="107">
        <f>IF(A414&gt;$AE$6,"",SMALL(INDIRECT("'Selo '!"&amp;ADDRESS(17,$Z$3+5,4)&amp;":"&amp;ADDRESS(67,$Z$3+5,4)),A414))</f>
      </c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7"/>
      <c r="Y414" s="119"/>
      <c r="Z414" s="107">
        <f>IF(OR(A414&gt;$AE$6,$AE$6&lt;2,$B$6=0),"",(B414-$B$5)/$B$6)</f>
      </c>
      <c r="AA414" s="107">
        <f>IF(Z414="","",MAX(0.000000000001,MIN(0.999999999999,NORMSDIST(Z414))))</f>
      </c>
      <c r="AB414" s="107">
        <f>IF(AA414="","",LN(AA414))</f>
      </c>
      <c r="AC414" s="107">
        <f>IF(OR(A414&gt;$AE$6,$AE$6&lt;2,$B$6=0),"",INDEX($AA$10:$AA$1009,$AE$6+1-A414))</f>
      </c>
      <c r="AD414" s="107">
        <f>IF(AC414="","",LN(1-AC414))</f>
      </c>
      <c r="AE414" s="107">
        <f>IF(AB414="","",-(2*A414-1)*(AB414+AD414)/$AE$6)</f>
      </c>
      <c r="AF414" s="106">
        <f>IF(AE414="","",SUM($AE$10:AE414)-$AE$6)</f>
      </c>
      <c r="AG414" s="106"/>
      <c r="AH414" s="107"/>
      <c r="AI414" s="107"/>
      <c r="AJ414" s="107"/>
      <c r="AK414" s="106"/>
    </row>
    <row r="415" ht="12.75" customHeight="1">
      <c r="A415" s="114">
        <v>406.0</v>
      </c>
      <c r="B415" s="107">
        <f>IF(A415&gt;$AE$6,"",SMALL(INDIRECT("'Selo '!"&amp;ADDRESS(17,$Z$3+5,4)&amp;":"&amp;ADDRESS(67,$Z$3+5,4)),A415))</f>
      </c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7"/>
      <c r="Y415" s="119"/>
      <c r="Z415" s="107">
        <f>IF(OR(A415&gt;$AE$6,$AE$6&lt;2,$B$6=0),"",(B415-$B$5)/$B$6)</f>
      </c>
      <c r="AA415" s="107">
        <f>IF(Z415="","",MAX(0.000000000001,MIN(0.999999999999,NORMSDIST(Z415))))</f>
      </c>
      <c r="AB415" s="107">
        <f>IF(AA415="","",LN(AA415))</f>
      </c>
      <c r="AC415" s="107">
        <f>IF(OR(A415&gt;$AE$6,$AE$6&lt;2,$B$6=0),"",INDEX($AA$10:$AA$1009,$AE$6+1-A415))</f>
      </c>
      <c r="AD415" s="107">
        <f>IF(AC415="","",LN(1-AC415))</f>
      </c>
      <c r="AE415" s="107">
        <f>IF(AB415="","",-(2*A415-1)*(AB415+AD415)/$AE$6)</f>
      </c>
      <c r="AF415" s="106">
        <f>IF(AE415="","",SUM($AE$10:AE415)-$AE$6)</f>
      </c>
      <c r="AG415" s="106"/>
      <c r="AH415" s="107"/>
      <c r="AI415" s="107"/>
      <c r="AJ415" s="107"/>
      <c r="AK415" s="106"/>
    </row>
    <row r="416" ht="12.75" customHeight="1">
      <c r="A416" s="114">
        <v>407.0</v>
      </c>
      <c r="B416" s="107">
        <f>IF(A416&gt;$AE$6,"",SMALL(INDIRECT("'Selo '!"&amp;ADDRESS(17,$Z$3+5,4)&amp;":"&amp;ADDRESS(67,$Z$3+5,4)),A416))</f>
      </c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7"/>
      <c r="Y416" s="119"/>
      <c r="Z416" s="107">
        <f>IF(OR(A416&gt;$AE$6,$AE$6&lt;2,$B$6=0),"",(B416-$B$5)/$B$6)</f>
      </c>
      <c r="AA416" s="107">
        <f>IF(Z416="","",MAX(0.000000000001,MIN(0.999999999999,NORMSDIST(Z416))))</f>
      </c>
      <c r="AB416" s="107">
        <f>IF(AA416="","",LN(AA416))</f>
      </c>
      <c r="AC416" s="107">
        <f>IF(OR(A416&gt;$AE$6,$AE$6&lt;2,$B$6=0),"",INDEX($AA$10:$AA$1009,$AE$6+1-A416))</f>
      </c>
      <c r="AD416" s="107">
        <f>IF(AC416="","",LN(1-AC416))</f>
      </c>
      <c r="AE416" s="107">
        <f>IF(AB416="","",-(2*A416-1)*(AB416+AD416)/$AE$6)</f>
      </c>
      <c r="AF416" s="106">
        <f>IF(AE416="","",SUM($AE$10:AE416)-$AE$6)</f>
      </c>
      <c r="AG416" s="106"/>
      <c r="AH416" s="107"/>
      <c r="AI416" s="107"/>
      <c r="AJ416" s="107"/>
      <c r="AK416" s="106"/>
    </row>
    <row r="417" ht="12.75" customHeight="1">
      <c r="A417" s="114">
        <v>408.0</v>
      </c>
      <c r="B417" s="107">
        <f>IF(A417&gt;$AE$6,"",SMALL(INDIRECT("'Selo '!"&amp;ADDRESS(17,$Z$3+5,4)&amp;":"&amp;ADDRESS(67,$Z$3+5,4)),A417))</f>
      </c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7"/>
      <c r="Y417" s="119"/>
      <c r="Z417" s="107">
        <f>IF(OR(A417&gt;$AE$6,$AE$6&lt;2,$B$6=0),"",(B417-$B$5)/$B$6)</f>
      </c>
      <c r="AA417" s="107">
        <f>IF(Z417="","",MAX(0.000000000001,MIN(0.999999999999,NORMSDIST(Z417))))</f>
      </c>
      <c r="AB417" s="107">
        <f>IF(AA417="","",LN(AA417))</f>
      </c>
      <c r="AC417" s="107">
        <f>IF(OR(A417&gt;$AE$6,$AE$6&lt;2,$B$6=0),"",INDEX($AA$10:$AA$1009,$AE$6+1-A417))</f>
      </c>
      <c r="AD417" s="107">
        <f>IF(AC417="","",LN(1-AC417))</f>
      </c>
      <c r="AE417" s="107">
        <f>IF(AB417="","",-(2*A417-1)*(AB417+AD417)/$AE$6)</f>
      </c>
      <c r="AF417" s="106">
        <f>IF(AE417="","",SUM($AE$10:AE417)-$AE$6)</f>
      </c>
      <c r="AG417" s="106"/>
      <c r="AH417" s="107"/>
      <c r="AI417" s="107"/>
      <c r="AJ417" s="107"/>
      <c r="AK417" s="106"/>
    </row>
    <row r="418" ht="12.75" customHeight="1">
      <c r="A418" s="114">
        <v>409.0</v>
      </c>
      <c r="B418" s="107">
        <f>IF(A418&gt;$AE$6,"",SMALL(INDIRECT("'Selo '!"&amp;ADDRESS(17,$Z$3+5,4)&amp;":"&amp;ADDRESS(67,$Z$3+5,4)),A418))</f>
      </c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7"/>
      <c r="Y418" s="119"/>
      <c r="Z418" s="107">
        <f>IF(OR(A418&gt;$AE$6,$AE$6&lt;2,$B$6=0),"",(B418-$B$5)/$B$6)</f>
      </c>
      <c r="AA418" s="107">
        <f>IF(Z418="","",MAX(0.000000000001,MIN(0.999999999999,NORMSDIST(Z418))))</f>
      </c>
      <c r="AB418" s="107">
        <f>IF(AA418="","",LN(AA418))</f>
      </c>
      <c r="AC418" s="107">
        <f>IF(OR(A418&gt;$AE$6,$AE$6&lt;2,$B$6=0),"",INDEX($AA$10:$AA$1009,$AE$6+1-A418))</f>
      </c>
      <c r="AD418" s="107">
        <f>IF(AC418="","",LN(1-AC418))</f>
      </c>
      <c r="AE418" s="107">
        <f>IF(AB418="","",-(2*A418-1)*(AB418+AD418)/$AE$6)</f>
      </c>
      <c r="AF418" s="106">
        <f>IF(AE418="","",SUM($AE$10:AE418)-$AE$6)</f>
      </c>
      <c r="AG418" s="106"/>
      <c r="AH418" s="107"/>
      <c r="AI418" s="107"/>
      <c r="AJ418" s="107"/>
      <c r="AK418" s="106"/>
    </row>
    <row r="419" ht="12.75" customHeight="1">
      <c r="A419" s="114">
        <v>410.0</v>
      </c>
      <c r="B419" s="107">
        <f>IF(A419&gt;$AE$6,"",SMALL(INDIRECT("'Selo '!"&amp;ADDRESS(17,$Z$3+5,4)&amp;":"&amp;ADDRESS(67,$Z$3+5,4)),A419))</f>
      </c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7"/>
      <c r="Y419" s="119"/>
      <c r="Z419" s="107">
        <f>IF(OR(A419&gt;$AE$6,$AE$6&lt;2,$B$6=0),"",(B419-$B$5)/$B$6)</f>
      </c>
      <c r="AA419" s="107">
        <f>IF(Z419="","",MAX(0.000000000001,MIN(0.999999999999,NORMSDIST(Z419))))</f>
      </c>
      <c r="AB419" s="107">
        <f>IF(AA419="","",LN(AA419))</f>
      </c>
      <c r="AC419" s="107">
        <f>IF(OR(A419&gt;$AE$6,$AE$6&lt;2,$B$6=0),"",INDEX($AA$10:$AA$1009,$AE$6+1-A419))</f>
      </c>
      <c r="AD419" s="107">
        <f>IF(AC419="","",LN(1-AC419))</f>
      </c>
      <c r="AE419" s="107">
        <f>IF(AB419="","",-(2*A419-1)*(AB419+AD419)/$AE$6)</f>
      </c>
      <c r="AF419" s="106">
        <f>IF(AE419="","",SUM($AE$10:AE419)-$AE$6)</f>
      </c>
      <c r="AG419" s="106"/>
      <c r="AH419" s="107"/>
      <c r="AI419" s="107"/>
      <c r="AJ419" s="107"/>
      <c r="AK419" s="106"/>
    </row>
    <row r="420" ht="12.75" customHeight="1">
      <c r="A420" s="114">
        <v>411.0</v>
      </c>
      <c r="B420" s="107">
        <f>IF(A420&gt;$AE$6,"",SMALL(INDIRECT("'Selo '!"&amp;ADDRESS(17,$Z$3+5,4)&amp;":"&amp;ADDRESS(67,$Z$3+5,4)),A420))</f>
      </c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7"/>
      <c r="Y420" s="119"/>
      <c r="Z420" s="107">
        <f>IF(OR(A420&gt;$AE$6,$AE$6&lt;2,$B$6=0),"",(B420-$B$5)/$B$6)</f>
      </c>
      <c r="AA420" s="107">
        <f>IF(Z420="","",MAX(0.000000000001,MIN(0.999999999999,NORMSDIST(Z420))))</f>
      </c>
      <c r="AB420" s="107">
        <f>IF(AA420="","",LN(AA420))</f>
      </c>
      <c r="AC420" s="107">
        <f>IF(OR(A420&gt;$AE$6,$AE$6&lt;2,$B$6=0),"",INDEX($AA$10:$AA$1009,$AE$6+1-A420))</f>
      </c>
      <c r="AD420" s="107">
        <f>IF(AC420="","",LN(1-AC420))</f>
      </c>
      <c r="AE420" s="107">
        <f>IF(AB420="","",-(2*A420-1)*(AB420+AD420)/$AE$6)</f>
      </c>
      <c r="AF420" s="106">
        <f>IF(AE420="","",SUM($AE$10:AE420)-$AE$6)</f>
      </c>
      <c r="AG420" s="106"/>
      <c r="AH420" s="106"/>
      <c r="AI420" s="106"/>
      <c r="AJ420" s="106"/>
      <c r="AK420" s="106"/>
    </row>
    <row r="421" ht="12.75" customHeight="1">
      <c r="A421" s="114">
        <v>412.0</v>
      </c>
      <c r="B421" s="107">
        <f>IF(A421&gt;$AE$6,"",SMALL(INDIRECT("'Selo '!"&amp;ADDRESS(17,$Z$3+5,4)&amp;":"&amp;ADDRESS(67,$Z$3+5,4)),A421))</f>
      </c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7"/>
      <c r="Y421" s="119"/>
      <c r="Z421" s="107">
        <f>IF(OR(A421&gt;$AE$6,$AE$6&lt;2,$B$6=0),"",(B421-$B$5)/$B$6)</f>
      </c>
      <c r="AA421" s="107">
        <f>IF(Z421="","",MAX(0.000000000001,MIN(0.999999999999,NORMSDIST(Z421))))</f>
      </c>
      <c r="AB421" s="107">
        <f>IF(AA421="","",LN(AA421))</f>
      </c>
      <c r="AC421" s="107">
        <f>IF(OR(A421&gt;$AE$6,$AE$6&lt;2,$B$6=0),"",INDEX($AA$10:$AA$1009,$AE$6+1-A421))</f>
      </c>
      <c r="AD421" s="107">
        <f>IF(AC421="","",LN(1-AC421))</f>
      </c>
      <c r="AE421" s="107">
        <f>IF(AB421="","",-(2*A421-1)*(AB421+AD421)/$AE$6)</f>
      </c>
      <c r="AF421" s="106">
        <f>IF(AE421="","",SUM($AE$10:AE421)-$AE$6)</f>
      </c>
      <c r="AG421" s="106"/>
      <c r="AH421" s="106"/>
      <c r="AI421" s="106"/>
      <c r="AJ421" s="106"/>
      <c r="AK421" s="106"/>
    </row>
    <row r="422" ht="12.75" customHeight="1">
      <c r="A422" s="114">
        <v>413.0</v>
      </c>
      <c r="B422" s="107">
        <f>IF(A422&gt;$AE$6,"",SMALL(INDIRECT("'Selo '!"&amp;ADDRESS(17,$Z$3+5,4)&amp;":"&amp;ADDRESS(67,$Z$3+5,4)),A422))</f>
      </c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7"/>
      <c r="Y422" s="119"/>
      <c r="Z422" s="107">
        <f>IF(OR(A422&gt;$AE$6,$AE$6&lt;2,$B$6=0),"",(B422-$B$5)/$B$6)</f>
      </c>
      <c r="AA422" s="107">
        <f>IF(Z422="","",MAX(0.000000000001,MIN(0.999999999999,NORMSDIST(Z422))))</f>
      </c>
      <c r="AB422" s="107">
        <f>IF(AA422="","",LN(AA422))</f>
      </c>
      <c r="AC422" s="107">
        <f>IF(OR(A422&gt;$AE$6,$AE$6&lt;2,$B$6=0),"",INDEX($AA$10:$AA$1009,$AE$6+1-A422))</f>
      </c>
      <c r="AD422" s="107">
        <f>IF(AC422="","",LN(1-AC422))</f>
      </c>
      <c r="AE422" s="107">
        <f>IF(AB422="","",-(2*A422-1)*(AB422+AD422)/$AE$6)</f>
      </c>
      <c r="AF422" s="106">
        <f>IF(AE422="","",SUM($AE$10:AE422)-$AE$6)</f>
      </c>
      <c r="AG422" s="106"/>
      <c r="AH422" s="106"/>
      <c r="AI422" s="106"/>
      <c r="AJ422" s="106"/>
      <c r="AK422" s="106"/>
    </row>
    <row r="423" ht="12.75" customHeight="1">
      <c r="A423" s="114">
        <v>414.0</v>
      </c>
      <c r="B423" s="107">
        <f>IF(A423&gt;$AE$6,"",SMALL(INDIRECT("'Selo '!"&amp;ADDRESS(17,$Z$3+5,4)&amp;":"&amp;ADDRESS(67,$Z$3+5,4)),A423))</f>
      </c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7"/>
      <c r="Y423" s="119"/>
      <c r="Z423" s="107">
        <f>IF(OR(A423&gt;$AE$6,$AE$6&lt;2,$B$6=0),"",(B423-$B$5)/$B$6)</f>
      </c>
      <c r="AA423" s="107">
        <f>IF(Z423="","",MAX(0.000000000001,MIN(0.999999999999,NORMSDIST(Z423))))</f>
      </c>
      <c r="AB423" s="107">
        <f>IF(AA423="","",LN(AA423))</f>
      </c>
      <c r="AC423" s="107">
        <f>IF(OR(A423&gt;$AE$6,$AE$6&lt;2,$B$6=0),"",INDEX($AA$10:$AA$1009,$AE$6+1-A423))</f>
      </c>
      <c r="AD423" s="107">
        <f>IF(AC423="","",LN(1-AC423))</f>
      </c>
      <c r="AE423" s="107">
        <f>IF(AB423="","",-(2*A423-1)*(AB423+AD423)/$AE$6)</f>
      </c>
      <c r="AF423" s="106">
        <f>IF(AE423="","",SUM($AE$10:AE423)-$AE$6)</f>
      </c>
      <c r="AG423" s="106"/>
      <c r="AH423" s="106"/>
      <c r="AI423" s="106"/>
      <c r="AJ423" s="106"/>
      <c r="AK423" s="106"/>
    </row>
    <row r="424" ht="12.75" customHeight="1">
      <c r="A424" s="114">
        <v>415.0</v>
      </c>
      <c r="B424" s="107">
        <f>IF(A424&gt;$AE$6,"",SMALL(INDIRECT("'Selo '!"&amp;ADDRESS(17,$Z$3+5,4)&amp;":"&amp;ADDRESS(67,$Z$3+5,4)),A424))</f>
      </c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7"/>
      <c r="Y424" s="119"/>
      <c r="Z424" s="107">
        <f>IF(OR(A424&gt;$AE$6,$AE$6&lt;2,$B$6=0),"",(B424-$B$5)/$B$6)</f>
      </c>
      <c r="AA424" s="107">
        <f>IF(Z424="","",MAX(0.000000000001,MIN(0.999999999999,NORMSDIST(Z424))))</f>
      </c>
      <c r="AB424" s="107">
        <f>IF(AA424="","",LN(AA424))</f>
      </c>
      <c r="AC424" s="107">
        <f>IF(OR(A424&gt;$AE$6,$AE$6&lt;2,$B$6=0),"",INDEX($AA$10:$AA$1009,$AE$6+1-A424))</f>
      </c>
      <c r="AD424" s="107">
        <f>IF(AC424="","",LN(1-AC424))</f>
      </c>
      <c r="AE424" s="107">
        <f>IF(AB424="","",-(2*A424-1)*(AB424+AD424)/$AE$6)</f>
      </c>
      <c r="AF424" s="106">
        <f>IF(AE424="","",SUM($AE$10:AE424)-$AE$6)</f>
      </c>
      <c r="AG424" s="106"/>
      <c r="AH424" s="106"/>
      <c r="AI424" s="106"/>
      <c r="AJ424" s="106"/>
      <c r="AK424" s="106"/>
    </row>
    <row r="425" ht="12.75" customHeight="1">
      <c r="A425" s="114">
        <v>416.0</v>
      </c>
      <c r="B425" s="107">
        <f>IF(A425&gt;$AE$6,"",SMALL(INDIRECT("'Selo '!"&amp;ADDRESS(17,$Z$3+5,4)&amp;":"&amp;ADDRESS(67,$Z$3+5,4)),A425))</f>
      </c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7"/>
      <c r="Y425" s="119"/>
      <c r="Z425" s="107">
        <f>IF(OR(A425&gt;$AE$6,$AE$6&lt;2,$B$6=0),"",(B425-$B$5)/$B$6)</f>
      </c>
      <c r="AA425" s="107">
        <f>IF(Z425="","",MAX(0.000000000001,MIN(0.999999999999,NORMSDIST(Z425))))</f>
      </c>
      <c r="AB425" s="107">
        <f>IF(AA425="","",LN(AA425))</f>
      </c>
      <c r="AC425" s="107">
        <f>IF(OR(A425&gt;$AE$6,$AE$6&lt;2,$B$6=0),"",INDEX($AA$10:$AA$1009,$AE$6+1-A425))</f>
      </c>
      <c r="AD425" s="107">
        <f>IF(AC425="","",LN(1-AC425))</f>
      </c>
      <c r="AE425" s="107">
        <f>IF(AB425="","",-(2*A425-1)*(AB425+AD425)/$AE$6)</f>
      </c>
      <c r="AF425" s="106">
        <f>IF(AE425="","",SUM($AE$10:AE425)-$AE$6)</f>
      </c>
      <c r="AG425" s="106"/>
      <c r="AH425" s="106"/>
      <c r="AI425" s="106"/>
      <c r="AJ425" s="106"/>
      <c r="AK425" s="106"/>
    </row>
    <row r="426" ht="12.75" customHeight="1">
      <c r="A426" s="114">
        <v>417.0</v>
      </c>
      <c r="B426" s="107">
        <f>IF(A426&gt;$AE$6,"",SMALL(INDIRECT("'Selo '!"&amp;ADDRESS(17,$Z$3+5,4)&amp;":"&amp;ADDRESS(67,$Z$3+5,4)),A426))</f>
      </c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7"/>
      <c r="Y426" s="119"/>
      <c r="Z426" s="107">
        <f>IF(OR(A426&gt;$AE$6,$AE$6&lt;2,$B$6=0),"",(B426-$B$5)/$B$6)</f>
      </c>
      <c r="AA426" s="107">
        <f>IF(Z426="","",MAX(0.000000000001,MIN(0.999999999999,NORMSDIST(Z426))))</f>
      </c>
      <c r="AB426" s="107">
        <f>IF(AA426="","",LN(AA426))</f>
      </c>
      <c r="AC426" s="107">
        <f>IF(OR(A426&gt;$AE$6,$AE$6&lt;2,$B$6=0),"",INDEX($AA$10:$AA$1009,$AE$6+1-A426))</f>
      </c>
      <c r="AD426" s="107">
        <f>IF(AC426="","",LN(1-AC426))</f>
      </c>
      <c r="AE426" s="107">
        <f>IF(AB426="","",-(2*A426-1)*(AB426+AD426)/$AE$6)</f>
      </c>
      <c r="AF426" s="106">
        <f>IF(AE426="","",SUM($AE$10:AE426)-$AE$6)</f>
      </c>
      <c r="AG426" s="106"/>
      <c r="AH426" s="106"/>
      <c r="AI426" s="106"/>
      <c r="AJ426" s="106"/>
      <c r="AK426" s="106"/>
    </row>
    <row r="427" ht="12.75" customHeight="1">
      <c r="A427" s="114">
        <v>418.0</v>
      </c>
      <c r="B427" s="107">
        <f>IF(A427&gt;$AE$6,"",SMALL(INDIRECT("'Selo '!"&amp;ADDRESS(17,$Z$3+5,4)&amp;":"&amp;ADDRESS(67,$Z$3+5,4)),A427))</f>
      </c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7"/>
      <c r="Y427" s="119"/>
      <c r="Z427" s="107">
        <f>IF(OR(A427&gt;$AE$6,$AE$6&lt;2,$B$6=0),"",(B427-$B$5)/$B$6)</f>
      </c>
      <c r="AA427" s="107">
        <f>IF(Z427="","",MAX(0.000000000001,MIN(0.999999999999,NORMSDIST(Z427))))</f>
      </c>
      <c r="AB427" s="107">
        <f>IF(AA427="","",LN(AA427))</f>
      </c>
      <c r="AC427" s="107">
        <f>IF(OR(A427&gt;$AE$6,$AE$6&lt;2,$B$6=0),"",INDEX($AA$10:$AA$1009,$AE$6+1-A427))</f>
      </c>
      <c r="AD427" s="107">
        <f>IF(AC427="","",LN(1-AC427))</f>
      </c>
      <c r="AE427" s="107">
        <f>IF(AB427="","",-(2*A427-1)*(AB427+AD427)/$AE$6)</f>
      </c>
      <c r="AF427" s="106">
        <f>IF(AE427="","",SUM($AE$10:AE427)-$AE$6)</f>
      </c>
      <c r="AG427" s="106"/>
      <c r="AH427" s="106"/>
      <c r="AI427" s="106"/>
      <c r="AJ427" s="106"/>
      <c r="AK427" s="106"/>
    </row>
    <row r="428" ht="12.75" customHeight="1">
      <c r="A428" s="114">
        <v>419.0</v>
      </c>
      <c r="B428" s="107">
        <f>IF(A428&gt;$AE$6,"",SMALL(INDIRECT("'Selo '!"&amp;ADDRESS(17,$Z$3+5,4)&amp;":"&amp;ADDRESS(67,$Z$3+5,4)),A428))</f>
      </c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7"/>
      <c r="Y428" s="119"/>
      <c r="Z428" s="107">
        <f>IF(OR(A428&gt;$AE$6,$AE$6&lt;2,$B$6=0),"",(B428-$B$5)/$B$6)</f>
      </c>
      <c r="AA428" s="107">
        <f>IF(Z428="","",MAX(0.000000000001,MIN(0.999999999999,NORMSDIST(Z428))))</f>
      </c>
      <c r="AB428" s="107">
        <f>IF(AA428="","",LN(AA428))</f>
      </c>
      <c r="AC428" s="107">
        <f>IF(OR(A428&gt;$AE$6,$AE$6&lt;2,$B$6=0),"",INDEX($AA$10:$AA$1009,$AE$6+1-A428))</f>
      </c>
      <c r="AD428" s="107">
        <f>IF(AC428="","",LN(1-AC428))</f>
      </c>
      <c r="AE428" s="107">
        <f>IF(AB428="","",-(2*A428-1)*(AB428+AD428)/$AE$6)</f>
      </c>
      <c r="AF428" s="106">
        <f>IF(AE428="","",SUM($AE$10:AE428)-$AE$6)</f>
      </c>
      <c r="AG428" s="106"/>
      <c r="AH428" s="106"/>
      <c r="AI428" s="106"/>
      <c r="AJ428" s="106"/>
      <c r="AK428" s="106"/>
    </row>
    <row r="429" ht="12.75" customHeight="1">
      <c r="A429" s="114">
        <v>420.0</v>
      </c>
      <c r="B429" s="107">
        <f>IF(A429&gt;$AE$6,"",SMALL(INDIRECT("'Selo '!"&amp;ADDRESS(17,$Z$3+5,4)&amp;":"&amp;ADDRESS(67,$Z$3+5,4)),A429))</f>
      </c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7"/>
      <c r="Y429" s="119"/>
      <c r="Z429" s="107">
        <f>IF(OR(A429&gt;$AE$6,$AE$6&lt;2,$B$6=0),"",(B429-$B$5)/$B$6)</f>
      </c>
      <c r="AA429" s="107">
        <f>IF(Z429="","",MAX(0.000000000001,MIN(0.999999999999,NORMSDIST(Z429))))</f>
      </c>
      <c r="AB429" s="107">
        <f>IF(AA429="","",LN(AA429))</f>
      </c>
      <c r="AC429" s="107">
        <f>IF(OR(A429&gt;$AE$6,$AE$6&lt;2,$B$6=0),"",INDEX($AA$10:$AA$1009,$AE$6+1-A429))</f>
      </c>
      <c r="AD429" s="107">
        <f>IF(AC429="","",LN(1-AC429))</f>
      </c>
      <c r="AE429" s="107">
        <f>IF(AB429="","",-(2*A429-1)*(AB429+AD429)/$AE$6)</f>
      </c>
      <c r="AF429" s="106">
        <f>IF(AE429="","",SUM($AE$10:AE429)-$AE$6)</f>
      </c>
      <c r="AG429" s="106"/>
      <c r="AH429" s="106"/>
      <c r="AI429" s="106"/>
      <c r="AJ429" s="106"/>
      <c r="AK429" s="106"/>
    </row>
    <row r="430" ht="12.75" customHeight="1">
      <c r="A430" s="114">
        <v>421.0</v>
      </c>
      <c r="B430" s="107">
        <f>IF(A430&gt;$AE$6,"",SMALL(INDIRECT("'Selo '!"&amp;ADDRESS(17,$Z$3+5,4)&amp;":"&amp;ADDRESS(67,$Z$3+5,4)),A430))</f>
      </c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7"/>
      <c r="Y430" s="119"/>
      <c r="Z430" s="107">
        <f>IF(OR(A430&gt;$AE$6,$AE$6&lt;2,$B$6=0),"",(B430-$B$5)/$B$6)</f>
      </c>
      <c r="AA430" s="107">
        <f>IF(Z430="","",MAX(0.000000000001,MIN(0.999999999999,NORMSDIST(Z430))))</f>
      </c>
      <c r="AB430" s="107">
        <f>IF(AA430="","",LN(AA430))</f>
      </c>
      <c r="AC430" s="107">
        <f>IF(OR(A430&gt;$AE$6,$AE$6&lt;2,$B$6=0),"",INDEX($AA$10:$AA$1009,$AE$6+1-A430))</f>
      </c>
      <c r="AD430" s="107">
        <f>IF(AC430="","",LN(1-AC430))</f>
      </c>
      <c r="AE430" s="107">
        <f>IF(AB430="","",-(2*A430-1)*(AB430+AD430)/$AE$6)</f>
      </c>
      <c r="AF430" s="106">
        <f>IF(AE430="","",SUM($AE$10:AE430)-$AE$6)</f>
      </c>
      <c r="AG430" s="106"/>
      <c r="AH430" s="106"/>
      <c r="AI430" s="106"/>
      <c r="AJ430" s="106"/>
      <c r="AK430" s="106"/>
    </row>
    <row r="431" ht="12.75" customHeight="1">
      <c r="A431" s="114">
        <v>422.0</v>
      </c>
      <c r="B431" s="107">
        <f>IF(A431&gt;$AE$6,"",SMALL(INDIRECT("'Selo '!"&amp;ADDRESS(17,$Z$3+5,4)&amp;":"&amp;ADDRESS(67,$Z$3+5,4)),A431))</f>
      </c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7"/>
      <c r="Y431" s="119"/>
      <c r="Z431" s="107">
        <f>IF(OR(A431&gt;$AE$6,$AE$6&lt;2,$B$6=0),"",(B431-$B$5)/$B$6)</f>
      </c>
      <c r="AA431" s="107">
        <f>IF(Z431="","",MAX(0.000000000001,MIN(0.999999999999,NORMSDIST(Z431))))</f>
      </c>
      <c r="AB431" s="107">
        <f>IF(AA431="","",LN(AA431))</f>
      </c>
      <c r="AC431" s="107">
        <f>IF(OR(A431&gt;$AE$6,$AE$6&lt;2,$B$6=0),"",INDEX($AA$10:$AA$1009,$AE$6+1-A431))</f>
      </c>
      <c r="AD431" s="107">
        <f>IF(AC431="","",LN(1-AC431))</f>
      </c>
      <c r="AE431" s="107">
        <f>IF(AB431="","",-(2*A431-1)*(AB431+AD431)/$AE$6)</f>
      </c>
      <c r="AF431" s="106">
        <f>IF(AE431="","",SUM($AE$10:AE431)-$AE$6)</f>
      </c>
      <c r="AG431" s="106"/>
      <c r="AH431" s="106"/>
      <c r="AI431" s="106"/>
      <c r="AJ431" s="106"/>
      <c r="AK431" s="106"/>
    </row>
    <row r="432" ht="12.75" customHeight="1">
      <c r="A432" s="114">
        <v>423.0</v>
      </c>
      <c r="B432" s="107">
        <f>IF(A432&gt;$AE$6,"",SMALL(INDIRECT("'Selo '!"&amp;ADDRESS(17,$Z$3+5,4)&amp;":"&amp;ADDRESS(67,$Z$3+5,4)),A432))</f>
      </c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7"/>
      <c r="Y432" s="119"/>
      <c r="Z432" s="107">
        <f>IF(OR(A432&gt;$AE$6,$AE$6&lt;2,$B$6=0),"",(B432-$B$5)/$B$6)</f>
      </c>
      <c r="AA432" s="107">
        <f>IF(Z432="","",MAX(0.000000000001,MIN(0.999999999999,NORMSDIST(Z432))))</f>
      </c>
      <c r="AB432" s="107">
        <f>IF(AA432="","",LN(AA432))</f>
      </c>
      <c r="AC432" s="107">
        <f>IF(OR(A432&gt;$AE$6,$AE$6&lt;2,$B$6=0),"",INDEX($AA$10:$AA$1009,$AE$6+1-A432))</f>
      </c>
      <c r="AD432" s="107">
        <f>IF(AC432="","",LN(1-AC432))</f>
      </c>
      <c r="AE432" s="107">
        <f>IF(AB432="","",-(2*A432-1)*(AB432+AD432)/$AE$6)</f>
      </c>
      <c r="AF432" s="106">
        <f>IF(AE432="","",SUM($AE$10:AE432)-$AE$6)</f>
      </c>
      <c r="AG432" s="106"/>
      <c r="AH432" s="106"/>
      <c r="AI432" s="106"/>
      <c r="AJ432" s="106"/>
      <c r="AK432" s="106"/>
    </row>
    <row r="433" ht="12.75" customHeight="1">
      <c r="A433" s="114">
        <v>424.0</v>
      </c>
      <c r="B433" s="107">
        <f>IF(A433&gt;$AE$6,"",SMALL(INDIRECT("'Selo '!"&amp;ADDRESS(17,$Z$3+5,4)&amp;":"&amp;ADDRESS(67,$Z$3+5,4)),A433))</f>
      </c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7"/>
      <c r="Y433" s="119"/>
      <c r="Z433" s="107">
        <f>IF(OR(A433&gt;$AE$6,$AE$6&lt;2,$B$6=0),"",(B433-$B$5)/$B$6)</f>
      </c>
      <c r="AA433" s="107">
        <f>IF(Z433="","",MAX(0.000000000001,MIN(0.999999999999,NORMSDIST(Z433))))</f>
      </c>
      <c r="AB433" s="107">
        <f>IF(AA433="","",LN(AA433))</f>
      </c>
      <c r="AC433" s="107">
        <f>IF(OR(A433&gt;$AE$6,$AE$6&lt;2,$B$6=0),"",INDEX($AA$10:$AA$1009,$AE$6+1-A433))</f>
      </c>
      <c r="AD433" s="107">
        <f>IF(AC433="","",LN(1-AC433))</f>
      </c>
      <c r="AE433" s="107">
        <f>IF(AB433="","",-(2*A433-1)*(AB433+AD433)/$AE$6)</f>
      </c>
      <c r="AF433" s="106">
        <f>IF(AE433="","",SUM($AE$10:AE433)-$AE$6)</f>
      </c>
      <c r="AG433" s="106"/>
      <c r="AH433" s="106"/>
      <c r="AI433" s="106"/>
      <c r="AJ433" s="106"/>
      <c r="AK433" s="106"/>
    </row>
    <row r="434" ht="12.75" customHeight="1">
      <c r="A434" s="114">
        <v>425.0</v>
      </c>
      <c r="B434" s="107">
        <f>IF(A434&gt;$AE$6,"",SMALL(INDIRECT("'Selo '!"&amp;ADDRESS(17,$Z$3+5,4)&amp;":"&amp;ADDRESS(67,$Z$3+5,4)),A434))</f>
      </c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7"/>
      <c r="Y434" s="119"/>
      <c r="Z434" s="107">
        <f>IF(OR(A434&gt;$AE$6,$AE$6&lt;2,$B$6=0),"",(B434-$B$5)/$B$6)</f>
      </c>
      <c r="AA434" s="107">
        <f>IF(Z434="","",MAX(0.000000000001,MIN(0.999999999999,NORMSDIST(Z434))))</f>
      </c>
      <c r="AB434" s="107">
        <f>IF(AA434="","",LN(AA434))</f>
      </c>
      <c r="AC434" s="107">
        <f>IF(OR(A434&gt;$AE$6,$AE$6&lt;2,$B$6=0),"",INDEX($AA$10:$AA$1009,$AE$6+1-A434))</f>
      </c>
      <c r="AD434" s="107">
        <f>IF(AC434="","",LN(1-AC434))</f>
      </c>
      <c r="AE434" s="107">
        <f>IF(AB434="","",-(2*A434-1)*(AB434+AD434)/$AE$6)</f>
      </c>
      <c r="AF434" s="106">
        <f>IF(AE434="","",SUM($AE$10:AE434)-$AE$6)</f>
      </c>
      <c r="AG434" s="106"/>
      <c r="AH434" s="106"/>
      <c r="AI434" s="106"/>
      <c r="AJ434" s="106"/>
      <c r="AK434" s="106"/>
    </row>
    <row r="435" ht="12.75" customHeight="1">
      <c r="A435" s="114">
        <v>426.0</v>
      </c>
      <c r="B435" s="107">
        <f>IF(A435&gt;$AE$6,"",SMALL(INDIRECT("'Selo '!"&amp;ADDRESS(17,$Z$3+5,4)&amp;":"&amp;ADDRESS(67,$Z$3+5,4)),A435))</f>
      </c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7"/>
      <c r="Y435" s="119"/>
      <c r="Z435" s="107">
        <f>IF(OR(A435&gt;$AE$6,$AE$6&lt;2,$B$6=0),"",(B435-$B$5)/$B$6)</f>
      </c>
      <c r="AA435" s="107">
        <f>IF(Z435="","",MAX(0.000000000001,MIN(0.999999999999,NORMSDIST(Z435))))</f>
      </c>
      <c r="AB435" s="107">
        <f>IF(AA435="","",LN(AA435))</f>
      </c>
      <c r="AC435" s="107">
        <f>IF(OR(A435&gt;$AE$6,$AE$6&lt;2,$B$6=0),"",INDEX($AA$10:$AA$1009,$AE$6+1-A435))</f>
      </c>
      <c r="AD435" s="107">
        <f>IF(AC435="","",LN(1-AC435))</f>
      </c>
      <c r="AE435" s="107">
        <f>IF(AB435="","",-(2*A435-1)*(AB435+AD435)/$AE$6)</f>
      </c>
      <c r="AF435" s="106">
        <f>IF(AE435="","",SUM($AE$10:AE435)-$AE$6)</f>
      </c>
      <c r="AG435" s="106"/>
      <c r="AH435" s="106"/>
      <c r="AI435" s="106"/>
      <c r="AJ435" s="106"/>
      <c r="AK435" s="106"/>
    </row>
    <row r="436" ht="12.75" customHeight="1">
      <c r="A436" s="114">
        <v>427.0</v>
      </c>
      <c r="B436" s="107">
        <f>IF(A436&gt;$AE$6,"",SMALL(INDIRECT("'Selo '!"&amp;ADDRESS(17,$Z$3+5,4)&amp;":"&amp;ADDRESS(67,$Z$3+5,4)),A436))</f>
      </c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7"/>
      <c r="Y436" s="119"/>
      <c r="Z436" s="107">
        <f>IF(OR(A436&gt;$AE$6,$AE$6&lt;2,$B$6=0),"",(B436-$B$5)/$B$6)</f>
      </c>
      <c r="AA436" s="107">
        <f>IF(Z436="","",MAX(0.000000000001,MIN(0.999999999999,NORMSDIST(Z436))))</f>
      </c>
      <c r="AB436" s="107">
        <f>IF(AA436="","",LN(AA436))</f>
      </c>
      <c r="AC436" s="107">
        <f>IF(OR(A436&gt;$AE$6,$AE$6&lt;2,$B$6=0),"",INDEX($AA$10:$AA$1009,$AE$6+1-A436))</f>
      </c>
      <c r="AD436" s="107">
        <f>IF(AC436="","",LN(1-AC436))</f>
      </c>
      <c r="AE436" s="107">
        <f>IF(AB436="","",-(2*A436-1)*(AB436+AD436)/$AE$6)</f>
      </c>
      <c r="AF436" s="106">
        <f>IF(AE436="","",SUM($AE$10:AE436)-$AE$6)</f>
      </c>
      <c r="AG436" s="106"/>
      <c r="AH436" s="106"/>
      <c r="AI436" s="106"/>
      <c r="AJ436" s="106"/>
      <c r="AK436" s="106"/>
    </row>
    <row r="437" ht="12.75" customHeight="1">
      <c r="A437" s="114">
        <v>428.0</v>
      </c>
      <c r="B437" s="107">
        <f>IF(A437&gt;$AE$6,"",SMALL(INDIRECT("'Selo '!"&amp;ADDRESS(17,$Z$3+5,4)&amp;":"&amp;ADDRESS(67,$Z$3+5,4)),A437))</f>
      </c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7"/>
      <c r="Y437" s="119"/>
      <c r="Z437" s="107">
        <f>IF(OR(A437&gt;$AE$6,$AE$6&lt;2,$B$6=0),"",(B437-$B$5)/$B$6)</f>
      </c>
      <c r="AA437" s="107">
        <f>IF(Z437="","",MAX(0.000000000001,MIN(0.999999999999,NORMSDIST(Z437))))</f>
      </c>
      <c r="AB437" s="107">
        <f>IF(AA437="","",LN(AA437))</f>
      </c>
      <c r="AC437" s="107">
        <f>IF(OR(A437&gt;$AE$6,$AE$6&lt;2,$B$6=0),"",INDEX($AA$10:$AA$1009,$AE$6+1-A437))</f>
      </c>
      <c r="AD437" s="107">
        <f>IF(AC437="","",LN(1-AC437))</f>
      </c>
      <c r="AE437" s="107">
        <f>IF(AB437="","",-(2*A437-1)*(AB437+AD437)/$AE$6)</f>
      </c>
      <c r="AF437" s="106">
        <f>IF(AE437="","",SUM($AE$10:AE437)-$AE$6)</f>
      </c>
      <c r="AG437" s="106"/>
      <c r="AH437" s="106"/>
      <c r="AI437" s="106"/>
      <c r="AJ437" s="106"/>
      <c r="AK437" s="106"/>
    </row>
    <row r="438" ht="12.75" customHeight="1">
      <c r="A438" s="114">
        <v>429.0</v>
      </c>
      <c r="B438" s="107">
        <f>IF(A438&gt;$AE$6,"",SMALL(INDIRECT("'Selo '!"&amp;ADDRESS(17,$Z$3+5,4)&amp;":"&amp;ADDRESS(67,$Z$3+5,4)),A438))</f>
      </c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7"/>
      <c r="Y438" s="119"/>
      <c r="Z438" s="107">
        <f>IF(OR(A438&gt;$AE$6,$AE$6&lt;2,$B$6=0),"",(B438-$B$5)/$B$6)</f>
      </c>
      <c r="AA438" s="107">
        <f>IF(Z438="","",MAX(0.000000000001,MIN(0.999999999999,NORMSDIST(Z438))))</f>
      </c>
      <c r="AB438" s="107">
        <f>IF(AA438="","",LN(AA438))</f>
      </c>
      <c r="AC438" s="107">
        <f>IF(OR(A438&gt;$AE$6,$AE$6&lt;2,$B$6=0),"",INDEX($AA$10:$AA$1009,$AE$6+1-A438))</f>
      </c>
      <c r="AD438" s="107">
        <f>IF(AC438="","",LN(1-AC438))</f>
      </c>
      <c r="AE438" s="107">
        <f>IF(AB438="","",-(2*A438-1)*(AB438+AD438)/$AE$6)</f>
      </c>
      <c r="AF438" s="106">
        <f>IF(AE438="","",SUM($AE$10:AE438)-$AE$6)</f>
      </c>
      <c r="AG438" s="106"/>
      <c r="AH438" s="106"/>
      <c r="AI438" s="106"/>
      <c r="AJ438" s="106"/>
      <c r="AK438" s="106"/>
    </row>
    <row r="439" ht="12.75" customHeight="1">
      <c r="A439" s="114">
        <v>430.0</v>
      </c>
      <c r="B439" s="107">
        <f>IF(A439&gt;$AE$6,"",SMALL(INDIRECT("'Selo '!"&amp;ADDRESS(17,$Z$3+5,4)&amp;":"&amp;ADDRESS(67,$Z$3+5,4)),A439))</f>
      </c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7"/>
      <c r="Y439" s="119"/>
      <c r="Z439" s="107">
        <f>IF(OR(A439&gt;$AE$6,$AE$6&lt;2,$B$6=0),"",(B439-$B$5)/$B$6)</f>
      </c>
      <c r="AA439" s="107">
        <f>IF(Z439="","",MAX(0.000000000001,MIN(0.999999999999,NORMSDIST(Z439))))</f>
      </c>
      <c r="AB439" s="107">
        <f>IF(AA439="","",LN(AA439))</f>
      </c>
      <c r="AC439" s="107">
        <f>IF(OR(A439&gt;$AE$6,$AE$6&lt;2,$B$6=0),"",INDEX($AA$10:$AA$1009,$AE$6+1-A439))</f>
      </c>
      <c r="AD439" s="107">
        <f>IF(AC439="","",LN(1-AC439))</f>
      </c>
      <c r="AE439" s="107">
        <f>IF(AB439="","",-(2*A439-1)*(AB439+AD439)/$AE$6)</f>
      </c>
      <c r="AF439" s="106">
        <f>IF(AE439="","",SUM($AE$10:AE439)-$AE$6)</f>
      </c>
      <c r="AG439" s="106"/>
      <c r="AH439" s="106"/>
      <c r="AI439" s="106"/>
      <c r="AJ439" s="106"/>
      <c r="AK439" s="106"/>
    </row>
    <row r="440" ht="12.75" customHeight="1">
      <c r="A440" s="114">
        <v>431.0</v>
      </c>
      <c r="B440" s="107">
        <f>IF(A440&gt;$AE$6,"",SMALL(INDIRECT("'Selo '!"&amp;ADDRESS(17,$Z$3+5,4)&amp;":"&amp;ADDRESS(67,$Z$3+5,4)),A440))</f>
      </c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7"/>
      <c r="Y440" s="119"/>
      <c r="Z440" s="107">
        <f>IF(OR(A440&gt;$AE$6,$AE$6&lt;2,$B$6=0),"",(B440-$B$5)/$B$6)</f>
      </c>
      <c r="AA440" s="107">
        <f>IF(Z440="","",MAX(0.000000000001,MIN(0.999999999999,NORMSDIST(Z440))))</f>
      </c>
      <c r="AB440" s="107">
        <f>IF(AA440="","",LN(AA440))</f>
      </c>
      <c r="AC440" s="107">
        <f>IF(OR(A440&gt;$AE$6,$AE$6&lt;2,$B$6=0),"",INDEX($AA$10:$AA$1009,$AE$6+1-A440))</f>
      </c>
      <c r="AD440" s="107">
        <f>IF(AC440="","",LN(1-AC440))</f>
      </c>
      <c r="AE440" s="107">
        <f>IF(AB440="","",-(2*A440-1)*(AB440+AD440)/$AE$6)</f>
      </c>
      <c r="AF440" s="106">
        <f>IF(AE440="","",SUM($AE$10:AE440)-$AE$6)</f>
      </c>
      <c r="AG440" s="106"/>
      <c r="AH440" s="106"/>
      <c r="AI440" s="106"/>
      <c r="AJ440" s="106"/>
      <c r="AK440" s="106"/>
    </row>
    <row r="441" ht="12.75" customHeight="1">
      <c r="A441" s="114">
        <v>432.0</v>
      </c>
      <c r="B441" s="107">
        <f>IF(A441&gt;$AE$6,"",SMALL(INDIRECT("'Selo '!"&amp;ADDRESS(17,$Z$3+5,4)&amp;":"&amp;ADDRESS(67,$Z$3+5,4)),A441))</f>
      </c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7"/>
      <c r="Y441" s="119"/>
      <c r="Z441" s="107">
        <f>IF(OR(A441&gt;$AE$6,$AE$6&lt;2,$B$6=0),"",(B441-$B$5)/$B$6)</f>
      </c>
      <c r="AA441" s="107">
        <f>IF(Z441="","",MAX(0.000000000001,MIN(0.999999999999,NORMSDIST(Z441))))</f>
      </c>
      <c r="AB441" s="107">
        <f>IF(AA441="","",LN(AA441))</f>
      </c>
      <c r="AC441" s="107">
        <f>IF(OR(A441&gt;$AE$6,$AE$6&lt;2,$B$6=0),"",INDEX($AA$10:$AA$1009,$AE$6+1-A441))</f>
      </c>
      <c r="AD441" s="107">
        <f>IF(AC441="","",LN(1-AC441))</f>
      </c>
      <c r="AE441" s="107">
        <f>IF(AB441="","",-(2*A441-1)*(AB441+AD441)/$AE$6)</f>
      </c>
      <c r="AF441" s="106">
        <f>IF(AE441="","",SUM($AE$10:AE441)-$AE$6)</f>
      </c>
      <c r="AG441" s="106"/>
      <c r="AH441" s="106"/>
      <c r="AI441" s="106"/>
      <c r="AJ441" s="106"/>
      <c r="AK441" s="106"/>
    </row>
    <row r="442" ht="12.75" customHeight="1">
      <c r="A442" s="114">
        <v>433.0</v>
      </c>
      <c r="B442" s="107">
        <f>IF(A442&gt;$AE$6,"",SMALL(INDIRECT("'Selo '!"&amp;ADDRESS(17,$Z$3+5,4)&amp;":"&amp;ADDRESS(67,$Z$3+5,4)),A442))</f>
      </c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7"/>
      <c r="Y442" s="119"/>
      <c r="Z442" s="107">
        <f>IF(OR(A442&gt;$AE$6,$AE$6&lt;2,$B$6=0),"",(B442-$B$5)/$B$6)</f>
      </c>
      <c r="AA442" s="107">
        <f>IF(Z442="","",MAX(0.000000000001,MIN(0.999999999999,NORMSDIST(Z442))))</f>
      </c>
      <c r="AB442" s="107">
        <f>IF(AA442="","",LN(AA442))</f>
      </c>
      <c r="AC442" s="107">
        <f>IF(OR(A442&gt;$AE$6,$AE$6&lt;2,$B$6=0),"",INDEX($AA$10:$AA$1009,$AE$6+1-A442))</f>
      </c>
      <c r="AD442" s="107">
        <f>IF(AC442="","",LN(1-AC442))</f>
      </c>
      <c r="AE442" s="107">
        <f>IF(AB442="","",-(2*A442-1)*(AB442+AD442)/$AE$6)</f>
      </c>
      <c r="AF442" s="106">
        <f>IF(AE442="","",SUM($AE$10:AE442)-$AE$6)</f>
      </c>
      <c r="AG442" s="106"/>
      <c r="AH442" s="106"/>
      <c r="AI442" s="106"/>
      <c r="AJ442" s="106"/>
      <c r="AK442" s="106"/>
    </row>
    <row r="443" ht="12.75" customHeight="1">
      <c r="A443" s="114">
        <v>434.0</v>
      </c>
      <c r="B443" s="107">
        <f>IF(A443&gt;$AE$6,"",SMALL(INDIRECT("'Selo '!"&amp;ADDRESS(17,$Z$3+5,4)&amp;":"&amp;ADDRESS(67,$Z$3+5,4)),A443))</f>
      </c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7"/>
      <c r="Y443" s="119"/>
      <c r="Z443" s="107">
        <f>IF(OR(A443&gt;$AE$6,$AE$6&lt;2,$B$6=0),"",(B443-$B$5)/$B$6)</f>
      </c>
      <c r="AA443" s="107">
        <f>IF(Z443="","",MAX(0.000000000001,MIN(0.999999999999,NORMSDIST(Z443))))</f>
      </c>
      <c r="AB443" s="107">
        <f>IF(AA443="","",LN(AA443))</f>
      </c>
      <c r="AC443" s="107">
        <f>IF(OR(A443&gt;$AE$6,$AE$6&lt;2,$B$6=0),"",INDEX($AA$10:$AA$1009,$AE$6+1-A443))</f>
      </c>
      <c r="AD443" s="107">
        <f>IF(AC443="","",LN(1-AC443))</f>
      </c>
      <c r="AE443" s="107">
        <f>IF(AB443="","",-(2*A443-1)*(AB443+AD443)/$AE$6)</f>
      </c>
      <c r="AF443" s="106">
        <f>IF(AE443="","",SUM($AE$10:AE443)-$AE$6)</f>
      </c>
      <c r="AG443" s="106"/>
      <c r="AH443" s="106"/>
      <c r="AI443" s="106"/>
      <c r="AJ443" s="106"/>
      <c r="AK443" s="106"/>
    </row>
    <row r="444" ht="12.75" customHeight="1">
      <c r="A444" s="114">
        <v>435.0</v>
      </c>
      <c r="B444" s="107">
        <f>IF(A444&gt;$AE$6,"",SMALL(INDIRECT("'Selo '!"&amp;ADDRESS(17,$Z$3+5,4)&amp;":"&amp;ADDRESS(67,$Z$3+5,4)),A444))</f>
      </c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7"/>
      <c r="Y444" s="119"/>
      <c r="Z444" s="107">
        <f>IF(OR(A444&gt;$AE$6,$AE$6&lt;2,$B$6=0),"",(B444-$B$5)/$B$6)</f>
      </c>
      <c r="AA444" s="107">
        <f>IF(Z444="","",MAX(0.000000000001,MIN(0.999999999999,NORMSDIST(Z444))))</f>
      </c>
      <c r="AB444" s="107">
        <f>IF(AA444="","",LN(AA444))</f>
      </c>
      <c r="AC444" s="107">
        <f>IF(OR(A444&gt;$AE$6,$AE$6&lt;2,$B$6=0),"",INDEX($AA$10:$AA$1009,$AE$6+1-A444))</f>
      </c>
      <c r="AD444" s="107">
        <f>IF(AC444="","",LN(1-AC444))</f>
      </c>
      <c r="AE444" s="107">
        <f>IF(AB444="","",-(2*A444-1)*(AB444+AD444)/$AE$6)</f>
      </c>
      <c r="AF444" s="106">
        <f>IF(AE444="","",SUM($AE$10:AE444)-$AE$6)</f>
      </c>
      <c r="AG444" s="106"/>
      <c r="AH444" s="106"/>
      <c r="AI444" s="106"/>
      <c r="AJ444" s="106"/>
      <c r="AK444" s="106"/>
    </row>
    <row r="445" ht="12.75" customHeight="1">
      <c r="A445" s="114">
        <v>436.0</v>
      </c>
      <c r="B445" s="107">
        <f>IF(A445&gt;$AE$6,"",SMALL(INDIRECT("'Selo '!"&amp;ADDRESS(17,$Z$3+5,4)&amp;":"&amp;ADDRESS(67,$Z$3+5,4)),A445))</f>
      </c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7"/>
      <c r="Y445" s="119"/>
      <c r="Z445" s="107">
        <f>IF(OR(A445&gt;$AE$6,$AE$6&lt;2,$B$6=0),"",(B445-$B$5)/$B$6)</f>
      </c>
      <c r="AA445" s="107">
        <f>IF(Z445="","",MAX(0.000000000001,MIN(0.999999999999,NORMSDIST(Z445))))</f>
      </c>
      <c r="AB445" s="107">
        <f>IF(AA445="","",LN(AA445))</f>
      </c>
      <c r="AC445" s="107">
        <f>IF(OR(A445&gt;$AE$6,$AE$6&lt;2,$B$6=0),"",INDEX($AA$10:$AA$1009,$AE$6+1-A445))</f>
      </c>
      <c r="AD445" s="107">
        <f>IF(AC445="","",LN(1-AC445))</f>
      </c>
      <c r="AE445" s="107">
        <f>IF(AB445="","",-(2*A445-1)*(AB445+AD445)/$AE$6)</f>
      </c>
      <c r="AF445" s="106">
        <f>IF(AE445="","",SUM($AE$10:AE445)-$AE$6)</f>
      </c>
      <c r="AG445" s="106"/>
      <c r="AH445" s="106"/>
      <c r="AI445" s="106"/>
      <c r="AJ445" s="106"/>
      <c r="AK445" s="106"/>
    </row>
    <row r="446" ht="12.75" customHeight="1">
      <c r="A446" s="114">
        <v>437.0</v>
      </c>
      <c r="B446" s="107">
        <f>IF(A446&gt;$AE$6,"",SMALL(INDIRECT("'Selo '!"&amp;ADDRESS(17,$Z$3+5,4)&amp;":"&amp;ADDRESS(67,$Z$3+5,4)),A446))</f>
      </c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7"/>
      <c r="Y446" s="119"/>
      <c r="Z446" s="107">
        <f>IF(OR(A446&gt;$AE$6,$AE$6&lt;2,$B$6=0),"",(B446-$B$5)/$B$6)</f>
      </c>
      <c r="AA446" s="107">
        <f>IF(Z446="","",MAX(0.000000000001,MIN(0.999999999999,NORMSDIST(Z446))))</f>
      </c>
      <c r="AB446" s="107">
        <f>IF(AA446="","",LN(AA446))</f>
      </c>
      <c r="AC446" s="107">
        <f>IF(OR(A446&gt;$AE$6,$AE$6&lt;2,$B$6=0),"",INDEX($AA$10:$AA$1009,$AE$6+1-A446))</f>
      </c>
      <c r="AD446" s="107">
        <f>IF(AC446="","",LN(1-AC446))</f>
      </c>
      <c r="AE446" s="107">
        <f>IF(AB446="","",-(2*A446-1)*(AB446+AD446)/$AE$6)</f>
      </c>
      <c r="AF446" s="106">
        <f>IF(AE446="","",SUM($AE$10:AE446)-$AE$6)</f>
      </c>
      <c r="AG446" s="106"/>
      <c r="AH446" s="106"/>
      <c r="AI446" s="106"/>
      <c r="AJ446" s="106"/>
      <c r="AK446" s="106"/>
    </row>
    <row r="447" ht="12.75" customHeight="1">
      <c r="A447" s="114">
        <v>438.0</v>
      </c>
      <c r="B447" s="107">
        <f>IF(A447&gt;$AE$6,"",SMALL(INDIRECT("'Selo '!"&amp;ADDRESS(17,$Z$3+5,4)&amp;":"&amp;ADDRESS(67,$Z$3+5,4)),A447))</f>
      </c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7"/>
      <c r="Y447" s="119"/>
      <c r="Z447" s="107">
        <f>IF(OR(A447&gt;$AE$6,$AE$6&lt;2,$B$6=0),"",(B447-$B$5)/$B$6)</f>
      </c>
      <c r="AA447" s="107">
        <f>IF(Z447="","",MAX(0.000000000001,MIN(0.999999999999,NORMSDIST(Z447))))</f>
      </c>
      <c r="AB447" s="107">
        <f>IF(AA447="","",LN(AA447))</f>
      </c>
      <c r="AC447" s="107">
        <f>IF(OR(A447&gt;$AE$6,$AE$6&lt;2,$B$6=0),"",INDEX($AA$10:$AA$1009,$AE$6+1-A447))</f>
      </c>
      <c r="AD447" s="107">
        <f>IF(AC447="","",LN(1-AC447))</f>
      </c>
      <c r="AE447" s="107">
        <f>IF(AB447="","",-(2*A447-1)*(AB447+AD447)/$AE$6)</f>
      </c>
      <c r="AF447" s="106">
        <f>IF(AE447="","",SUM($AE$10:AE447)-$AE$6)</f>
      </c>
      <c r="AG447" s="106"/>
      <c r="AH447" s="106"/>
      <c r="AI447" s="106"/>
      <c r="AJ447" s="106"/>
      <c r="AK447" s="106"/>
    </row>
    <row r="448" ht="12.75" customHeight="1">
      <c r="A448" s="114">
        <v>439.0</v>
      </c>
      <c r="B448" s="107">
        <f>IF(A448&gt;$AE$6,"",SMALL(INDIRECT("'Selo '!"&amp;ADDRESS(17,$Z$3+5,4)&amp;":"&amp;ADDRESS(67,$Z$3+5,4)),A448))</f>
      </c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7"/>
      <c r="Y448" s="119"/>
      <c r="Z448" s="107">
        <f>IF(OR(A448&gt;$AE$6,$AE$6&lt;2,$B$6=0),"",(B448-$B$5)/$B$6)</f>
      </c>
      <c r="AA448" s="107">
        <f>IF(Z448="","",MAX(0.000000000001,MIN(0.999999999999,NORMSDIST(Z448))))</f>
      </c>
      <c r="AB448" s="107">
        <f>IF(AA448="","",LN(AA448))</f>
      </c>
      <c r="AC448" s="107">
        <f>IF(OR(A448&gt;$AE$6,$AE$6&lt;2,$B$6=0),"",INDEX($AA$10:$AA$1009,$AE$6+1-A448))</f>
      </c>
      <c r="AD448" s="107">
        <f>IF(AC448="","",LN(1-AC448))</f>
      </c>
      <c r="AE448" s="107">
        <f>IF(AB448="","",-(2*A448-1)*(AB448+AD448)/$AE$6)</f>
      </c>
      <c r="AF448" s="106">
        <f>IF(AE448="","",SUM($AE$10:AE448)-$AE$6)</f>
      </c>
      <c r="AG448" s="106"/>
      <c r="AH448" s="106"/>
      <c r="AI448" s="106"/>
      <c r="AJ448" s="106"/>
      <c r="AK448" s="106"/>
    </row>
    <row r="449" ht="12.75" customHeight="1">
      <c r="A449" s="114">
        <v>440.0</v>
      </c>
      <c r="B449" s="107">
        <f>IF(A449&gt;$AE$6,"",SMALL(INDIRECT("'Selo '!"&amp;ADDRESS(17,$Z$3+5,4)&amp;":"&amp;ADDRESS(67,$Z$3+5,4)),A449))</f>
      </c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7"/>
      <c r="Y449" s="119"/>
      <c r="Z449" s="107">
        <f>IF(OR(A449&gt;$AE$6,$AE$6&lt;2,$B$6=0),"",(B449-$B$5)/$B$6)</f>
      </c>
      <c r="AA449" s="107">
        <f>IF(Z449="","",MAX(0.000000000001,MIN(0.999999999999,NORMSDIST(Z449))))</f>
      </c>
      <c r="AB449" s="107">
        <f>IF(AA449="","",LN(AA449))</f>
      </c>
      <c r="AC449" s="107">
        <f>IF(OR(A449&gt;$AE$6,$AE$6&lt;2,$B$6=0),"",INDEX($AA$10:$AA$1009,$AE$6+1-A449))</f>
      </c>
      <c r="AD449" s="107">
        <f>IF(AC449="","",LN(1-AC449))</f>
      </c>
      <c r="AE449" s="107">
        <f>IF(AB449="","",-(2*A449-1)*(AB449+AD449)/$AE$6)</f>
      </c>
      <c r="AF449" s="106">
        <f>IF(AE449="","",SUM($AE$10:AE449)-$AE$6)</f>
      </c>
      <c r="AG449" s="106"/>
      <c r="AH449" s="106"/>
      <c r="AI449" s="106"/>
      <c r="AJ449" s="106"/>
      <c r="AK449" s="106"/>
    </row>
    <row r="450" ht="12.75" customHeight="1">
      <c r="A450" s="114">
        <v>441.0</v>
      </c>
      <c r="B450" s="107">
        <f>IF(A450&gt;$AE$6,"",SMALL(INDIRECT("'Selo '!"&amp;ADDRESS(17,$Z$3+5,4)&amp;":"&amp;ADDRESS(67,$Z$3+5,4)),A450))</f>
      </c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7"/>
      <c r="Y450" s="119"/>
      <c r="Z450" s="107">
        <f>IF(OR(A450&gt;$AE$6,$AE$6&lt;2,$B$6=0),"",(B450-$B$5)/$B$6)</f>
      </c>
      <c r="AA450" s="107">
        <f>IF(Z450="","",MAX(0.000000000001,MIN(0.999999999999,NORMSDIST(Z450))))</f>
      </c>
      <c r="AB450" s="107">
        <f>IF(AA450="","",LN(AA450))</f>
      </c>
      <c r="AC450" s="107">
        <f>IF(OR(A450&gt;$AE$6,$AE$6&lt;2,$B$6=0),"",INDEX($AA$10:$AA$1009,$AE$6+1-A450))</f>
      </c>
      <c r="AD450" s="107">
        <f>IF(AC450="","",LN(1-AC450))</f>
      </c>
      <c r="AE450" s="107">
        <f>IF(AB450="","",-(2*A450-1)*(AB450+AD450)/$AE$6)</f>
      </c>
      <c r="AF450" s="106">
        <f>IF(AE450="","",SUM($AE$10:AE450)-$AE$6)</f>
      </c>
      <c r="AG450" s="106"/>
      <c r="AH450" s="106"/>
      <c r="AI450" s="106"/>
      <c r="AJ450" s="106"/>
      <c r="AK450" s="106"/>
    </row>
    <row r="451" ht="12.75" customHeight="1">
      <c r="A451" s="114">
        <v>442.0</v>
      </c>
      <c r="B451" s="107">
        <f>IF(A451&gt;$AE$6,"",SMALL(INDIRECT("'Selo '!"&amp;ADDRESS(17,$Z$3+5,4)&amp;":"&amp;ADDRESS(67,$Z$3+5,4)),A451))</f>
      </c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7"/>
      <c r="Y451" s="119"/>
      <c r="Z451" s="107">
        <f>IF(OR(A451&gt;$AE$6,$AE$6&lt;2,$B$6=0),"",(B451-$B$5)/$B$6)</f>
      </c>
      <c r="AA451" s="107">
        <f>IF(Z451="","",MAX(0.000000000001,MIN(0.999999999999,NORMSDIST(Z451))))</f>
      </c>
      <c r="AB451" s="107">
        <f>IF(AA451="","",LN(AA451))</f>
      </c>
      <c r="AC451" s="107">
        <f>IF(OR(A451&gt;$AE$6,$AE$6&lt;2,$B$6=0),"",INDEX($AA$10:$AA$1009,$AE$6+1-A451))</f>
      </c>
      <c r="AD451" s="107">
        <f>IF(AC451="","",LN(1-AC451))</f>
      </c>
      <c r="AE451" s="107">
        <f>IF(AB451="","",-(2*A451-1)*(AB451+AD451)/$AE$6)</f>
      </c>
      <c r="AF451" s="106">
        <f>IF(AE451="","",SUM($AE$10:AE451)-$AE$6)</f>
      </c>
      <c r="AG451" s="106"/>
      <c r="AH451" s="106"/>
      <c r="AI451" s="106"/>
      <c r="AJ451" s="106"/>
      <c r="AK451" s="106"/>
    </row>
    <row r="452" ht="12.75" customHeight="1">
      <c r="A452" s="114">
        <v>443.0</v>
      </c>
      <c r="B452" s="107">
        <f>IF(A452&gt;$AE$6,"",SMALL(INDIRECT("'Selo '!"&amp;ADDRESS(17,$Z$3+5,4)&amp;":"&amp;ADDRESS(67,$Z$3+5,4)),A452))</f>
      </c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7"/>
      <c r="Y452" s="119"/>
      <c r="Z452" s="107">
        <f>IF(OR(A452&gt;$AE$6,$AE$6&lt;2,$B$6=0),"",(B452-$B$5)/$B$6)</f>
      </c>
      <c r="AA452" s="107">
        <f>IF(Z452="","",MAX(0.000000000001,MIN(0.999999999999,NORMSDIST(Z452))))</f>
      </c>
      <c r="AB452" s="107">
        <f>IF(AA452="","",LN(AA452))</f>
      </c>
      <c r="AC452" s="107">
        <f>IF(OR(A452&gt;$AE$6,$AE$6&lt;2,$B$6=0),"",INDEX($AA$10:$AA$1009,$AE$6+1-A452))</f>
      </c>
      <c r="AD452" s="107">
        <f>IF(AC452="","",LN(1-AC452))</f>
      </c>
      <c r="AE452" s="107">
        <f>IF(AB452="","",-(2*A452-1)*(AB452+AD452)/$AE$6)</f>
      </c>
      <c r="AF452" s="106">
        <f>IF(AE452="","",SUM($AE$10:AE452)-$AE$6)</f>
      </c>
      <c r="AG452" s="106"/>
      <c r="AH452" s="106"/>
      <c r="AI452" s="106"/>
      <c r="AJ452" s="106"/>
      <c r="AK452" s="106"/>
    </row>
    <row r="453" ht="12.75" customHeight="1">
      <c r="A453" s="114">
        <v>444.0</v>
      </c>
      <c r="B453" s="107">
        <f>IF(A453&gt;$AE$6,"",SMALL(INDIRECT("'Selo '!"&amp;ADDRESS(17,$Z$3+5,4)&amp;":"&amp;ADDRESS(67,$Z$3+5,4)),A453))</f>
      </c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7"/>
      <c r="Y453" s="119"/>
      <c r="Z453" s="107">
        <f>IF(OR(A453&gt;$AE$6,$AE$6&lt;2,$B$6=0),"",(B453-$B$5)/$B$6)</f>
      </c>
      <c r="AA453" s="107">
        <f>IF(Z453="","",MAX(0.000000000001,MIN(0.999999999999,NORMSDIST(Z453))))</f>
      </c>
      <c r="AB453" s="107">
        <f>IF(AA453="","",LN(AA453))</f>
      </c>
      <c r="AC453" s="107">
        <f>IF(OR(A453&gt;$AE$6,$AE$6&lt;2,$B$6=0),"",INDEX($AA$10:$AA$1009,$AE$6+1-A453))</f>
      </c>
      <c r="AD453" s="107">
        <f>IF(AC453="","",LN(1-AC453))</f>
      </c>
      <c r="AE453" s="107">
        <f>IF(AB453="","",-(2*A453-1)*(AB453+AD453)/$AE$6)</f>
      </c>
      <c r="AF453" s="106">
        <f>IF(AE453="","",SUM($AE$10:AE453)-$AE$6)</f>
      </c>
      <c r="AG453" s="106"/>
      <c r="AH453" s="106"/>
      <c r="AI453" s="106"/>
      <c r="AJ453" s="106"/>
      <c r="AK453" s="106"/>
    </row>
    <row r="454" ht="12.75" customHeight="1">
      <c r="A454" s="114">
        <v>445.0</v>
      </c>
      <c r="B454" s="107">
        <f>IF(A454&gt;$AE$6,"",SMALL(INDIRECT("'Selo '!"&amp;ADDRESS(17,$Z$3+5,4)&amp;":"&amp;ADDRESS(67,$Z$3+5,4)),A454))</f>
      </c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7"/>
      <c r="Y454" s="119"/>
      <c r="Z454" s="107">
        <f>IF(OR(A454&gt;$AE$6,$AE$6&lt;2,$B$6=0),"",(B454-$B$5)/$B$6)</f>
      </c>
      <c r="AA454" s="107">
        <f>IF(Z454="","",MAX(0.000000000001,MIN(0.999999999999,NORMSDIST(Z454))))</f>
      </c>
      <c r="AB454" s="107">
        <f>IF(AA454="","",LN(AA454))</f>
      </c>
      <c r="AC454" s="107">
        <f>IF(OR(A454&gt;$AE$6,$AE$6&lt;2,$B$6=0),"",INDEX($AA$10:$AA$1009,$AE$6+1-A454))</f>
      </c>
      <c r="AD454" s="107">
        <f>IF(AC454="","",LN(1-AC454))</f>
      </c>
      <c r="AE454" s="107">
        <f>IF(AB454="","",-(2*A454-1)*(AB454+AD454)/$AE$6)</f>
      </c>
      <c r="AF454" s="106">
        <f>IF(AE454="","",SUM($AE$10:AE454)-$AE$6)</f>
      </c>
      <c r="AG454" s="106"/>
      <c r="AH454" s="106"/>
      <c r="AI454" s="106"/>
      <c r="AJ454" s="106"/>
      <c r="AK454" s="106"/>
    </row>
    <row r="455" ht="12.75" customHeight="1">
      <c r="A455" s="114">
        <v>446.0</v>
      </c>
      <c r="B455" s="107">
        <f>IF(A455&gt;$AE$6,"",SMALL(INDIRECT("'Selo '!"&amp;ADDRESS(17,$Z$3+5,4)&amp;":"&amp;ADDRESS(67,$Z$3+5,4)),A455))</f>
      </c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7"/>
      <c r="Y455" s="119"/>
      <c r="Z455" s="107">
        <f>IF(OR(A455&gt;$AE$6,$AE$6&lt;2,$B$6=0),"",(B455-$B$5)/$B$6)</f>
      </c>
      <c r="AA455" s="107">
        <f>IF(Z455="","",MAX(0.000000000001,MIN(0.999999999999,NORMSDIST(Z455))))</f>
      </c>
      <c r="AB455" s="107">
        <f>IF(AA455="","",LN(AA455))</f>
      </c>
      <c r="AC455" s="107">
        <f>IF(OR(A455&gt;$AE$6,$AE$6&lt;2,$B$6=0),"",INDEX($AA$10:$AA$1009,$AE$6+1-A455))</f>
      </c>
      <c r="AD455" s="107">
        <f>IF(AC455="","",LN(1-AC455))</f>
      </c>
      <c r="AE455" s="107">
        <f>IF(AB455="","",-(2*A455-1)*(AB455+AD455)/$AE$6)</f>
      </c>
      <c r="AF455" s="106">
        <f>IF(AE455="","",SUM($AE$10:AE455)-$AE$6)</f>
      </c>
      <c r="AG455" s="106"/>
      <c r="AH455" s="106"/>
      <c r="AI455" s="106"/>
      <c r="AJ455" s="106"/>
      <c r="AK455" s="106"/>
    </row>
    <row r="456" ht="12.75" customHeight="1">
      <c r="A456" s="114">
        <v>447.0</v>
      </c>
      <c r="B456" s="107">
        <f>IF(A456&gt;$AE$6,"",SMALL(INDIRECT("'Selo '!"&amp;ADDRESS(17,$Z$3+5,4)&amp;":"&amp;ADDRESS(67,$Z$3+5,4)),A456))</f>
      </c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7"/>
      <c r="Y456" s="119"/>
      <c r="Z456" s="107">
        <f>IF(OR(A456&gt;$AE$6,$AE$6&lt;2,$B$6=0),"",(B456-$B$5)/$B$6)</f>
      </c>
      <c r="AA456" s="107">
        <f>IF(Z456="","",MAX(0.000000000001,MIN(0.999999999999,NORMSDIST(Z456))))</f>
      </c>
      <c r="AB456" s="107">
        <f>IF(AA456="","",LN(AA456))</f>
      </c>
      <c r="AC456" s="107">
        <f>IF(OR(A456&gt;$AE$6,$AE$6&lt;2,$B$6=0),"",INDEX($AA$10:$AA$1009,$AE$6+1-A456))</f>
      </c>
      <c r="AD456" s="107">
        <f>IF(AC456="","",LN(1-AC456))</f>
      </c>
      <c r="AE456" s="107">
        <f>IF(AB456="","",-(2*A456-1)*(AB456+AD456)/$AE$6)</f>
      </c>
      <c r="AF456" s="106">
        <f>IF(AE456="","",SUM($AE$10:AE456)-$AE$6)</f>
      </c>
      <c r="AG456" s="106"/>
      <c r="AH456" s="106"/>
      <c r="AI456" s="106"/>
      <c r="AJ456" s="106"/>
      <c r="AK456" s="106"/>
    </row>
    <row r="457" ht="12.75" customHeight="1">
      <c r="A457" s="114">
        <v>448.0</v>
      </c>
      <c r="B457" s="107">
        <f>IF(A457&gt;$AE$6,"",SMALL(INDIRECT("'Selo '!"&amp;ADDRESS(17,$Z$3+5,4)&amp;":"&amp;ADDRESS(67,$Z$3+5,4)),A457))</f>
      </c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7"/>
      <c r="Y457" s="119"/>
      <c r="Z457" s="107">
        <f>IF(OR(A457&gt;$AE$6,$AE$6&lt;2,$B$6=0),"",(B457-$B$5)/$B$6)</f>
      </c>
      <c r="AA457" s="107">
        <f>IF(Z457="","",MAX(0.000000000001,MIN(0.999999999999,NORMSDIST(Z457))))</f>
      </c>
      <c r="AB457" s="107">
        <f>IF(AA457="","",LN(AA457))</f>
      </c>
      <c r="AC457" s="107">
        <f>IF(OR(A457&gt;$AE$6,$AE$6&lt;2,$B$6=0),"",INDEX($AA$10:$AA$1009,$AE$6+1-A457))</f>
      </c>
      <c r="AD457" s="107">
        <f>IF(AC457="","",LN(1-AC457))</f>
      </c>
      <c r="AE457" s="107">
        <f>IF(AB457="","",-(2*A457-1)*(AB457+AD457)/$AE$6)</f>
      </c>
      <c r="AF457" s="106">
        <f>IF(AE457="","",SUM($AE$10:AE457)-$AE$6)</f>
      </c>
      <c r="AG457" s="106"/>
      <c r="AH457" s="106"/>
      <c r="AI457" s="106"/>
      <c r="AJ457" s="106"/>
      <c r="AK457" s="106"/>
    </row>
    <row r="458" ht="12.75" customHeight="1">
      <c r="A458" s="114">
        <v>449.0</v>
      </c>
      <c r="B458" s="107">
        <f>IF(A458&gt;$AE$6,"",SMALL(INDIRECT("'Selo '!"&amp;ADDRESS(17,$Z$3+5,4)&amp;":"&amp;ADDRESS(67,$Z$3+5,4)),A458))</f>
      </c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7"/>
      <c r="Y458" s="119"/>
      <c r="Z458" s="107">
        <f>IF(OR(A458&gt;$AE$6,$AE$6&lt;2,$B$6=0),"",(B458-$B$5)/$B$6)</f>
      </c>
      <c r="AA458" s="107">
        <f>IF(Z458="","",MAX(0.000000000001,MIN(0.999999999999,NORMSDIST(Z458))))</f>
      </c>
      <c r="AB458" s="107">
        <f>IF(AA458="","",LN(AA458))</f>
      </c>
      <c r="AC458" s="107">
        <f>IF(OR(A458&gt;$AE$6,$AE$6&lt;2,$B$6=0),"",INDEX($AA$10:$AA$1009,$AE$6+1-A458))</f>
      </c>
      <c r="AD458" s="107">
        <f>IF(AC458="","",LN(1-AC458))</f>
      </c>
      <c r="AE458" s="107">
        <f>IF(AB458="","",-(2*A458-1)*(AB458+AD458)/$AE$6)</f>
      </c>
      <c r="AF458" s="106">
        <f>IF(AE458="","",SUM($AE$10:AE458)-$AE$6)</f>
      </c>
      <c r="AG458" s="106"/>
      <c r="AH458" s="106"/>
      <c r="AI458" s="106"/>
      <c r="AJ458" s="106"/>
      <c r="AK458" s="106"/>
    </row>
    <row r="459" ht="12.75" customHeight="1">
      <c r="A459" s="114">
        <v>450.0</v>
      </c>
      <c r="B459" s="107">
        <f>IF(A459&gt;$AE$6,"",SMALL(INDIRECT("'Selo '!"&amp;ADDRESS(17,$Z$3+5,4)&amp;":"&amp;ADDRESS(67,$Z$3+5,4)),A459))</f>
      </c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7"/>
      <c r="Y459" s="119"/>
      <c r="Z459" s="107">
        <f>IF(OR(A459&gt;$AE$6,$AE$6&lt;2,$B$6=0),"",(B459-$B$5)/$B$6)</f>
      </c>
      <c r="AA459" s="107">
        <f>IF(Z459="","",MAX(0.000000000001,MIN(0.999999999999,NORMSDIST(Z459))))</f>
      </c>
      <c r="AB459" s="107">
        <f>IF(AA459="","",LN(AA459))</f>
      </c>
      <c r="AC459" s="107">
        <f>IF(OR(A459&gt;$AE$6,$AE$6&lt;2,$B$6=0),"",INDEX($AA$10:$AA$1009,$AE$6+1-A459))</f>
      </c>
      <c r="AD459" s="107">
        <f>IF(AC459="","",LN(1-AC459))</f>
      </c>
      <c r="AE459" s="107">
        <f>IF(AB459="","",-(2*A459-1)*(AB459+AD459)/$AE$6)</f>
      </c>
      <c r="AF459" s="106">
        <f>IF(AE459="","",SUM($AE$10:AE459)-$AE$6)</f>
      </c>
      <c r="AG459" s="106"/>
      <c r="AH459" s="106"/>
      <c r="AI459" s="106"/>
      <c r="AJ459" s="106"/>
      <c r="AK459" s="106"/>
    </row>
    <row r="460" ht="12.75" customHeight="1">
      <c r="A460" s="114">
        <v>451.0</v>
      </c>
      <c r="B460" s="107">
        <f>IF(A460&gt;$AE$6,"",SMALL(INDIRECT("'Selo '!"&amp;ADDRESS(17,$Z$3+5,4)&amp;":"&amp;ADDRESS(67,$Z$3+5,4)),A460))</f>
      </c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7"/>
      <c r="Y460" s="119"/>
      <c r="Z460" s="107">
        <f>IF(OR(A460&gt;$AE$6,$AE$6&lt;2,$B$6=0),"",(B460-$B$5)/$B$6)</f>
      </c>
      <c r="AA460" s="107">
        <f>IF(Z460="","",MAX(0.000000000001,MIN(0.999999999999,NORMSDIST(Z460))))</f>
      </c>
      <c r="AB460" s="107">
        <f>IF(AA460="","",LN(AA460))</f>
      </c>
      <c r="AC460" s="107">
        <f>IF(OR(A460&gt;$AE$6,$AE$6&lt;2,$B$6=0),"",INDEX($AA$10:$AA$1009,$AE$6+1-A460))</f>
      </c>
      <c r="AD460" s="107">
        <f>IF(AC460="","",LN(1-AC460))</f>
      </c>
      <c r="AE460" s="107">
        <f>IF(AB460="","",-(2*A460-1)*(AB460+AD460)/$AE$6)</f>
      </c>
      <c r="AF460" s="106">
        <f>IF(AE460="","",SUM($AE$10:AE460)-$AE$6)</f>
      </c>
      <c r="AG460" s="106"/>
      <c r="AH460" s="106"/>
      <c r="AI460" s="106"/>
      <c r="AJ460" s="106"/>
      <c r="AK460" s="106"/>
    </row>
    <row r="461" ht="12.75" customHeight="1">
      <c r="A461" s="114">
        <v>452.0</v>
      </c>
      <c r="B461" s="107">
        <f>IF(A461&gt;$AE$6,"",SMALL(INDIRECT("'Selo '!"&amp;ADDRESS(17,$Z$3+5,4)&amp;":"&amp;ADDRESS(67,$Z$3+5,4)),A461))</f>
      </c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7"/>
      <c r="Y461" s="119"/>
      <c r="Z461" s="107">
        <f>IF(OR(A461&gt;$AE$6,$AE$6&lt;2,$B$6=0),"",(B461-$B$5)/$B$6)</f>
      </c>
      <c r="AA461" s="107">
        <f>IF(Z461="","",MAX(0.000000000001,MIN(0.999999999999,NORMSDIST(Z461))))</f>
      </c>
      <c r="AB461" s="107">
        <f>IF(AA461="","",LN(AA461))</f>
      </c>
      <c r="AC461" s="107">
        <f>IF(OR(A461&gt;$AE$6,$AE$6&lt;2,$B$6=0),"",INDEX($AA$10:$AA$1009,$AE$6+1-A461))</f>
      </c>
      <c r="AD461" s="107">
        <f>IF(AC461="","",LN(1-AC461))</f>
      </c>
      <c r="AE461" s="107">
        <f>IF(AB461="","",-(2*A461-1)*(AB461+AD461)/$AE$6)</f>
      </c>
      <c r="AF461" s="106">
        <f>IF(AE461="","",SUM($AE$10:AE461)-$AE$6)</f>
      </c>
      <c r="AG461" s="106"/>
      <c r="AH461" s="106"/>
      <c r="AI461" s="106"/>
      <c r="AJ461" s="106"/>
      <c r="AK461" s="106"/>
    </row>
    <row r="462" ht="12.75" customHeight="1">
      <c r="A462" s="114">
        <v>453.0</v>
      </c>
      <c r="B462" s="107">
        <f>IF(A462&gt;$AE$6,"",SMALL(INDIRECT("'Selo '!"&amp;ADDRESS(17,$Z$3+5,4)&amp;":"&amp;ADDRESS(67,$Z$3+5,4)),A462))</f>
      </c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7"/>
      <c r="Y462" s="119"/>
      <c r="Z462" s="107">
        <f>IF(OR(A462&gt;$AE$6,$AE$6&lt;2,$B$6=0),"",(B462-$B$5)/$B$6)</f>
      </c>
      <c r="AA462" s="107">
        <f>IF(Z462="","",MAX(0.000000000001,MIN(0.999999999999,NORMSDIST(Z462))))</f>
      </c>
      <c r="AB462" s="107">
        <f>IF(AA462="","",LN(AA462))</f>
      </c>
      <c r="AC462" s="107">
        <f>IF(OR(A462&gt;$AE$6,$AE$6&lt;2,$B$6=0),"",INDEX($AA$10:$AA$1009,$AE$6+1-A462))</f>
      </c>
      <c r="AD462" s="107">
        <f>IF(AC462="","",LN(1-AC462))</f>
      </c>
      <c r="AE462" s="107">
        <f>IF(AB462="","",-(2*A462-1)*(AB462+AD462)/$AE$6)</f>
      </c>
      <c r="AF462" s="106">
        <f>IF(AE462="","",SUM($AE$10:AE462)-$AE$6)</f>
      </c>
      <c r="AG462" s="106"/>
      <c r="AH462" s="106"/>
      <c r="AI462" s="106"/>
      <c r="AJ462" s="106"/>
      <c r="AK462" s="106"/>
    </row>
    <row r="463" ht="12.75" customHeight="1">
      <c r="A463" s="114">
        <v>454.0</v>
      </c>
      <c r="B463" s="107">
        <f>IF(A463&gt;$AE$6,"",SMALL(INDIRECT("'Selo '!"&amp;ADDRESS(17,$Z$3+5,4)&amp;":"&amp;ADDRESS(67,$Z$3+5,4)),A463))</f>
      </c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7"/>
      <c r="Y463" s="119"/>
      <c r="Z463" s="107">
        <f>IF(OR(A463&gt;$AE$6,$AE$6&lt;2,$B$6=0),"",(B463-$B$5)/$B$6)</f>
      </c>
      <c r="AA463" s="107">
        <f>IF(Z463="","",MAX(0.000000000001,MIN(0.999999999999,NORMSDIST(Z463))))</f>
      </c>
      <c r="AB463" s="107">
        <f>IF(AA463="","",LN(AA463))</f>
      </c>
      <c r="AC463" s="107">
        <f>IF(OR(A463&gt;$AE$6,$AE$6&lt;2,$B$6=0),"",INDEX($AA$10:$AA$1009,$AE$6+1-A463))</f>
      </c>
      <c r="AD463" s="107">
        <f>IF(AC463="","",LN(1-AC463))</f>
      </c>
      <c r="AE463" s="107">
        <f>IF(AB463="","",-(2*A463-1)*(AB463+AD463)/$AE$6)</f>
      </c>
      <c r="AF463" s="106">
        <f>IF(AE463="","",SUM($AE$10:AE463)-$AE$6)</f>
      </c>
      <c r="AG463" s="106"/>
      <c r="AH463" s="106"/>
      <c r="AI463" s="106"/>
      <c r="AJ463" s="106"/>
      <c r="AK463" s="106"/>
    </row>
    <row r="464" ht="12.75" customHeight="1">
      <c r="A464" s="114">
        <v>455.0</v>
      </c>
      <c r="B464" s="107">
        <f>IF(A464&gt;$AE$6,"",SMALL(INDIRECT("'Selo '!"&amp;ADDRESS(17,$Z$3+5,4)&amp;":"&amp;ADDRESS(67,$Z$3+5,4)),A464))</f>
      </c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7"/>
      <c r="Y464" s="119"/>
      <c r="Z464" s="107">
        <f>IF(OR(A464&gt;$AE$6,$AE$6&lt;2,$B$6=0),"",(B464-$B$5)/$B$6)</f>
      </c>
      <c r="AA464" s="107">
        <f>IF(Z464="","",MAX(0.000000000001,MIN(0.999999999999,NORMSDIST(Z464))))</f>
      </c>
      <c r="AB464" s="107">
        <f>IF(AA464="","",LN(AA464))</f>
      </c>
      <c r="AC464" s="107">
        <f>IF(OR(A464&gt;$AE$6,$AE$6&lt;2,$B$6=0),"",INDEX($AA$10:$AA$1009,$AE$6+1-A464))</f>
      </c>
      <c r="AD464" s="107">
        <f>IF(AC464="","",LN(1-AC464))</f>
      </c>
      <c r="AE464" s="107">
        <f>IF(AB464="","",-(2*A464-1)*(AB464+AD464)/$AE$6)</f>
      </c>
      <c r="AF464" s="106">
        <f>IF(AE464="","",SUM($AE$10:AE464)-$AE$6)</f>
      </c>
      <c r="AG464" s="106"/>
      <c r="AH464" s="106"/>
      <c r="AI464" s="106"/>
      <c r="AJ464" s="106"/>
      <c r="AK464" s="106"/>
    </row>
    <row r="465" ht="12.75" customHeight="1">
      <c r="A465" s="114">
        <v>456.0</v>
      </c>
      <c r="B465" s="107">
        <f>IF(A465&gt;$AE$6,"",SMALL(INDIRECT("'Selo '!"&amp;ADDRESS(17,$Z$3+5,4)&amp;":"&amp;ADDRESS(67,$Z$3+5,4)),A465))</f>
      </c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7"/>
      <c r="Y465" s="119"/>
      <c r="Z465" s="107">
        <f>IF(OR(A465&gt;$AE$6,$AE$6&lt;2,$B$6=0),"",(B465-$B$5)/$B$6)</f>
      </c>
      <c r="AA465" s="107">
        <f>IF(Z465="","",MAX(0.000000000001,MIN(0.999999999999,NORMSDIST(Z465))))</f>
      </c>
      <c r="AB465" s="107">
        <f>IF(AA465="","",LN(AA465))</f>
      </c>
      <c r="AC465" s="107">
        <f>IF(OR(A465&gt;$AE$6,$AE$6&lt;2,$B$6=0),"",INDEX($AA$10:$AA$1009,$AE$6+1-A465))</f>
      </c>
      <c r="AD465" s="107">
        <f>IF(AC465="","",LN(1-AC465))</f>
      </c>
      <c r="AE465" s="107">
        <f>IF(AB465="","",-(2*A465-1)*(AB465+AD465)/$AE$6)</f>
      </c>
      <c r="AF465" s="106">
        <f>IF(AE465="","",SUM($AE$10:AE465)-$AE$6)</f>
      </c>
      <c r="AG465" s="106"/>
      <c r="AH465" s="106"/>
      <c r="AI465" s="106"/>
      <c r="AJ465" s="106"/>
      <c r="AK465" s="106"/>
    </row>
    <row r="466" ht="12.75" customHeight="1">
      <c r="A466" s="114">
        <v>457.0</v>
      </c>
      <c r="B466" s="107">
        <f>IF(A466&gt;$AE$6,"",SMALL(INDIRECT("'Selo '!"&amp;ADDRESS(17,$Z$3+5,4)&amp;":"&amp;ADDRESS(67,$Z$3+5,4)),A466))</f>
      </c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7"/>
      <c r="Y466" s="119"/>
      <c r="Z466" s="107">
        <f>IF(OR(A466&gt;$AE$6,$AE$6&lt;2,$B$6=0),"",(B466-$B$5)/$B$6)</f>
      </c>
      <c r="AA466" s="107">
        <f>IF(Z466="","",MAX(0.000000000001,MIN(0.999999999999,NORMSDIST(Z466))))</f>
      </c>
      <c r="AB466" s="107">
        <f>IF(AA466="","",LN(AA466))</f>
      </c>
      <c r="AC466" s="107">
        <f>IF(OR(A466&gt;$AE$6,$AE$6&lt;2,$B$6=0),"",INDEX($AA$10:$AA$1009,$AE$6+1-A466))</f>
      </c>
      <c r="AD466" s="107">
        <f>IF(AC466="","",LN(1-AC466))</f>
      </c>
      <c r="AE466" s="107">
        <f>IF(AB466="","",-(2*A466-1)*(AB466+AD466)/$AE$6)</f>
      </c>
      <c r="AF466" s="106">
        <f>IF(AE466="","",SUM($AE$10:AE466)-$AE$6)</f>
      </c>
      <c r="AG466" s="106"/>
      <c r="AH466" s="106"/>
      <c r="AI466" s="106"/>
      <c r="AJ466" s="106"/>
      <c r="AK466" s="106"/>
    </row>
    <row r="467" ht="12.75" customHeight="1">
      <c r="A467" s="114">
        <v>458.0</v>
      </c>
      <c r="B467" s="107">
        <f>IF(A467&gt;$AE$6,"",SMALL(INDIRECT("'Selo '!"&amp;ADDRESS(17,$Z$3+5,4)&amp;":"&amp;ADDRESS(67,$Z$3+5,4)),A467))</f>
      </c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7"/>
      <c r="Y467" s="119"/>
      <c r="Z467" s="107">
        <f>IF(OR(A467&gt;$AE$6,$AE$6&lt;2,$B$6=0),"",(B467-$B$5)/$B$6)</f>
      </c>
      <c r="AA467" s="107">
        <f>IF(Z467="","",MAX(0.000000000001,MIN(0.999999999999,NORMSDIST(Z467))))</f>
      </c>
      <c r="AB467" s="107">
        <f>IF(AA467="","",LN(AA467))</f>
      </c>
      <c r="AC467" s="107">
        <f>IF(OR(A467&gt;$AE$6,$AE$6&lt;2,$B$6=0),"",INDEX($AA$10:$AA$1009,$AE$6+1-A467))</f>
      </c>
      <c r="AD467" s="107">
        <f>IF(AC467="","",LN(1-AC467))</f>
      </c>
      <c r="AE467" s="107">
        <f>IF(AB467="","",-(2*A467-1)*(AB467+AD467)/$AE$6)</f>
      </c>
      <c r="AF467" s="106">
        <f>IF(AE467="","",SUM($AE$10:AE467)-$AE$6)</f>
      </c>
      <c r="AG467" s="106"/>
      <c r="AH467" s="106"/>
      <c r="AI467" s="106"/>
      <c r="AJ467" s="106"/>
      <c r="AK467" s="106"/>
    </row>
    <row r="468" ht="12.75" customHeight="1">
      <c r="A468" s="114">
        <v>459.0</v>
      </c>
      <c r="B468" s="107">
        <f>IF(A468&gt;$AE$6,"",SMALL(INDIRECT("'Selo '!"&amp;ADDRESS(17,$Z$3+5,4)&amp;":"&amp;ADDRESS(67,$Z$3+5,4)),A468))</f>
      </c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7"/>
      <c r="Y468" s="119"/>
      <c r="Z468" s="107">
        <f>IF(OR(A468&gt;$AE$6,$AE$6&lt;2,$B$6=0),"",(B468-$B$5)/$B$6)</f>
      </c>
      <c r="AA468" s="107">
        <f>IF(Z468="","",MAX(0.000000000001,MIN(0.999999999999,NORMSDIST(Z468))))</f>
      </c>
      <c r="AB468" s="107">
        <f>IF(AA468="","",LN(AA468))</f>
      </c>
      <c r="AC468" s="107">
        <f>IF(OR(A468&gt;$AE$6,$AE$6&lt;2,$B$6=0),"",INDEX($AA$10:$AA$1009,$AE$6+1-A468))</f>
      </c>
      <c r="AD468" s="107">
        <f>IF(AC468="","",LN(1-AC468))</f>
      </c>
      <c r="AE468" s="107">
        <f>IF(AB468="","",-(2*A468-1)*(AB468+AD468)/$AE$6)</f>
      </c>
      <c r="AF468" s="106">
        <f>IF(AE468="","",SUM($AE$10:AE468)-$AE$6)</f>
      </c>
      <c r="AG468" s="106"/>
      <c r="AH468" s="106"/>
      <c r="AI468" s="106"/>
      <c r="AJ468" s="106"/>
      <c r="AK468" s="106"/>
    </row>
    <row r="469" ht="12.75" customHeight="1">
      <c r="A469" s="114">
        <v>460.0</v>
      </c>
      <c r="B469" s="107">
        <f>IF(A469&gt;$AE$6,"",SMALL(INDIRECT("'Selo '!"&amp;ADDRESS(17,$Z$3+5,4)&amp;":"&amp;ADDRESS(67,$Z$3+5,4)),A469))</f>
      </c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7"/>
      <c r="Y469" s="119"/>
      <c r="Z469" s="107">
        <f>IF(OR(A469&gt;$AE$6,$AE$6&lt;2,$B$6=0),"",(B469-$B$5)/$B$6)</f>
      </c>
      <c r="AA469" s="107">
        <f>IF(Z469="","",MAX(0.000000000001,MIN(0.999999999999,NORMSDIST(Z469))))</f>
      </c>
      <c r="AB469" s="107">
        <f>IF(AA469="","",LN(AA469))</f>
      </c>
      <c r="AC469" s="107">
        <f>IF(OR(A469&gt;$AE$6,$AE$6&lt;2,$B$6=0),"",INDEX($AA$10:$AA$1009,$AE$6+1-A469))</f>
      </c>
      <c r="AD469" s="107">
        <f>IF(AC469="","",LN(1-AC469))</f>
      </c>
      <c r="AE469" s="107">
        <f>IF(AB469="","",-(2*A469-1)*(AB469+AD469)/$AE$6)</f>
      </c>
      <c r="AF469" s="106">
        <f>IF(AE469="","",SUM($AE$10:AE469)-$AE$6)</f>
      </c>
      <c r="AG469" s="106"/>
      <c r="AH469" s="106"/>
      <c r="AI469" s="106"/>
      <c r="AJ469" s="106"/>
      <c r="AK469" s="106"/>
    </row>
    <row r="470" ht="12.75" customHeight="1">
      <c r="A470" s="114">
        <v>461.0</v>
      </c>
      <c r="B470" s="107">
        <f>IF(A470&gt;$AE$6,"",SMALL(INDIRECT("'Selo '!"&amp;ADDRESS(17,$Z$3+5,4)&amp;":"&amp;ADDRESS(67,$Z$3+5,4)),A470))</f>
      </c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7"/>
      <c r="Y470" s="119"/>
      <c r="Z470" s="107">
        <f>IF(OR(A470&gt;$AE$6,$AE$6&lt;2,$B$6=0),"",(B470-$B$5)/$B$6)</f>
      </c>
      <c r="AA470" s="107">
        <f>IF(Z470="","",MAX(0.000000000001,MIN(0.999999999999,NORMSDIST(Z470))))</f>
      </c>
      <c r="AB470" s="107">
        <f>IF(AA470="","",LN(AA470))</f>
      </c>
      <c r="AC470" s="107">
        <f>IF(OR(A470&gt;$AE$6,$AE$6&lt;2,$B$6=0),"",INDEX($AA$10:$AA$1009,$AE$6+1-A470))</f>
      </c>
      <c r="AD470" s="107">
        <f>IF(AC470="","",LN(1-AC470))</f>
      </c>
      <c r="AE470" s="107">
        <f>IF(AB470="","",-(2*A470-1)*(AB470+AD470)/$AE$6)</f>
      </c>
      <c r="AF470" s="106">
        <f>IF(AE470="","",SUM($AE$10:AE470)-$AE$6)</f>
      </c>
      <c r="AG470" s="106"/>
      <c r="AH470" s="106"/>
      <c r="AI470" s="106"/>
      <c r="AJ470" s="106"/>
      <c r="AK470" s="106"/>
    </row>
    <row r="471" ht="12.75" customHeight="1">
      <c r="A471" s="114">
        <v>462.0</v>
      </c>
      <c r="B471" s="107">
        <f>IF(A471&gt;$AE$6,"",SMALL(INDIRECT("'Selo '!"&amp;ADDRESS(17,$Z$3+5,4)&amp;":"&amp;ADDRESS(67,$Z$3+5,4)),A471))</f>
      </c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7"/>
      <c r="Y471" s="119"/>
      <c r="Z471" s="107">
        <f>IF(OR(A471&gt;$AE$6,$AE$6&lt;2,$B$6=0),"",(B471-$B$5)/$B$6)</f>
      </c>
      <c r="AA471" s="107">
        <f>IF(Z471="","",MAX(0.000000000001,MIN(0.999999999999,NORMSDIST(Z471))))</f>
      </c>
      <c r="AB471" s="107">
        <f>IF(AA471="","",LN(AA471))</f>
      </c>
      <c r="AC471" s="107">
        <f>IF(OR(A471&gt;$AE$6,$AE$6&lt;2,$B$6=0),"",INDEX($AA$10:$AA$1009,$AE$6+1-A471))</f>
      </c>
      <c r="AD471" s="107">
        <f>IF(AC471="","",LN(1-AC471))</f>
      </c>
      <c r="AE471" s="107">
        <f>IF(AB471="","",-(2*A471-1)*(AB471+AD471)/$AE$6)</f>
      </c>
      <c r="AF471" s="106">
        <f>IF(AE471="","",SUM($AE$10:AE471)-$AE$6)</f>
      </c>
      <c r="AG471" s="106"/>
      <c r="AH471" s="106"/>
      <c r="AI471" s="106"/>
      <c r="AJ471" s="106"/>
      <c r="AK471" s="106"/>
    </row>
    <row r="472" ht="12.75" customHeight="1">
      <c r="A472" s="114">
        <v>463.0</v>
      </c>
      <c r="B472" s="107">
        <f>IF(A472&gt;$AE$6,"",SMALL(INDIRECT("'Selo '!"&amp;ADDRESS(17,$Z$3+5,4)&amp;":"&amp;ADDRESS(67,$Z$3+5,4)),A472))</f>
      </c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7"/>
      <c r="Y472" s="119"/>
      <c r="Z472" s="107">
        <f>IF(OR(A472&gt;$AE$6,$AE$6&lt;2,$B$6=0),"",(B472-$B$5)/$B$6)</f>
      </c>
      <c r="AA472" s="107">
        <f>IF(Z472="","",MAX(0.000000000001,MIN(0.999999999999,NORMSDIST(Z472))))</f>
      </c>
      <c r="AB472" s="107">
        <f>IF(AA472="","",LN(AA472))</f>
      </c>
      <c r="AC472" s="107">
        <f>IF(OR(A472&gt;$AE$6,$AE$6&lt;2,$B$6=0),"",INDEX($AA$10:$AA$1009,$AE$6+1-A472))</f>
      </c>
      <c r="AD472" s="107">
        <f>IF(AC472="","",LN(1-AC472))</f>
      </c>
      <c r="AE472" s="107">
        <f>IF(AB472="","",-(2*A472-1)*(AB472+AD472)/$AE$6)</f>
      </c>
      <c r="AF472" s="106">
        <f>IF(AE472="","",SUM($AE$10:AE472)-$AE$6)</f>
      </c>
      <c r="AG472" s="106"/>
      <c r="AH472" s="106"/>
      <c r="AI472" s="106"/>
      <c r="AJ472" s="106"/>
      <c r="AK472" s="106"/>
    </row>
    <row r="473" ht="12.75" customHeight="1">
      <c r="A473" s="114">
        <v>464.0</v>
      </c>
      <c r="B473" s="107">
        <f>IF(A473&gt;$AE$6,"",SMALL(INDIRECT("'Selo '!"&amp;ADDRESS(17,$Z$3+5,4)&amp;":"&amp;ADDRESS(67,$Z$3+5,4)),A473))</f>
      </c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7"/>
      <c r="Y473" s="119"/>
      <c r="Z473" s="107">
        <f>IF(OR(A473&gt;$AE$6,$AE$6&lt;2,$B$6=0),"",(B473-$B$5)/$B$6)</f>
      </c>
      <c r="AA473" s="107">
        <f>IF(Z473="","",MAX(0.000000000001,MIN(0.999999999999,NORMSDIST(Z473))))</f>
      </c>
      <c r="AB473" s="107">
        <f>IF(AA473="","",LN(AA473))</f>
      </c>
      <c r="AC473" s="107">
        <f>IF(OR(A473&gt;$AE$6,$AE$6&lt;2,$B$6=0),"",INDEX($AA$10:$AA$1009,$AE$6+1-A473))</f>
      </c>
      <c r="AD473" s="107">
        <f>IF(AC473="","",LN(1-AC473))</f>
      </c>
      <c r="AE473" s="107">
        <f>IF(AB473="","",-(2*A473-1)*(AB473+AD473)/$AE$6)</f>
      </c>
      <c r="AF473" s="106">
        <f>IF(AE473="","",SUM($AE$10:AE473)-$AE$6)</f>
      </c>
      <c r="AG473" s="106"/>
      <c r="AH473" s="106"/>
      <c r="AI473" s="106"/>
      <c r="AJ473" s="106"/>
      <c r="AK473" s="106"/>
    </row>
    <row r="474" ht="12.75" customHeight="1">
      <c r="A474" s="114">
        <v>465.0</v>
      </c>
      <c r="B474" s="107">
        <f>IF(A474&gt;$AE$6,"",SMALL(INDIRECT("'Selo '!"&amp;ADDRESS(17,$Z$3+5,4)&amp;":"&amp;ADDRESS(67,$Z$3+5,4)),A474))</f>
      </c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7"/>
      <c r="Y474" s="119"/>
      <c r="Z474" s="107">
        <f>IF(OR(A474&gt;$AE$6,$AE$6&lt;2,$B$6=0),"",(B474-$B$5)/$B$6)</f>
      </c>
      <c r="AA474" s="107">
        <f>IF(Z474="","",MAX(0.000000000001,MIN(0.999999999999,NORMSDIST(Z474))))</f>
      </c>
      <c r="AB474" s="107">
        <f>IF(AA474="","",LN(AA474))</f>
      </c>
      <c r="AC474" s="107">
        <f>IF(OR(A474&gt;$AE$6,$AE$6&lt;2,$B$6=0),"",INDEX($AA$10:$AA$1009,$AE$6+1-A474))</f>
      </c>
      <c r="AD474" s="107">
        <f>IF(AC474="","",LN(1-AC474))</f>
      </c>
      <c r="AE474" s="107">
        <f>IF(AB474="","",-(2*A474-1)*(AB474+AD474)/$AE$6)</f>
      </c>
      <c r="AF474" s="106">
        <f>IF(AE474="","",SUM($AE$10:AE474)-$AE$6)</f>
      </c>
      <c r="AG474" s="106"/>
      <c r="AH474" s="106"/>
      <c r="AI474" s="106"/>
      <c r="AJ474" s="106"/>
      <c r="AK474" s="106"/>
    </row>
    <row r="475" ht="12.75" customHeight="1">
      <c r="A475" s="114">
        <v>466.0</v>
      </c>
      <c r="B475" s="107">
        <f>IF(A475&gt;$AE$6,"",SMALL(INDIRECT("'Selo '!"&amp;ADDRESS(17,$Z$3+5,4)&amp;":"&amp;ADDRESS(67,$Z$3+5,4)),A475))</f>
      </c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7"/>
      <c r="Y475" s="119"/>
      <c r="Z475" s="107">
        <f>IF(OR(A475&gt;$AE$6,$AE$6&lt;2,$B$6=0),"",(B475-$B$5)/$B$6)</f>
      </c>
      <c r="AA475" s="107">
        <f>IF(Z475="","",MAX(0.000000000001,MIN(0.999999999999,NORMSDIST(Z475))))</f>
      </c>
      <c r="AB475" s="107">
        <f>IF(AA475="","",LN(AA475))</f>
      </c>
      <c r="AC475" s="107">
        <f>IF(OR(A475&gt;$AE$6,$AE$6&lt;2,$B$6=0),"",INDEX($AA$10:$AA$1009,$AE$6+1-A475))</f>
      </c>
      <c r="AD475" s="107">
        <f>IF(AC475="","",LN(1-AC475))</f>
      </c>
      <c r="AE475" s="107">
        <f>IF(AB475="","",-(2*A475-1)*(AB475+AD475)/$AE$6)</f>
      </c>
      <c r="AF475" s="106">
        <f>IF(AE475="","",SUM($AE$10:AE475)-$AE$6)</f>
      </c>
      <c r="AG475" s="106"/>
      <c r="AH475" s="106"/>
      <c r="AI475" s="106"/>
      <c r="AJ475" s="106"/>
      <c r="AK475" s="106"/>
    </row>
    <row r="476" ht="12.75" customHeight="1">
      <c r="A476" s="114">
        <v>467.0</v>
      </c>
      <c r="B476" s="107">
        <f>IF(A476&gt;$AE$6,"",SMALL(INDIRECT("'Selo '!"&amp;ADDRESS(17,$Z$3+5,4)&amp;":"&amp;ADDRESS(67,$Z$3+5,4)),A476))</f>
      </c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7"/>
      <c r="Y476" s="119"/>
      <c r="Z476" s="107">
        <f>IF(OR(A476&gt;$AE$6,$AE$6&lt;2,$B$6=0),"",(B476-$B$5)/$B$6)</f>
      </c>
      <c r="AA476" s="107">
        <f>IF(Z476="","",MAX(0.000000000001,MIN(0.999999999999,NORMSDIST(Z476))))</f>
      </c>
      <c r="AB476" s="107">
        <f>IF(AA476="","",LN(AA476))</f>
      </c>
      <c r="AC476" s="107">
        <f>IF(OR(A476&gt;$AE$6,$AE$6&lt;2,$B$6=0),"",INDEX($AA$10:$AA$1009,$AE$6+1-A476))</f>
      </c>
      <c r="AD476" s="107">
        <f>IF(AC476="","",LN(1-AC476))</f>
      </c>
      <c r="AE476" s="107">
        <f>IF(AB476="","",-(2*A476-1)*(AB476+AD476)/$AE$6)</f>
      </c>
      <c r="AF476" s="106">
        <f>IF(AE476="","",SUM($AE$10:AE476)-$AE$6)</f>
      </c>
      <c r="AG476" s="106"/>
      <c r="AH476" s="106"/>
      <c r="AI476" s="106"/>
      <c r="AJ476" s="106"/>
      <c r="AK476" s="106"/>
    </row>
    <row r="477" ht="12.75" customHeight="1">
      <c r="A477" s="114">
        <v>468.0</v>
      </c>
      <c r="B477" s="107">
        <f>IF(A477&gt;$AE$6,"",SMALL(INDIRECT("'Selo '!"&amp;ADDRESS(17,$Z$3+5,4)&amp;":"&amp;ADDRESS(67,$Z$3+5,4)),A477))</f>
      </c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7"/>
      <c r="Y477" s="119"/>
      <c r="Z477" s="107">
        <f>IF(OR(A477&gt;$AE$6,$AE$6&lt;2,$B$6=0),"",(B477-$B$5)/$B$6)</f>
      </c>
      <c r="AA477" s="107">
        <f>IF(Z477="","",MAX(0.000000000001,MIN(0.999999999999,NORMSDIST(Z477))))</f>
      </c>
      <c r="AB477" s="107">
        <f>IF(AA477="","",LN(AA477))</f>
      </c>
      <c r="AC477" s="107">
        <f>IF(OR(A477&gt;$AE$6,$AE$6&lt;2,$B$6=0),"",INDEX($AA$10:$AA$1009,$AE$6+1-A477))</f>
      </c>
      <c r="AD477" s="107">
        <f>IF(AC477="","",LN(1-AC477))</f>
      </c>
      <c r="AE477" s="107">
        <f>IF(AB477="","",-(2*A477-1)*(AB477+AD477)/$AE$6)</f>
      </c>
      <c r="AF477" s="106">
        <f>IF(AE477="","",SUM($AE$10:AE477)-$AE$6)</f>
      </c>
      <c r="AG477" s="106"/>
      <c r="AH477" s="106"/>
      <c r="AI477" s="106"/>
      <c r="AJ477" s="106"/>
      <c r="AK477" s="106"/>
    </row>
    <row r="478" ht="12.75" customHeight="1">
      <c r="A478" s="114">
        <v>469.0</v>
      </c>
      <c r="B478" s="107">
        <f>IF(A478&gt;$AE$6,"",SMALL(INDIRECT("'Selo '!"&amp;ADDRESS(17,$Z$3+5,4)&amp;":"&amp;ADDRESS(67,$Z$3+5,4)),A478))</f>
      </c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7"/>
      <c r="Y478" s="119"/>
      <c r="Z478" s="107">
        <f>IF(OR(A478&gt;$AE$6,$AE$6&lt;2,$B$6=0),"",(B478-$B$5)/$B$6)</f>
      </c>
      <c r="AA478" s="107">
        <f>IF(Z478="","",MAX(0.000000000001,MIN(0.999999999999,NORMSDIST(Z478))))</f>
      </c>
      <c r="AB478" s="107">
        <f>IF(AA478="","",LN(AA478))</f>
      </c>
      <c r="AC478" s="107">
        <f>IF(OR(A478&gt;$AE$6,$AE$6&lt;2,$B$6=0),"",INDEX($AA$10:$AA$1009,$AE$6+1-A478))</f>
      </c>
      <c r="AD478" s="107">
        <f>IF(AC478="","",LN(1-AC478))</f>
      </c>
      <c r="AE478" s="107">
        <f>IF(AB478="","",-(2*A478-1)*(AB478+AD478)/$AE$6)</f>
      </c>
      <c r="AF478" s="106">
        <f>IF(AE478="","",SUM($AE$10:AE478)-$AE$6)</f>
      </c>
      <c r="AG478" s="106"/>
      <c r="AH478" s="106"/>
      <c r="AI478" s="106"/>
      <c r="AJ478" s="106"/>
      <c r="AK478" s="106"/>
    </row>
    <row r="479" ht="12.75" customHeight="1">
      <c r="A479" s="114">
        <v>470.0</v>
      </c>
      <c r="B479" s="107">
        <f>IF(A479&gt;$AE$6,"",SMALL(INDIRECT("'Selo '!"&amp;ADDRESS(17,$Z$3+5,4)&amp;":"&amp;ADDRESS(67,$Z$3+5,4)),A479))</f>
      </c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7"/>
      <c r="Y479" s="119"/>
      <c r="Z479" s="107">
        <f>IF(OR(A479&gt;$AE$6,$AE$6&lt;2,$B$6=0),"",(B479-$B$5)/$B$6)</f>
      </c>
      <c r="AA479" s="107">
        <f>IF(Z479="","",MAX(0.000000000001,MIN(0.999999999999,NORMSDIST(Z479))))</f>
      </c>
      <c r="AB479" s="107">
        <f>IF(AA479="","",LN(AA479))</f>
      </c>
      <c r="AC479" s="107">
        <f>IF(OR(A479&gt;$AE$6,$AE$6&lt;2,$B$6=0),"",INDEX($AA$10:$AA$1009,$AE$6+1-A479))</f>
      </c>
      <c r="AD479" s="107">
        <f>IF(AC479="","",LN(1-AC479))</f>
      </c>
      <c r="AE479" s="107">
        <f>IF(AB479="","",-(2*A479-1)*(AB479+AD479)/$AE$6)</f>
      </c>
      <c r="AF479" s="106">
        <f>IF(AE479="","",SUM($AE$10:AE479)-$AE$6)</f>
      </c>
      <c r="AG479" s="106"/>
      <c r="AH479" s="106"/>
      <c r="AI479" s="106"/>
      <c r="AJ479" s="106"/>
      <c r="AK479" s="106"/>
    </row>
    <row r="480" ht="12.75" customHeight="1">
      <c r="A480" s="114">
        <v>471.0</v>
      </c>
      <c r="B480" s="107">
        <f>IF(A480&gt;$AE$6,"",SMALL(INDIRECT("'Selo '!"&amp;ADDRESS(17,$Z$3+5,4)&amp;":"&amp;ADDRESS(67,$Z$3+5,4)),A480))</f>
      </c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7"/>
      <c r="Y480" s="119"/>
      <c r="Z480" s="107">
        <f>IF(OR(A480&gt;$AE$6,$AE$6&lt;2,$B$6=0),"",(B480-$B$5)/$B$6)</f>
      </c>
      <c r="AA480" s="107">
        <f>IF(Z480="","",MAX(0.000000000001,MIN(0.999999999999,NORMSDIST(Z480))))</f>
      </c>
      <c r="AB480" s="107">
        <f>IF(AA480="","",LN(AA480))</f>
      </c>
      <c r="AC480" s="107">
        <f>IF(OR(A480&gt;$AE$6,$AE$6&lt;2,$B$6=0),"",INDEX($AA$10:$AA$1009,$AE$6+1-A480))</f>
      </c>
      <c r="AD480" s="107">
        <f>IF(AC480="","",LN(1-AC480))</f>
      </c>
      <c r="AE480" s="107">
        <f>IF(AB480="","",-(2*A480-1)*(AB480+AD480)/$AE$6)</f>
      </c>
      <c r="AF480" s="106">
        <f>IF(AE480="","",SUM($AE$10:AE480)-$AE$6)</f>
      </c>
      <c r="AG480" s="106"/>
      <c r="AH480" s="106"/>
      <c r="AI480" s="106"/>
      <c r="AJ480" s="106"/>
      <c r="AK480" s="106"/>
    </row>
    <row r="481" ht="12.75" customHeight="1">
      <c r="A481" s="114">
        <v>472.0</v>
      </c>
      <c r="B481" s="107">
        <f>IF(A481&gt;$AE$6,"",SMALL(INDIRECT("'Selo '!"&amp;ADDRESS(17,$Z$3+5,4)&amp;":"&amp;ADDRESS(67,$Z$3+5,4)),A481))</f>
      </c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7"/>
      <c r="Y481" s="119"/>
      <c r="Z481" s="107">
        <f>IF(OR(A481&gt;$AE$6,$AE$6&lt;2,$B$6=0),"",(B481-$B$5)/$B$6)</f>
      </c>
      <c r="AA481" s="107">
        <f>IF(Z481="","",MAX(0.000000000001,MIN(0.999999999999,NORMSDIST(Z481))))</f>
      </c>
      <c r="AB481" s="107">
        <f>IF(AA481="","",LN(AA481))</f>
      </c>
      <c r="AC481" s="107">
        <f>IF(OR(A481&gt;$AE$6,$AE$6&lt;2,$B$6=0),"",INDEX($AA$10:$AA$1009,$AE$6+1-A481))</f>
      </c>
      <c r="AD481" s="107">
        <f>IF(AC481="","",LN(1-AC481))</f>
      </c>
      <c r="AE481" s="107">
        <f>IF(AB481="","",-(2*A481-1)*(AB481+AD481)/$AE$6)</f>
      </c>
      <c r="AF481" s="106">
        <f>IF(AE481="","",SUM($AE$10:AE481)-$AE$6)</f>
      </c>
      <c r="AG481" s="106"/>
      <c r="AH481" s="106"/>
      <c r="AI481" s="106"/>
      <c r="AJ481" s="106"/>
      <c r="AK481" s="106"/>
    </row>
    <row r="482" ht="12.75" customHeight="1">
      <c r="A482" s="114">
        <v>473.0</v>
      </c>
      <c r="B482" s="107">
        <f>IF(A482&gt;$AE$6,"",SMALL(INDIRECT("'Selo '!"&amp;ADDRESS(17,$Z$3+5,4)&amp;":"&amp;ADDRESS(67,$Z$3+5,4)),A482))</f>
      </c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7"/>
      <c r="Y482" s="119"/>
      <c r="Z482" s="107">
        <f>IF(OR(A482&gt;$AE$6,$AE$6&lt;2,$B$6=0),"",(B482-$B$5)/$B$6)</f>
      </c>
      <c r="AA482" s="107">
        <f>IF(Z482="","",MAX(0.000000000001,MIN(0.999999999999,NORMSDIST(Z482))))</f>
      </c>
      <c r="AB482" s="107">
        <f>IF(AA482="","",LN(AA482))</f>
      </c>
      <c r="AC482" s="107">
        <f>IF(OR(A482&gt;$AE$6,$AE$6&lt;2,$B$6=0),"",INDEX($AA$10:$AA$1009,$AE$6+1-A482))</f>
      </c>
      <c r="AD482" s="107">
        <f>IF(AC482="","",LN(1-AC482))</f>
      </c>
      <c r="AE482" s="107">
        <f>IF(AB482="","",-(2*A482-1)*(AB482+AD482)/$AE$6)</f>
      </c>
      <c r="AF482" s="106">
        <f>IF(AE482="","",SUM($AE$10:AE482)-$AE$6)</f>
      </c>
      <c r="AG482" s="106"/>
      <c r="AH482" s="106"/>
      <c r="AI482" s="106"/>
      <c r="AJ482" s="106"/>
      <c r="AK482" s="106"/>
    </row>
    <row r="483" ht="12.75" customHeight="1">
      <c r="A483" s="114">
        <v>474.0</v>
      </c>
      <c r="B483" s="107">
        <f>IF(A483&gt;$AE$6,"",SMALL(INDIRECT("'Selo '!"&amp;ADDRESS(17,$Z$3+5,4)&amp;":"&amp;ADDRESS(67,$Z$3+5,4)),A483))</f>
      </c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7"/>
      <c r="Y483" s="119"/>
      <c r="Z483" s="107">
        <f>IF(OR(A483&gt;$AE$6,$AE$6&lt;2,$B$6=0),"",(B483-$B$5)/$B$6)</f>
      </c>
      <c r="AA483" s="107">
        <f>IF(Z483="","",MAX(0.000000000001,MIN(0.999999999999,NORMSDIST(Z483))))</f>
      </c>
      <c r="AB483" s="107">
        <f>IF(AA483="","",LN(AA483))</f>
      </c>
      <c r="AC483" s="107">
        <f>IF(OR(A483&gt;$AE$6,$AE$6&lt;2,$B$6=0),"",INDEX($AA$10:$AA$1009,$AE$6+1-A483))</f>
      </c>
      <c r="AD483" s="107">
        <f>IF(AC483="","",LN(1-AC483))</f>
      </c>
      <c r="AE483" s="107">
        <f>IF(AB483="","",-(2*A483-1)*(AB483+AD483)/$AE$6)</f>
      </c>
      <c r="AF483" s="106">
        <f>IF(AE483="","",SUM($AE$10:AE483)-$AE$6)</f>
      </c>
      <c r="AG483" s="106"/>
      <c r="AH483" s="106"/>
      <c r="AI483" s="106"/>
      <c r="AJ483" s="106"/>
      <c r="AK483" s="106"/>
    </row>
    <row r="484" ht="12.75" customHeight="1">
      <c r="A484" s="114">
        <v>475.0</v>
      </c>
      <c r="B484" s="107">
        <f>IF(A484&gt;$AE$6,"",SMALL(INDIRECT("'Selo '!"&amp;ADDRESS(17,$Z$3+5,4)&amp;":"&amp;ADDRESS(67,$Z$3+5,4)),A484))</f>
      </c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7"/>
      <c r="Y484" s="119"/>
      <c r="Z484" s="107">
        <f>IF(OR(A484&gt;$AE$6,$AE$6&lt;2,$B$6=0),"",(B484-$B$5)/$B$6)</f>
      </c>
      <c r="AA484" s="107">
        <f>IF(Z484="","",MAX(0.000000000001,MIN(0.999999999999,NORMSDIST(Z484))))</f>
      </c>
      <c r="AB484" s="107">
        <f>IF(AA484="","",LN(AA484))</f>
      </c>
      <c r="AC484" s="107">
        <f>IF(OR(A484&gt;$AE$6,$AE$6&lt;2,$B$6=0),"",INDEX($AA$10:$AA$1009,$AE$6+1-A484))</f>
      </c>
      <c r="AD484" s="107">
        <f>IF(AC484="","",LN(1-AC484))</f>
      </c>
      <c r="AE484" s="107">
        <f>IF(AB484="","",-(2*A484-1)*(AB484+AD484)/$AE$6)</f>
      </c>
      <c r="AF484" s="106">
        <f>IF(AE484="","",SUM($AE$10:AE484)-$AE$6)</f>
      </c>
      <c r="AG484" s="106"/>
      <c r="AH484" s="106"/>
      <c r="AI484" s="106"/>
      <c r="AJ484" s="106"/>
      <c r="AK484" s="106"/>
    </row>
    <row r="485" ht="12.75" customHeight="1">
      <c r="A485" s="114">
        <v>476.0</v>
      </c>
      <c r="B485" s="107">
        <f>IF(A485&gt;$AE$6,"",SMALL(INDIRECT("'Selo '!"&amp;ADDRESS(17,$Z$3+5,4)&amp;":"&amp;ADDRESS(67,$Z$3+5,4)),A485))</f>
      </c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7"/>
      <c r="Y485" s="119"/>
      <c r="Z485" s="107">
        <f>IF(OR(A485&gt;$AE$6,$AE$6&lt;2,$B$6=0),"",(B485-$B$5)/$B$6)</f>
      </c>
      <c r="AA485" s="107">
        <f>IF(Z485="","",MAX(0.000000000001,MIN(0.999999999999,NORMSDIST(Z485))))</f>
      </c>
      <c r="AB485" s="107">
        <f>IF(AA485="","",LN(AA485))</f>
      </c>
      <c r="AC485" s="107">
        <f>IF(OR(A485&gt;$AE$6,$AE$6&lt;2,$B$6=0),"",INDEX($AA$10:$AA$1009,$AE$6+1-A485))</f>
      </c>
      <c r="AD485" s="107">
        <f>IF(AC485="","",LN(1-AC485))</f>
      </c>
      <c r="AE485" s="107">
        <f>IF(AB485="","",-(2*A485-1)*(AB485+AD485)/$AE$6)</f>
      </c>
      <c r="AF485" s="106">
        <f>IF(AE485="","",SUM($AE$10:AE485)-$AE$6)</f>
      </c>
      <c r="AG485" s="106"/>
      <c r="AH485" s="106"/>
      <c r="AI485" s="106"/>
      <c r="AJ485" s="106"/>
      <c r="AK485" s="106"/>
    </row>
    <row r="486" ht="12.75" customHeight="1">
      <c r="A486" s="114">
        <v>477.0</v>
      </c>
      <c r="B486" s="107">
        <f>IF(A486&gt;$AE$6,"",SMALL(INDIRECT("'Selo '!"&amp;ADDRESS(17,$Z$3+5,4)&amp;":"&amp;ADDRESS(67,$Z$3+5,4)),A486))</f>
      </c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7"/>
      <c r="Y486" s="119"/>
      <c r="Z486" s="107">
        <f>IF(OR(A486&gt;$AE$6,$AE$6&lt;2,$B$6=0),"",(B486-$B$5)/$B$6)</f>
      </c>
      <c r="AA486" s="107">
        <f>IF(Z486="","",MAX(0.000000000001,MIN(0.999999999999,NORMSDIST(Z486))))</f>
      </c>
      <c r="AB486" s="107">
        <f>IF(AA486="","",LN(AA486))</f>
      </c>
      <c r="AC486" s="107">
        <f>IF(OR(A486&gt;$AE$6,$AE$6&lt;2,$B$6=0),"",INDEX($AA$10:$AA$1009,$AE$6+1-A486))</f>
      </c>
      <c r="AD486" s="107">
        <f>IF(AC486="","",LN(1-AC486))</f>
      </c>
      <c r="AE486" s="107">
        <f>IF(AB486="","",-(2*A486-1)*(AB486+AD486)/$AE$6)</f>
      </c>
      <c r="AF486" s="106">
        <f>IF(AE486="","",SUM($AE$10:AE486)-$AE$6)</f>
      </c>
      <c r="AG486" s="106"/>
      <c r="AH486" s="106"/>
      <c r="AI486" s="106"/>
      <c r="AJ486" s="106"/>
      <c r="AK486" s="106"/>
    </row>
    <row r="487" ht="12.75" customHeight="1">
      <c r="A487" s="114">
        <v>478.0</v>
      </c>
      <c r="B487" s="107">
        <f>IF(A487&gt;$AE$6,"",SMALL(INDIRECT("'Selo '!"&amp;ADDRESS(17,$Z$3+5,4)&amp;":"&amp;ADDRESS(67,$Z$3+5,4)),A487))</f>
      </c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7"/>
      <c r="Y487" s="119"/>
      <c r="Z487" s="107">
        <f>IF(OR(A487&gt;$AE$6,$AE$6&lt;2,$B$6=0),"",(B487-$B$5)/$B$6)</f>
      </c>
      <c r="AA487" s="107">
        <f>IF(Z487="","",MAX(0.000000000001,MIN(0.999999999999,NORMSDIST(Z487))))</f>
      </c>
      <c r="AB487" s="107">
        <f>IF(AA487="","",LN(AA487))</f>
      </c>
      <c r="AC487" s="107">
        <f>IF(OR(A487&gt;$AE$6,$AE$6&lt;2,$B$6=0),"",INDEX($AA$10:$AA$1009,$AE$6+1-A487))</f>
      </c>
      <c r="AD487" s="107">
        <f>IF(AC487="","",LN(1-AC487))</f>
      </c>
      <c r="AE487" s="107">
        <f>IF(AB487="","",-(2*A487-1)*(AB487+AD487)/$AE$6)</f>
      </c>
      <c r="AF487" s="106">
        <f>IF(AE487="","",SUM($AE$10:AE487)-$AE$6)</f>
      </c>
      <c r="AG487" s="106"/>
      <c r="AH487" s="106"/>
      <c r="AI487" s="106"/>
      <c r="AJ487" s="106"/>
      <c r="AK487" s="106"/>
    </row>
    <row r="488" ht="12.75" customHeight="1">
      <c r="A488" s="114">
        <v>479.0</v>
      </c>
      <c r="B488" s="107">
        <f>IF(A488&gt;$AE$6,"",SMALL(INDIRECT("'Selo '!"&amp;ADDRESS(17,$Z$3+5,4)&amp;":"&amp;ADDRESS(67,$Z$3+5,4)),A488))</f>
      </c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7"/>
      <c r="Y488" s="119"/>
      <c r="Z488" s="107">
        <f>IF(OR(A488&gt;$AE$6,$AE$6&lt;2,$B$6=0),"",(B488-$B$5)/$B$6)</f>
      </c>
      <c r="AA488" s="107">
        <f>IF(Z488="","",MAX(0.000000000001,MIN(0.999999999999,NORMSDIST(Z488))))</f>
      </c>
      <c r="AB488" s="107">
        <f>IF(AA488="","",LN(AA488))</f>
      </c>
      <c r="AC488" s="107">
        <f>IF(OR(A488&gt;$AE$6,$AE$6&lt;2,$B$6=0),"",INDEX($AA$10:$AA$1009,$AE$6+1-A488))</f>
      </c>
      <c r="AD488" s="107">
        <f>IF(AC488="","",LN(1-AC488))</f>
      </c>
      <c r="AE488" s="107">
        <f>IF(AB488="","",-(2*A488-1)*(AB488+AD488)/$AE$6)</f>
      </c>
      <c r="AF488" s="106">
        <f>IF(AE488="","",SUM($AE$10:AE488)-$AE$6)</f>
      </c>
      <c r="AG488" s="106"/>
      <c r="AH488" s="106"/>
      <c r="AI488" s="106"/>
      <c r="AJ488" s="106"/>
      <c r="AK488" s="106"/>
    </row>
    <row r="489" ht="12.75" customHeight="1">
      <c r="A489" s="114">
        <v>480.0</v>
      </c>
      <c r="B489" s="107">
        <f>IF(A489&gt;$AE$6,"",SMALL(INDIRECT("'Selo '!"&amp;ADDRESS(17,$Z$3+5,4)&amp;":"&amp;ADDRESS(67,$Z$3+5,4)),A489))</f>
      </c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7"/>
      <c r="Y489" s="119"/>
      <c r="Z489" s="107">
        <f>IF(OR(A489&gt;$AE$6,$AE$6&lt;2,$B$6=0),"",(B489-$B$5)/$B$6)</f>
      </c>
      <c r="AA489" s="107">
        <f>IF(Z489="","",MAX(0.000000000001,MIN(0.999999999999,NORMSDIST(Z489))))</f>
      </c>
      <c r="AB489" s="107">
        <f>IF(AA489="","",LN(AA489))</f>
      </c>
      <c r="AC489" s="107">
        <f>IF(OR(A489&gt;$AE$6,$AE$6&lt;2,$B$6=0),"",INDEX($AA$10:$AA$1009,$AE$6+1-A489))</f>
      </c>
      <c r="AD489" s="107">
        <f>IF(AC489="","",LN(1-AC489))</f>
      </c>
      <c r="AE489" s="107">
        <f>IF(AB489="","",-(2*A489-1)*(AB489+AD489)/$AE$6)</f>
      </c>
      <c r="AF489" s="106">
        <f>IF(AE489="","",SUM($AE$10:AE489)-$AE$6)</f>
      </c>
      <c r="AG489" s="106"/>
      <c r="AH489" s="106"/>
      <c r="AI489" s="106"/>
      <c r="AJ489" s="106"/>
      <c r="AK489" s="106"/>
    </row>
    <row r="490" ht="12.75" customHeight="1">
      <c r="A490" s="114">
        <v>481.0</v>
      </c>
      <c r="B490" s="107">
        <f>IF(A490&gt;$AE$6,"",SMALL(INDIRECT("'Selo '!"&amp;ADDRESS(17,$Z$3+5,4)&amp;":"&amp;ADDRESS(67,$Z$3+5,4)),A490))</f>
      </c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7"/>
      <c r="Y490" s="119"/>
      <c r="Z490" s="107">
        <f>IF(OR(A490&gt;$AE$6,$AE$6&lt;2,$B$6=0),"",(B490-$B$5)/$B$6)</f>
      </c>
      <c r="AA490" s="107">
        <f>IF(Z490="","",MAX(0.000000000001,MIN(0.999999999999,NORMSDIST(Z490))))</f>
      </c>
      <c r="AB490" s="107">
        <f>IF(AA490="","",LN(AA490))</f>
      </c>
      <c r="AC490" s="107">
        <f>IF(OR(A490&gt;$AE$6,$AE$6&lt;2,$B$6=0),"",INDEX($AA$10:$AA$1009,$AE$6+1-A490))</f>
      </c>
      <c r="AD490" s="107">
        <f>IF(AC490="","",LN(1-AC490))</f>
      </c>
      <c r="AE490" s="107">
        <f>IF(AB490="","",-(2*A490-1)*(AB490+AD490)/$AE$6)</f>
      </c>
      <c r="AF490" s="106">
        <f>IF(AE490="","",SUM($AE$10:AE490)-$AE$6)</f>
      </c>
      <c r="AG490" s="106"/>
      <c r="AH490" s="106"/>
      <c r="AI490" s="106"/>
      <c r="AJ490" s="106"/>
      <c r="AK490" s="106"/>
    </row>
    <row r="491" ht="12.75" customHeight="1">
      <c r="A491" s="114">
        <v>482.0</v>
      </c>
      <c r="B491" s="107">
        <f>IF(A491&gt;$AE$6,"",SMALL(INDIRECT("'Selo '!"&amp;ADDRESS(17,$Z$3+5,4)&amp;":"&amp;ADDRESS(67,$Z$3+5,4)),A491))</f>
      </c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7"/>
      <c r="Y491" s="119"/>
      <c r="Z491" s="107">
        <f>IF(OR(A491&gt;$AE$6,$AE$6&lt;2,$B$6=0),"",(B491-$B$5)/$B$6)</f>
      </c>
      <c r="AA491" s="107">
        <f>IF(Z491="","",MAX(0.000000000001,MIN(0.999999999999,NORMSDIST(Z491))))</f>
      </c>
      <c r="AB491" s="107">
        <f>IF(AA491="","",LN(AA491))</f>
      </c>
      <c r="AC491" s="107">
        <f>IF(OR(A491&gt;$AE$6,$AE$6&lt;2,$B$6=0),"",INDEX($AA$10:$AA$1009,$AE$6+1-A491))</f>
      </c>
      <c r="AD491" s="107">
        <f>IF(AC491="","",LN(1-AC491))</f>
      </c>
      <c r="AE491" s="107">
        <f>IF(AB491="","",-(2*A491-1)*(AB491+AD491)/$AE$6)</f>
      </c>
      <c r="AF491" s="106">
        <f>IF(AE491="","",SUM($AE$10:AE491)-$AE$6)</f>
      </c>
      <c r="AG491" s="106"/>
      <c r="AH491" s="106"/>
      <c r="AI491" s="106"/>
      <c r="AJ491" s="106"/>
      <c r="AK491" s="106"/>
    </row>
    <row r="492" ht="12.75" customHeight="1">
      <c r="A492" s="114">
        <v>483.0</v>
      </c>
      <c r="B492" s="107">
        <f>IF(A492&gt;$AE$6,"",SMALL(INDIRECT("'Selo '!"&amp;ADDRESS(17,$Z$3+5,4)&amp;":"&amp;ADDRESS(67,$Z$3+5,4)),A492))</f>
      </c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7"/>
      <c r="Y492" s="119"/>
      <c r="Z492" s="107">
        <f>IF(OR(A492&gt;$AE$6,$AE$6&lt;2,$B$6=0),"",(B492-$B$5)/$B$6)</f>
      </c>
      <c r="AA492" s="107">
        <f>IF(Z492="","",MAX(0.000000000001,MIN(0.999999999999,NORMSDIST(Z492))))</f>
      </c>
      <c r="AB492" s="107">
        <f>IF(AA492="","",LN(AA492))</f>
      </c>
      <c r="AC492" s="107">
        <f>IF(OR(A492&gt;$AE$6,$AE$6&lt;2,$B$6=0),"",INDEX($AA$10:$AA$1009,$AE$6+1-A492))</f>
      </c>
      <c r="AD492" s="107">
        <f>IF(AC492="","",LN(1-AC492))</f>
      </c>
      <c r="AE492" s="107">
        <f>IF(AB492="","",-(2*A492-1)*(AB492+AD492)/$AE$6)</f>
      </c>
      <c r="AF492" s="106">
        <f>IF(AE492="","",SUM($AE$10:AE492)-$AE$6)</f>
      </c>
      <c r="AG492" s="106"/>
      <c r="AH492" s="106"/>
      <c r="AI492" s="106"/>
      <c r="AJ492" s="106"/>
      <c r="AK492" s="106"/>
    </row>
    <row r="493" ht="12.75" customHeight="1">
      <c r="A493" s="114">
        <v>484.0</v>
      </c>
      <c r="B493" s="107">
        <f>IF(A493&gt;$AE$6,"",SMALL(INDIRECT("'Selo '!"&amp;ADDRESS(17,$Z$3+5,4)&amp;":"&amp;ADDRESS(67,$Z$3+5,4)),A493))</f>
      </c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7"/>
      <c r="Y493" s="119"/>
      <c r="Z493" s="107">
        <f>IF(OR(A493&gt;$AE$6,$AE$6&lt;2,$B$6=0),"",(B493-$B$5)/$B$6)</f>
      </c>
      <c r="AA493" s="107">
        <f>IF(Z493="","",MAX(0.000000000001,MIN(0.999999999999,NORMSDIST(Z493))))</f>
      </c>
      <c r="AB493" s="107">
        <f>IF(AA493="","",LN(AA493))</f>
      </c>
      <c r="AC493" s="107">
        <f>IF(OR(A493&gt;$AE$6,$AE$6&lt;2,$B$6=0),"",INDEX($AA$10:$AA$1009,$AE$6+1-A493))</f>
      </c>
      <c r="AD493" s="107">
        <f>IF(AC493="","",LN(1-AC493))</f>
      </c>
      <c r="AE493" s="107">
        <f>IF(AB493="","",-(2*A493-1)*(AB493+AD493)/$AE$6)</f>
      </c>
      <c r="AF493" s="106">
        <f>IF(AE493="","",SUM($AE$10:AE493)-$AE$6)</f>
      </c>
      <c r="AG493" s="106"/>
      <c r="AH493" s="106"/>
      <c r="AI493" s="106"/>
      <c r="AJ493" s="106"/>
      <c r="AK493" s="106"/>
    </row>
    <row r="494" ht="12.75" customHeight="1">
      <c r="A494" s="114">
        <v>485.0</v>
      </c>
      <c r="B494" s="107">
        <f>IF(A494&gt;$AE$6,"",SMALL(INDIRECT("'Selo '!"&amp;ADDRESS(17,$Z$3+5,4)&amp;":"&amp;ADDRESS(67,$Z$3+5,4)),A494))</f>
      </c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7"/>
      <c r="Y494" s="119"/>
      <c r="Z494" s="107">
        <f>IF(OR(A494&gt;$AE$6,$AE$6&lt;2,$B$6=0),"",(B494-$B$5)/$B$6)</f>
      </c>
      <c r="AA494" s="107">
        <f>IF(Z494="","",MAX(0.000000000001,MIN(0.999999999999,NORMSDIST(Z494))))</f>
      </c>
      <c r="AB494" s="107">
        <f>IF(AA494="","",LN(AA494))</f>
      </c>
      <c r="AC494" s="107">
        <f>IF(OR(A494&gt;$AE$6,$AE$6&lt;2,$B$6=0),"",INDEX($AA$10:$AA$1009,$AE$6+1-A494))</f>
      </c>
      <c r="AD494" s="107">
        <f>IF(AC494="","",LN(1-AC494))</f>
      </c>
      <c r="AE494" s="107">
        <f>IF(AB494="","",-(2*A494-1)*(AB494+AD494)/$AE$6)</f>
      </c>
      <c r="AF494" s="106">
        <f>IF(AE494="","",SUM($AE$10:AE494)-$AE$6)</f>
      </c>
      <c r="AG494" s="106"/>
      <c r="AH494" s="106"/>
      <c r="AI494" s="106"/>
      <c r="AJ494" s="106"/>
      <c r="AK494" s="106"/>
    </row>
    <row r="495" ht="12.75" customHeight="1">
      <c r="A495" s="114">
        <v>486.0</v>
      </c>
      <c r="B495" s="107">
        <f>IF(A495&gt;$AE$6,"",SMALL(INDIRECT("'Selo '!"&amp;ADDRESS(17,$Z$3+5,4)&amp;":"&amp;ADDRESS(67,$Z$3+5,4)),A495))</f>
      </c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7"/>
      <c r="Y495" s="119"/>
      <c r="Z495" s="107">
        <f>IF(OR(A495&gt;$AE$6,$AE$6&lt;2,$B$6=0),"",(B495-$B$5)/$B$6)</f>
      </c>
      <c r="AA495" s="107">
        <f>IF(Z495="","",MAX(0.000000000001,MIN(0.999999999999,NORMSDIST(Z495))))</f>
      </c>
      <c r="AB495" s="107">
        <f>IF(AA495="","",LN(AA495))</f>
      </c>
      <c r="AC495" s="107">
        <f>IF(OR(A495&gt;$AE$6,$AE$6&lt;2,$B$6=0),"",INDEX($AA$10:$AA$1009,$AE$6+1-A495))</f>
      </c>
      <c r="AD495" s="107">
        <f>IF(AC495="","",LN(1-AC495))</f>
      </c>
      <c r="AE495" s="107">
        <f>IF(AB495="","",-(2*A495-1)*(AB495+AD495)/$AE$6)</f>
      </c>
      <c r="AF495" s="106">
        <f>IF(AE495="","",SUM($AE$10:AE495)-$AE$6)</f>
      </c>
      <c r="AG495" s="106"/>
      <c r="AH495" s="106"/>
      <c r="AI495" s="106"/>
      <c r="AJ495" s="106"/>
      <c r="AK495" s="106"/>
    </row>
    <row r="496" ht="12.75" customHeight="1">
      <c r="A496" s="114">
        <v>487.0</v>
      </c>
      <c r="B496" s="107">
        <f>IF(A496&gt;$AE$6,"",SMALL(INDIRECT("'Selo '!"&amp;ADDRESS(17,$Z$3+5,4)&amp;":"&amp;ADDRESS(67,$Z$3+5,4)),A496))</f>
      </c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7"/>
      <c r="Y496" s="119"/>
      <c r="Z496" s="107">
        <f>IF(OR(A496&gt;$AE$6,$AE$6&lt;2,$B$6=0),"",(B496-$B$5)/$B$6)</f>
      </c>
      <c r="AA496" s="107">
        <f>IF(Z496="","",MAX(0.000000000001,MIN(0.999999999999,NORMSDIST(Z496))))</f>
      </c>
      <c r="AB496" s="107">
        <f>IF(AA496="","",LN(AA496))</f>
      </c>
      <c r="AC496" s="107">
        <f>IF(OR(A496&gt;$AE$6,$AE$6&lt;2,$B$6=0),"",INDEX($AA$10:$AA$1009,$AE$6+1-A496))</f>
      </c>
      <c r="AD496" s="107">
        <f>IF(AC496="","",LN(1-AC496))</f>
      </c>
      <c r="AE496" s="107">
        <f>IF(AB496="","",-(2*A496-1)*(AB496+AD496)/$AE$6)</f>
      </c>
      <c r="AF496" s="106">
        <f>IF(AE496="","",SUM($AE$10:AE496)-$AE$6)</f>
      </c>
      <c r="AG496" s="106"/>
      <c r="AH496" s="106"/>
      <c r="AI496" s="106"/>
      <c r="AJ496" s="106"/>
      <c r="AK496" s="106"/>
    </row>
    <row r="497" ht="12.75" customHeight="1">
      <c r="A497" s="114">
        <v>488.0</v>
      </c>
      <c r="B497" s="107">
        <f>IF(A497&gt;$AE$6,"",SMALL(INDIRECT("'Selo '!"&amp;ADDRESS(17,$Z$3+5,4)&amp;":"&amp;ADDRESS(67,$Z$3+5,4)),A497))</f>
      </c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7"/>
      <c r="Y497" s="119"/>
      <c r="Z497" s="107">
        <f>IF(OR(A497&gt;$AE$6,$AE$6&lt;2,$B$6=0),"",(B497-$B$5)/$B$6)</f>
      </c>
      <c r="AA497" s="107">
        <f>IF(Z497="","",MAX(0.000000000001,MIN(0.999999999999,NORMSDIST(Z497))))</f>
      </c>
      <c r="AB497" s="107">
        <f>IF(AA497="","",LN(AA497))</f>
      </c>
      <c r="AC497" s="107">
        <f>IF(OR(A497&gt;$AE$6,$AE$6&lt;2,$B$6=0),"",INDEX($AA$10:$AA$1009,$AE$6+1-A497))</f>
      </c>
      <c r="AD497" s="107">
        <f>IF(AC497="","",LN(1-AC497))</f>
      </c>
      <c r="AE497" s="107">
        <f>IF(AB497="","",-(2*A497-1)*(AB497+AD497)/$AE$6)</f>
      </c>
      <c r="AF497" s="106">
        <f>IF(AE497="","",SUM($AE$10:AE497)-$AE$6)</f>
      </c>
      <c r="AG497" s="106"/>
      <c r="AH497" s="106"/>
      <c r="AI497" s="106"/>
      <c r="AJ497" s="106"/>
      <c r="AK497" s="106"/>
    </row>
    <row r="498" ht="12.75" customHeight="1">
      <c r="A498" s="114">
        <v>489.0</v>
      </c>
      <c r="B498" s="107">
        <f>IF(A498&gt;$AE$6,"",SMALL(INDIRECT("'Selo '!"&amp;ADDRESS(17,$Z$3+5,4)&amp;":"&amp;ADDRESS(67,$Z$3+5,4)),A498))</f>
      </c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7"/>
      <c r="Y498" s="119"/>
      <c r="Z498" s="107">
        <f>IF(OR(A498&gt;$AE$6,$AE$6&lt;2,$B$6=0),"",(B498-$B$5)/$B$6)</f>
      </c>
      <c r="AA498" s="107">
        <f>IF(Z498="","",MAX(0.000000000001,MIN(0.999999999999,NORMSDIST(Z498))))</f>
      </c>
      <c r="AB498" s="107">
        <f>IF(AA498="","",LN(AA498))</f>
      </c>
      <c r="AC498" s="107">
        <f>IF(OR(A498&gt;$AE$6,$AE$6&lt;2,$B$6=0),"",INDEX($AA$10:$AA$1009,$AE$6+1-A498))</f>
      </c>
      <c r="AD498" s="107">
        <f>IF(AC498="","",LN(1-AC498))</f>
      </c>
      <c r="AE498" s="107">
        <f>IF(AB498="","",-(2*A498-1)*(AB498+AD498)/$AE$6)</f>
      </c>
      <c r="AF498" s="106">
        <f>IF(AE498="","",SUM($AE$10:AE498)-$AE$6)</f>
      </c>
      <c r="AG498" s="106"/>
      <c r="AH498" s="106"/>
      <c r="AI498" s="106"/>
      <c r="AJ498" s="106"/>
      <c r="AK498" s="106"/>
    </row>
    <row r="499" ht="12.75" customHeight="1">
      <c r="A499" s="114">
        <v>490.0</v>
      </c>
      <c r="B499" s="107">
        <f>IF(A499&gt;$AE$6,"",SMALL(INDIRECT("'Selo '!"&amp;ADDRESS(17,$Z$3+5,4)&amp;":"&amp;ADDRESS(67,$Z$3+5,4)),A499))</f>
      </c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7"/>
      <c r="Y499" s="119"/>
      <c r="Z499" s="107">
        <f>IF(OR(A499&gt;$AE$6,$AE$6&lt;2,$B$6=0),"",(B499-$B$5)/$B$6)</f>
      </c>
      <c r="AA499" s="107">
        <f>IF(Z499="","",MAX(0.000000000001,MIN(0.999999999999,NORMSDIST(Z499))))</f>
      </c>
      <c r="AB499" s="107">
        <f>IF(AA499="","",LN(AA499))</f>
      </c>
      <c r="AC499" s="107">
        <f>IF(OR(A499&gt;$AE$6,$AE$6&lt;2,$B$6=0),"",INDEX($AA$10:$AA$1009,$AE$6+1-A499))</f>
      </c>
      <c r="AD499" s="107">
        <f>IF(AC499="","",LN(1-AC499))</f>
      </c>
      <c r="AE499" s="107">
        <f>IF(AB499="","",-(2*A499-1)*(AB499+AD499)/$AE$6)</f>
      </c>
      <c r="AF499" s="106">
        <f>IF(AE499="","",SUM($AE$10:AE499)-$AE$6)</f>
      </c>
      <c r="AG499" s="106"/>
      <c r="AH499" s="106"/>
      <c r="AI499" s="106"/>
      <c r="AJ499" s="106"/>
      <c r="AK499" s="106"/>
    </row>
    <row r="500" ht="12.75" customHeight="1">
      <c r="A500" s="114">
        <v>491.0</v>
      </c>
      <c r="B500" s="107">
        <f>IF(A500&gt;$AE$6,"",SMALL(INDIRECT("'Selo '!"&amp;ADDRESS(17,$Z$3+5,4)&amp;":"&amp;ADDRESS(67,$Z$3+5,4)),A500))</f>
      </c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7"/>
      <c r="Y500" s="119"/>
      <c r="Z500" s="107">
        <f>IF(OR(A500&gt;$AE$6,$AE$6&lt;2,$B$6=0),"",(B500-$B$5)/$B$6)</f>
      </c>
      <c r="AA500" s="107">
        <f>IF(Z500="","",MAX(0.000000000001,MIN(0.999999999999,NORMSDIST(Z500))))</f>
      </c>
      <c r="AB500" s="107">
        <f>IF(AA500="","",LN(AA500))</f>
      </c>
      <c r="AC500" s="107">
        <f>IF(OR(A500&gt;$AE$6,$AE$6&lt;2,$B$6=0),"",INDEX($AA$10:$AA$1009,$AE$6+1-A500))</f>
      </c>
      <c r="AD500" s="107">
        <f>IF(AC500="","",LN(1-AC500))</f>
      </c>
      <c r="AE500" s="107">
        <f>IF(AB500="","",-(2*A500-1)*(AB500+AD500)/$AE$6)</f>
      </c>
      <c r="AF500" s="106">
        <f>IF(AE500="","",SUM($AE$10:AE500)-$AE$6)</f>
      </c>
      <c r="AG500" s="106"/>
      <c r="AH500" s="106"/>
      <c r="AI500" s="106"/>
      <c r="AJ500" s="106"/>
      <c r="AK500" s="106"/>
    </row>
    <row r="501" ht="12.75" customHeight="1">
      <c r="A501" s="114">
        <v>492.0</v>
      </c>
      <c r="B501" s="107">
        <f>IF(A501&gt;$AE$6,"",SMALL(INDIRECT("'Selo '!"&amp;ADDRESS(17,$Z$3+5,4)&amp;":"&amp;ADDRESS(67,$Z$3+5,4)),A501))</f>
      </c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7"/>
      <c r="Y501" s="119"/>
      <c r="Z501" s="107">
        <f>IF(OR(A501&gt;$AE$6,$AE$6&lt;2,$B$6=0),"",(B501-$B$5)/$B$6)</f>
      </c>
      <c r="AA501" s="107">
        <f>IF(Z501="","",MAX(0.000000000001,MIN(0.999999999999,NORMSDIST(Z501))))</f>
      </c>
      <c r="AB501" s="107">
        <f>IF(AA501="","",LN(AA501))</f>
      </c>
      <c r="AC501" s="107">
        <f>IF(OR(A501&gt;$AE$6,$AE$6&lt;2,$B$6=0),"",INDEX($AA$10:$AA$1009,$AE$6+1-A501))</f>
      </c>
      <c r="AD501" s="107">
        <f>IF(AC501="","",LN(1-AC501))</f>
      </c>
      <c r="AE501" s="107">
        <f>IF(AB501="","",-(2*A501-1)*(AB501+AD501)/$AE$6)</f>
      </c>
      <c r="AF501" s="106">
        <f>IF(AE501="","",SUM($AE$10:AE501)-$AE$6)</f>
      </c>
      <c r="AG501" s="106"/>
      <c r="AH501" s="106"/>
      <c r="AI501" s="106"/>
      <c r="AJ501" s="106"/>
      <c r="AK501" s="106"/>
    </row>
    <row r="502" ht="12.75" customHeight="1">
      <c r="A502" s="114">
        <v>493.0</v>
      </c>
      <c r="B502" s="107">
        <f>IF(A502&gt;$AE$6,"",SMALL(INDIRECT("'Selo '!"&amp;ADDRESS(17,$Z$3+5,4)&amp;":"&amp;ADDRESS(67,$Z$3+5,4)),A502))</f>
      </c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7"/>
      <c r="Y502" s="119"/>
      <c r="Z502" s="107">
        <f>IF(OR(A502&gt;$AE$6,$AE$6&lt;2,$B$6=0),"",(B502-$B$5)/$B$6)</f>
      </c>
      <c r="AA502" s="107">
        <f>IF(Z502="","",MAX(0.000000000001,MIN(0.999999999999,NORMSDIST(Z502))))</f>
      </c>
      <c r="AB502" s="107">
        <f>IF(AA502="","",LN(AA502))</f>
      </c>
      <c r="AC502" s="107">
        <f>IF(OR(A502&gt;$AE$6,$AE$6&lt;2,$B$6=0),"",INDEX($AA$10:$AA$1009,$AE$6+1-A502))</f>
      </c>
      <c r="AD502" s="107">
        <f>IF(AC502="","",LN(1-AC502))</f>
      </c>
      <c r="AE502" s="107">
        <f>IF(AB502="","",-(2*A502-1)*(AB502+AD502)/$AE$6)</f>
      </c>
      <c r="AF502" s="106">
        <f>IF(AE502="","",SUM($AE$10:AE502)-$AE$6)</f>
      </c>
      <c r="AG502" s="106"/>
      <c r="AH502" s="106"/>
      <c r="AI502" s="106"/>
      <c r="AJ502" s="106"/>
      <c r="AK502" s="106"/>
    </row>
    <row r="503" ht="12.75" customHeight="1">
      <c r="A503" s="114">
        <v>494.0</v>
      </c>
      <c r="B503" s="107">
        <f>IF(A503&gt;$AE$6,"",SMALL(INDIRECT("'Selo '!"&amp;ADDRESS(17,$Z$3+5,4)&amp;":"&amp;ADDRESS(67,$Z$3+5,4)),A503))</f>
      </c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7"/>
      <c r="Y503" s="119"/>
      <c r="Z503" s="107">
        <f>IF(OR(A503&gt;$AE$6,$AE$6&lt;2,$B$6=0),"",(B503-$B$5)/$B$6)</f>
      </c>
      <c r="AA503" s="107">
        <f>IF(Z503="","",MAX(0.000000000001,MIN(0.999999999999,NORMSDIST(Z503))))</f>
      </c>
      <c r="AB503" s="107">
        <f>IF(AA503="","",LN(AA503))</f>
      </c>
      <c r="AC503" s="107">
        <f>IF(OR(A503&gt;$AE$6,$AE$6&lt;2,$B$6=0),"",INDEX($AA$10:$AA$1009,$AE$6+1-A503))</f>
      </c>
      <c r="AD503" s="107">
        <f>IF(AC503="","",LN(1-AC503))</f>
      </c>
      <c r="AE503" s="107">
        <f>IF(AB503="","",-(2*A503-1)*(AB503+AD503)/$AE$6)</f>
      </c>
      <c r="AF503" s="106">
        <f>IF(AE503="","",SUM($AE$10:AE503)-$AE$6)</f>
      </c>
      <c r="AG503" s="106"/>
      <c r="AH503" s="106"/>
      <c r="AI503" s="106"/>
      <c r="AJ503" s="106"/>
      <c r="AK503" s="106"/>
    </row>
    <row r="504" ht="12.75" customHeight="1">
      <c r="A504" s="114">
        <v>495.0</v>
      </c>
      <c r="B504" s="107">
        <f>IF(A504&gt;$AE$6,"",SMALL(INDIRECT("'Selo '!"&amp;ADDRESS(17,$Z$3+5,4)&amp;":"&amp;ADDRESS(67,$Z$3+5,4)),A504))</f>
      </c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7"/>
      <c r="Y504" s="119"/>
      <c r="Z504" s="107">
        <f>IF(OR(A504&gt;$AE$6,$AE$6&lt;2,$B$6=0),"",(B504-$B$5)/$B$6)</f>
      </c>
      <c r="AA504" s="107">
        <f>IF(Z504="","",MAX(0.000000000001,MIN(0.999999999999,NORMSDIST(Z504))))</f>
      </c>
      <c r="AB504" s="107">
        <f>IF(AA504="","",LN(AA504))</f>
      </c>
      <c r="AC504" s="107">
        <f>IF(OR(A504&gt;$AE$6,$AE$6&lt;2,$B$6=0),"",INDEX($AA$10:$AA$1009,$AE$6+1-A504))</f>
      </c>
      <c r="AD504" s="107">
        <f>IF(AC504="","",LN(1-AC504))</f>
      </c>
      <c r="AE504" s="107">
        <f>IF(AB504="","",-(2*A504-1)*(AB504+AD504)/$AE$6)</f>
      </c>
      <c r="AF504" s="106">
        <f>IF(AE504="","",SUM($AE$10:AE504)-$AE$6)</f>
      </c>
      <c r="AG504" s="106"/>
      <c r="AH504" s="106"/>
      <c r="AI504" s="106"/>
      <c r="AJ504" s="106"/>
      <c r="AK504" s="106"/>
    </row>
    <row r="505" ht="12.75" customHeight="1">
      <c r="A505" s="114">
        <v>496.0</v>
      </c>
      <c r="B505" s="107">
        <f>IF(A505&gt;$AE$6,"",SMALL(INDIRECT("'Selo '!"&amp;ADDRESS(17,$Z$3+5,4)&amp;":"&amp;ADDRESS(67,$Z$3+5,4)),A505))</f>
      </c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7"/>
      <c r="Y505" s="119"/>
      <c r="Z505" s="107">
        <f>IF(OR(A505&gt;$AE$6,$AE$6&lt;2,$B$6=0),"",(B505-$B$5)/$B$6)</f>
      </c>
      <c r="AA505" s="107">
        <f>IF(Z505="","",MAX(0.000000000001,MIN(0.999999999999,NORMSDIST(Z505))))</f>
      </c>
      <c r="AB505" s="107">
        <f>IF(AA505="","",LN(AA505))</f>
      </c>
      <c r="AC505" s="107">
        <f>IF(OR(A505&gt;$AE$6,$AE$6&lt;2,$B$6=0),"",INDEX($AA$10:$AA$1009,$AE$6+1-A505))</f>
      </c>
      <c r="AD505" s="107">
        <f>IF(AC505="","",LN(1-AC505))</f>
      </c>
      <c r="AE505" s="107">
        <f>IF(AB505="","",-(2*A505-1)*(AB505+AD505)/$AE$6)</f>
      </c>
      <c r="AF505" s="106">
        <f>IF(AE505="","",SUM($AE$10:AE505)-$AE$6)</f>
      </c>
      <c r="AG505" s="106"/>
      <c r="AH505" s="106"/>
      <c r="AI505" s="106"/>
      <c r="AJ505" s="106"/>
      <c r="AK505" s="106"/>
    </row>
    <row r="506" ht="12.75" customHeight="1">
      <c r="A506" s="114">
        <v>497.0</v>
      </c>
      <c r="B506" s="107">
        <f>IF(A506&gt;$AE$6,"",SMALL(INDIRECT("'Selo '!"&amp;ADDRESS(17,$Z$3+5,4)&amp;":"&amp;ADDRESS(67,$Z$3+5,4)),A506))</f>
      </c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7"/>
      <c r="Y506" s="119"/>
      <c r="Z506" s="107">
        <f>IF(OR(A506&gt;$AE$6,$AE$6&lt;2,$B$6=0),"",(B506-$B$5)/$B$6)</f>
      </c>
      <c r="AA506" s="107">
        <f>IF(Z506="","",MAX(0.000000000001,MIN(0.999999999999,NORMSDIST(Z506))))</f>
      </c>
      <c r="AB506" s="107">
        <f>IF(AA506="","",LN(AA506))</f>
      </c>
      <c r="AC506" s="107">
        <f>IF(OR(A506&gt;$AE$6,$AE$6&lt;2,$B$6=0),"",INDEX($AA$10:$AA$1009,$AE$6+1-A506))</f>
      </c>
      <c r="AD506" s="107">
        <f>IF(AC506="","",LN(1-AC506))</f>
      </c>
      <c r="AE506" s="107">
        <f>IF(AB506="","",-(2*A506-1)*(AB506+AD506)/$AE$6)</f>
      </c>
      <c r="AF506" s="106">
        <f>IF(AE506="","",SUM($AE$10:AE506)-$AE$6)</f>
      </c>
      <c r="AG506" s="106"/>
      <c r="AH506" s="106"/>
      <c r="AI506" s="106"/>
      <c r="AJ506" s="106"/>
      <c r="AK506" s="106"/>
    </row>
    <row r="507" ht="12.75" customHeight="1">
      <c r="A507" s="114">
        <v>498.0</v>
      </c>
      <c r="B507" s="107">
        <f>IF(A507&gt;$AE$6,"",SMALL(INDIRECT("'Selo '!"&amp;ADDRESS(17,$Z$3+5,4)&amp;":"&amp;ADDRESS(67,$Z$3+5,4)),A507))</f>
      </c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7"/>
      <c r="Y507" s="119"/>
      <c r="Z507" s="107">
        <f>IF(OR(A507&gt;$AE$6,$AE$6&lt;2,$B$6=0),"",(B507-$B$5)/$B$6)</f>
      </c>
      <c r="AA507" s="107">
        <f>IF(Z507="","",MAX(0.000000000001,MIN(0.999999999999,NORMSDIST(Z507))))</f>
      </c>
      <c r="AB507" s="107">
        <f>IF(AA507="","",LN(AA507))</f>
      </c>
      <c r="AC507" s="107">
        <f>IF(OR(A507&gt;$AE$6,$AE$6&lt;2,$B$6=0),"",INDEX($AA$10:$AA$1009,$AE$6+1-A507))</f>
      </c>
      <c r="AD507" s="107">
        <f>IF(AC507="","",LN(1-AC507))</f>
      </c>
      <c r="AE507" s="107">
        <f>IF(AB507="","",-(2*A507-1)*(AB507+AD507)/$AE$6)</f>
      </c>
      <c r="AF507" s="106">
        <f>IF(AE507="","",SUM($AE$10:AE507)-$AE$6)</f>
      </c>
      <c r="AG507" s="106"/>
      <c r="AH507" s="106"/>
      <c r="AI507" s="106"/>
      <c r="AJ507" s="106"/>
      <c r="AK507" s="106"/>
    </row>
    <row r="508" ht="12.75" customHeight="1">
      <c r="A508" s="114">
        <v>499.0</v>
      </c>
      <c r="B508" s="107">
        <f>IF(A508&gt;$AE$6,"",SMALL(INDIRECT("'Selo '!"&amp;ADDRESS(17,$Z$3+5,4)&amp;":"&amp;ADDRESS(67,$Z$3+5,4)),A508))</f>
      </c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7"/>
      <c r="Y508" s="119"/>
      <c r="Z508" s="107">
        <f>IF(OR(A508&gt;$AE$6,$AE$6&lt;2,$B$6=0),"",(B508-$B$5)/$B$6)</f>
      </c>
      <c r="AA508" s="107">
        <f>IF(Z508="","",MAX(0.000000000001,MIN(0.999999999999,NORMSDIST(Z508))))</f>
      </c>
      <c r="AB508" s="107">
        <f>IF(AA508="","",LN(AA508))</f>
      </c>
      <c r="AC508" s="107">
        <f>IF(OR(A508&gt;$AE$6,$AE$6&lt;2,$B$6=0),"",INDEX($AA$10:$AA$1009,$AE$6+1-A508))</f>
      </c>
      <c r="AD508" s="107">
        <f>IF(AC508="","",LN(1-AC508))</f>
      </c>
      <c r="AE508" s="107">
        <f>IF(AB508="","",-(2*A508-1)*(AB508+AD508)/$AE$6)</f>
      </c>
      <c r="AF508" s="106">
        <f>IF(AE508="","",SUM($AE$10:AE508)-$AE$6)</f>
      </c>
      <c r="AG508" s="106"/>
      <c r="AH508" s="106"/>
      <c r="AI508" s="106"/>
      <c r="AJ508" s="106"/>
      <c r="AK508" s="106"/>
    </row>
    <row r="509" ht="12.75" customHeight="1">
      <c r="A509" s="114">
        <v>500.0</v>
      </c>
      <c r="B509" s="107">
        <f>IF(A509&gt;$AE$6,"",SMALL(INDIRECT("'Selo '!"&amp;ADDRESS(17,$Z$3+5,4)&amp;":"&amp;ADDRESS(67,$Z$3+5,4)),A509))</f>
      </c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7"/>
      <c r="Y509" s="119"/>
      <c r="Z509" s="107">
        <f>IF(OR(A509&gt;$AE$6,$AE$6&lt;2,$B$6=0),"",(B509-$B$5)/$B$6)</f>
      </c>
      <c r="AA509" s="107">
        <f>IF(Z509="","",MAX(0.000000000001,MIN(0.999999999999,NORMSDIST(Z509))))</f>
      </c>
      <c r="AB509" s="107">
        <f>IF(AA509="","",LN(AA509))</f>
      </c>
      <c r="AC509" s="107">
        <f>IF(OR(A509&gt;$AE$6,$AE$6&lt;2,$B$6=0),"",INDEX($AA$10:$AA$1009,$AE$6+1-A509))</f>
      </c>
      <c r="AD509" s="107">
        <f>IF(AC509="","",LN(1-AC509))</f>
      </c>
      <c r="AE509" s="107">
        <f>IF(AB509="","",-(2*A509-1)*(AB509+AD509)/$AE$6)</f>
      </c>
      <c r="AF509" s="106">
        <f>IF(AE509="","",SUM($AE$10:AE509)-$AE$6)</f>
      </c>
      <c r="AG509" s="106"/>
      <c r="AH509" s="106"/>
      <c r="AI509" s="106"/>
      <c r="AJ509" s="106"/>
      <c r="AK509" s="106"/>
    </row>
    <row r="510" ht="12.75" customHeight="1">
      <c r="A510" s="114">
        <v>501.0</v>
      </c>
      <c r="B510" s="107">
        <f>IF(A510&gt;$AE$6,"",SMALL(INDIRECT("'Selo '!"&amp;ADDRESS(17,$Z$3+5,4)&amp;":"&amp;ADDRESS(67,$Z$3+5,4)),A510))</f>
      </c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7"/>
      <c r="Y510" s="119"/>
      <c r="Z510" s="107">
        <f>IF(OR(A510&gt;$AE$6,$AE$6&lt;2,$B$6=0),"",(B510-$B$5)/$B$6)</f>
      </c>
      <c r="AA510" s="107">
        <f>IF(Z510="","",MAX(0.000000000001,MIN(0.999999999999,NORMSDIST(Z510))))</f>
      </c>
      <c r="AB510" s="107">
        <f>IF(AA510="","",LN(AA510))</f>
      </c>
      <c r="AC510" s="107">
        <f>IF(OR(A510&gt;$AE$6,$AE$6&lt;2,$B$6=0),"",INDEX($AA$10:$AA$1009,$AE$6+1-A510))</f>
      </c>
      <c r="AD510" s="107">
        <f>IF(AC510="","",LN(1-AC510))</f>
      </c>
      <c r="AE510" s="107">
        <f>IF(AB510="","",-(2*A510-1)*(AB510+AD510)/$AE$6)</f>
      </c>
      <c r="AF510" s="106">
        <f>IF(AE510="","",SUM($AE$10:AE510)-$AE$6)</f>
      </c>
      <c r="AG510" s="106"/>
      <c r="AH510" s="106"/>
      <c r="AI510" s="106"/>
      <c r="AJ510" s="106"/>
      <c r="AK510" s="106"/>
    </row>
    <row r="511" ht="12.75" customHeight="1">
      <c r="A511" s="114">
        <v>502.0</v>
      </c>
      <c r="B511" s="107">
        <f>IF(A511&gt;$AE$6,"",SMALL(INDIRECT("'Selo '!"&amp;ADDRESS(17,$Z$3+5,4)&amp;":"&amp;ADDRESS(67,$Z$3+5,4)),A511))</f>
      </c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7"/>
      <c r="Y511" s="119"/>
      <c r="Z511" s="107">
        <f>IF(OR(A511&gt;$AE$6,$AE$6&lt;2,$B$6=0),"",(B511-$B$5)/$B$6)</f>
      </c>
      <c r="AA511" s="107">
        <f>IF(Z511="","",MAX(0.000000000001,MIN(0.999999999999,NORMSDIST(Z511))))</f>
      </c>
      <c r="AB511" s="107">
        <f>IF(AA511="","",LN(AA511))</f>
      </c>
      <c r="AC511" s="107">
        <f>IF(OR(A511&gt;$AE$6,$AE$6&lt;2,$B$6=0),"",INDEX($AA$10:$AA$1009,$AE$6+1-A511))</f>
      </c>
      <c r="AD511" s="107">
        <f>IF(AC511="","",LN(1-AC511))</f>
      </c>
      <c r="AE511" s="107">
        <f>IF(AB511="","",-(2*A511-1)*(AB511+AD511)/$AE$6)</f>
      </c>
      <c r="AF511" s="106">
        <f>IF(AE511="","",SUM($AE$10:AE511)-$AE$6)</f>
      </c>
      <c r="AG511" s="106"/>
      <c r="AH511" s="106"/>
      <c r="AI511" s="106"/>
      <c r="AJ511" s="106"/>
      <c r="AK511" s="106"/>
    </row>
    <row r="512" ht="12.75" customHeight="1">
      <c r="A512" s="114">
        <v>503.0</v>
      </c>
      <c r="B512" s="107">
        <f>IF(A512&gt;$AE$6,"",SMALL(INDIRECT("'Selo '!"&amp;ADDRESS(17,$Z$3+5,4)&amp;":"&amp;ADDRESS(67,$Z$3+5,4)),A512))</f>
      </c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7"/>
      <c r="Y512" s="119"/>
      <c r="Z512" s="107">
        <f>IF(OR(A512&gt;$AE$6,$AE$6&lt;2,$B$6=0),"",(B512-$B$5)/$B$6)</f>
      </c>
      <c r="AA512" s="107">
        <f>IF(Z512="","",MAX(0.000000000001,MIN(0.999999999999,NORMSDIST(Z512))))</f>
      </c>
      <c r="AB512" s="107">
        <f>IF(AA512="","",LN(AA512))</f>
      </c>
      <c r="AC512" s="107">
        <f>IF(OR(A512&gt;$AE$6,$AE$6&lt;2,$B$6=0),"",INDEX($AA$10:$AA$1009,$AE$6+1-A512))</f>
      </c>
      <c r="AD512" s="107">
        <f>IF(AC512="","",LN(1-AC512))</f>
      </c>
      <c r="AE512" s="107">
        <f>IF(AB512="","",-(2*A512-1)*(AB512+AD512)/$AE$6)</f>
      </c>
      <c r="AF512" s="106">
        <f>IF(AE512="","",SUM($AE$10:AE512)-$AE$6)</f>
      </c>
      <c r="AG512" s="106"/>
      <c r="AH512" s="106"/>
      <c r="AI512" s="106"/>
      <c r="AJ512" s="106"/>
      <c r="AK512" s="106"/>
    </row>
    <row r="513" ht="12.75" customHeight="1">
      <c r="A513" s="114">
        <v>504.0</v>
      </c>
      <c r="B513" s="107">
        <f>IF(A513&gt;$AE$6,"",SMALL(INDIRECT("'Selo '!"&amp;ADDRESS(17,$Z$3+5,4)&amp;":"&amp;ADDRESS(67,$Z$3+5,4)),A513))</f>
      </c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7"/>
      <c r="Y513" s="119"/>
      <c r="Z513" s="107">
        <f>IF(OR(A513&gt;$AE$6,$AE$6&lt;2,$B$6=0),"",(B513-$B$5)/$B$6)</f>
      </c>
      <c r="AA513" s="107">
        <f>IF(Z513="","",MAX(0.000000000001,MIN(0.999999999999,NORMSDIST(Z513))))</f>
      </c>
      <c r="AB513" s="107">
        <f>IF(AA513="","",LN(AA513))</f>
      </c>
      <c r="AC513" s="107">
        <f>IF(OR(A513&gt;$AE$6,$AE$6&lt;2,$B$6=0),"",INDEX($AA$10:$AA$1009,$AE$6+1-A513))</f>
      </c>
      <c r="AD513" s="107">
        <f>IF(AC513="","",LN(1-AC513))</f>
      </c>
      <c r="AE513" s="107">
        <f>IF(AB513="","",-(2*A513-1)*(AB513+AD513)/$AE$6)</f>
      </c>
      <c r="AF513" s="106">
        <f>IF(AE513="","",SUM($AE$10:AE513)-$AE$6)</f>
      </c>
      <c r="AG513" s="106"/>
      <c r="AH513" s="106"/>
      <c r="AI513" s="106"/>
      <c r="AJ513" s="106"/>
      <c r="AK513" s="106"/>
    </row>
    <row r="514" ht="12.75" customHeight="1">
      <c r="A514" s="114">
        <v>505.0</v>
      </c>
      <c r="B514" s="107">
        <f>IF(A514&gt;$AE$6,"",SMALL(INDIRECT("'Selo '!"&amp;ADDRESS(17,$Z$3+5,4)&amp;":"&amp;ADDRESS(67,$Z$3+5,4)),A514))</f>
      </c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7"/>
      <c r="Y514" s="119"/>
      <c r="Z514" s="107">
        <f>IF(OR(A514&gt;$AE$6,$AE$6&lt;2,$B$6=0),"",(B514-$B$5)/$B$6)</f>
      </c>
      <c r="AA514" s="107">
        <f>IF(Z514="","",MAX(0.000000000001,MIN(0.999999999999,NORMSDIST(Z514))))</f>
      </c>
      <c r="AB514" s="107">
        <f>IF(AA514="","",LN(AA514))</f>
      </c>
      <c r="AC514" s="107">
        <f>IF(OR(A514&gt;$AE$6,$AE$6&lt;2,$B$6=0),"",INDEX($AA$10:$AA$1009,$AE$6+1-A514))</f>
      </c>
      <c r="AD514" s="107">
        <f>IF(AC514="","",LN(1-AC514))</f>
      </c>
      <c r="AE514" s="107">
        <f>IF(AB514="","",-(2*A514-1)*(AB514+AD514)/$AE$6)</f>
      </c>
      <c r="AF514" s="106">
        <f>IF(AE514="","",SUM($AE$10:AE514)-$AE$6)</f>
      </c>
      <c r="AG514" s="106"/>
      <c r="AH514" s="106"/>
      <c r="AI514" s="106"/>
      <c r="AJ514" s="106"/>
      <c r="AK514" s="106"/>
    </row>
    <row r="515" ht="12.75" customHeight="1">
      <c r="A515" s="114">
        <v>506.0</v>
      </c>
      <c r="B515" s="107">
        <f>IF(A515&gt;$AE$6,"",SMALL(INDIRECT("'Selo '!"&amp;ADDRESS(17,$Z$3+5,4)&amp;":"&amp;ADDRESS(67,$Z$3+5,4)),A515))</f>
      </c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7"/>
      <c r="Y515" s="119"/>
      <c r="Z515" s="107">
        <f>IF(OR(A515&gt;$AE$6,$AE$6&lt;2,$B$6=0),"",(B515-$B$5)/$B$6)</f>
      </c>
      <c r="AA515" s="107">
        <f>IF(Z515="","",MAX(0.000000000001,MIN(0.999999999999,NORMSDIST(Z515))))</f>
      </c>
      <c r="AB515" s="107">
        <f>IF(AA515="","",LN(AA515))</f>
      </c>
      <c r="AC515" s="107">
        <f>IF(OR(A515&gt;$AE$6,$AE$6&lt;2,$B$6=0),"",INDEX($AA$10:$AA$1009,$AE$6+1-A515))</f>
      </c>
      <c r="AD515" s="107">
        <f>IF(AC515="","",LN(1-AC515))</f>
      </c>
      <c r="AE515" s="107">
        <f>IF(AB515="","",-(2*A515-1)*(AB515+AD515)/$AE$6)</f>
      </c>
      <c r="AF515" s="106">
        <f>IF(AE515="","",SUM($AE$10:AE515)-$AE$6)</f>
      </c>
      <c r="AG515" s="106"/>
      <c r="AH515" s="106"/>
      <c r="AI515" s="106"/>
      <c r="AJ515" s="106"/>
      <c r="AK515" s="106"/>
    </row>
    <row r="516" ht="12.75" customHeight="1">
      <c r="A516" s="114">
        <v>507.0</v>
      </c>
      <c r="B516" s="107">
        <f>IF(A516&gt;$AE$6,"",SMALL(INDIRECT("'Selo '!"&amp;ADDRESS(17,$Z$3+5,4)&amp;":"&amp;ADDRESS(67,$Z$3+5,4)),A516))</f>
      </c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7"/>
      <c r="Y516" s="119"/>
      <c r="Z516" s="107">
        <f>IF(OR(A516&gt;$AE$6,$AE$6&lt;2,$B$6=0),"",(B516-$B$5)/$B$6)</f>
      </c>
      <c r="AA516" s="107">
        <f>IF(Z516="","",MAX(0.000000000001,MIN(0.999999999999,NORMSDIST(Z516))))</f>
      </c>
      <c r="AB516" s="107">
        <f>IF(AA516="","",LN(AA516))</f>
      </c>
      <c r="AC516" s="107">
        <f>IF(OR(A516&gt;$AE$6,$AE$6&lt;2,$B$6=0),"",INDEX($AA$10:$AA$1009,$AE$6+1-A516))</f>
      </c>
      <c r="AD516" s="107">
        <f>IF(AC516="","",LN(1-AC516))</f>
      </c>
      <c r="AE516" s="107">
        <f>IF(AB516="","",-(2*A516-1)*(AB516+AD516)/$AE$6)</f>
      </c>
      <c r="AF516" s="106">
        <f>IF(AE516="","",SUM($AE$10:AE516)-$AE$6)</f>
      </c>
      <c r="AG516" s="106"/>
      <c r="AH516" s="106"/>
      <c r="AI516" s="106"/>
      <c r="AJ516" s="106"/>
      <c r="AK516" s="106"/>
    </row>
    <row r="517" ht="12.75" customHeight="1">
      <c r="A517" s="114">
        <v>508.0</v>
      </c>
      <c r="B517" s="107">
        <f>IF(A517&gt;$AE$6,"",SMALL(INDIRECT("'Selo '!"&amp;ADDRESS(17,$Z$3+5,4)&amp;":"&amp;ADDRESS(67,$Z$3+5,4)),A517))</f>
      </c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7"/>
      <c r="Y517" s="119"/>
      <c r="Z517" s="107">
        <f>IF(OR(A517&gt;$AE$6,$AE$6&lt;2,$B$6=0),"",(B517-$B$5)/$B$6)</f>
      </c>
      <c r="AA517" s="107">
        <f>IF(Z517="","",MAX(0.000000000001,MIN(0.999999999999,NORMSDIST(Z517))))</f>
      </c>
      <c r="AB517" s="107">
        <f>IF(AA517="","",LN(AA517))</f>
      </c>
      <c r="AC517" s="107">
        <f>IF(OR(A517&gt;$AE$6,$AE$6&lt;2,$B$6=0),"",INDEX($AA$10:$AA$1009,$AE$6+1-A517))</f>
      </c>
      <c r="AD517" s="107">
        <f>IF(AC517="","",LN(1-AC517))</f>
      </c>
      <c r="AE517" s="107">
        <f>IF(AB517="","",-(2*A517-1)*(AB517+AD517)/$AE$6)</f>
      </c>
      <c r="AF517" s="106">
        <f>IF(AE517="","",SUM($AE$10:AE517)-$AE$6)</f>
      </c>
      <c r="AG517" s="106"/>
      <c r="AH517" s="106"/>
      <c r="AI517" s="106"/>
      <c r="AJ517" s="106"/>
      <c r="AK517" s="106"/>
    </row>
    <row r="518" ht="12.75" customHeight="1">
      <c r="A518" s="114">
        <v>509.0</v>
      </c>
      <c r="B518" s="107">
        <f>IF(A518&gt;$AE$6,"",SMALL(INDIRECT("'Selo '!"&amp;ADDRESS(17,$Z$3+5,4)&amp;":"&amp;ADDRESS(67,$Z$3+5,4)),A518))</f>
      </c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7"/>
      <c r="Y518" s="119"/>
      <c r="Z518" s="107">
        <f>IF(OR(A518&gt;$AE$6,$AE$6&lt;2,$B$6=0),"",(B518-$B$5)/$B$6)</f>
      </c>
      <c r="AA518" s="107">
        <f>IF(Z518="","",MAX(0.000000000001,MIN(0.999999999999,NORMSDIST(Z518))))</f>
      </c>
      <c r="AB518" s="107">
        <f>IF(AA518="","",LN(AA518))</f>
      </c>
      <c r="AC518" s="107">
        <f>IF(OR(A518&gt;$AE$6,$AE$6&lt;2,$B$6=0),"",INDEX($AA$10:$AA$1009,$AE$6+1-A518))</f>
      </c>
      <c r="AD518" s="107">
        <f>IF(AC518="","",LN(1-AC518))</f>
      </c>
      <c r="AE518" s="107">
        <f>IF(AB518="","",-(2*A518-1)*(AB518+AD518)/$AE$6)</f>
      </c>
      <c r="AF518" s="106">
        <f>IF(AE518="","",SUM($AE$10:AE518)-$AE$6)</f>
      </c>
      <c r="AG518" s="106"/>
      <c r="AH518" s="106"/>
      <c r="AI518" s="106"/>
      <c r="AJ518" s="106"/>
      <c r="AK518" s="106"/>
    </row>
    <row r="519" ht="12.75" customHeight="1">
      <c r="A519" s="114">
        <v>510.0</v>
      </c>
      <c r="B519" s="107">
        <f>IF(A519&gt;$AE$6,"",SMALL(INDIRECT("'Selo '!"&amp;ADDRESS(17,$Z$3+5,4)&amp;":"&amp;ADDRESS(67,$Z$3+5,4)),A519))</f>
      </c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7"/>
      <c r="Y519" s="119"/>
      <c r="Z519" s="107">
        <f>IF(OR(A519&gt;$AE$6,$AE$6&lt;2,$B$6=0),"",(B519-$B$5)/$B$6)</f>
      </c>
      <c r="AA519" s="107">
        <f>IF(Z519="","",MAX(0.000000000001,MIN(0.999999999999,NORMSDIST(Z519))))</f>
      </c>
      <c r="AB519" s="107">
        <f>IF(AA519="","",LN(AA519))</f>
      </c>
      <c r="AC519" s="107">
        <f>IF(OR(A519&gt;$AE$6,$AE$6&lt;2,$B$6=0),"",INDEX($AA$10:$AA$1009,$AE$6+1-A519))</f>
      </c>
      <c r="AD519" s="107">
        <f>IF(AC519="","",LN(1-AC519))</f>
      </c>
      <c r="AE519" s="107">
        <f>IF(AB519="","",-(2*A519-1)*(AB519+AD519)/$AE$6)</f>
      </c>
      <c r="AF519" s="106">
        <f>IF(AE519="","",SUM($AE$10:AE519)-$AE$6)</f>
      </c>
      <c r="AG519" s="106"/>
      <c r="AH519" s="106"/>
      <c r="AI519" s="106"/>
      <c r="AJ519" s="106"/>
      <c r="AK519" s="106"/>
    </row>
    <row r="520" ht="12.75" customHeight="1">
      <c r="A520" s="114">
        <v>511.0</v>
      </c>
      <c r="B520" s="107">
        <f>IF(A520&gt;$AE$6,"",SMALL(INDIRECT("'Selo '!"&amp;ADDRESS(17,$Z$3+5,4)&amp;":"&amp;ADDRESS(67,$Z$3+5,4)),A520))</f>
      </c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7"/>
      <c r="Y520" s="119"/>
      <c r="Z520" s="107">
        <f>IF(OR(A520&gt;$AE$6,$AE$6&lt;2,$B$6=0),"",(B520-$B$5)/$B$6)</f>
      </c>
      <c r="AA520" s="107">
        <f>IF(Z520="","",MAX(0.000000000001,MIN(0.999999999999,NORMSDIST(Z520))))</f>
      </c>
      <c r="AB520" s="107">
        <f>IF(AA520="","",LN(AA520))</f>
      </c>
      <c r="AC520" s="107">
        <f>IF(OR(A520&gt;$AE$6,$AE$6&lt;2,$B$6=0),"",INDEX($AA$10:$AA$1009,$AE$6+1-A520))</f>
      </c>
      <c r="AD520" s="107">
        <f>IF(AC520="","",LN(1-AC520))</f>
      </c>
      <c r="AE520" s="107">
        <f>IF(AB520="","",-(2*A520-1)*(AB520+AD520)/$AE$6)</f>
      </c>
      <c r="AF520" s="106">
        <f>IF(AE520="","",SUM($AE$10:AE520)-$AE$6)</f>
      </c>
      <c r="AG520" s="106"/>
      <c r="AH520" s="106"/>
      <c r="AI520" s="106"/>
      <c r="AJ520" s="106"/>
      <c r="AK520" s="106"/>
    </row>
    <row r="521" ht="12.75" customHeight="1">
      <c r="A521" s="114">
        <v>512.0</v>
      </c>
      <c r="B521" s="107">
        <f>IF(A521&gt;$AE$6,"",SMALL(INDIRECT("'Selo '!"&amp;ADDRESS(17,$Z$3+5,4)&amp;":"&amp;ADDRESS(67,$Z$3+5,4)),A521))</f>
      </c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7"/>
      <c r="Y521" s="119"/>
      <c r="Z521" s="107">
        <f>IF(OR(A521&gt;$AE$6,$AE$6&lt;2,$B$6=0),"",(B521-$B$5)/$B$6)</f>
      </c>
      <c r="AA521" s="107">
        <f>IF(Z521="","",MAX(0.000000000001,MIN(0.999999999999,NORMSDIST(Z521))))</f>
      </c>
      <c r="AB521" s="107">
        <f>IF(AA521="","",LN(AA521))</f>
      </c>
      <c r="AC521" s="107">
        <f>IF(OR(A521&gt;$AE$6,$AE$6&lt;2,$B$6=0),"",INDEX($AA$10:$AA$1009,$AE$6+1-A521))</f>
      </c>
      <c r="AD521" s="107">
        <f>IF(AC521="","",LN(1-AC521))</f>
      </c>
      <c r="AE521" s="107">
        <f>IF(AB521="","",-(2*A521-1)*(AB521+AD521)/$AE$6)</f>
      </c>
      <c r="AF521" s="106">
        <f>IF(AE521="","",SUM($AE$10:AE521)-$AE$6)</f>
      </c>
      <c r="AG521" s="106"/>
      <c r="AH521" s="106"/>
      <c r="AI521" s="106"/>
      <c r="AJ521" s="106"/>
      <c r="AK521" s="106"/>
    </row>
    <row r="522" ht="12.75" customHeight="1">
      <c r="A522" s="114">
        <v>513.0</v>
      </c>
      <c r="B522" s="107">
        <f>IF(A522&gt;$AE$6,"",SMALL(INDIRECT("'Selo '!"&amp;ADDRESS(17,$Z$3+5,4)&amp;":"&amp;ADDRESS(67,$Z$3+5,4)),A522))</f>
      </c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7"/>
      <c r="Y522" s="119"/>
      <c r="Z522" s="107">
        <f>IF(OR(A522&gt;$AE$6,$AE$6&lt;2,$B$6=0),"",(B522-$B$5)/$B$6)</f>
      </c>
      <c r="AA522" s="107">
        <f>IF(Z522="","",MAX(0.000000000001,MIN(0.999999999999,NORMSDIST(Z522))))</f>
      </c>
      <c r="AB522" s="107">
        <f>IF(AA522="","",LN(AA522))</f>
      </c>
      <c r="AC522" s="107">
        <f>IF(OR(A522&gt;$AE$6,$AE$6&lt;2,$B$6=0),"",INDEX($AA$10:$AA$1009,$AE$6+1-A522))</f>
      </c>
      <c r="AD522" s="107">
        <f>IF(AC522="","",LN(1-AC522))</f>
      </c>
      <c r="AE522" s="107">
        <f>IF(AB522="","",-(2*A522-1)*(AB522+AD522)/$AE$6)</f>
      </c>
      <c r="AF522" s="106">
        <f>IF(AE522="","",SUM($AE$10:AE522)-$AE$6)</f>
      </c>
      <c r="AG522" s="106"/>
      <c r="AH522" s="106"/>
      <c r="AI522" s="106"/>
      <c r="AJ522" s="106"/>
      <c r="AK522" s="106"/>
    </row>
    <row r="523" ht="12.75" customHeight="1">
      <c r="A523" s="114">
        <v>514.0</v>
      </c>
      <c r="B523" s="107">
        <f>IF(A523&gt;$AE$6,"",SMALL(INDIRECT("'Selo '!"&amp;ADDRESS(17,$Z$3+5,4)&amp;":"&amp;ADDRESS(67,$Z$3+5,4)),A523))</f>
      </c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7"/>
      <c r="Y523" s="119"/>
      <c r="Z523" s="107">
        <f>IF(OR(A523&gt;$AE$6,$AE$6&lt;2,$B$6=0),"",(B523-$B$5)/$B$6)</f>
      </c>
      <c r="AA523" s="107">
        <f>IF(Z523="","",MAX(0.000000000001,MIN(0.999999999999,NORMSDIST(Z523))))</f>
      </c>
      <c r="AB523" s="107">
        <f>IF(AA523="","",LN(AA523))</f>
      </c>
      <c r="AC523" s="107">
        <f>IF(OR(A523&gt;$AE$6,$AE$6&lt;2,$B$6=0),"",INDEX($AA$10:$AA$1009,$AE$6+1-A523))</f>
      </c>
      <c r="AD523" s="107">
        <f>IF(AC523="","",LN(1-AC523))</f>
      </c>
      <c r="AE523" s="107">
        <f>IF(AB523="","",-(2*A523-1)*(AB523+AD523)/$AE$6)</f>
      </c>
      <c r="AF523" s="106">
        <f>IF(AE523="","",SUM($AE$10:AE523)-$AE$6)</f>
      </c>
      <c r="AG523" s="106"/>
      <c r="AH523" s="106"/>
      <c r="AI523" s="106"/>
      <c r="AJ523" s="106"/>
      <c r="AK523" s="106"/>
    </row>
    <row r="524" ht="12.75" customHeight="1">
      <c r="A524" s="114">
        <v>515.0</v>
      </c>
      <c r="B524" s="107">
        <f>IF(A524&gt;$AE$6,"",SMALL(INDIRECT("'Selo '!"&amp;ADDRESS(17,$Z$3+5,4)&amp;":"&amp;ADDRESS(67,$Z$3+5,4)),A524))</f>
      </c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7"/>
      <c r="Y524" s="119"/>
      <c r="Z524" s="107">
        <f>IF(OR(A524&gt;$AE$6,$AE$6&lt;2,$B$6=0),"",(B524-$B$5)/$B$6)</f>
      </c>
      <c r="AA524" s="107">
        <f>IF(Z524="","",MAX(0.000000000001,MIN(0.999999999999,NORMSDIST(Z524))))</f>
      </c>
      <c r="AB524" s="107">
        <f>IF(AA524="","",LN(AA524))</f>
      </c>
      <c r="AC524" s="107">
        <f>IF(OR(A524&gt;$AE$6,$AE$6&lt;2,$B$6=0),"",INDEX($AA$10:$AA$1009,$AE$6+1-A524))</f>
      </c>
      <c r="AD524" s="107">
        <f>IF(AC524="","",LN(1-AC524))</f>
      </c>
      <c r="AE524" s="107">
        <f>IF(AB524="","",-(2*A524-1)*(AB524+AD524)/$AE$6)</f>
      </c>
      <c r="AF524" s="106">
        <f>IF(AE524="","",SUM($AE$10:AE524)-$AE$6)</f>
      </c>
      <c r="AG524" s="106"/>
      <c r="AH524" s="106"/>
      <c r="AI524" s="106"/>
      <c r="AJ524" s="106"/>
      <c r="AK524" s="106"/>
    </row>
    <row r="525" ht="12.75" customHeight="1">
      <c r="A525" s="114">
        <v>516.0</v>
      </c>
      <c r="B525" s="107">
        <f>IF(A525&gt;$AE$6,"",SMALL(INDIRECT("'Selo '!"&amp;ADDRESS(17,$Z$3+5,4)&amp;":"&amp;ADDRESS(67,$Z$3+5,4)),A525))</f>
      </c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7"/>
      <c r="Y525" s="119"/>
      <c r="Z525" s="107">
        <f>IF(OR(A525&gt;$AE$6,$AE$6&lt;2,$B$6=0),"",(B525-$B$5)/$B$6)</f>
      </c>
      <c r="AA525" s="107">
        <f>IF(Z525="","",MAX(0.000000000001,MIN(0.999999999999,NORMSDIST(Z525))))</f>
      </c>
      <c r="AB525" s="107">
        <f>IF(AA525="","",LN(AA525))</f>
      </c>
      <c r="AC525" s="107">
        <f>IF(OR(A525&gt;$AE$6,$AE$6&lt;2,$B$6=0),"",INDEX($AA$10:$AA$1009,$AE$6+1-A525))</f>
      </c>
      <c r="AD525" s="107">
        <f>IF(AC525="","",LN(1-AC525))</f>
      </c>
      <c r="AE525" s="107">
        <f>IF(AB525="","",-(2*A525-1)*(AB525+AD525)/$AE$6)</f>
      </c>
      <c r="AF525" s="106">
        <f>IF(AE525="","",SUM($AE$10:AE525)-$AE$6)</f>
      </c>
      <c r="AG525" s="106"/>
      <c r="AH525" s="106"/>
      <c r="AI525" s="106"/>
      <c r="AJ525" s="106"/>
      <c r="AK525" s="106"/>
    </row>
    <row r="526" ht="12.75" customHeight="1">
      <c r="A526" s="114">
        <v>517.0</v>
      </c>
      <c r="B526" s="107">
        <f>IF(A526&gt;$AE$6,"",SMALL(INDIRECT("'Selo '!"&amp;ADDRESS(17,$Z$3+5,4)&amp;":"&amp;ADDRESS(67,$Z$3+5,4)),A526))</f>
      </c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7"/>
      <c r="Y526" s="119"/>
      <c r="Z526" s="107">
        <f>IF(OR(A526&gt;$AE$6,$AE$6&lt;2,$B$6=0),"",(B526-$B$5)/$B$6)</f>
      </c>
      <c r="AA526" s="107">
        <f>IF(Z526="","",MAX(0.000000000001,MIN(0.999999999999,NORMSDIST(Z526))))</f>
      </c>
      <c r="AB526" s="107">
        <f>IF(AA526="","",LN(AA526))</f>
      </c>
      <c r="AC526" s="107">
        <f>IF(OR(A526&gt;$AE$6,$AE$6&lt;2,$B$6=0),"",INDEX($AA$10:$AA$1009,$AE$6+1-A526))</f>
      </c>
      <c r="AD526" s="107">
        <f>IF(AC526="","",LN(1-AC526))</f>
      </c>
      <c r="AE526" s="107">
        <f>IF(AB526="","",-(2*A526-1)*(AB526+AD526)/$AE$6)</f>
      </c>
      <c r="AF526" s="106">
        <f>IF(AE526="","",SUM($AE$10:AE526)-$AE$6)</f>
      </c>
      <c r="AG526" s="106"/>
      <c r="AH526" s="106"/>
      <c r="AI526" s="106"/>
      <c r="AJ526" s="106"/>
      <c r="AK526" s="106"/>
    </row>
    <row r="527" ht="12.75" customHeight="1">
      <c r="A527" s="114">
        <v>518.0</v>
      </c>
      <c r="B527" s="107">
        <f>IF(A527&gt;$AE$6,"",SMALL(INDIRECT("'Selo '!"&amp;ADDRESS(17,$Z$3+5,4)&amp;":"&amp;ADDRESS(67,$Z$3+5,4)),A527))</f>
      </c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7"/>
      <c r="Y527" s="119"/>
      <c r="Z527" s="107">
        <f>IF(OR(A527&gt;$AE$6,$AE$6&lt;2,$B$6=0),"",(B527-$B$5)/$B$6)</f>
      </c>
      <c r="AA527" s="107">
        <f>IF(Z527="","",MAX(0.000000000001,MIN(0.999999999999,NORMSDIST(Z527))))</f>
      </c>
      <c r="AB527" s="107">
        <f>IF(AA527="","",LN(AA527))</f>
      </c>
      <c r="AC527" s="107">
        <f>IF(OR(A527&gt;$AE$6,$AE$6&lt;2,$B$6=0),"",INDEX($AA$10:$AA$1009,$AE$6+1-A527))</f>
      </c>
      <c r="AD527" s="107">
        <f>IF(AC527="","",LN(1-AC527))</f>
      </c>
      <c r="AE527" s="107">
        <f>IF(AB527="","",-(2*A527-1)*(AB527+AD527)/$AE$6)</f>
      </c>
      <c r="AF527" s="106">
        <f>IF(AE527="","",SUM($AE$10:AE527)-$AE$6)</f>
      </c>
      <c r="AG527" s="106"/>
      <c r="AH527" s="106"/>
      <c r="AI527" s="106"/>
      <c r="AJ527" s="106"/>
      <c r="AK527" s="106"/>
    </row>
    <row r="528" ht="12.75" customHeight="1">
      <c r="A528" s="114">
        <v>519.0</v>
      </c>
      <c r="B528" s="107">
        <f>IF(A528&gt;$AE$6,"",SMALL(INDIRECT("'Selo '!"&amp;ADDRESS(17,$Z$3+5,4)&amp;":"&amp;ADDRESS(67,$Z$3+5,4)),A528))</f>
      </c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7"/>
      <c r="Y528" s="119"/>
      <c r="Z528" s="107">
        <f>IF(OR(A528&gt;$AE$6,$AE$6&lt;2,$B$6=0),"",(B528-$B$5)/$B$6)</f>
      </c>
      <c r="AA528" s="107">
        <f>IF(Z528="","",MAX(0.000000000001,MIN(0.999999999999,NORMSDIST(Z528))))</f>
      </c>
      <c r="AB528" s="107">
        <f>IF(AA528="","",LN(AA528))</f>
      </c>
      <c r="AC528" s="107">
        <f>IF(OR(A528&gt;$AE$6,$AE$6&lt;2,$B$6=0),"",INDEX($AA$10:$AA$1009,$AE$6+1-A528))</f>
      </c>
      <c r="AD528" s="107">
        <f>IF(AC528="","",LN(1-AC528))</f>
      </c>
      <c r="AE528" s="107">
        <f>IF(AB528="","",-(2*A528-1)*(AB528+AD528)/$AE$6)</f>
      </c>
      <c r="AF528" s="106">
        <f>IF(AE528="","",SUM($AE$10:AE528)-$AE$6)</f>
      </c>
      <c r="AG528" s="106"/>
      <c r="AH528" s="106"/>
      <c r="AI528" s="106"/>
      <c r="AJ528" s="106"/>
      <c r="AK528" s="106"/>
    </row>
    <row r="529" ht="12.75" customHeight="1">
      <c r="A529" s="114">
        <v>520.0</v>
      </c>
      <c r="B529" s="107">
        <f>IF(A529&gt;$AE$6,"",SMALL(INDIRECT("'Selo '!"&amp;ADDRESS(17,$Z$3+5,4)&amp;":"&amp;ADDRESS(67,$Z$3+5,4)),A529))</f>
      </c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7"/>
      <c r="Y529" s="119"/>
      <c r="Z529" s="107">
        <f>IF(OR(A529&gt;$AE$6,$AE$6&lt;2,$B$6=0),"",(B529-$B$5)/$B$6)</f>
      </c>
      <c r="AA529" s="107">
        <f>IF(Z529="","",MAX(0.000000000001,MIN(0.999999999999,NORMSDIST(Z529))))</f>
      </c>
      <c r="AB529" s="107">
        <f>IF(AA529="","",LN(AA529))</f>
      </c>
      <c r="AC529" s="107">
        <f>IF(OR(A529&gt;$AE$6,$AE$6&lt;2,$B$6=0),"",INDEX($AA$10:$AA$1009,$AE$6+1-A529))</f>
      </c>
      <c r="AD529" s="107">
        <f>IF(AC529="","",LN(1-AC529))</f>
      </c>
      <c r="AE529" s="107">
        <f>IF(AB529="","",-(2*A529-1)*(AB529+AD529)/$AE$6)</f>
      </c>
      <c r="AF529" s="106">
        <f>IF(AE529="","",SUM($AE$10:AE529)-$AE$6)</f>
      </c>
      <c r="AG529" s="106"/>
      <c r="AH529" s="106"/>
      <c r="AI529" s="106"/>
      <c r="AJ529" s="106"/>
      <c r="AK529" s="106"/>
    </row>
    <row r="530" ht="12.75" customHeight="1">
      <c r="A530" s="114">
        <v>521.0</v>
      </c>
      <c r="B530" s="107">
        <f>IF(A530&gt;$AE$6,"",SMALL(INDIRECT("'Selo '!"&amp;ADDRESS(17,$Z$3+5,4)&amp;":"&amp;ADDRESS(67,$Z$3+5,4)),A530))</f>
      </c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7"/>
      <c r="Y530" s="119"/>
      <c r="Z530" s="107">
        <f>IF(OR(A530&gt;$AE$6,$AE$6&lt;2,$B$6=0),"",(B530-$B$5)/$B$6)</f>
      </c>
      <c r="AA530" s="107">
        <f>IF(Z530="","",MAX(0.000000000001,MIN(0.999999999999,NORMSDIST(Z530))))</f>
      </c>
      <c r="AB530" s="107">
        <f>IF(AA530="","",LN(AA530))</f>
      </c>
      <c r="AC530" s="107">
        <f>IF(OR(A530&gt;$AE$6,$AE$6&lt;2,$B$6=0),"",INDEX($AA$10:$AA$1009,$AE$6+1-A530))</f>
      </c>
      <c r="AD530" s="107">
        <f>IF(AC530="","",LN(1-AC530))</f>
      </c>
      <c r="AE530" s="107">
        <f>IF(AB530="","",-(2*A530-1)*(AB530+AD530)/$AE$6)</f>
      </c>
      <c r="AF530" s="106">
        <f>IF(AE530="","",SUM($AE$10:AE530)-$AE$6)</f>
      </c>
      <c r="AG530" s="106"/>
      <c r="AH530" s="106"/>
      <c r="AI530" s="106"/>
      <c r="AJ530" s="106"/>
      <c r="AK530" s="106"/>
    </row>
    <row r="531" ht="12.75" customHeight="1">
      <c r="A531" s="114">
        <v>522.0</v>
      </c>
      <c r="B531" s="107">
        <f>IF(A531&gt;$AE$6,"",SMALL(INDIRECT("'Selo '!"&amp;ADDRESS(17,$Z$3+5,4)&amp;":"&amp;ADDRESS(67,$Z$3+5,4)),A531))</f>
      </c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7"/>
      <c r="Y531" s="119"/>
      <c r="Z531" s="107">
        <f>IF(OR(A531&gt;$AE$6,$AE$6&lt;2,$B$6=0),"",(B531-$B$5)/$B$6)</f>
      </c>
      <c r="AA531" s="107">
        <f>IF(Z531="","",MAX(0.000000000001,MIN(0.999999999999,NORMSDIST(Z531))))</f>
      </c>
      <c r="AB531" s="107">
        <f>IF(AA531="","",LN(AA531))</f>
      </c>
      <c r="AC531" s="107">
        <f>IF(OR(A531&gt;$AE$6,$AE$6&lt;2,$B$6=0),"",INDEX($AA$10:$AA$1009,$AE$6+1-A531))</f>
      </c>
      <c r="AD531" s="107">
        <f>IF(AC531="","",LN(1-AC531))</f>
      </c>
      <c r="AE531" s="107">
        <f>IF(AB531="","",-(2*A531-1)*(AB531+AD531)/$AE$6)</f>
      </c>
      <c r="AF531" s="106">
        <f>IF(AE531="","",SUM($AE$10:AE531)-$AE$6)</f>
      </c>
      <c r="AG531" s="106"/>
      <c r="AH531" s="106"/>
      <c r="AI531" s="106"/>
      <c r="AJ531" s="106"/>
      <c r="AK531" s="106"/>
    </row>
    <row r="532" ht="12.75" customHeight="1">
      <c r="A532" s="114">
        <v>523.0</v>
      </c>
      <c r="B532" s="107">
        <f>IF(A532&gt;$AE$6,"",SMALL(INDIRECT("'Selo '!"&amp;ADDRESS(17,$Z$3+5,4)&amp;":"&amp;ADDRESS(67,$Z$3+5,4)),A532))</f>
      </c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7"/>
      <c r="Y532" s="119"/>
      <c r="Z532" s="107">
        <f>IF(OR(A532&gt;$AE$6,$AE$6&lt;2,$B$6=0),"",(B532-$B$5)/$B$6)</f>
      </c>
      <c r="AA532" s="107">
        <f>IF(Z532="","",MAX(0.000000000001,MIN(0.999999999999,NORMSDIST(Z532))))</f>
      </c>
      <c r="AB532" s="107">
        <f>IF(AA532="","",LN(AA532))</f>
      </c>
      <c r="AC532" s="107">
        <f>IF(OR(A532&gt;$AE$6,$AE$6&lt;2,$B$6=0),"",INDEX($AA$10:$AA$1009,$AE$6+1-A532))</f>
      </c>
      <c r="AD532" s="107">
        <f>IF(AC532="","",LN(1-AC532))</f>
      </c>
      <c r="AE532" s="107">
        <f>IF(AB532="","",-(2*A532-1)*(AB532+AD532)/$AE$6)</f>
      </c>
      <c r="AF532" s="106">
        <f>IF(AE532="","",SUM($AE$10:AE532)-$AE$6)</f>
      </c>
      <c r="AG532" s="106"/>
      <c r="AH532" s="106"/>
      <c r="AI532" s="106"/>
      <c r="AJ532" s="106"/>
      <c r="AK532" s="106"/>
    </row>
    <row r="533" ht="12.75" customHeight="1">
      <c r="A533" s="114">
        <v>524.0</v>
      </c>
      <c r="B533" s="107">
        <f>IF(A533&gt;$AE$6,"",SMALL(INDIRECT("'Selo '!"&amp;ADDRESS(17,$Z$3+5,4)&amp;":"&amp;ADDRESS(67,$Z$3+5,4)),A533))</f>
      </c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7"/>
      <c r="Y533" s="119"/>
      <c r="Z533" s="107">
        <f>IF(OR(A533&gt;$AE$6,$AE$6&lt;2,$B$6=0),"",(B533-$B$5)/$B$6)</f>
      </c>
      <c r="AA533" s="107">
        <f>IF(Z533="","",MAX(0.000000000001,MIN(0.999999999999,NORMSDIST(Z533))))</f>
      </c>
      <c r="AB533" s="107">
        <f>IF(AA533="","",LN(AA533))</f>
      </c>
      <c r="AC533" s="107">
        <f>IF(OR(A533&gt;$AE$6,$AE$6&lt;2,$B$6=0),"",INDEX($AA$10:$AA$1009,$AE$6+1-A533))</f>
      </c>
      <c r="AD533" s="107">
        <f>IF(AC533="","",LN(1-AC533))</f>
      </c>
      <c r="AE533" s="107">
        <f>IF(AB533="","",-(2*A533-1)*(AB533+AD533)/$AE$6)</f>
      </c>
      <c r="AF533" s="106">
        <f>IF(AE533="","",SUM($AE$10:AE533)-$AE$6)</f>
      </c>
      <c r="AG533" s="106"/>
      <c r="AH533" s="106"/>
      <c r="AI533" s="106"/>
      <c r="AJ533" s="106"/>
      <c r="AK533" s="106"/>
    </row>
    <row r="534" ht="12.75" customHeight="1">
      <c r="A534" s="114">
        <v>525.0</v>
      </c>
      <c r="B534" s="107">
        <f>IF(A534&gt;$AE$6,"",SMALL(INDIRECT("'Selo '!"&amp;ADDRESS(17,$Z$3+5,4)&amp;":"&amp;ADDRESS(67,$Z$3+5,4)),A534))</f>
      </c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7"/>
      <c r="Y534" s="119"/>
      <c r="Z534" s="107">
        <f>IF(OR(A534&gt;$AE$6,$AE$6&lt;2,$B$6=0),"",(B534-$B$5)/$B$6)</f>
      </c>
      <c r="AA534" s="107">
        <f>IF(Z534="","",MAX(0.000000000001,MIN(0.999999999999,NORMSDIST(Z534))))</f>
      </c>
      <c r="AB534" s="107">
        <f>IF(AA534="","",LN(AA534))</f>
      </c>
      <c r="AC534" s="107">
        <f>IF(OR(A534&gt;$AE$6,$AE$6&lt;2,$B$6=0),"",INDEX($AA$10:$AA$1009,$AE$6+1-A534))</f>
      </c>
      <c r="AD534" s="107">
        <f>IF(AC534="","",LN(1-AC534))</f>
      </c>
      <c r="AE534" s="107">
        <f>IF(AB534="","",-(2*A534-1)*(AB534+AD534)/$AE$6)</f>
      </c>
      <c r="AF534" s="106">
        <f>IF(AE534="","",SUM($AE$10:AE534)-$AE$6)</f>
      </c>
      <c r="AG534" s="106"/>
      <c r="AH534" s="106"/>
      <c r="AI534" s="106"/>
      <c r="AJ534" s="106"/>
      <c r="AK534" s="106"/>
    </row>
    <row r="535" ht="12.75" customHeight="1">
      <c r="A535" s="114">
        <v>526.0</v>
      </c>
      <c r="B535" s="107">
        <f>IF(A535&gt;$AE$6,"",SMALL(INDIRECT("'Selo '!"&amp;ADDRESS(17,$Z$3+5,4)&amp;":"&amp;ADDRESS(67,$Z$3+5,4)),A535))</f>
      </c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7"/>
      <c r="Y535" s="119"/>
      <c r="Z535" s="107">
        <f>IF(OR(A535&gt;$AE$6,$AE$6&lt;2,$B$6=0),"",(B535-$B$5)/$B$6)</f>
      </c>
      <c r="AA535" s="107">
        <f>IF(Z535="","",MAX(0.000000000001,MIN(0.999999999999,NORMSDIST(Z535))))</f>
      </c>
      <c r="AB535" s="107">
        <f>IF(AA535="","",LN(AA535))</f>
      </c>
      <c r="AC535" s="107">
        <f>IF(OR(A535&gt;$AE$6,$AE$6&lt;2,$B$6=0),"",INDEX($AA$10:$AA$1009,$AE$6+1-A535))</f>
      </c>
      <c r="AD535" s="107">
        <f>IF(AC535="","",LN(1-AC535))</f>
      </c>
      <c r="AE535" s="107">
        <f>IF(AB535="","",-(2*A535-1)*(AB535+AD535)/$AE$6)</f>
      </c>
      <c r="AF535" s="106">
        <f>IF(AE535="","",SUM($AE$10:AE535)-$AE$6)</f>
      </c>
      <c r="AG535" s="106"/>
      <c r="AH535" s="106"/>
      <c r="AI535" s="106"/>
      <c r="AJ535" s="106"/>
      <c r="AK535" s="106"/>
    </row>
    <row r="536" ht="12.75" customHeight="1">
      <c r="A536" s="114">
        <v>527.0</v>
      </c>
      <c r="B536" s="107">
        <f>IF(A536&gt;$AE$6,"",SMALL(INDIRECT("'Selo '!"&amp;ADDRESS(17,$Z$3+5,4)&amp;":"&amp;ADDRESS(67,$Z$3+5,4)),A536))</f>
      </c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7"/>
      <c r="Y536" s="119"/>
      <c r="Z536" s="107">
        <f>IF(OR(A536&gt;$AE$6,$AE$6&lt;2,$B$6=0),"",(B536-$B$5)/$B$6)</f>
      </c>
      <c r="AA536" s="107">
        <f>IF(Z536="","",MAX(0.000000000001,MIN(0.999999999999,NORMSDIST(Z536))))</f>
      </c>
      <c r="AB536" s="107">
        <f>IF(AA536="","",LN(AA536))</f>
      </c>
      <c r="AC536" s="107">
        <f>IF(OR(A536&gt;$AE$6,$AE$6&lt;2,$B$6=0),"",INDEX($AA$10:$AA$1009,$AE$6+1-A536))</f>
      </c>
      <c r="AD536" s="107">
        <f>IF(AC536="","",LN(1-AC536))</f>
      </c>
      <c r="AE536" s="107">
        <f>IF(AB536="","",-(2*A536-1)*(AB536+AD536)/$AE$6)</f>
      </c>
      <c r="AF536" s="106">
        <f>IF(AE536="","",SUM($AE$10:AE536)-$AE$6)</f>
      </c>
      <c r="AG536" s="106"/>
      <c r="AH536" s="106"/>
      <c r="AI536" s="106"/>
      <c r="AJ536" s="106"/>
      <c r="AK536" s="106"/>
    </row>
    <row r="537" ht="12.75" customHeight="1">
      <c r="A537" s="114">
        <v>528.0</v>
      </c>
      <c r="B537" s="107">
        <f>IF(A537&gt;$AE$6,"",SMALL(INDIRECT("'Selo '!"&amp;ADDRESS(17,$Z$3+5,4)&amp;":"&amp;ADDRESS(67,$Z$3+5,4)),A537))</f>
      </c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7"/>
      <c r="Y537" s="119"/>
      <c r="Z537" s="107">
        <f>IF(OR(A537&gt;$AE$6,$AE$6&lt;2,$B$6=0),"",(B537-$B$5)/$B$6)</f>
      </c>
      <c r="AA537" s="107">
        <f>IF(Z537="","",MAX(0.000000000001,MIN(0.999999999999,NORMSDIST(Z537))))</f>
      </c>
      <c r="AB537" s="107">
        <f>IF(AA537="","",LN(AA537))</f>
      </c>
      <c r="AC537" s="107">
        <f>IF(OR(A537&gt;$AE$6,$AE$6&lt;2,$B$6=0),"",INDEX($AA$10:$AA$1009,$AE$6+1-A537))</f>
      </c>
      <c r="AD537" s="107">
        <f>IF(AC537="","",LN(1-AC537))</f>
      </c>
      <c r="AE537" s="107">
        <f>IF(AB537="","",-(2*A537-1)*(AB537+AD537)/$AE$6)</f>
      </c>
      <c r="AF537" s="106">
        <f>IF(AE537="","",SUM($AE$10:AE537)-$AE$6)</f>
      </c>
      <c r="AG537" s="106"/>
      <c r="AH537" s="106"/>
      <c r="AI537" s="106"/>
      <c r="AJ537" s="106"/>
      <c r="AK537" s="106"/>
    </row>
    <row r="538" ht="12.75" customHeight="1">
      <c r="A538" s="114">
        <v>529.0</v>
      </c>
      <c r="B538" s="107">
        <f>IF(A538&gt;$AE$6,"",SMALL(INDIRECT("'Selo '!"&amp;ADDRESS(17,$Z$3+5,4)&amp;":"&amp;ADDRESS(67,$Z$3+5,4)),A538))</f>
      </c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7"/>
      <c r="Y538" s="119"/>
      <c r="Z538" s="107">
        <f>IF(OR(A538&gt;$AE$6,$AE$6&lt;2,$B$6=0),"",(B538-$B$5)/$B$6)</f>
      </c>
      <c r="AA538" s="107">
        <f>IF(Z538="","",MAX(0.000000000001,MIN(0.999999999999,NORMSDIST(Z538))))</f>
      </c>
      <c r="AB538" s="107">
        <f>IF(AA538="","",LN(AA538))</f>
      </c>
      <c r="AC538" s="107">
        <f>IF(OR(A538&gt;$AE$6,$AE$6&lt;2,$B$6=0),"",INDEX($AA$10:$AA$1009,$AE$6+1-A538))</f>
      </c>
      <c r="AD538" s="107">
        <f>IF(AC538="","",LN(1-AC538))</f>
      </c>
      <c r="AE538" s="107">
        <f>IF(AB538="","",-(2*A538-1)*(AB538+AD538)/$AE$6)</f>
      </c>
      <c r="AF538" s="106">
        <f>IF(AE538="","",SUM($AE$10:AE538)-$AE$6)</f>
      </c>
      <c r="AG538" s="106"/>
      <c r="AH538" s="106"/>
      <c r="AI538" s="106"/>
      <c r="AJ538" s="106"/>
      <c r="AK538" s="106"/>
    </row>
    <row r="539" ht="12.75" customHeight="1">
      <c r="A539" s="114">
        <v>530.0</v>
      </c>
      <c r="B539" s="107">
        <f>IF(A539&gt;$AE$6,"",SMALL(INDIRECT("'Selo '!"&amp;ADDRESS(17,$Z$3+5,4)&amp;":"&amp;ADDRESS(67,$Z$3+5,4)),A539))</f>
      </c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7"/>
      <c r="Y539" s="119"/>
      <c r="Z539" s="107">
        <f>IF(OR(A539&gt;$AE$6,$AE$6&lt;2,$B$6=0),"",(B539-$B$5)/$B$6)</f>
      </c>
      <c r="AA539" s="107">
        <f>IF(Z539="","",MAX(0.000000000001,MIN(0.999999999999,NORMSDIST(Z539))))</f>
      </c>
      <c r="AB539" s="107">
        <f>IF(AA539="","",LN(AA539))</f>
      </c>
      <c r="AC539" s="107">
        <f>IF(OR(A539&gt;$AE$6,$AE$6&lt;2,$B$6=0),"",INDEX($AA$10:$AA$1009,$AE$6+1-A539))</f>
      </c>
      <c r="AD539" s="107">
        <f>IF(AC539="","",LN(1-AC539))</f>
      </c>
      <c r="AE539" s="107">
        <f>IF(AB539="","",-(2*A539-1)*(AB539+AD539)/$AE$6)</f>
      </c>
      <c r="AF539" s="106">
        <f>IF(AE539="","",SUM($AE$10:AE539)-$AE$6)</f>
      </c>
      <c r="AG539" s="106"/>
      <c r="AH539" s="106"/>
      <c r="AI539" s="106"/>
      <c r="AJ539" s="106"/>
      <c r="AK539" s="106"/>
    </row>
    <row r="540" ht="12.75" customHeight="1">
      <c r="A540" s="114">
        <v>531.0</v>
      </c>
      <c r="B540" s="107">
        <f>IF(A540&gt;$AE$6,"",SMALL(INDIRECT("'Selo '!"&amp;ADDRESS(17,$Z$3+5,4)&amp;":"&amp;ADDRESS(67,$Z$3+5,4)),A540))</f>
      </c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7"/>
      <c r="Y540" s="119"/>
      <c r="Z540" s="107">
        <f>IF(OR(A540&gt;$AE$6,$AE$6&lt;2,$B$6=0),"",(B540-$B$5)/$B$6)</f>
      </c>
      <c r="AA540" s="107">
        <f>IF(Z540="","",MAX(0.000000000001,MIN(0.999999999999,NORMSDIST(Z540))))</f>
      </c>
      <c r="AB540" s="107">
        <f>IF(AA540="","",LN(AA540))</f>
      </c>
      <c r="AC540" s="107">
        <f>IF(OR(A540&gt;$AE$6,$AE$6&lt;2,$B$6=0),"",INDEX($AA$10:$AA$1009,$AE$6+1-A540))</f>
      </c>
      <c r="AD540" s="107">
        <f>IF(AC540="","",LN(1-AC540))</f>
      </c>
      <c r="AE540" s="107">
        <f>IF(AB540="","",-(2*A540-1)*(AB540+AD540)/$AE$6)</f>
      </c>
      <c r="AF540" s="106">
        <f>IF(AE540="","",SUM($AE$10:AE540)-$AE$6)</f>
      </c>
      <c r="AG540" s="106"/>
      <c r="AH540" s="106"/>
      <c r="AI540" s="106"/>
      <c r="AJ540" s="106"/>
      <c r="AK540" s="106"/>
    </row>
    <row r="541" ht="12.75" customHeight="1">
      <c r="A541" s="114">
        <v>532.0</v>
      </c>
      <c r="B541" s="107">
        <f>IF(A541&gt;$AE$6,"",SMALL(INDIRECT("'Selo '!"&amp;ADDRESS(17,$Z$3+5,4)&amp;":"&amp;ADDRESS(67,$Z$3+5,4)),A541))</f>
      </c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7"/>
      <c r="Y541" s="119"/>
      <c r="Z541" s="107">
        <f>IF(OR(A541&gt;$AE$6,$AE$6&lt;2,$B$6=0),"",(B541-$B$5)/$B$6)</f>
      </c>
      <c r="AA541" s="107">
        <f>IF(Z541="","",MAX(0.000000000001,MIN(0.999999999999,NORMSDIST(Z541))))</f>
      </c>
      <c r="AB541" s="107">
        <f>IF(AA541="","",LN(AA541))</f>
      </c>
      <c r="AC541" s="107">
        <f>IF(OR(A541&gt;$AE$6,$AE$6&lt;2,$B$6=0),"",INDEX($AA$10:$AA$1009,$AE$6+1-A541))</f>
      </c>
      <c r="AD541" s="107">
        <f>IF(AC541="","",LN(1-AC541))</f>
      </c>
      <c r="AE541" s="107">
        <f>IF(AB541="","",-(2*A541-1)*(AB541+AD541)/$AE$6)</f>
      </c>
      <c r="AF541" s="106">
        <f>IF(AE541="","",SUM($AE$10:AE541)-$AE$6)</f>
      </c>
      <c r="AG541" s="106"/>
      <c r="AH541" s="106"/>
      <c r="AI541" s="106"/>
      <c r="AJ541" s="106"/>
      <c r="AK541" s="106"/>
    </row>
    <row r="542" ht="12.75" customHeight="1">
      <c r="A542" s="114">
        <v>533.0</v>
      </c>
      <c r="B542" s="107">
        <f>IF(A542&gt;$AE$6,"",SMALL(INDIRECT("'Selo '!"&amp;ADDRESS(17,$Z$3+5,4)&amp;":"&amp;ADDRESS(67,$Z$3+5,4)),A542))</f>
      </c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7"/>
      <c r="Y542" s="119"/>
      <c r="Z542" s="107">
        <f>IF(OR(A542&gt;$AE$6,$AE$6&lt;2,$B$6=0),"",(B542-$B$5)/$B$6)</f>
      </c>
      <c r="AA542" s="107">
        <f>IF(Z542="","",MAX(0.000000000001,MIN(0.999999999999,NORMSDIST(Z542))))</f>
      </c>
      <c r="AB542" s="107">
        <f>IF(AA542="","",LN(AA542))</f>
      </c>
      <c r="AC542" s="107">
        <f>IF(OR(A542&gt;$AE$6,$AE$6&lt;2,$B$6=0),"",INDEX($AA$10:$AA$1009,$AE$6+1-A542))</f>
      </c>
      <c r="AD542" s="107">
        <f>IF(AC542="","",LN(1-AC542))</f>
      </c>
      <c r="AE542" s="107">
        <f>IF(AB542="","",-(2*A542-1)*(AB542+AD542)/$AE$6)</f>
      </c>
      <c r="AF542" s="106">
        <f>IF(AE542="","",SUM($AE$10:AE542)-$AE$6)</f>
      </c>
      <c r="AG542" s="106"/>
      <c r="AH542" s="106"/>
      <c r="AI542" s="106"/>
      <c r="AJ542" s="106"/>
      <c r="AK542" s="106"/>
    </row>
    <row r="543" ht="12.75" customHeight="1">
      <c r="A543" s="114">
        <v>534.0</v>
      </c>
      <c r="B543" s="107">
        <f>IF(A543&gt;$AE$6,"",SMALL(INDIRECT("'Selo '!"&amp;ADDRESS(17,$Z$3+5,4)&amp;":"&amp;ADDRESS(67,$Z$3+5,4)),A543))</f>
      </c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7"/>
      <c r="Y543" s="119"/>
      <c r="Z543" s="107">
        <f>IF(OR(A543&gt;$AE$6,$AE$6&lt;2,$B$6=0),"",(B543-$B$5)/$B$6)</f>
      </c>
      <c r="AA543" s="107">
        <f>IF(Z543="","",MAX(0.000000000001,MIN(0.999999999999,NORMSDIST(Z543))))</f>
      </c>
      <c r="AB543" s="107">
        <f>IF(AA543="","",LN(AA543))</f>
      </c>
      <c r="AC543" s="107">
        <f>IF(OR(A543&gt;$AE$6,$AE$6&lt;2,$B$6=0),"",INDEX($AA$10:$AA$1009,$AE$6+1-A543))</f>
      </c>
      <c r="AD543" s="107">
        <f>IF(AC543="","",LN(1-AC543))</f>
      </c>
      <c r="AE543" s="107">
        <f>IF(AB543="","",-(2*A543-1)*(AB543+AD543)/$AE$6)</f>
      </c>
      <c r="AF543" s="106">
        <f>IF(AE543="","",SUM($AE$10:AE543)-$AE$6)</f>
      </c>
      <c r="AG543" s="106"/>
      <c r="AH543" s="106"/>
      <c r="AI543" s="106"/>
      <c r="AJ543" s="106"/>
      <c r="AK543" s="106"/>
    </row>
    <row r="544" ht="12.75" customHeight="1">
      <c r="A544" s="114">
        <v>535.0</v>
      </c>
      <c r="B544" s="107">
        <f>IF(A544&gt;$AE$6,"",SMALL(INDIRECT("'Selo '!"&amp;ADDRESS(17,$Z$3+5,4)&amp;":"&amp;ADDRESS(67,$Z$3+5,4)),A544))</f>
      </c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7"/>
      <c r="Y544" s="119"/>
      <c r="Z544" s="107">
        <f>IF(OR(A544&gt;$AE$6,$AE$6&lt;2,$B$6=0),"",(B544-$B$5)/$B$6)</f>
      </c>
      <c r="AA544" s="107">
        <f>IF(Z544="","",MAX(0.000000000001,MIN(0.999999999999,NORMSDIST(Z544))))</f>
      </c>
      <c r="AB544" s="107">
        <f>IF(AA544="","",LN(AA544))</f>
      </c>
      <c r="AC544" s="107">
        <f>IF(OR(A544&gt;$AE$6,$AE$6&lt;2,$B$6=0),"",INDEX($AA$10:$AA$1009,$AE$6+1-A544))</f>
      </c>
      <c r="AD544" s="107">
        <f>IF(AC544="","",LN(1-AC544))</f>
      </c>
      <c r="AE544" s="107">
        <f>IF(AB544="","",-(2*A544-1)*(AB544+AD544)/$AE$6)</f>
      </c>
      <c r="AF544" s="106">
        <f>IF(AE544="","",SUM($AE$10:AE544)-$AE$6)</f>
      </c>
      <c r="AG544" s="106"/>
      <c r="AH544" s="106"/>
      <c r="AI544" s="106"/>
      <c r="AJ544" s="106"/>
      <c r="AK544" s="106"/>
    </row>
    <row r="545" ht="12.75" customHeight="1">
      <c r="A545" s="114">
        <v>536.0</v>
      </c>
      <c r="B545" s="107">
        <f>IF(A545&gt;$AE$6,"",SMALL(INDIRECT("'Selo '!"&amp;ADDRESS(17,$Z$3+5,4)&amp;":"&amp;ADDRESS(67,$Z$3+5,4)),A545))</f>
      </c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7"/>
      <c r="Y545" s="119"/>
      <c r="Z545" s="107">
        <f>IF(OR(A545&gt;$AE$6,$AE$6&lt;2,$B$6=0),"",(B545-$B$5)/$B$6)</f>
      </c>
      <c r="AA545" s="107">
        <f>IF(Z545="","",MAX(0.000000000001,MIN(0.999999999999,NORMSDIST(Z545))))</f>
      </c>
      <c r="AB545" s="107">
        <f>IF(AA545="","",LN(AA545))</f>
      </c>
      <c r="AC545" s="107">
        <f>IF(OR(A545&gt;$AE$6,$AE$6&lt;2,$B$6=0),"",INDEX($AA$10:$AA$1009,$AE$6+1-A545))</f>
      </c>
      <c r="AD545" s="107">
        <f>IF(AC545="","",LN(1-AC545))</f>
      </c>
      <c r="AE545" s="107">
        <f>IF(AB545="","",-(2*A545-1)*(AB545+AD545)/$AE$6)</f>
      </c>
      <c r="AF545" s="106">
        <f>IF(AE545="","",SUM($AE$10:AE545)-$AE$6)</f>
      </c>
      <c r="AG545" s="106"/>
      <c r="AH545" s="106"/>
      <c r="AI545" s="106"/>
      <c r="AJ545" s="106"/>
      <c r="AK545" s="106"/>
    </row>
    <row r="546" ht="12.75" customHeight="1">
      <c r="A546" s="114">
        <v>537.0</v>
      </c>
      <c r="B546" s="107">
        <f>IF(A546&gt;$AE$6,"",SMALL(INDIRECT("'Selo '!"&amp;ADDRESS(17,$Z$3+5,4)&amp;":"&amp;ADDRESS(67,$Z$3+5,4)),A546))</f>
      </c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7"/>
      <c r="Y546" s="119"/>
      <c r="Z546" s="107">
        <f>IF(OR(A546&gt;$AE$6,$AE$6&lt;2,$B$6=0),"",(B546-$B$5)/$B$6)</f>
      </c>
      <c r="AA546" s="107">
        <f>IF(Z546="","",MAX(0.000000000001,MIN(0.999999999999,NORMSDIST(Z546))))</f>
      </c>
      <c r="AB546" s="107">
        <f>IF(AA546="","",LN(AA546))</f>
      </c>
      <c r="AC546" s="107">
        <f>IF(OR(A546&gt;$AE$6,$AE$6&lt;2,$B$6=0),"",INDEX($AA$10:$AA$1009,$AE$6+1-A546))</f>
      </c>
      <c r="AD546" s="107">
        <f>IF(AC546="","",LN(1-AC546))</f>
      </c>
      <c r="AE546" s="107">
        <f>IF(AB546="","",-(2*A546-1)*(AB546+AD546)/$AE$6)</f>
      </c>
      <c r="AF546" s="106">
        <f>IF(AE546="","",SUM($AE$10:AE546)-$AE$6)</f>
      </c>
      <c r="AG546" s="106"/>
      <c r="AH546" s="106"/>
      <c r="AI546" s="106"/>
      <c r="AJ546" s="106"/>
      <c r="AK546" s="106"/>
    </row>
    <row r="547" ht="12.75" customHeight="1">
      <c r="A547" s="114">
        <v>538.0</v>
      </c>
      <c r="B547" s="107">
        <f>IF(A547&gt;$AE$6,"",SMALL(INDIRECT("'Selo '!"&amp;ADDRESS(17,$Z$3+5,4)&amp;":"&amp;ADDRESS(67,$Z$3+5,4)),A547))</f>
      </c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7"/>
      <c r="Y547" s="119"/>
      <c r="Z547" s="107">
        <f>IF(OR(A547&gt;$AE$6,$AE$6&lt;2,$B$6=0),"",(B547-$B$5)/$B$6)</f>
      </c>
      <c r="AA547" s="107">
        <f>IF(Z547="","",MAX(0.000000000001,MIN(0.999999999999,NORMSDIST(Z547))))</f>
      </c>
      <c r="AB547" s="107">
        <f>IF(AA547="","",LN(AA547))</f>
      </c>
      <c r="AC547" s="107">
        <f>IF(OR(A547&gt;$AE$6,$AE$6&lt;2,$B$6=0),"",INDEX($AA$10:$AA$1009,$AE$6+1-A547))</f>
      </c>
      <c r="AD547" s="107">
        <f>IF(AC547="","",LN(1-AC547))</f>
      </c>
      <c r="AE547" s="107">
        <f>IF(AB547="","",-(2*A547-1)*(AB547+AD547)/$AE$6)</f>
      </c>
      <c r="AF547" s="106">
        <f>IF(AE547="","",SUM($AE$10:AE547)-$AE$6)</f>
      </c>
      <c r="AG547" s="106"/>
      <c r="AH547" s="106"/>
      <c r="AI547" s="106"/>
      <c r="AJ547" s="106"/>
      <c r="AK547" s="106"/>
    </row>
    <row r="548" ht="12.75" customHeight="1">
      <c r="A548" s="114">
        <v>539.0</v>
      </c>
      <c r="B548" s="107">
        <f>IF(A548&gt;$AE$6,"",SMALL(INDIRECT("'Selo '!"&amp;ADDRESS(17,$Z$3+5,4)&amp;":"&amp;ADDRESS(67,$Z$3+5,4)),A548))</f>
      </c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7"/>
      <c r="Y548" s="119"/>
      <c r="Z548" s="107">
        <f>IF(OR(A548&gt;$AE$6,$AE$6&lt;2,$B$6=0),"",(B548-$B$5)/$B$6)</f>
      </c>
      <c r="AA548" s="107">
        <f>IF(Z548="","",MAX(0.000000000001,MIN(0.999999999999,NORMSDIST(Z548))))</f>
      </c>
      <c r="AB548" s="107">
        <f>IF(AA548="","",LN(AA548))</f>
      </c>
      <c r="AC548" s="107">
        <f>IF(OR(A548&gt;$AE$6,$AE$6&lt;2,$B$6=0),"",INDEX($AA$10:$AA$1009,$AE$6+1-A548))</f>
      </c>
      <c r="AD548" s="107">
        <f>IF(AC548="","",LN(1-AC548))</f>
      </c>
      <c r="AE548" s="107">
        <f>IF(AB548="","",-(2*A548-1)*(AB548+AD548)/$AE$6)</f>
      </c>
      <c r="AF548" s="106">
        <f>IF(AE548="","",SUM($AE$10:AE548)-$AE$6)</f>
      </c>
      <c r="AG548" s="106"/>
      <c r="AH548" s="106"/>
      <c r="AI548" s="106"/>
      <c r="AJ548" s="106"/>
      <c r="AK548" s="106"/>
    </row>
    <row r="549" ht="12.75" customHeight="1">
      <c r="A549" s="114">
        <v>540.0</v>
      </c>
      <c r="B549" s="107">
        <f>IF(A549&gt;$AE$6,"",SMALL(INDIRECT("'Selo '!"&amp;ADDRESS(17,$Z$3+5,4)&amp;":"&amp;ADDRESS(67,$Z$3+5,4)),A549))</f>
      </c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7"/>
      <c r="Y549" s="119"/>
      <c r="Z549" s="107">
        <f>IF(OR(A549&gt;$AE$6,$AE$6&lt;2,$B$6=0),"",(B549-$B$5)/$B$6)</f>
      </c>
      <c r="AA549" s="107">
        <f>IF(Z549="","",MAX(0.000000000001,MIN(0.999999999999,NORMSDIST(Z549))))</f>
      </c>
      <c r="AB549" s="107">
        <f>IF(AA549="","",LN(AA549))</f>
      </c>
      <c r="AC549" s="107">
        <f>IF(OR(A549&gt;$AE$6,$AE$6&lt;2,$B$6=0),"",INDEX($AA$10:$AA$1009,$AE$6+1-A549))</f>
      </c>
      <c r="AD549" s="107">
        <f>IF(AC549="","",LN(1-AC549))</f>
      </c>
      <c r="AE549" s="107">
        <f>IF(AB549="","",-(2*A549-1)*(AB549+AD549)/$AE$6)</f>
      </c>
      <c r="AF549" s="106">
        <f>IF(AE549="","",SUM($AE$10:AE549)-$AE$6)</f>
      </c>
      <c r="AG549" s="106"/>
      <c r="AH549" s="106"/>
      <c r="AI549" s="106"/>
      <c r="AJ549" s="106"/>
      <c r="AK549" s="106"/>
    </row>
    <row r="550" ht="12.75" customHeight="1">
      <c r="A550" s="114">
        <v>541.0</v>
      </c>
      <c r="B550" s="107">
        <f>IF(A550&gt;$AE$6,"",SMALL(INDIRECT("'Selo '!"&amp;ADDRESS(17,$Z$3+5,4)&amp;":"&amp;ADDRESS(67,$Z$3+5,4)),A550))</f>
      </c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7"/>
      <c r="Y550" s="119"/>
      <c r="Z550" s="107">
        <f>IF(OR(A550&gt;$AE$6,$AE$6&lt;2,$B$6=0),"",(B550-$B$5)/$B$6)</f>
      </c>
      <c r="AA550" s="107">
        <f>IF(Z550="","",MAX(0.000000000001,MIN(0.999999999999,NORMSDIST(Z550))))</f>
      </c>
      <c r="AB550" s="107">
        <f>IF(AA550="","",LN(AA550))</f>
      </c>
      <c r="AC550" s="107">
        <f>IF(OR(A550&gt;$AE$6,$AE$6&lt;2,$B$6=0),"",INDEX($AA$10:$AA$1009,$AE$6+1-A550))</f>
      </c>
      <c r="AD550" s="107">
        <f>IF(AC550="","",LN(1-AC550))</f>
      </c>
      <c r="AE550" s="107">
        <f>IF(AB550="","",-(2*A550-1)*(AB550+AD550)/$AE$6)</f>
      </c>
      <c r="AF550" s="106">
        <f>IF(AE550="","",SUM($AE$10:AE550)-$AE$6)</f>
      </c>
      <c r="AG550" s="106"/>
      <c r="AH550" s="106"/>
      <c r="AI550" s="106"/>
      <c r="AJ550" s="106"/>
      <c r="AK550" s="106"/>
    </row>
    <row r="551" ht="12.75" customHeight="1">
      <c r="A551" s="114">
        <v>542.0</v>
      </c>
      <c r="B551" s="107">
        <f>IF(A551&gt;$AE$6,"",SMALL(INDIRECT("'Selo '!"&amp;ADDRESS(17,$Z$3+5,4)&amp;":"&amp;ADDRESS(67,$Z$3+5,4)),A551))</f>
      </c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7"/>
      <c r="Y551" s="119"/>
      <c r="Z551" s="107">
        <f>IF(OR(A551&gt;$AE$6,$AE$6&lt;2,$B$6=0),"",(B551-$B$5)/$B$6)</f>
      </c>
      <c r="AA551" s="107">
        <f>IF(Z551="","",MAX(0.000000000001,MIN(0.999999999999,NORMSDIST(Z551))))</f>
      </c>
      <c r="AB551" s="107">
        <f>IF(AA551="","",LN(AA551))</f>
      </c>
      <c r="AC551" s="107">
        <f>IF(OR(A551&gt;$AE$6,$AE$6&lt;2,$B$6=0),"",INDEX($AA$10:$AA$1009,$AE$6+1-A551))</f>
      </c>
      <c r="AD551" s="107">
        <f>IF(AC551="","",LN(1-AC551))</f>
      </c>
      <c r="AE551" s="107">
        <f>IF(AB551="","",-(2*A551-1)*(AB551+AD551)/$AE$6)</f>
      </c>
      <c r="AF551" s="106">
        <f>IF(AE551="","",SUM($AE$10:AE551)-$AE$6)</f>
      </c>
      <c r="AG551" s="106"/>
      <c r="AH551" s="106"/>
      <c r="AI551" s="106"/>
      <c r="AJ551" s="106"/>
      <c r="AK551" s="106"/>
    </row>
    <row r="552" ht="12.75" customHeight="1">
      <c r="A552" s="114">
        <v>543.0</v>
      </c>
      <c r="B552" s="107">
        <f>IF(A552&gt;$AE$6,"",SMALL(INDIRECT("'Selo '!"&amp;ADDRESS(17,$Z$3+5,4)&amp;":"&amp;ADDRESS(67,$Z$3+5,4)),A552))</f>
      </c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7"/>
      <c r="Y552" s="119"/>
      <c r="Z552" s="107">
        <f>IF(OR(A552&gt;$AE$6,$AE$6&lt;2,$B$6=0),"",(B552-$B$5)/$B$6)</f>
      </c>
      <c r="AA552" s="107">
        <f>IF(Z552="","",MAX(0.000000000001,MIN(0.999999999999,NORMSDIST(Z552))))</f>
      </c>
      <c r="AB552" s="107">
        <f>IF(AA552="","",LN(AA552))</f>
      </c>
      <c r="AC552" s="107">
        <f>IF(OR(A552&gt;$AE$6,$AE$6&lt;2,$B$6=0),"",INDEX($AA$10:$AA$1009,$AE$6+1-A552))</f>
      </c>
      <c r="AD552" s="107">
        <f>IF(AC552="","",LN(1-AC552))</f>
      </c>
      <c r="AE552" s="107">
        <f>IF(AB552="","",-(2*A552-1)*(AB552+AD552)/$AE$6)</f>
      </c>
      <c r="AF552" s="106">
        <f>IF(AE552="","",SUM($AE$10:AE552)-$AE$6)</f>
      </c>
      <c r="AG552" s="106"/>
      <c r="AH552" s="106"/>
      <c r="AI552" s="106"/>
      <c r="AJ552" s="106"/>
      <c r="AK552" s="106"/>
    </row>
    <row r="553" ht="12.75" customHeight="1">
      <c r="A553" s="114">
        <v>544.0</v>
      </c>
      <c r="B553" s="107">
        <f>IF(A553&gt;$AE$6,"",SMALL(INDIRECT("'Selo '!"&amp;ADDRESS(17,$Z$3+5,4)&amp;":"&amp;ADDRESS(67,$Z$3+5,4)),A553))</f>
      </c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7"/>
      <c r="Y553" s="119"/>
      <c r="Z553" s="107">
        <f>IF(OR(A553&gt;$AE$6,$AE$6&lt;2,$B$6=0),"",(B553-$B$5)/$B$6)</f>
      </c>
      <c r="AA553" s="107">
        <f>IF(Z553="","",MAX(0.000000000001,MIN(0.999999999999,NORMSDIST(Z553))))</f>
      </c>
      <c r="AB553" s="107">
        <f>IF(AA553="","",LN(AA553))</f>
      </c>
      <c r="AC553" s="107">
        <f>IF(OR(A553&gt;$AE$6,$AE$6&lt;2,$B$6=0),"",INDEX($AA$10:$AA$1009,$AE$6+1-A553))</f>
      </c>
      <c r="AD553" s="107">
        <f>IF(AC553="","",LN(1-AC553))</f>
      </c>
      <c r="AE553" s="107">
        <f>IF(AB553="","",-(2*A553-1)*(AB553+AD553)/$AE$6)</f>
      </c>
      <c r="AF553" s="106">
        <f>IF(AE553="","",SUM($AE$10:AE553)-$AE$6)</f>
      </c>
      <c r="AG553" s="106"/>
      <c r="AH553" s="106"/>
      <c r="AI553" s="106"/>
      <c r="AJ553" s="106"/>
      <c r="AK553" s="106"/>
    </row>
    <row r="554" ht="12.75" customHeight="1">
      <c r="A554" s="114">
        <v>545.0</v>
      </c>
      <c r="B554" s="107">
        <f>IF(A554&gt;$AE$6,"",SMALL(INDIRECT("'Selo '!"&amp;ADDRESS(17,$Z$3+5,4)&amp;":"&amp;ADDRESS(67,$Z$3+5,4)),A554))</f>
      </c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7"/>
      <c r="Y554" s="119"/>
      <c r="Z554" s="107">
        <f>IF(OR(A554&gt;$AE$6,$AE$6&lt;2,$B$6=0),"",(B554-$B$5)/$B$6)</f>
      </c>
      <c r="AA554" s="107">
        <f>IF(Z554="","",MAX(0.000000000001,MIN(0.999999999999,NORMSDIST(Z554))))</f>
      </c>
      <c r="AB554" s="107">
        <f>IF(AA554="","",LN(AA554))</f>
      </c>
      <c r="AC554" s="107">
        <f>IF(OR(A554&gt;$AE$6,$AE$6&lt;2,$B$6=0),"",INDEX($AA$10:$AA$1009,$AE$6+1-A554))</f>
      </c>
      <c r="AD554" s="107">
        <f>IF(AC554="","",LN(1-AC554))</f>
      </c>
      <c r="AE554" s="107">
        <f>IF(AB554="","",-(2*A554-1)*(AB554+AD554)/$AE$6)</f>
      </c>
      <c r="AF554" s="106">
        <f>IF(AE554="","",SUM($AE$10:AE554)-$AE$6)</f>
      </c>
      <c r="AG554" s="106"/>
      <c r="AH554" s="106"/>
      <c r="AI554" s="106"/>
      <c r="AJ554" s="106"/>
      <c r="AK554" s="106"/>
    </row>
    <row r="555" ht="12.75" customHeight="1">
      <c r="A555" s="114">
        <v>546.0</v>
      </c>
      <c r="B555" s="107">
        <f>IF(A555&gt;$AE$6,"",SMALL(INDIRECT("'Selo '!"&amp;ADDRESS(17,$Z$3+5,4)&amp;":"&amp;ADDRESS(67,$Z$3+5,4)),A555))</f>
      </c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7"/>
      <c r="Y555" s="119"/>
      <c r="Z555" s="107">
        <f>IF(OR(A555&gt;$AE$6,$AE$6&lt;2,$B$6=0),"",(B555-$B$5)/$B$6)</f>
      </c>
      <c r="AA555" s="107">
        <f>IF(Z555="","",MAX(0.000000000001,MIN(0.999999999999,NORMSDIST(Z555))))</f>
      </c>
      <c r="AB555" s="107">
        <f>IF(AA555="","",LN(AA555))</f>
      </c>
      <c r="AC555" s="107">
        <f>IF(OR(A555&gt;$AE$6,$AE$6&lt;2,$B$6=0),"",INDEX($AA$10:$AA$1009,$AE$6+1-A555))</f>
      </c>
      <c r="AD555" s="107">
        <f>IF(AC555="","",LN(1-AC555))</f>
      </c>
      <c r="AE555" s="107">
        <f>IF(AB555="","",-(2*A555-1)*(AB555+AD555)/$AE$6)</f>
      </c>
      <c r="AF555" s="106">
        <f>IF(AE555="","",SUM($AE$10:AE555)-$AE$6)</f>
      </c>
      <c r="AG555" s="106"/>
      <c r="AH555" s="106"/>
      <c r="AI555" s="106"/>
      <c r="AJ555" s="106"/>
      <c r="AK555" s="106"/>
    </row>
    <row r="556" ht="12.75" customHeight="1">
      <c r="A556" s="114">
        <v>547.0</v>
      </c>
      <c r="B556" s="107">
        <f>IF(A556&gt;$AE$6,"",SMALL(INDIRECT("'Selo '!"&amp;ADDRESS(17,$Z$3+5,4)&amp;":"&amp;ADDRESS(67,$Z$3+5,4)),A556))</f>
      </c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7"/>
      <c r="Y556" s="119"/>
      <c r="Z556" s="107">
        <f>IF(OR(A556&gt;$AE$6,$AE$6&lt;2,$B$6=0),"",(B556-$B$5)/$B$6)</f>
      </c>
      <c r="AA556" s="107">
        <f>IF(Z556="","",MAX(0.000000000001,MIN(0.999999999999,NORMSDIST(Z556))))</f>
      </c>
      <c r="AB556" s="107">
        <f>IF(AA556="","",LN(AA556))</f>
      </c>
      <c r="AC556" s="107">
        <f>IF(OR(A556&gt;$AE$6,$AE$6&lt;2,$B$6=0),"",INDEX($AA$10:$AA$1009,$AE$6+1-A556))</f>
      </c>
      <c r="AD556" s="107">
        <f>IF(AC556="","",LN(1-AC556))</f>
      </c>
      <c r="AE556" s="107">
        <f>IF(AB556="","",-(2*A556-1)*(AB556+AD556)/$AE$6)</f>
      </c>
      <c r="AF556" s="106">
        <f>IF(AE556="","",SUM($AE$10:AE556)-$AE$6)</f>
      </c>
      <c r="AG556" s="106"/>
      <c r="AH556" s="106"/>
      <c r="AI556" s="106"/>
      <c r="AJ556" s="106"/>
      <c r="AK556" s="106"/>
    </row>
    <row r="557" ht="12.75" customHeight="1">
      <c r="A557" s="114">
        <v>548.0</v>
      </c>
      <c r="B557" s="107">
        <f>IF(A557&gt;$AE$6,"",SMALL(INDIRECT("'Selo '!"&amp;ADDRESS(17,$Z$3+5,4)&amp;":"&amp;ADDRESS(67,$Z$3+5,4)),A557))</f>
      </c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7"/>
      <c r="Y557" s="119"/>
      <c r="Z557" s="107">
        <f>IF(OR(A557&gt;$AE$6,$AE$6&lt;2,$B$6=0),"",(B557-$B$5)/$B$6)</f>
      </c>
      <c r="AA557" s="107">
        <f>IF(Z557="","",MAX(0.000000000001,MIN(0.999999999999,NORMSDIST(Z557))))</f>
      </c>
      <c r="AB557" s="107">
        <f>IF(AA557="","",LN(AA557))</f>
      </c>
      <c r="AC557" s="107">
        <f>IF(OR(A557&gt;$AE$6,$AE$6&lt;2,$B$6=0),"",INDEX($AA$10:$AA$1009,$AE$6+1-A557))</f>
      </c>
      <c r="AD557" s="107">
        <f>IF(AC557="","",LN(1-AC557))</f>
      </c>
      <c r="AE557" s="107">
        <f>IF(AB557="","",-(2*A557-1)*(AB557+AD557)/$AE$6)</f>
      </c>
      <c r="AF557" s="106">
        <f>IF(AE557="","",SUM($AE$10:AE557)-$AE$6)</f>
      </c>
      <c r="AG557" s="106"/>
      <c r="AH557" s="106"/>
      <c r="AI557" s="106"/>
      <c r="AJ557" s="106"/>
      <c r="AK557" s="106"/>
    </row>
    <row r="558" ht="12.75" customHeight="1">
      <c r="A558" s="114">
        <v>549.0</v>
      </c>
      <c r="B558" s="107">
        <f>IF(A558&gt;$AE$6,"",SMALL(INDIRECT("'Selo '!"&amp;ADDRESS(17,$Z$3+5,4)&amp;":"&amp;ADDRESS(67,$Z$3+5,4)),A558))</f>
      </c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7"/>
      <c r="Y558" s="119"/>
      <c r="Z558" s="107">
        <f>IF(OR(A558&gt;$AE$6,$AE$6&lt;2,$B$6=0),"",(B558-$B$5)/$B$6)</f>
      </c>
      <c r="AA558" s="107">
        <f>IF(Z558="","",MAX(0.000000000001,MIN(0.999999999999,NORMSDIST(Z558))))</f>
      </c>
      <c r="AB558" s="107">
        <f>IF(AA558="","",LN(AA558))</f>
      </c>
      <c r="AC558" s="107">
        <f>IF(OR(A558&gt;$AE$6,$AE$6&lt;2,$B$6=0),"",INDEX($AA$10:$AA$1009,$AE$6+1-A558))</f>
      </c>
      <c r="AD558" s="107">
        <f>IF(AC558="","",LN(1-AC558))</f>
      </c>
      <c r="AE558" s="107">
        <f>IF(AB558="","",-(2*A558-1)*(AB558+AD558)/$AE$6)</f>
      </c>
      <c r="AF558" s="106">
        <f>IF(AE558="","",SUM($AE$10:AE558)-$AE$6)</f>
      </c>
      <c r="AG558" s="106"/>
      <c r="AH558" s="106"/>
      <c r="AI558" s="106"/>
      <c r="AJ558" s="106"/>
      <c r="AK558" s="106"/>
    </row>
    <row r="559" ht="12.75" customHeight="1">
      <c r="A559" s="114">
        <v>550.0</v>
      </c>
      <c r="B559" s="107">
        <f>IF(A559&gt;$AE$6,"",SMALL(INDIRECT("'Selo '!"&amp;ADDRESS(17,$Z$3+5,4)&amp;":"&amp;ADDRESS(67,$Z$3+5,4)),A559))</f>
      </c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7"/>
      <c r="Y559" s="119"/>
      <c r="Z559" s="107">
        <f>IF(OR(A559&gt;$AE$6,$AE$6&lt;2,$B$6=0),"",(B559-$B$5)/$B$6)</f>
      </c>
      <c r="AA559" s="107">
        <f>IF(Z559="","",MAX(0.000000000001,MIN(0.999999999999,NORMSDIST(Z559))))</f>
      </c>
      <c r="AB559" s="107">
        <f>IF(AA559="","",LN(AA559))</f>
      </c>
      <c r="AC559" s="107">
        <f>IF(OR(A559&gt;$AE$6,$AE$6&lt;2,$B$6=0),"",INDEX($AA$10:$AA$1009,$AE$6+1-A559))</f>
      </c>
      <c r="AD559" s="107">
        <f>IF(AC559="","",LN(1-AC559))</f>
      </c>
      <c r="AE559" s="107">
        <f>IF(AB559="","",-(2*A559-1)*(AB559+AD559)/$AE$6)</f>
      </c>
      <c r="AF559" s="106">
        <f>IF(AE559="","",SUM($AE$10:AE559)-$AE$6)</f>
      </c>
      <c r="AG559" s="106"/>
      <c r="AH559" s="106"/>
      <c r="AI559" s="106"/>
      <c r="AJ559" s="106"/>
      <c r="AK559" s="106"/>
    </row>
    <row r="560" ht="12.75" customHeight="1">
      <c r="A560" s="114">
        <v>551.0</v>
      </c>
      <c r="B560" s="107">
        <f>IF(A560&gt;$AE$6,"",SMALL(INDIRECT("'Selo '!"&amp;ADDRESS(17,$Z$3+5,4)&amp;":"&amp;ADDRESS(67,$Z$3+5,4)),A560))</f>
      </c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7"/>
      <c r="Y560" s="119"/>
      <c r="Z560" s="107">
        <f>IF(OR(A560&gt;$AE$6,$AE$6&lt;2,$B$6=0),"",(B560-$B$5)/$B$6)</f>
      </c>
      <c r="AA560" s="107">
        <f>IF(Z560="","",MAX(0.000000000001,MIN(0.999999999999,NORMSDIST(Z560))))</f>
      </c>
      <c r="AB560" s="107">
        <f>IF(AA560="","",LN(AA560))</f>
      </c>
      <c r="AC560" s="107">
        <f>IF(OR(A560&gt;$AE$6,$AE$6&lt;2,$B$6=0),"",INDEX($AA$10:$AA$1009,$AE$6+1-A560))</f>
      </c>
      <c r="AD560" s="107">
        <f>IF(AC560="","",LN(1-AC560))</f>
      </c>
      <c r="AE560" s="107">
        <f>IF(AB560="","",-(2*A560-1)*(AB560+AD560)/$AE$6)</f>
      </c>
      <c r="AF560" s="106">
        <f>IF(AE560="","",SUM($AE$10:AE560)-$AE$6)</f>
      </c>
      <c r="AG560" s="106"/>
      <c r="AH560" s="106"/>
      <c r="AI560" s="106"/>
      <c r="AJ560" s="106"/>
      <c r="AK560" s="106"/>
    </row>
    <row r="561" ht="12.75" customHeight="1">
      <c r="A561" s="114">
        <v>552.0</v>
      </c>
      <c r="B561" s="107">
        <f>IF(A561&gt;$AE$6,"",SMALL(INDIRECT("'Selo '!"&amp;ADDRESS(17,$Z$3+5,4)&amp;":"&amp;ADDRESS(67,$Z$3+5,4)),A561))</f>
      </c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7"/>
      <c r="Y561" s="119"/>
      <c r="Z561" s="107">
        <f>IF(OR(A561&gt;$AE$6,$AE$6&lt;2,$B$6=0),"",(B561-$B$5)/$B$6)</f>
      </c>
      <c r="AA561" s="107">
        <f>IF(Z561="","",MAX(0.000000000001,MIN(0.999999999999,NORMSDIST(Z561))))</f>
      </c>
      <c r="AB561" s="107">
        <f>IF(AA561="","",LN(AA561))</f>
      </c>
      <c r="AC561" s="107">
        <f>IF(OR(A561&gt;$AE$6,$AE$6&lt;2,$B$6=0),"",INDEX($AA$10:$AA$1009,$AE$6+1-A561))</f>
      </c>
      <c r="AD561" s="107">
        <f>IF(AC561="","",LN(1-AC561))</f>
      </c>
      <c r="AE561" s="107">
        <f>IF(AB561="","",-(2*A561-1)*(AB561+AD561)/$AE$6)</f>
      </c>
      <c r="AF561" s="106">
        <f>IF(AE561="","",SUM($AE$10:AE561)-$AE$6)</f>
      </c>
      <c r="AG561" s="106"/>
      <c r="AH561" s="106"/>
      <c r="AI561" s="106"/>
      <c r="AJ561" s="106"/>
      <c r="AK561" s="106"/>
    </row>
    <row r="562" ht="12.75" customHeight="1">
      <c r="A562" s="114">
        <v>553.0</v>
      </c>
      <c r="B562" s="107">
        <f>IF(A562&gt;$AE$6,"",SMALL(INDIRECT("'Selo '!"&amp;ADDRESS(17,$Z$3+5,4)&amp;":"&amp;ADDRESS(67,$Z$3+5,4)),A562))</f>
      </c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7"/>
      <c r="Y562" s="119"/>
      <c r="Z562" s="107">
        <f>IF(OR(A562&gt;$AE$6,$AE$6&lt;2,$B$6=0),"",(B562-$B$5)/$B$6)</f>
      </c>
      <c r="AA562" s="107">
        <f>IF(Z562="","",MAX(0.000000000001,MIN(0.999999999999,NORMSDIST(Z562))))</f>
      </c>
      <c r="AB562" s="107">
        <f>IF(AA562="","",LN(AA562))</f>
      </c>
      <c r="AC562" s="107">
        <f>IF(OR(A562&gt;$AE$6,$AE$6&lt;2,$B$6=0),"",INDEX($AA$10:$AA$1009,$AE$6+1-A562))</f>
      </c>
      <c r="AD562" s="107">
        <f>IF(AC562="","",LN(1-AC562))</f>
      </c>
      <c r="AE562" s="107">
        <f>IF(AB562="","",-(2*A562-1)*(AB562+AD562)/$AE$6)</f>
      </c>
      <c r="AF562" s="106">
        <f>IF(AE562="","",SUM($AE$10:AE562)-$AE$6)</f>
      </c>
      <c r="AG562" s="106"/>
      <c r="AH562" s="106"/>
      <c r="AI562" s="106"/>
      <c r="AJ562" s="106"/>
      <c r="AK562" s="106"/>
    </row>
    <row r="563" ht="12.75" customHeight="1">
      <c r="A563" s="114">
        <v>554.0</v>
      </c>
      <c r="B563" s="107">
        <f>IF(A563&gt;$AE$6,"",SMALL(INDIRECT("'Selo '!"&amp;ADDRESS(17,$Z$3+5,4)&amp;":"&amp;ADDRESS(67,$Z$3+5,4)),A563))</f>
      </c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7"/>
      <c r="Y563" s="119"/>
      <c r="Z563" s="107">
        <f>IF(OR(A563&gt;$AE$6,$AE$6&lt;2,$B$6=0),"",(B563-$B$5)/$B$6)</f>
      </c>
      <c r="AA563" s="107">
        <f>IF(Z563="","",MAX(0.000000000001,MIN(0.999999999999,NORMSDIST(Z563))))</f>
      </c>
      <c r="AB563" s="107">
        <f>IF(AA563="","",LN(AA563))</f>
      </c>
      <c r="AC563" s="107">
        <f>IF(OR(A563&gt;$AE$6,$AE$6&lt;2,$B$6=0),"",INDEX($AA$10:$AA$1009,$AE$6+1-A563))</f>
      </c>
      <c r="AD563" s="107">
        <f>IF(AC563="","",LN(1-AC563))</f>
      </c>
      <c r="AE563" s="107">
        <f>IF(AB563="","",-(2*A563-1)*(AB563+AD563)/$AE$6)</f>
      </c>
      <c r="AF563" s="106">
        <f>IF(AE563="","",SUM($AE$10:AE563)-$AE$6)</f>
      </c>
      <c r="AG563" s="106"/>
      <c r="AH563" s="106"/>
      <c r="AI563" s="106"/>
      <c r="AJ563" s="106"/>
      <c r="AK563" s="106"/>
    </row>
    <row r="564" ht="12.75" customHeight="1">
      <c r="A564" s="114">
        <v>555.0</v>
      </c>
      <c r="B564" s="107">
        <f>IF(A564&gt;$AE$6,"",SMALL(INDIRECT("'Selo '!"&amp;ADDRESS(17,$Z$3+5,4)&amp;":"&amp;ADDRESS(67,$Z$3+5,4)),A564))</f>
      </c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7"/>
      <c r="Y564" s="119"/>
      <c r="Z564" s="107">
        <f>IF(OR(A564&gt;$AE$6,$AE$6&lt;2,$B$6=0),"",(B564-$B$5)/$B$6)</f>
      </c>
      <c r="AA564" s="107">
        <f>IF(Z564="","",MAX(0.000000000001,MIN(0.999999999999,NORMSDIST(Z564))))</f>
      </c>
      <c r="AB564" s="107">
        <f>IF(AA564="","",LN(AA564))</f>
      </c>
      <c r="AC564" s="107">
        <f>IF(OR(A564&gt;$AE$6,$AE$6&lt;2,$B$6=0),"",INDEX($AA$10:$AA$1009,$AE$6+1-A564))</f>
      </c>
      <c r="AD564" s="107">
        <f>IF(AC564="","",LN(1-AC564))</f>
      </c>
      <c r="AE564" s="107">
        <f>IF(AB564="","",-(2*A564-1)*(AB564+AD564)/$AE$6)</f>
      </c>
      <c r="AF564" s="106">
        <f>IF(AE564="","",SUM($AE$10:AE564)-$AE$6)</f>
      </c>
      <c r="AG564" s="106"/>
      <c r="AH564" s="106"/>
      <c r="AI564" s="106"/>
      <c r="AJ564" s="106"/>
      <c r="AK564" s="106"/>
    </row>
    <row r="565" ht="12.75" customHeight="1">
      <c r="A565" s="114">
        <v>556.0</v>
      </c>
      <c r="B565" s="107">
        <f>IF(A565&gt;$AE$6,"",SMALL(INDIRECT("'Selo '!"&amp;ADDRESS(17,$Z$3+5,4)&amp;":"&amp;ADDRESS(67,$Z$3+5,4)),A565))</f>
      </c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7"/>
      <c r="Y565" s="119"/>
      <c r="Z565" s="107">
        <f>IF(OR(A565&gt;$AE$6,$AE$6&lt;2,$B$6=0),"",(B565-$B$5)/$B$6)</f>
      </c>
      <c r="AA565" s="107">
        <f>IF(Z565="","",MAX(0.000000000001,MIN(0.999999999999,NORMSDIST(Z565))))</f>
      </c>
      <c r="AB565" s="107">
        <f>IF(AA565="","",LN(AA565))</f>
      </c>
      <c r="AC565" s="107">
        <f>IF(OR(A565&gt;$AE$6,$AE$6&lt;2,$B$6=0),"",INDEX($AA$10:$AA$1009,$AE$6+1-A565))</f>
      </c>
      <c r="AD565" s="107">
        <f>IF(AC565="","",LN(1-AC565))</f>
      </c>
      <c r="AE565" s="107">
        <f>IF(AB565="","",-(2*A565-1)*(AB565+AD565)/$AE$6)</f>
      </c>
      <c r="AF565" s="106">
        <f>IF(AE565="","",SUM($AE$10:AE565)-$AE$6)</f>
      </c>
      <c r="AG565" s="106"/>
      <c r="AH565" s="106"/>
      <c r="AI565" s="106"/>
      <c r="AJ565" s="106"/>
      <c r="AK565" s="106"/>
    </row>
    <row r="566" ht="12.75" customHeight="1">
      <c r="A566" s="114">
        <v>557.0</v>
      </c>
      <c r="B566" s="107">
        <f>IF(A566&gt;$AE$6,"",SMALL(INDIRECT("'Selo '!"&amp;ADDRESS(17,$Z$3+5,4)&amp;":"&amp;ADDRESS(67,$Z$3+5,4)),A566))</f>
      </c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7"/>
      <c r="Y566" s="119"/>
      <c r="Z566" s="107">
        <f>IF(OR(A566&gt;$AE$6,$AE$6&lt;2,$B$6=0),"",(B566-$B$5)/$B$6)</f>
      </c>
      <c r="AA566" s="107">
        <f>IF(Z566="","",MAX(0.000000000001,MIN(0.999999999999,NORMSDIST(Z566))))</f>
      </c>
      <c r="AB566" s="107">
        <f>IF(AA566="","",LN(AA566))</f>
      </c>
      <c r="AC566" s="107">
        <f>IF(OR(A566&gt;$AE$6,$AE$6&lt;2,$B$6=0),"",INDEX($AA$10:$AA$1009,$AE$6+1-A566))</f>
      </c>
      <c r="AD566" s="107">
        <f>IF(AC566="","",LN(1-AC566))</f>
      </c>
      <c r="AE566" s="107">
        <f>IF(AB566="","",-(2*A566-1)*(AB566+AD566)/$AE$6)</f>
      </c>
      <c r="AF566" s="106">
        <f>IF(AE566="","",SUM($AE$10:AE566)-$AE$6)</f>
      </c>
      <c r="AG566" s="106"/>
      <c r="AH566" s="106"/>
      <c r="AI566" s="106"/>
      <c r="AJ566" s="106"/>
      <c r="AK566" s="106"/>
    </row>
    <row r="567" ht="12.75" customHeight="1">
      <c r="A567" s="114">
        <v>558.0</v>
      </c>
      <c r="B567" s="107">
        <f>IF(A567&gt;$AE$6,"",SMALL(INDIRECT("'Selo '!"&amp;ADDRESS(17,$Z$3+5,4)&amp;":"&amp;ADDRESS(67,$Z$3+5,4)),A567))</f>
      </c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7"/>
      <c r="Y567" s="119"/>
      <c r="Z567" s="107">
        <f>IF(OR(A567&gt;$AE$6,$AE$6&lt;2,$B$6=0),"",(B567-$B$5)/$B$6)</f>
      </c>
      <c r="AA567" s="107">
        <f>IF(Z567="","",MAX(0.000000000001,MIN(0.999999999999,NORMSDIST(Z567))))</f>
      </c>
      <c r="AB567" s="107">
        <f>IF(AA567="","",LN(AA567))</f>
      </c>
      <c r="AC567" s="107">
        <f>IF(OR(A567&gt;$AE$6,$AE$6&lt;2,$B$6=0),"",INDEX($AA$10:$AA$1009,$AE$6+1-A567))</f>
      </c>
      <c r="AD567" s="107">
        <f>IF(AC567="","",LN(1-AC567))</f>
      </c>
      <c r="AE567" s="107">
        <f>IF(AB567="","",-(2*A567-1)*(AB567+AD567)/$AE$6)</f>
      </c>
      <c r="AF567" s="106">
        <f>IF(AE567="","",SUM($AE$10:AE567)-$AE$6)</f>
      </c>
      <c r="AG567" s="106"/>
      <c r="AH567" s="106"/>
      <c r="AI567" s="106"/>
      <c r="AJ567" s="106"/>
      <c r="AK567" s="106"/>
    </row>
    <row r="568" ht="12.75" customHeight="1">
      <c r="A568" s="114">
        <v>559.0</v>
      </c>
      <c r="B568" s="107">
        <f>IF(A568&gt;$AE$6,"",SMALL(INDIRECT("'Selo '!"&amp;ADDRESS(17,$Z$3+5,4)&amp;":"&amp;ADDRESS(67,$Z$3+5,4)),A568))</f>
      </c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7"/>
      <c r="Y568" s="119"/>
      <c r="Z568" s="107">
        <f>IF(OR(A568&gt;$AE$6,$AE$6&lt;2,$B$6=0),"",(B568-$B$5)/$B$6)</f>
      </c>
      <c r="AA568" s="107">
        <f>IF(Z568="","",MAX(0.000000000001,MIN(0.999999999999,NORMSDIST(Z568))))</f>
      </c>
      <c r="AB568" s="107">
        <f>IF(AA568="","",LN(AA568))</f>
      </c>
      <c r="AC568" s="107">
        <f>IF(OR(A568&gt;$AE$6,$AE$6&lt;2,$B$6=0),"",INDEX($AA$10:$AA$1009,$AE$6+1-A568))</f>
      </c>
      <c r="AD568" s="107">
        <f>IF(AC568="","",LN(1-AC568))</f>
      </c>
      <c r="AE568" s="107">
        <f>IF(AB568="","",-(2*A568-1)*(AB568+AD568)/$AE$6)</f>
      </c>
      <c r="AF568" s="106">
        <f>IF(AE568="","",SUM($AE$10:AE568)-$AE$6)</f>
      </c>
      <c r="AG568" s="106"/>
      <c r="AH568" s="106"/>
      <c r="AI568" s="106"/>
      <c r="AJ568" s="106"/>
      <c r="AK568" s="106"/>
    </row>
    <row r="569" ht="12.75" customHeight="1">
      <c r="A569" s="114">
        <v>560.0</v>
      </c>
      <c r="B569" s="107">
        <f>IF(A569&gt;$AE$6,"",SMALL(INDIRECT("'Selo '!"&amp;ADDRESS(17,$Z$3+5,4)&amp;":"&amp;ADDRESS(67,$Z$3+5,4)),A569))</f>
      </c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7"/>
      <c r="Y569" s="119"/>
      <c r="Z569" s="107">
        <f>IF(OR(A569&gt;$AE$6,$AE$6&lt;2,$B$6=0),"",(B569-$B$5)/$B$6)</f>
      </c>
      <c r="AA569" s="107">
        <f>IF(Z569="","",MAX(0.000000000001,MIN(0.999999999999,NORMSDIST(Z569))))</f>
      </c>
      <c r="AB569" s="107">
        <f>IF(AA569="","",LN(AA569))</f>
      </c>
      <c r="AC569" s="107">
        <f>IF(OR(A569&gt;$AE$6,$AE$6&lt;2,$B$6=0),"",INDEX($AA$10:$AA$1009,$AE$6+1-A569))</f>
      </c>
      <c r="AD569" s="107">
        <f>IF(AC569="","",LN(1-AC569))</f>
      </c>
      <c r="AE569" s="107">
        <f>IF(AB569="","",-(2*A569-1)*(AB569+AD569)/$AE$6)</f>
      </c>
      <c r="AF569" s="106">
        <f>IF(AE569="","",SUM($AE$10:AE569)-$AE$6)</f>
      </c>
      <c r="AG569" s="106"/>
      <c r="AH569" s="106"/>
      <c r="AI569" s="106"/>
      <c r="AJ569" s="106"/>
      <c r="AK569" s="106"/>
    </row>
    <row r="570" ht="12.75" customHeight="1">
      <c r="A570" s="114">
        <v>561.0</v>
      </c>
      <c r="B570" s="107">
        <f>IF(A570&gt;$AE$6,"",SMALL(INDIRECT("'Selo '!"&amp;ADDRESS(17,$Z$3+5,4)&amp;":"&amp;ADDRESS(67,$Z$3+5,4)),A570))</f>
      </c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7"/>
      <c r="Y570" s="119"/>
      <c r="Z570" s="107">
        <f>IF(OR(A570&gt;$AE$6,$AE$6&lt;2,$B$6=0),"",(B570-$B$5)/$B$6)</f>
      </c>
      <c r="AA570" s="107">
        <f>IF(Z570="","",MAX(0.000000000001,MIN(0.999999999999,NORMSDIST(Z570))))</f>
      </c>
      <c r="AB570" s="107">
        <f>IF(AA570="","",LN(AA570))</f>
      </c>
      <c r="AC570" s="107">
        <f>IF(OR(A570&gt;$AE$6,$AE$6&lt;2,$B$6=0),"",INDEX($AA$10:$AA$1009,$AE$6+1-A570))</f>
      </c>
      <c r="AD570" s="107">
        <f>IF(AC570="","",LN(1-AC570))</f>
      </c>
      <c r="AE570" s="107">
        <f>IF(AB570="","",-(2*A570-1)*(AB570+AD570)/$AE$6)</f>
      </c>
      <c r="AF570" s="106">
        <f>IF(AE570="","",SUM($AE$10:AE570)-$AE$6)</f>
      </c>
      <c r="AG570" s="106"/>
      <c r="AH570" s="106"/>
      <c r="AI570" s="106"/>
      <c r="AJ570" s="106"/>
      <c r="AK570" s="106"/>
    </row>
    <row r="571" ht="12.75" customHeight="1">
      <c r="A571" s="114">
        <v>562.0</v>
      </c>
      <c r="B571" s="107">
        <f>IF(A571&gt;$AE$6,"",SMALL(INDIRECT("'Selo '!"&amp;ADDRESS(17,$Z$3+5,4)&amp;":"&amp;ADDRESS(67,$Z$3+5,4)),A571))</f>
      </c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7"/>
      <c r="Y571" s="119"/>
      <c r="Z571" s="107">
        <f>IF(OR(A571&gt;$AE$6,$AE$6&lt;2,$B$6=0),"",(B571-$B$5)/$B$6)</f>
      </c>
      <c r="AA571" s="107">
        <f>IF(Z571="","",MAX(0.000000000001,MIN(0.999999999999,NORMSDIST(Z571))))</f>
      </c>
      <c r="AB571" s="107">
        <f>IF(AA571="","",LN(AA571))</f>
      </c>
      <c r="AC571" s="107">
        <f>IF(OR(A571&gt;$AE$6,$AE$6&lt;2,$B$6=0),"",INDEX($AA$10:$AA$1009,$AE$6+1-A571))</f>
      </c>
      <c r="AD571" s="107">
        <f>IF(AC571="","",LN(1-AC571))</f>
      </c>
      <c r="AE571" s="107">
        <f>IF(AB571="","",-(2*A571-1)*(AB571+AD571)/$AE$6)</f>
      </c>
      <c r="AF571" s="106">
        <f>IF(AE571="","",SUM($AE$10:AE571)-$AE$6)</f>
      </c>
      <c r="AG571" s="106"/>
      <c r="AH571" s="106"/>
      <c r="AI571" s="106"/>
      <c r="AJ571" s="106"/>
      <c r="AK571" s="106"/>
    </row>
    <row r="572" ht="12.75" customHeight="1">
      <c r="A572" s="114">
        <v>563.0</v>
      </c>
      <c r="B572" s="107">
        <f>IF(A572&gt;$AE$6,"",SMALL(INDIRECT("'Selo '!"&amp;ADDRESS(17,$Z$3+5,4)&amp;":"&amp;ADDRESS(67,$Z$3+5,4)),A572))</f>
      </c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7"/>
      <c r="Y572" s="119"/>
      <c r="Z572" s="107">
        <f>IF(OR(A572&gt;$AE$6,$AE$6&lt;2,$B$6=0),"",(B572-$B$5)/$B$6)</f>
      </c>
      <c r="AA572" s="107">
        <f>IF(Z572="","",MAX(0.000000000001,MIN(0.999999999999,NORMSDIST(Z572))))</f>
      </c>
      <c r="AB572" s="107">
        <f>IF(AA572="","",LN(AA572))</f>
      </c>
      <c r="AC572" s="107">
        <f>IF(OR(A572&gt;$AE$6,$AE$6&lt;2,$B$6=0),"",INDEX($AA$10:$AA$1009,$AE$6+1-A572))</f>
      </c>
      <c r="AD572" s="107">
        <f>IF(AC572="","",LN(1-AC572))</f>
      </c>
      <c r="AE572" s="107">
        <f>IF(AB572="","",-(2*A572-1)*(AB572+AD572)/$AE$6)</f>
      </c>
      <c r="AF572" s="106">
        <f>IF(AE572="","",SUM($AE$10:AE572)-$AE$6)</f>
      </c>
      <c r="AG572" s="106"/>
      <c r="AH572" s="106"/>
      <c r="AI572" s="106"/>
      <c r="AJ572" s="106"/>
      <c r="AK572" s="106"/>
    </row>
    <row r="573" ht="12.75" customHeight="1">
      <c r="A573" s="114">
        <v>564.0</v>
      </c>
      <c r="B573" s="107">
        <f>IF(A573&gt;$AE$6,"",SMALL(INDIRECT("'Selo '!"&amp;ADDRESS(17,$Z$3+5,4)&amp;":"&amp;ADDRESS(67,$Z$3+5,4)),A573))</f>
      </c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7"/>
      <c r="Y573" s="119"/>
      <c r="Z573" s="107">
        <f>IF(OR(A573&gt;$AE$6,$AE$6&lt;2,$B$6=0),"",(B573-$B$5)/$B$6)</f>
      </c>
      <c r="AA573" s="107">
        <f>IF(Z573="","",MAX(0.000000000001,MIN(0.999999999999,NORMSDIST(Z573))))</f>
      </c>
      <c r="AB573" s="107">
        <f>IF(AA573="","",LN(AA573))</f>
      </c>
      <c r="AC573" s="107">
        <f>IF(OR(A573&gt;$AE$6,$AE$6&lt;2,$B$6=0),"",INDEX($AA$10:$AA$1009,$AE$6+1-A573))</f>
      </c>
      <c r="AD573" s="107">
        <f>IF(AC573="","",LN(1-AC573))</f>
      </c>
      <c r="AE573" s="107">
        <f>IF(AB573="","",-(2*A573-1)*(AB573+AD573)/$AE$6)</f>
      </c>
      <c r="AF573" s="106">
        <f>IF(AE573="","",SUM($AE$10:AE573)-$AE$6)</f>
      </c>
      <c r="AG573" s="106"/>
      <c r="AH573" s="106"/>
      <c r="AI573" s="106"/>
      <c r="AJ573" s="106"/>
      <c r="AK573" s="106"/>
    </row>
    <row r="574" ht="12.75" customHeight="1">
      <c r="A574" s="114">
        <v>565.0</v>
      </c>
      <c r="B574" s="107">
        <f>IF(A574&gt;$AE$6,"",SMALL(INDIRECT("'Selo '!"&amp;ADDRESS(17,$Z$3+5,4)&amp;":"&amp;ADDRESS(67,$Z$3+5,4)),A574))</f>
      </c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7"/>
      <c r="Y574" s="119"/>
      <c r="Z574" s="107">
        <f>IF(OR(A574&gt;$AE$6,$AE$6&lt;2,$B$6=0),"",(B574-$B$5)/$B$6)</f>
      </c>
      <c r="AA574" s="107">
        <f>IF(Z574="","",MAX(0.000000000001,MIN(0.999999999999,NORMSDIST(Z574))))</f>
      </c>
      <c r="AB574" s="107">
        <f>IF(AA574="","",LN(AA574))</f>
      </c>
      <c r="AC574" s="107">
        <f>IF(OR(A574&gt;$AE$6,$AE$6&lt;2,$B$6=0),"",INDEX($AA$10:$AA$1009,$AE$6+1-A574))</f>
      </c>
      <c r="AD574" s="107">
        <f>IF(AC574="","",LN(1-AC574))</f>
      </c>
      <c r="AE574" s="107">
        <f>IF(AB574="","",-(2*A574-1)*(AB574+AD574)/$AE$6)</f>
      </c>
      <c r="AF574" s="106">
        <f>IF(AE574="","",SUM($AE$10:AE574)-$AE$6)</f>
      </c>
      <c r="AG574" s="106"/>
      <c r="AH574" s="106"/>
      <c r="AI574" s="106"/>
      <c r="AJ574" s="106"/>
      <c r="AK574" s="106"/>
    </row>
    <row r="575" ht="12.75" customHeight="1">
      <c r="A575" s="114">
        <v>566.0</v>
      </c>
      <c r="B575" s="107">
        <f>IF(A575&gt;$AE$6,"",SMALL(INDIRECT("'Selo '!"&amp;ADDRESS(17,$Z$3+5,4)&amp;":"&amp;ADDRESS(67,$Z$3+5,4)),A575))</f>
      </c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7"/>
      <c r="Y575" s="119"/>
      <c r="Z575" s="107">
        <f>IF(OR(A575&gt;$AE$6,$AE$6&lt;2,$B$6=0),"",(B575-$B$5)/$B$6)</f>
      </c>
      <c r="AA575" s="107">
        <f>IF(Z575="","",MAX(0.000000000001,MIN(0.999999999999,NORMSDIST(Z575))))</f>
      </c>
      <c r="AB575" s="107">
        <f>IF(AA575="","",LN(AA575))</f>
      </c>
      <c r="AC575" s="107">
        <f>IF(OR(A575&gt;$AE$6,$AE$6&lt;2,$B$6=0),"",INDEX($AA$10:$AA$1009,$AE$6+1-A575))</f>
      </c>
      <c r="AD575" s="107">
        <f>IF(AC575="","",LN(1-AC575))</f>
      </c>
      <c r="AE575" s="107">
        <f>IF(AB575="","",-(2*A575-1)*(AB575+AD575)/$AE$6)</f>
      </c>
      <c r="AF575" s="106">
        <f>IF(AE575="","",SUM($AE$10:AE575)-$AE$6)</f>
      </c>
      <c r="AG575" s="106"/>
      <c r="AH575" s="106"/>
      <c r="AI575" s="106"/>
      <c r="AJ575" s="106"/>
      <c r="AK575" s="106"/>
    </row>
    <row r="576" ht="12.75" customHeight="1">
      <c r="A576" s="114">
        <v>567.0</v>
      </c>
      <c r="B576" s="107">
        <f>IF(A576&gt;$AE$6,"",SMALL(INDIRECT("'Selo '!"&amp;ADDRESS(17,$Z$3+5,4)&amp;":"&amp;ADDRESS(67,$Z$3+5,4)),A576))</f>
      </c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7"/>
      <c r="Y576" s="119"/>
      <c r="Z576" s="107">
        <f>IF(OR(A576&gt;$AE$6,$AE$6&lt;2,$B$6=0),"",(B576-$B$5)/$B$6)</f>
      </c>
      <c r="AA576" s="107">
        <f>IF(Z576="","",MAX(0.000000000001,MIN(0.999999999999,NORMSDIST(Z576))))</f>
      </c>
      <c r="AB576" s="107">
        <f>IF(AA576="","",LN(AA576))</f>
      </c>
      <c r="AC576" s="107">
        <f>IF(OR(A576&gt;$AE$6,$AE$6&lt;2,$B$6=0),"",INDEX($AA$10:$AA$1009,$AE$6+1-A576))</f>
      </c>
      <c r="AD576" s="107">
        <f>IF(AC576="","",LN(1-AC576))</f>
      </c>
      <c r="AE576" s="107">
        <f>IF(AB576="","",-(2*A576-1)*(AB576+AD576)/$AE$6)</f>
      </c>
      <c r="AF576" s="106">
        <f>IF(AE576="","",SUM($AE$10:AE576)-$AE$6)</f>
      </c>
      <c r="AG576" s="106"/>
      <c r="AH576" s="106"/>
      <c r="AI576" s="106"/>
      <c r="AJ576" s="106"/>
      <c r="AK576" s="106"/>
    </row>
    <row r="577" ht="12.75" customHeight="1">
      <c r="A577" s="114">
        <v>568.0</v>
      </c>
      <c r="B577" s="107">
        <f>IF(A577&gt;$AE$6,"",SMALL(INDIRECT("'Selo '!"&amp;ADDRESS(17,$Z$3+5,4)&amp;":"&amp;ADDRESS(67,$Z$3+5,4)),A577))</f>
      </c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7"/>
      <c r="Y577" s="119"/>
      <c r="Z577" s="107">
        <f>IF(OR(A577&gt;$AE$6,$AE$6&lt;2,$B$6=0),"",(B577-$B$5)/$B$6)</f>
      </c>
      <c r="AA577" s="107">
        <f>IF(Z577="","",MAX(0.000000000001,MIN(0.999999999999,NORMSDIST(Z577))))</f>
      </c>
      <c r="AB577" s="107">
        <f>IF(AA577="","",LN(AA577))</f>
      </c>
      <c r="AC577" s="107">
        <f>IF(OR(A577&gt;$AE$6,$AE$6&lt;2,$B$6=0),"",INDEX($AA$10:$AA$1009,$AE$6+1-A577))</f>
      </c>
      <c r="AD577" s="107">
        <f>IF(AC577="","",LN(1-AC577))</f>
      </c>
      <c r="AE577" s="107">
        <f>IF(AB577="","",-(2*A577-1)*(AB577+AD577)/$AE$6)</f>
      </c>
      <c r="AF577" s="106">
        <f>IF(AE577="","",SUM($AE$10:AE577)-$AE$6)</f>
      </c>
      <c r="AG577" s="106"/>
      <c r="AH577" s="106"/>
      <c r="AI577" s="106"/>
      <c r="AJ577" s="106"/>
      <c r="AK577" s="106"/>
    </row>
    <row r="578" ht="12.75" customHeight="1">
      <c r="A578" s="114">
        <v>569.0</v>
      </c>
      <c r="B578" s="107">
        <f>IF(A578&gt;$AE$6,"",SMALL(INDIRECT("'Selo '!"&amp;ADDRESS(17,$Z$3+5,4)&amp;":"&amp;ADDRESS(67,$Z$3+5,4)),A578))</f>
      </c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7"/>
      <c r="Y578" s="119"/>
      <c r="Z578" s="107">
        <f>IF(OR(A578&gt;$AE$6,$AE$6&lt;2,$B$6=0),"",(B578-$B$5)/$B$6)</f>
      </c>
      <c r="AA578" s="107">
        <f>IF(Z578="","",MAX(0.000000000001,MIN(0.999999999999,NORMSDIST(Z578))))</f>
      </c>
      <c r="AB578" s="107">
        <f>IF(AA578="","",LN(AA578))</f>
      </c>
      <c r="AC578" s="107">
        <f>IF(OR(A578&gt;$AE$6,$AE$6&lt;2,$B$6=0),"",INDEX($AA$10:$AA$1009,$AE$6+1-A578))</f>
      </c>
      <c r="AD578" s="107">
        <f>IF(AC578="","",LN(1-AC578))</f>
      </c>
      <c r="AE578" s="107">
        <f>IF(AB578="","",-(2*A578-1)*(AB578+AD578)/$AE$6)</f>
      </c>
      <c r="AF578" s="106">
        <f>IF(AE578="","",SUM($AE$10:AE578)-$AE$6)</f>
      </c>
      <c r="AG578" s="106"/>
      <c r="AH578" s="106"/>
      <c r="AI578" s="106"/>
      <c r="AJ578" s="106"/>
      <c r="AK578" s="106"/>
    </row>
    <row r="579" ht="12.75" customHeight="1">
      <c r="A579" s="114">
        <v>570.0</v>
      </c>
      <c r="B579" s="107">
        <f>IF(A579&gt;$AE$6,"",SMALL(INDIRECT("'Selo '!"&amp;ADDRESS(17,$Z$3+5,4)&amp;":"&amp;ADDRESS(67,$Z$3+5,4)),A579))</f>
      </c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7"/>
      <c r="Y579" s="119"/>
      <c r="Z579" s="107">
        <f>IF(OR(A579&gt;$AE$6,$AE$6&lt;2,$B$6=0),"",(B579-$B$5)/$B$6)</f>
      </c>
      <c r="AA579" s="107">
        <f>IF(Z579="","",MAX(0.000000000001,MIN(0.999999999999,NORMSDIST(Z579))))</f>
      </c>
      <c r="AB579" s="107">
        <f>IF(AA579="","",LN(AA579))</f>
      </c>
      <c r="AC579" s="107">
        <f>IF(OR(A579&gt;$AE$6,$AE$6&lt;2,$B$6=0),"",INDEX($AA$10:$AA$1009,$AE$6+1-A579))</f>
      </c>
      <c r="AD579" s="107">
        <f>IF(AC579="","",LN(1-AC579))</f>
      </c>
      <c r="AE579" s="107">
        <f>IF(AB579="","",-(2*A579-1)*(AB579+AD579)/$AE$6)</f>
      </c>
      <c r="AF579" s="106">
        <f>IF(AE579="","",SUM($AE$10:AE579)-$AE$6)</f>
      </c>
      <c r="AG579" s="106"/>
      <c r="AH579" s="106"/>
      <c r="AI579" s="106"/>
      <c r="AJ579" s="106"/>
      <c r="AK579" s="106"/>
    </row>
    <row r="580" ht="12.75" customHeight="1">
      <c r="A580" s="114">
        <v>571.0</v>
      </c>
      <c r="B580" s="107">
        <f>IF(A580&gt;$AE$6,"",SMALL(INDIRECT("'Selo '!"&amp;ADDRESS(17,$Z$3+5,4)&amp;":"&amp;ADDRESS(67,$Z$3+5,4)),A580))</f>
      </c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7"/>
      <c r="Y580" s="119"/>
      <c r="Z580" s="107">
        <f>IF(OR(A580&gt;$AE$6,$AE$6&lt;2,$B$6=0),"",(B580-$B$5)/$B$6)</f>
      </c>
      <c r="AA580" s="107">
        <f>IF(Z580="","",MAX(0.000000000001,MIN(0.999999999999,NORMSDIST(Z580))))</f>
      </c>
      <c r="AB580" s="107">
        <f>IF(AA580="","",LN(AA580))</f>
      </c>
      <c r="AC580" s="107">
        <f>IF(OR(A580&gt;$AE$6,$AE$6&lt;2,$B$6=0),"",INDEX($AA$10:$AA$1009,$AE$6+1-A580))</f>
      </c>
      <c r="AD580" s="107">
        <f>IF(AC580="","",LN(1-AC580))</f>
      </c>
      <c r="AE580" s="107">
        <f>IF(AB580="","",-(2*A580-1)*(AB580+AD580)/$AE$6)</f>
      </c>
      <c r="AF580" s="106">
        <f>IF(AE580="","",SUM($AE$10:AE580)-$AE$6)</f>
      </c>
      <c r="AG580" s="106"/>
      <c r="AH580" s="106"/>
      <c r="AI580" s="106"/>
      <c r="AJ580" s="106"/>
      <c r="AK580" s="106"/>
    </row>
    <row r="581" ht="12.75" customHeight="1">
      <c r="A581" s="114">
        <v>572.0</v>
      </c>
      <c r="B581" s="107">
        <f>IF(A581&gt;$AE$6,"",SMALL(INDIRECT("'Selo '!"&amp;ADDRESS(17,$Z$3+5,4)&amp;":"&amp;ADDRESS(67,$Z$3+5,4)),A581))</f>
      </c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7"/>
      <c r="Y581" s="119"/>
      <c r="Z581" s="107">
        <f>IF(OR(A581&gt;$AE$6,$AE$6&lt;2,$B$6=0),"",(B581-$B$5)/$B$6)</f>
      </c>
      <c r="AA581" s="107">
        <f>IF(Z581="","",MAX(0.000000000001,MIN(0.999999999999,NORMSDIST(Z581))))</f>
      </c>
      <c r="AB581" s="107">
        <f>IF(AA581="","",LN(AA581))</f>
      </c>
      <c r="AC581" s="107">
        <f>IF(OR(A581&gt;$AE$6,$AE$6&lt;2,$B$6=0),"",INDEX($AA$10:$AA$1009,$AE$6+1-A581))</f>
      </c>
      <c r="AD581" s="107">
        <f>IF(AC581="","",LN(1-AC581))</f>
      </c>
      <c r="AE581" s="107">
        <f>IF(AB581="","",-(2*A581-1)*(AB581+AD581)/$AE$6)</f>
      </c>
      <c r="AF581" s="106">
        <f>IF(AE581="","",SUM($AE$10:AE581)-$AE$6)</f>
      </c>
      <c r="AG581" s="106"/>
      <c r="AH581" s="106"/>
      <c r="AI581" s="106"/>
      <c r="AJ581" s="106"/>
      <c r="AK581" s="106"/>
    </row>
    <row r="582" ht="12.75" customHeight="1">
      <c r="A582" s="114">
        <v>573.0</v>
      </c>
      <c r="B582" s="107">
        <f>IF(A582&gt;$AE$6,"",SMALL(INDIRECT("'Selo '!"&amp;ADDRESS(17,$Z$3+5,4)&amp;":"&amp;ADDRESS(67,$Z$3+5,4)),A582))</f>
      </c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7"/>
      <c r="Y582" s="119"/>
      <c r="Z582" s="107">
        <f>IF(OR(A582&gt;$AE$6,$AE$6&lt;2,$B$6=0),"",(B582-$B$5)/$B$6)</f>
      </c>
      <c r="AA582" s="107">
        <f>IF(Z582="","",MAX(0.000000000001,MIN(0.999999999999,NORMSDIST(Z582))))</f>
      </c>
      <c r="AB582" s="107">
        <f>IF(AA582="","",LN(AA582))</f>
      </c>
      <c r="AC582" s="107">
        <f>IF(OR(A582&gt;$AE$6,$AE$6&lt;2,$B$6=0),"",INDEX($AA$10:$AA$1009,$AE$6+1-A582))</f>
      </c>
      <c r="AD582" s="107">
        <f>IF(AC582="","",LN(1-AC582))</f>
      </c>
      <c r="AE582" s="107">
        <f>IF(AB582="","",-(2*A582-1)*(AB582+AD582)/$AE$6)</f>
      </c>
      <c r="AF582" s="106">
        <f>IF(AE582="","",SUM($AE$10:AE582)-$AE$6)</f>
      </c>
      <c r="AG582" s="106"/>
      <c r="AH582" s="106"/>
      <c r="AI582" s="106"/>
      <c r="AJ582" s="106"/>
      <c r="AK582" s="106"/>
    </row>
    <row r="583" ht="12.75" customHeight="1">
      <c r="A583" s="114">
        <v>574.0</v>
      </c>
      <c r="B583" s="107">
        <f>IF(A583&gt;$AE$6,"",SMALL(INDIRECT("'Selo '!"&amp;ADDRESS(17,$Z$3+5,4)&amp;":"&amp;ADDRESS(67,$Z$3+5,4)),A583))</f>
      </c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7"/>
      <c r="Y583" s="119"/>
      <c r="Z583" s="107">
        <f>IF(OR(A583&gt;$AE$6,$AE$6&lt;2,$B$6=0),"",(B583-$B$5)/$B$6)</f>
      </c>
      <c r="AA583" s="107">
        <f>IF(Z583="","",MAX(0.000000000001,MIN(0.999999999999,NORMSDIST(Z583))))</f>
      </c>
      <c r="AB583" s="107">
        <f>IF(AA583="","",LN(AA583))</f>
      </c>
      <c r="AC583" s="107">
        <f>IF(OR(A583&gt;$AE$6,$AE$6&lt;2,$B$6=0),"",INDEX($AA$10:$AA$1009,$AE$6+1-A583))</f>
      </c>
      <c r="AD583" s="107">
        <f>IF(AC583="","",LN(1-AC583))</f>
      </c>
      <c r="AE583" s="107">
        <f>IF(AB583="","",-(2*A583-1)*(AB583+AD583)/$AE$6)</f>
      </c>
      <c r="AF583" s="106">
        <f>IF(AE583="","",SUM($AE$10:AE583)-$AE$6)</f>
      </c>
      <c r="AG583" s="106"/>
      <c r="AH583" s="106"/>
      <c r="AI583" s="106"/>
      <c r="AJ583" s="106"/>
      <c r="AK583" s="106"/>
    </row>
    <row r="584" ht="12.75" customHeight="1">
      <c r="A584" s="114">
        <v>575.0</v>
      </c>
      <c r="B584" s="107">
        <f>IF(A584&gt;$AE$6,"",SMALL(INDIRECT("'Selo '!"&amp;ADDRESS(17,$Z$3+5,4)&amp;":"&amp;ADDRESS(67,$Z$3+5,4)),A584))</f>
      </c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7"/>
      <c r="Y584" s="119"/>
      <c r="Z584" s="107">
        <f>IF(OR(A584&gt;$AE$6,$AE$6&lt;2,$B$6=0),"",(B584-$B$5)/$B$6)</f>
      </c>
      <c r="AA584" s="107">
        <f>IF(Z584="","",MAX(0.000000000001,MIN(0.999999999999,NORMSDIST(Z584))))</f>
      </c>
      <c r="AB584" s="107">
        <f>IF(AA584="","",LN(AA584))</f>
      </c>
      <c r="AC584" s="107">
        <f>IF(OR(A584&gt;$AE$6,$AE$6&lt;2,$B$6=0),"",INDEX($AA$10:$AA$1009,$AE$6+1-A584))</f>
      </c>
      <c r="AD584" s="107">
        <f>IF(AC584="","",LN(1-AC584))</f>
      </c>
      <c r="AE584" s="107">
        <f>IF(AB584="","",-(2*A584-1)*(AB584+AD584)/$AE$6)</f>
      </c>
      <c r="AF584" s="106">
        <f>IF(AE584="","",SUM($AE$10:AE584)-$AE$6)</f>
      </c>
      <c r="AG584" s="106"/>
      <c r="AH584" s="106"/>
      <c r="AI584" s="106"/>
      <c r="AJ584" s="106"/>
      <c r="AK584" s="106"/>
    </row>
    <row r="585" ht="12.75" customHeight="1">
      <c r="A585" s="114">
        <v>576.0</v>
      </c>
      <c r="B585" s="107">
        <f>IF(A585&gt;$AE$6,"",SMALL(INDIRECT("'Selo '!"&amp;ADDRESS(17,$Z$3+5,4)&amp;":"&amp;ADDRESS(67,$Z$3+5,4)),A585))</f>
      </c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7"/>
      <c r="Y585" s="119"/>
      <c r="Z585" s="107">
        <f>IF(OR(A585&gt;$AE$6,$AE$6&lt;2,$B$6=0),"",(B585-$B$5)/$B$6)</f>
      </c>
      <c r="AA585" s="107">
        <f>IF(Z585="","",MAX(0.000000000001,MIN(0.999999999999,NORMSDIST(Z585))))</f>
      </c>
      <c r="AB585" s="107">
        <f>IF(AA585="","",LN(AA585))</f>
      </c>
      <c r="AC585" s="107">
        <f>IF(OR(A585&gt;$AE$6,$AE$6&lt;2,$B$6=0),"",INDEX($AA$10:$AA$1009,$AE$6+1-A585))</f>
      </c>
      <c r="AD585" s="107">
        <f>IF(AC585="","",LN(1-AC585))</f>
      </c>
      <c r="AE585" s="107">
        <f>IF(AB585="","",-(2*A585-1)*(AB585+AD585)/$AE$6)</f>
      </c>
      <c r="AF585" s="106">
        <f>IF(AE585="","",SUM($AE$10:AE585)-$AE$6)</f>
      </c>
      <c r="AG585" s="106"/>
      <c r="AH585" s="106"/>
      <c r="AI585" s="106"/>
      <c r="AJ585" s="106"/>
      <c r="AK585" s="106"/>
    </row>
    <row r="586" ht="12.75" customHeight="1">
      <c r="A586" s="114">
        <v>577.0</v>
      </c>
      <c r="B586" s="107">
        <f>IF(A586&gt;$AE$6,"",SMALL(INDIRECT("'Selo '!"&amp;ADDRESS(17,$Z$3+5,4)&amp;":"&amp;ADDRESS(67,$Z$3+5,4)),A586))</f>
      </c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7"/>
      <c r="Y586" s="119"/>
      <c r="Z586" s="107">
        <f>IF(OR(A586&gt;$AE$6,$AE$6&lt;2,$B$6=0),"",(B586-$B$5)/$B$6)</f>
      </c>
      <c r="AA586" s="107">
        <f>IF(Z586="","",MAX(0.000000000001,MIN(0.999999999999,NORMSDIST(Z586))))</f>
      </c>
      <c r="AB586" s="107">
        <f>IF(AA586="","",LN(AA586))</f>
      </c>
      <c r="AC586" s="107">
        <f>IF(OR(A586&gt;$AE$6,$AE$6&lt;2,$B$6=0),"",INDEX($AA$10:$AA$1009,$AE$6+1-A586))</f>
      </c>
      <c r="AD586" s="107">
        <f>IF(AC586="","",LN(1-AC586))</f>
      </c>
      <c r="AE586" s="107">
        <f>IF(AB586="","",-(2*A586-1)*(AB586+AD586)/$AE$6)</f>
      </c>
      <c r="AF586" s="106">
        <f>IF(AE586="","",SUM($AE$10:AE586)-$AE$6)</f>
      </c>
      <c r="AG586" s="106"/>
      <c r="AH586" s="106"/>
      <c r="AI586" s="106"/>
      <c r="AJ586" s="106"/>
      <c r="AK586" s="106"/>
    </row>
    <row r="587" ht="12.75" customHeight="1">
      <c r="A587" s="114">
        <v>578.0</v>
      </c>
      <c r="B587" s="107">
        <f>IF(A587&gt;$AE$6,"",SMALL(INDIRECT("'Selo '!"&amp;ADDRESS(17,$Z$3+5,4)&amp;":"&amp;ADDRESS(67,$Z$3+5,4)),A587))</f>
      </c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7"/>
      <c r="Y587" s="119"/>
      <c r="Z587" s="107">
        <f>IF(OR(A587&gt;$AE$6,$AE$6&lt;2,$B$6=0),"",(B587-$B$5)/$B$6)</f>
      </c>
      <c r="AA587" s="107">
        <f>IF(Z587="","",MAX(0.000000000001,MIN(0.999999999999,NORMSDIST(Z587))))</f>
      </c>
      <c r="AB587" s="107">
        <f>IF(AA587="","",LN(AA587))</f>
      </c>
      <c r="AC587" s="107">
        <f>IF(OR(A587&gt;$AE$6,$AE$6&lt;2,$B$6=0),"",INDEX($AA$10:$AA$1009,$AE$6+1-A587))</f>
      </c>
      <c r="AD587" s="107">
        <f>IF(AC587="","",LN(1-AC587))</f>
      </c>
      <c r="AE587" s="107">
        <f>IF(AB587="","",-(2*A587-1)*(AB587+AD587)/$AE$6)</f>
      </c>
      <c r="AF587" s="106">
        <f>IF(AE587="","",SUM($AE$10:AE587)-$AE$6)</f>
      </c>
      <c r="AG587" s="106"/>
      <c r="AH587" s="106"/>
      <c r="AI587" s="106"/>
      <c r="AJ587" s="106"/>
      <c r="AK587" s="106"/>
    </row>
    <row r="588" ht="12.75" customHeight="1">
      <c r="A588" s="114">
        <v>579.0</v>
      </c>
      <c r="B588" s="107">
        <f>IF(A588&gt;$AE$6,"",SMALL(INDIRECT("'Selo '!"&amp;ADDRESS(17,$Z$3+5,4)&amp;":"&amp;ADDRESS(67,$Z$3+5,4)),A588))</f>
      </c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7"/>
      <c r="Y588" s="119"/>
      <c r="Z588" s="107">
        <f>IF(OR(A588&gt;$AE$6,$AE$6&lt;2,$B$6=0),"",(B588-$B$5)/$B$6)</f>
      </c>
      <c r="AA588" s="107">
        <f>IF(Z588="","",MAX(0.000000000001,MIN(0.999999999999,NORMSDIST(Z588))))</f>
      </c>
      <c r="AB588" s="107">
        <f>IF(AA588="","",LN(AA588))</f>
      </c>
      <c r="AC588" s="107">
        <f>IF(OR(A588&gt;$AE$6,$AE$6&lt;2,$B$6=0),"",INDEX($AA$10:$AA$1009,$AE$6+1-A588))</f>
      </c>
      <c r="AD588" s="107">
        <f>IF(AC588="","",LN(1-AC588))</f>
      </c>
      <c r="AE588" s="107">
        <f>IF(AB588="","",-(2*A588-1)*(AB588+AD588)/$AE$6)</f>
      </c>
      <c r="AF588" s="106">
        <f>IF(AE588="","",SUM($AE$10:AE588)-$AE$6)</f>
      </c>
      <c r="AG588" s="106"/>
      <c r="AH588" s="106"/>
      <c r="AI588" s="106"/>
      <c r="AJ588" s="106"/>
      <c r="AK588" s="106"/>
    </row>
    <row r="589" ht="12.75" customHeight="1">
      <c r="A589" s="114">
        <v>580.0</v>
      </c>
      <c r="B589" s="107">
        <f>IF(A589&gt;$AE$6,"",SMALL(INDIRECT("'Selo '!"&amp;ADDRESS(17,$Z$3+5,4)&amp;":"&amp;ADDRESS(67,$Z$3+5,4)),A589))</f>
      </c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7"/>
      <c r="Y589" s="119"/>
      <c r="Z589" s="107">
        <f>IF(OR(A589&gt;$AE$6,$AE$6&lt;2,$B$6=0),"",(B589-$B$5)/$B$6)</f>
      </c>
      <c r="AA589" s="107">
        <f>IF(Z589="","",MAX(0.000000000001,MIN(0.999999999999,NORMSDIST(Z589))))</f>
      </c>
      <c r="AB589" s="107">
        <f>IF(AA589="","",LN(AA589))</f>
      </c>
      <c r="AC589" s="107">
        <f>IF(OR(A589&gt;$AE$6,$AE$6&lt;2,$B$6=0),"",INDEX($AA$10:$AA$1009,$AE$6+1-A589))</f>
      </c>
      <c r="AD589" s="107">
        <f>IF(AC589="","",LN(1-AC589))</f>
      </c>
      <c r="AE589" s="107">
        <f>IF(AB589="","",-(2*A589-1)*(AB589+AD589)/$AE$6)</f>
      </c>
      <c r="AF589" s="106">
        <f>IF(AE589="","",SUM($AE$10:AE589)-$AE$6)</f>
      </c>
      <c r="AG589" s="106"/>
      <c r="AH589" s="106"/>
      <c r="AI589" s="106"/>
      <c r="AJ589" s="106"/>
      <c r="AK589" s="106"/>
    </row>
    <row r="590" ht="12.75" customHeight="1">
      <c r="A590" s="114">
        <v>581.0</v>
      </c>
      <c r="B590" s="107">
        <f>IF(A590&gt;$AE$6,"",SMALL(INDIRECT("'Selo '!"&amp;ADDRESS(17,$Z$3+5,4)&amp;":"&amp;ADDRESS(67,$Z$3+5,4)),A590))</f>
      </c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7"/>
      <c r="Y590" s="119"/>
      <c r="Z590" s="107">
        <f>IF(OR(A590&gt;$AE$6,$AE$6&lt;2,$B$6=0),"",(B590-$B$5)/$B$6)</f>
      </c>
      <c r="AA590" s="107">
        <f>IF(Z590="","",MAX(0.000000000001,MIN(0.999999999999,NORMSDIST(Z590))))</f>
      </c>
      <c r="AB590" s="107">
        <f>IF(AA590="","",LN(AA590))</f>
      </c>
      <c r="AC590" s="107">
        <f>IF(OR(A590&gt;$AE$6,$AE$6&lt;2,$B$6=0),"",INDEX($AA$10:$AA$1009,$AE$6+1-A590))</f>
      </c>
      <c r="AD590" s="107">
        <f>IF(AC590="","",LN(1-AC590))</f>
      </c>
      <c r="AE590" s="107">
        <f>IF(AB590="","",-(2*A590-1)*(AB590+AD590)/$AE$6)</f>
      </c>
      <c r="AF590" s="106">
        <f>IF(AE590="","",SUM($AE$10:AE590)-$AE$6)</f>
      </c>
      <c r="AG590" s="106"/>
      <c r="AH590" s="106"/>
      <c r="AI590" s="106"/>
      <c r="AJ590" s="106"/>
      <c r="AK590" s="106"/>
    </row>
    <row r="591" ht="12.75" customHeight="1">
      <c r="A591" s="114">
        <v>582.0</v>
      </c>
      <c r="B591" s="107">
        <f>IF(A591&gt;$AE$6,"",SMALL(INDIRECT("'Selo '!"&amp;ADDRESS(17,$Z$3+5,4)&amp;":"&amp;ADDRESS(67,$Z$3+5,4)),A591))</f>
      </c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7"/>
      <c r="Y591" s="119"/>
      <c r="Z591" s="107">
        <f>IF(OR(A591&gt;$AE$6,$AE$6&lt;2,$B$6=0),"",(B591-$B$5)/$B$6)</f>
      </c>
      <c r="AA591" s="107">
        <f>IF(Z591="","",MAX(0.000000000001,MIN(0.999999999999,NORMSDIST(Z591))))</f>
      </c>
      <c r="AB591" s="107">
        <f>IF(AA591="","",LN(AA591))</f>
      </c>
      <c r="AC591" s="107">
        <f>IF(OR(A591&gt;$AE$6,$AE$6&lt;2,$B$6=0),"",INDEX($AA$10:$AA$1009,$AE$6+1-A591))</f>
      </c>
      <c r="AD591" s="107">
        <f>IF(AC591="","",LN(1-AC591))</f>
      </c>
      <c r="AE591" s="107">
        <f>IF(AB591="","",-(2*A591-1)*(AB591+AD591)/$AE$6)</f>
      </c>
      <c r="AF591" s="106">
        <f>IF(AE591="","",SUM($AE$10:AE591)-$AE$6)</f>
      </c>
      <c r="AG591" s="106"/>
      <c r="AH591" s="106"/>
      <c r="AI591" s="106"/>
      <c r="AJ591" s="106"/>
      <c r="AK591" s="106"/>
    </row>
    <row r="592" ht="12.75" customHeight="1">
      <c r="A592" s="114">
        <v>583.0</v>
      </c>
      <c r="B592" s="107">
        <f>IF(A592&gt;$AE$6,"",SMALL(INDIRECT("'Selo '!"&amp;ADDRESS(17,$Z$3+5,4)&amp;":"&amp;ADDRESS(67,$Z$3+5,4)),A592))</f>
      </c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7"/>
      <c r="Y592" s="119"/>
      <c r="Z592" s="107">
        <f>IF(OR(A592&gt;$AE$6,$AE$6&lt;2,$B$6=0),"",(B592-$B$5)/$B$6)</f>
      </c>
      <c r="AA592" s="107">
        <f>IF(Z592="","",MAX(0.000000000001,MIN(0.999999999999,NORMSDIST(Z592))))</f>
      </c>
      <c r="AB592" s="107">
        <f>IF(AA592="","",LN(AA592))</f>
      </c>
      <c r="AC592" s="107">
        <f>IF(OR(A592&gt;$AE$6,$AE$6&lt;2,$B$6=0),"",INDEX($AA$10:$AA$1009,$AE$6+1-A592))</f>
      </c>
      <c r="AD592" s="107">
        <f>IF(AC592="","",LN(1-AC592))</f>
      </c>
      <c r="AE592" s="107">
        <f>IF(AB592="","",-(2*A592-1)*(AB592+AD592)/$AE$6)</f>
      </c>
      <c r="AF592" s="106">
        <f>IF(AE592="","",SUM($AE$10:AE592)-$AE$6)</f>
      </c>
      <c r="AG592" s="106"/>
      <c r="AH592" s="106"/>
      <c r="AI592" s="106"/>
      <c r="AJ592" s="106"/>
      <c r="AK592" s="106"/>
    </row>
    <row r="593" ht="12.75" customHeight="1">
      <c r="A593" s="114">
        <v>584.0</v>
      </c>
      <c r="B593" s="107">
        <f>IF(A593&gt;$AE$6,"",SMALL(INDIRECT("'Selo '!"&amp;ADDRESS(17,$Z$3+5,4)&amp;":"&amp;ADDRESS(67,$Z$3+5,4)),A593))</f>
      </c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7"/>
      <c r="Y593" s="119"/>
      <c r="Z593" s="107">
        <f>IF(OR(A593&gt;$AE$6,$AE$6&lt;2,$B$6=0),"",(B593-$B$5)/$B$6)</f>
      </c>
      <c r="AA593" s="107">
        <f>IF(Z593="","",MAX(0.000000000001,MIN(0.999999999999,NORMSDIST(Z593))))</f>
      </c>
      <c r="AB593" s="107">
        <f>IF(AA593="","",LN(AA593))</f>
      </c>
      <c r="AC593" s="107">
        <f>IF(OR(A593&gt;$AE$6,$AE$6&lt;2,$B$6=0),"",INDEX($AA$10:$AA$1009,$AE$6+1-A593))</f>
      </c>
      <c r="AD593" s="107">
        <f>IF(AC593="","",LN(1-AC593))</f>
      </c>
      <c r="AE593" s="107">
        <f>IF(AB593="","",-(2*A593-1)*(AB593+AD593)/$AE$6)</f>
      </c>
      <c r="AF593" s="106">
        <f>IF(AE593="","",SUM($AE$10:AE593)-$AE$6)</f>
      </c>
      <c r="AG593" s="106"/>
      <c r="AH593" s="106"/>
      <c r="AI593" s="106"/>
      <c r="AJ593" s="106"/>
      <c r="AK593" s="106"/>
    </row>
    <row r="594" ht="12.75" customHeight="1">
      <c r="A594" s="114">
        <v>585.0</v>
      </c>
      <c r="B594" s="107">
        <f>IF(A594&gt;$AE$6,"",SMALL(INDIRECT("'Selo '!"&amp;ADDRESS(17,$Z$3+5,4)&amp;":"&amp;ADDRESS(67,$Z$3+5,4)),A594))</f>
      </c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7"/>
      <c r="Y594" s="119"/>
      <c r="Z594" s="107">
        <f>IF(OR(A594&gt;$AE$6,$AE$6&lt;2,$B$6=0),"",(B594-$B$5)/$B$6)</f>
      </c>
      <c r="AA594" s="107">
        <f>IF(Z594="","",MAX(0.000000000001,MIN(0.999999999999,NORMSDIST(Z594))))</f>
      </c>
      <c r="AB594" s="107">
        <f>IF(AA594="","",LN(AA594))</f>
      </c>
      <c r="AC594" s="107">
        <f>IF(OR(A594&gt;$AE$6,$AE$6&lt;2,$B$6=0),"",INDEX($AA$10:$AA$1009,$AE$6+1-A594))</f>
      </c>
      <c r="AD594" s="107">
        <f>IF(AC594="","",LN(1-AC594))</f>
      </c>
      <c r="AE594" s="107">
        <f>IF(AB594="","",-(2*A594-1)*(AB594+AD594)/$AE$6)</f>
      </c>
      <c r="AF594" s="106">
        <f>IF(AE594="","",SUM($AE$10:AE594)-$AE$6)</f>
      </c>
      <c r="AG594" s="106"/>
      <c r="AH594" s="106"/>
      <c r="AI594" s="106"/>
      <c r="AJ594" s="106"/>
      <c r="AK594" s="106"/>
    </row>
    <row r="595" ht="12.75" customHeight="1">
      <c r="A595" s="114">
        <v>586.0</v>
      </c>
      <c r="B595" s="107">
        <f>IF(A595&gt;$AE$6,"",SMALL(INDIRECT("'Selo '!"&amp;ADDRESS(17,$Z$3+5,4)&amp;":"&amp;ADDRESS(67,$Z$3+5,4)),A595))</f>
      </c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7"/>
      <c r="Y595" s="119"/>
      <c r="Z595" s="107">
        <f>IF(OR(A595&gt;$AE$6,$AE$6&lt;2,$B$6=0),"",(B595-$B$5)/$B$6)</f>
      </c>
      <c r="AA595" s="107">
        <f>IF(Z595="","",MAX(0.000000000001,MIN(0.999999999999,NORMSDIST(Z595))))</f>
      </c>
      <c r="AB595" s="107">
        <f>IF(AA595="","",LN(AA595))</f>
      </c>
      <c r="AC595" s="107">
        <f>IF(OR(A595&gt;$AE$6,$AE$6&lt;2,$B$6=0),"",INDEX($AA$10:$AA$1009,$AE$6+1-A595))</f>
      </c>
      <c r="AD595" s="107">
        <f>IF(AC595="","",LN(1-AC595))</f>
      </c>
      <c r="AE595" s="107">
        <f>IF(AB595="","",-(2*A595-1)*(AB595+AD595)/$AE$6)</f>
      </c>
      <c r="AF595" s="106">
        <f>IF(AE595="","",SUM($AE$10:AE595)-$AE$6)</f>
      </c>
      <c r="AG595" s="106"/>
      <c r="AH595" s="106"/>
      <c r="AI595" s="106"/>
      <c r="AJ595" s="106"/>
      <c r="AK595" s="106"/>
    </row>
    <row r="596" ht="12.75" customHeight="1">
      <c r="A596" s="114">
        <v>587.0</v>
      </c>
      <c r="B596" s="107">
        <f>IF(A596&gt;$AE$6,"",SMALL(INDIRECT("'Selo '!"&amp;ADDRESS(17,$Z$3+5,4)&amp;":"&amp;ADDRESS(67,$Z$3+5,4)),A596))</f>
      </c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7"/>
      <c r="Y596" s="119"/>
      <c r="Z596" s="107">
        <f>IF(OR(A596&gt;$AE$6,$AE$6&lt;2,$B$6=0),"",(B596-$B$5)/$B$6)</f>
      </c>
      <c r="AA596" s="107">
        <f>IF(Z596="","",MAX(0.000000000001,MIN(0.999999999999,NORMSDIST(Z596))))</f>
      </c>
      <c r="AB596" s="107">
        <f>IF(AA596="","",LN(AA596))</f>
      </c>
      <c r="AC596" s="107">
        <f>IF(OR(A596&gt;$AE$6,$AE$6&lt;2,$B$6=0),"",INDEX($AA$10:$AA$1009,$AE$6+1-A596))</f>
      </c>
      <c r="AD596" s="107">
        <f>IF(AC596="","",LN(1-AC596))</f>
      </c>
      <c r="AE596" s="107">
        <f>IF(AB596="","",-(2*A596-1)*(AB596+AD596)/$AE$6)</f>
      </c>
      <c r="AF596" s="106">
        <f>IF(AE596="","",SUM($AE$10:AE596)-$AE$6)</f>
      </c>
      <c r="AG596" s="106"/>
      <c r="AH596" s="106"/>
      <c r="AI596" s="106"/>
      <c r="AJ596" s="106"/>
      <c r="AK596" s="106"/>
    </row>
    <row r="597" ht="12.75" customHeight="1">
      <c r="A597" s="114">
        <v>588.0</v>
      </c>
      <c r="B597" s="107">
        <f>IF(A597&gt;$AE$6,"",SMALL(INDIRECT("'Selo '!"&amp;ADDRESS(17,$Z$3+5,4)&amp;":"&amp;ADDRESS(67,$Z$3+5,4)),A597))</f>
      </c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7"/>
      <c r="Y597" s="119"/>
      <c r="Z597" s="107">
        <f>IF(OR(A597&gt;$AE$6,$AE$6&lt;2,$B$6=0),"",(B597-$B$5)/$B$6)</f>
      </c>
      <c r="AA597" s="107">
        <f>IF(Z597="","",MAX(0.000000000001,MIN(0.999999999999,NORMSDIST(Z597))))</f>
      </c>
      <c r="AB597" s="107">
        <f>IF(AA597="","",LN(AA597))</f>
      </c>
      <c r="AC597" s="107">
        <f>IF(OR(A597&gt;$AE$6,$AE$6&lt;2,$B$6=0),"",INDEX($AA$10:$AA$1009,$AE$6+1-A597))</f>
      </c>
      <c r="AD597" s="107">
        <f>IF(AC597="","",LN(1-AC597))</f>
      </c>
      <c r="AE597" s="107">
        <f>IF(AB597="","",-(2*A597-1)*(AB597+AD597)/$AE$6)</f>
      </c>
      <c r="AF597" s="106">
        <f>IF(AE597="","",SUM($AE$10:AE597)-$AE$6)</f>
      </c>
      <c r="AG597" s="106"/>
      <c r="AH597" s="106"/>
      <c r="AI597" s="106"/>
      <c r="AJ597" s="106"/>
      <c r="AK597" s="106"/>
    </row>
    <row r="598" ht="12.75" customHeight="1">
      <c r="A598" s="114">
        <v>589.0</v>
      </c>
      <c r="B598" s="107">
        <f>IF(A598&gt;$AE$6,"",SMALL(INDIRECT("'Selo '!"&amp;ADDRESS(17,$Z$3+5,4)&amp;":"&amp;ADDRESS(67,$Z$3+5,4)),A598))</f>
      </c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7"/>
      <c r="Y598" s="119"/>
      <c r="Z598" s="107">
        <f>IF(OR(A598&gt;$AE$6,$AE$6&lt;2,$B$6=0),"",(B598-$B$5)/$B$6)</f>
      </c>
      <c r="AA598" s="107">
        <f>IF(Z598="","",MAX(0.000000000001,MIN(0.999999999999,NORMSDIST(Z598))))</f>
      </c>
      <c r="AB598" s="107">
        <f>IF(AA598="","",LN(AA598))</f>
      </c>
      <c r="AC598" s="107">
        <f>IF(OR(A598&gt;$AE$6,$AE$6&lt;2,$B$6=0),"",INDEX($AA$10:$AA$1009,$AE$6+1-A598))</f>
      </c>
      <c r="AD598" s="107">
        <f>IF(AC598="","",LN(1-AC598))</f>
      </c>
      <c r="AE598" s="107">
        <f>IF(AB598="","",-(2*A598-1)*(AB598+AD598)/$AE$6)</f>
      </c>
      <c r="AF598" s="106">
        <f>IF(AE598="","",SUM($AE$10:AE598)-$AE$6)</f>
      </c>
      <c r="AG598" s="106"/>
      <c r="AH598" s="106"/>
      <c r="AI598" s="106"/>
      <c r="AJ598" s="106"/>
      <c r="AK598" s="106"/>
    </row>
    <row r="599" ht="12.75" customHeight="1">
      <c r="A599" s="114">
        <v>590.0</v>
      </c>
      <c r="B599" s="107">
        <f>IF(A599&gt;$AE$6,"",SMALL(INDIRECT("'Selo '!"&amp;ADDRESS(17,$Z$3+5,4)&amp;":"&amp;ADDRESS(67,$Z$3+5,4)),A599))</f>
      </c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7"/>
      <c r="Y599" s="119"/>
      <c r="Z599" s="107">
        <f>IF(OR(A599&gt;$AE$6,$AE$6&lt;2,$B$6=0),"",(B599-$B$5)/$B$6)</f>
      </c>
      <c r="AA599" s="107">
        <f>IF(Z599="","",MAX(0.000000000001,MIN(0.999999999999,NORMSDIST(Z599))))</f>
      </c>
      <c r="AB599" s="107">
        <f>IF(AA599="","",LN(AA599))</f>
      </c>
      <c r="AC599" s="107">
        <f>IF(OR(A599&gt;$AE$6,$AE$6&lt;2,$B$6=0),"",INDEX($AA$10:$AA$1009,$AE$6+1-A599))</f>
      </c>
      <c r="AD599" s="107">
        <f>IF(AC599="","",LN(1-AC599))</f>
      </c>
      <c r="AE599" s="107">
        <f>IF(AB599="","",-(2*A599-1)*(AB599+AD599)/$AE$6)</f>
      </c>
      <c r="AF599" s="106">
        <f>IF(AE599="","",SUM($AE$10:AE599)-$AE$6)</f>
      </c>
      <c r="AG599" s="106"/>
      <c r="AH599" s="106"/>
      <c r="AI599" s="106"/>
      <c r="AJ599" s="106"/>
      <c r="AK599" s="106"/>
    </row>
    <row r="600" ht="12.75" customHeight="1">
      <c r="A600" s="114">
        <v>591.0</v>
      </c>
      <c r="B600" s="107">
        <f>IF(A600&gt;$AE$6,"",SMALL(INDIRECT("'Selo '!"&amp;ADDRESS(17,$Z$3+5,4)&amp;":"&amp;ADDRESS(67,$Z$3+5,4)),A600))</f>
      </c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7"/>
      <c r="Y600" s="119"/>
      <c r="Z600" s="107">
        <f>IF(OR(A600&gt;$AE$6,$AE$6&lt;2,$B$6=0),"",(B600-$B$5)/$B$6)</f>
      </c>
      <c r="AA600" s="107">
        <f>IF(Z600="","",MAX(0.000000000001,MIN(0.999999999999,NORMSDIST(Z600))))</f>
      </c>
      <c r="AB600" s="107">
        <f>IF(AA600="","",LN(AA600))</f>
      </c>
      <c r="AC600" s="107">
        <f>IF(OR(A600&gt;$AE$6,$AE$6&lt;2,$B$6=0),"",INDEX($AA$10:$AA$1009,$AE$6+1-A600))</f>
      </c>
      <c r="AD600" s="107">
        <f>IF(AC600="","",LN(1-AC600))</f>
      </c>
      <c r="AE600" s="107">
        <f>IF(AB600="","",-(2*A600-1)*(AB600+AD600)/$AE$6)</f>
      </c>
      <c r="AF600" s="106">
        <f>IF(AE600="","",SUM($AE$10:AE600)-$AE$6)</f>
      </c>
      <c r="AG600" s="106"/>
      <c r="AH600" s="106"/>
      <c r="AI600" s="106"/>
      <c r="AJ600" s="106"/>
      <c r="AK600" s="106"/>
    </row>
    <row r="601" ht="12.75" customHeight="1">
      <c r="A601" s="114">
        <v>592.0</v>
      </c>
      <c r="B601" s="107">
        <f>IF(A601&gt;$AE$6,"",SMALL(INDIRECT("'Selo '!"&amp;ADDRESS(17,$Z$3+5,4)&amp;":"&amp;ADDRESS(67,$Z$3+5,4)),A601))</f>
      </c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7"/>
      <c r="Y601" s="119"/>
      <c r="Z601" s="107">
        <f>IF(OR(A601&gt;$AE$6,$AE$6&lt;2,$B$6=0),"",(B601-$B$5)/$B$6)</f>
      </c>
      <c r="AA601" s="107">
        <f>IF(Z601="","",MAX(0.000000000001,MIN(0.999999999999,NORMSDIST(Z601))))</f>
      </c>
      <c r="AB601" s="107">
        <f>IF(AA601="","",LN(AA601))</f>
      </c>
      <c r="AC601" s="107">
        <f>IF(OR(A601&gt;$AE$6,$AE$6&lt;2,$B$6=0),"",INDEX($AA$10:$AA$1009,$AE$6+1-A601))</f>
      </c>
      <c r="AD601" s="107">
        <f>IF(AC601="","",LN(1-AC601))</f>
      </c>
      <c r="AE601" s="107">
        <f>IF(AB601="","",-(2*A601-1)*(AB601+AD601)/$AE$6)</f>
      </c>
      <c r="AF601" s="106">
        <f>IF(AE601="","",SUM($AE$10:AE601)-$AE$6)</f>
      </c>
      <c r="AG601" s="106"/>
      <c r="AH601" s="106"/>
      <c r="AI601" s="106"/>
      <c r="AJ601" s="106"/>
      <c r="AK601" s="106"/>
    </row>
    <row r="602" ht="12.75" customHeight="1">
      <c r="A602" s="114">
        <v>593.0</v>
      </c>
      <c r="B602" s="107">
        <f>IF(A602&gt;$AE$6,"",SMALL(INDIRECT("'Selo '!"&amp;ADDRESS(17,$Z$3+5,4)&amp;":"&amp;ADDRESS(67,$Z$3+5,4)),A602))</f>
      </c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7"/>
      <c r="Y602" s="119"/>
      <c r="Z602" s="107">
        <f>IF(OR(A602&gt;$AE$6,$AE$6&lt;2,$B$6=0),"",(B602-$B$5)/$B$6)</f>
      </c>
      <c r="AA602" s="107">
        <f>IF(Z602="","",MAX(0.000000000001,MIN(0.999999999999,NORMSDIST(Z602))))</f>
      </c>
      <c r="AB602" s="107">
        <f>IF(AA602="","",LN(AA602))</f>
      </c>
      <c r="AC602" s="107">
        <f>IF(OR(A602&gt;$AE$6,$AE$6&lt;2,$B$6=0),"",INDEX($AA$10:$AA$1009,$AE$6+1-A602))</f>
      </c>
      <c r="AD602" s="107">
        <f>IF(AC602="","",LN(1-AC602))</f>
      </c>
      <c r="AE602" s="107">
        <f>IF(AB602="","",-(2*A602-1)*(AB602+AD602)/$AE$6)</f>
      </c>
      <c r="AF602" s="106">
        <f>IF(AE602="","",SUM($AE$10:AE602)-$AE$6)</f>
      </c>
      <c r="AG602" s="106"/>
      <c r="AH602" s="106"/>
      <c r="AI602" s="106"/>
      <c r="AJ602" s="106"/>
      <c r="AK602" s="106"/>
    </row>
    <row r="603" ht="12.75" customHeight="1">
      <c r="A603" s="114">
        <v>594.0</v>
      </c>
      <c r="B603" s="107">
        <f>IF(A603&gt;$AE$6,"",SMALL(INDIRECT("'Selo '!"&amp;ADDRESS(17,$Z$3+5,4)&amp;":"&amp;ADDRESS(67,$Z$3+5,4)),A603))</f>
      </c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7"/>
      <c r="Y603" s="119"/>
      <c r="Z603" s="107">
        <f>IF(OR(A603&gt;$AE$6,$AE$6&lt;2,$B$6=0),"",(B603-$B$5)/$B$6)</f>
      </c>
      <c r="AA603" s="107">
        <f>IF(Z603="","",MAX(0.000000000001,MIN(0.999999999999,NORMSDIST(Z603))))</f>
      </c>
      <c r="AB603" s="107">
        <f>IF(AA603="","",LN(AA603))</f>
      </c>
      <c r="AC603" s="107">
        <f>IF(OR(A603&gt;$AE$6,$AE$6&lt;2,$B$6=0),"",INDEX($AA$10:$AA$1009,$AE$6+1-A603))</f>
      </c>
      <c r="AD603" s="107">
        <f>IF(AC603="","",LN(1-AC603))</f>
      </c>
      <c r="AE603" s="107">
        <f>IF(AB603="","",-(2*A603-1)*(AB603+AD603)/$AE$6)</f>
      </c>
      <c r="AF603" s="106">
        <f>IF(AE603="","",SUM($AE$10:AE603)-$AE$6)</f>
      </c>
      <c r="AG603" s="106"/>
      <c r="AH603" s="106"/>
      <c r="AI603" s="106"/>
      <c r="AJ603" s="106"/>
      <c r="AK603" s="106"/>
    </row>
    <row r="604" ht="12.75" customHeight="1">
      <c r="A604" s="114">
        <v>595.0</v>
      </c>
      <c r="B604" s="107">
        <f>IF(A604&gt;$AE$6,"",SMALL(INDIRECT("'Selo '!"&amp;ADDRESS(17,$Z$3+5,4)&amp;":"&amp;ADDRESS(67,$Z$3+5,4)),A604))</f>
      </c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7"/>
      <c r="Y604" s="119"/>
      <c r="Z604" s="107">
        <f>IF(OR(A604&gt;$AE$6,$AE$6&lt;2,$B$6=0),"",(B604-$B$5)/$B$6)</f>
      </c>
      <c r="AA604" s="107">
        <f>IF(Z604="","",MAX(0.000000000001,MIN(0.999999999999,NORMSDIST(Z604))))</f>
      </c>
      <c r="AB604" s="107">
        <f>IF(AA604="","",LN(AA604))</f>
      </c>
      <c r="AC604" s="107">
        <f>IF(OR(A604&gt;$AE$6,$AE$6&lt;2,$B$6=0),"",INDEX($AA$10:$AA$1009,$AE$6+1-A604))</f>
      </c>
      <c r="AD604" s="107">
        <f>IF(AC604="","",LN(1-AC604))</f>
      </c>
      <c r="AE604" s="107">
        <f>IF(AB604="","",-(2*A604-1)*(AB604+AD604)/$AE$6)</f>
      </c>
      <c r="AF604" s="106">
        <f>IF(AE604="","",SUM($AE$10:AE604)-$AE$6)</f>
      </c>
      <c r="AG604" s="106"/>
      <c r="AH604" s="106"/>
      <c r="AI604" s="106"/>
      <c r="AJ604" s="106"/>
      <c r="AK604" s="106"/>
    </row>
    <row r="605" ht="12.75" customHeight="1">
      <c r="A605" s="114">
        <v>596.0</v>
      </c>
      <c r="B605" s="107">
        <f>IF(A605&gt;$AE$6,"",SMALL(INDIRECT("'Selo '!"&amp;ADDRESS(17,$Z$3+5,4)&amp;":"&amp;ADDRESS(67,$Z$3+5,4)),A605))</f>
      </c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7"/>
      <c r="Y605" s="119"/>
      <c r="Z605" s="107">
        <f>IF(OR(A605&gt;$AE$6,$AE$6&lt;2,$B$6=0),"",(B605-$B$5)/$B$6)</f>
      </c>
      <c r="AA605" s="107">
        <f>IF(Z605="","",MAX(0.000000000001,MIN(0.999999999999,NORMSDIST(Z605))))</f>
      </c>
      <c r="AB605" s="107">
        <f>IF(AA605="","",LN(AA605))</f>
      </c>
      <c r="AC605" s="107">
        <f>IF(OR(A605&gt;$AE$6,$AE$6&lt;2,$B$6=0),"",INDEX($AA$10:$AA$1009,$AE$6+1-A605))</f>
      </c>
      <c r="AD605" s="107">
        <f>IF(AC605="","",LN(1-AC605))</f>
      </c>
      <c r="AE605" s="107">
        <f>IF(AB605="","",-(2*A605-1)*(AB605+AD605)/$AE$6)</f>
      </c>
      <c r="AF605" s="106">
        <f>IF(AE605="","",SUM($AE$10:AE605)-$AE$6)</f>
      </c>
      <c r="AG605" s="106"/>
      <c r="AH605" s="106"/>
      <c r="AI605" s="106"/>
      <c r="AJ605" s="106"/>
      <c r="AK605" s="106"/>
    </row>
    <row r="606" ht="12.75" customHeight="1">
      <c r="A606" s="114">
        <v>597.0</v>
      </c>
      <c r="B606" s="107">
        <f>IF(A606&gt;$AE$6,"",SMALL(INDIRECT("'Selo '!"&amp;ADDRESS(17,$Z$3+5,4)&amp;":"&amp;ADDRESS(67,$Z$3+5,4)),A606))</f>
      </c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7"/>
      <c r="Y606" s="119"/>
      <c r="Z606" s="107">
        <f>IF(OR(A606&gt;$AE$6,$AE$6&lt;2,$B$6=0),"",(B606-$B$5)/$B$6)</f>
      </c>
      <c r="AA606" s="107">
        <f>IF(Z606="","",MAX(0.000000000001,MIN(0.999999999999,NORMSDIST(Z606))))</f>
      </c>
      <c r="AB606" s="107">
        <f>IF(AA606="","",LN(AA606))</f>
      </c>
      <c r="AC606" s="107">
        <f>IF(OR(A606&gt;$AE$6,$AE$6&lt;2,$B$6=0),"",INDEX($AA$10:$AA$1009,$AE$6+1-A606))</f>
      </c>
      <c r="AD606" s="107">
        <f>IF(AC606="","",LN(1-AC606))</f>
      </c>
      <c r="AE606" s="107">
        <f>IF(AB606="","",-(2*A606-1)*(AB606+AD606)/$AE$6)</f>
      </c>
      <c r="AF606" s="106">
        <f>IF(AE606="","",SUM($AE$10:AE606)-$AE$6)</f>
      </c>
      <c r="AG606" s="106"/>
      <c r="AH606" s="106"/>
      <c r="AI606" s="106"/>
      <c r="AJ606" s="106"/>
      <c r="AK606" s="106"/>
    </row>
    <row r="607" ht="12.75" customHeight="1">
      <c r="A607" s="114">
        <v>598.0</v>
      </c>
      <c r="B607" s="107">
        <f>IF(A607&gt;$AE$6,"",SMALL(INDIRECT("'Selo '!"&amp;ADDRESS(17,$Z$3+5,4)&amp;":"&amp;ADDRESS(67,$Z$3+5,4)),A607))</f>
      </c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7"/>
      <c r="Y607" s="119"/>
      <c r="Z607" s="107">
        <f>IF(OR(A607&gt;$AE$6,$AE$6&lt;2,$B$6=0),"",(B607-$B$5)/$B$6)</f>
      </c>
      <c r="AA607" s="107">
        <f>IF(Z607="","",MAX(0.000000000001,MIN(0.999999999999,NORMSDIST(Z607))))</f>
      </c>
      <c r="AB607" s="107">
        <f>IF(AA607="","",LN(AA607))</f>
      </c>
      <c r="AC607" s="107">
        <f>IF(OR(A607&gt;$AE$6,$AE$6&lt;2,$B$6=0),"",INDEX($AA$10:$AA$1009,$AE$6+1-A607))</f>
      </c>
      <c r="AD607" s="107">
        <f>IF(AC607="","",LN(1-AC607))</f>
      </c>
      <c r="AE607" s="107">
        <f>IF(AB607="","",-(2*A607-1)*(AB607+AD607)/$AE$6)</f>
      </c>
      <c r="AF607" s="106">
        <f>IF(AE607="","",SUM($AE$10:AE607)-$AE$6)</f>
      </c>
      <c r="AG607" s="106"/>
      <c r="AH607" s="106"/>
      <c r="AI607" s="106"/>
      <c r="AJ607" s="106"/>
      <c r="AK607" s="106"/>
    </row>
    <row r="608" ht="12.75" customHeight="1">
      <c r="A608" s="114">
        <v>599.0</v>
      </c>
      <c r="B608" s="107">
        <f>IF(A608&gt;$AE$6,"",SMALL(INDIRECT("'Selo '!"&amp;ADDRESS(17,$Z$3+5,4)&amp;":"&amp;ADDRESS(67,$Z$3+5,4)),A608))</f>
      </c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7"/>
      <c r="Y608" s="119"/>
      <c r="Z608" s="107">
        <f>IF(OR(A608&gt;$AE$6,$AE$6&lt;2,$B$6=0),"",(B608-$B$5)/$B$6)</f>
      </c>
      <c r="AA608" s="107">
        <f>IF(Z608="","",MAX(0.000000000001,MIN(0.999999999999,NORMSDIST(Z608))))</f>
      </c>
      <c r="AB608" s="107">
        <f>IF(AA608="","",LN(AA608))</f>
      </c>
      <c r="AC608" s="107">
        <f>IF(OR(A608&gt;$AE$6,$AE$6&lt;2,$B$6=0),"",INDEX($AA$10:$AA$1009,$AE$6+1-A608))</f>
      </c>
      <c r="AD608" s="107">
        <f>IF(AC608="","",LN(1-AC608))</f>
      </c>
      <c r="AE608" s="107">
        <f>IF(AB608="","",-(2*A608-1)*(AB608+AD608)/$AE$6)</f>
      </c>
      <c r="AF608" s="106">
        <f>IF(AE608="","",SUM($AE$10:AE608)-$AE$6)</f>
      </c>
      <c r="AG608" s="106"/>
      <c r="AH608" s="106"/>
      <c r="AI608" s="106"/>
      <c r="AJ608" s="106"/>
      <c r="AK608" s="106"/>
    </row>
    <row r="609" ht="12.75" customHeight="1">
      <c r="A609" s="114">
        <v>600.0</v>
      </c>
      <c r="B609" s="107">
        <f>IF(A609&gt;$AE$6,"",SMALL(INDIRECT("'Selo '!"&amp;ADDRESS(17,$Z$3+5,4)&amp;":"&amp;ADDRESS(67,$Z$3+5,4)),A609))</f>
      </c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7"/>
      <c r="Y609" s="119"/>
      <c r="Z609" s="107">
        <f>IF(OR(A609&gt;$AE$6,$AE$6&lt;2,$B$6=0),"",(B609-$B$5)/$B$6)</f>
      </c>
      <c r="AA609" s="107">
        <f>IF(Z609="","",MAX(0.000000000001,MIN(0.999999999999,NORMSDIST(Z609))))</f>
      </c>
      <c r="AB609" s="107">
        <f>IF(AA609="","",LN(AA609))</f>
      </c>
      <c r="AC609" s="107">
        <f>IF(OR(A609&gt;$AE$6,$AE$6&lt;2,$B$6=0),"",INDEX($AA$10:$AA$1009,$AE$6+1-A609))</f>
      </c>
      <c r="AD609" s="107">
        <f>IF(AC609="","",LN(1-AC609))</f>
      </c>
      <c r="AE609" s="107">
        <f>IF(AB609="","",-(2*A609-1)*(AB609+AD609)/$AE$6)</f>
      </c>
      <c r="AF609" s="106">
        <f>IF(AE609="","",SUM($AE$10:AE609)-$AE$6)</f>
      </c>
      <c r="AG609" s="106"/>
      <c r="AH609" s="106"/>
      <c r="AI609" s="106"/>
      <c r="AJ609" s="106"/>
      <c r="AK609" s="106"/>
    </row>
    <row r="610" ht="12.75" customHeight="1">
      <c r="A610" s="114">
        <v>601.0</v>
      </c>
      <c r="B610" s="107">
        <f>IF(A610&gt;$AE$6,"",SMALL(INDIRECT("'Selo '!"&amp;ADDRESS(17,$Z$3+5,4)&amp;":"&amp;ADDRESS(67,$Z$3+5,4)),A610))</f>
      </c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7"/>
      <c r="Y610" s="119"/>
      <c r="Z610" s="107">
        <f>IF(OR(A610&gt;$AE$6,$AE$6&lt;2,$B$6=0),"",(B610-$B$5)/$B$6)</f>
      </c>
      <c r="AA610" s="107">
        <f>IF(Z610="","",MAX(0.000000000001,MIN(0.999999999999,NORMSDIST(Z610))))</f>
      </c>
      <c r="AB610" s="107">
        <f>IF(AA610="","",LN(AA610))</f>
      </c>
      <c r="AC610" s="107">
        <f>IF(OR(A610&gt;$AE$6,$AE$6&lt;2,$B$6=0),"",INDEX($AA$10:$AA$1009,$AE$6+1-A610))</f>
      </c>
      <c r="AD610" s="107">
        <f>IF(AC610="","",LN(1-AC610))</f>
      </c>
      <c r="AE610" s="107">
        <f>IF(AB610="","",-(2*A610-1)*(AB610+AD610)/$AE$6)</f>
      </c>
      <c r="AF610" s="106">
        <f>IF(AE610="","",SUM($AE$10:AE610)-$AE$6)</f>
      </c>
      <c r="AG610" s="106"/>
      <c r="AH610" s="106"/>
      <c r="AI610" s="106"/>
      <c r="AJ610" s="106"/>
      <c r="AK610" s="106"/>
    </row>
    <row r="611" ht="12.75" customHeight="1">
      <c r="A611" s="114">
        <v>602.0</v>
      </c>
      <c r="B611" s="107">
        <f>IF(A611&gt;$AE$6,"",SMALL(INDIRECT("'Selo '!"&amp;ADDRESS(17,$Z$3+5,4)&amp;":"&amp;ADDRESS(67,$Z$3+5,4)),A611))</f>
      </c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7"/>
      <c r="Y611" s="119"/>
      <c r="Z611" s="107">
        <f>IF(OR(A611&gt;$AE$6,$AE$6&lt;2,$B$6=0),"",(B611-$B$5)/$B$6)</f>
      </c>
      <c r="AA611" s="107">
        <f>IF(Z611="","",MAX(0.000000000001,MIN(0.999999999999,NORMSDIST(Z611))))</f>
      </c>
      <c r="AB611" s="107">
        <f>IF(AA611="","",LN(AA611))</f>
      </c>
      <c r="AC611" s="107">
        <f>IF(OR(A611&gt;$AE$6,$AE$6&lt;2,$B$6=0),"",INDEX($AA$10:$AA$1009,$AE$6+1-A611))</f>
      </c>
      <c r="AD611" s="107">
        <f>IF(AC611="","",LN(1-AC611))</f>
      </c>
      <c r="AE611" s="107">
        <f>IF(AB611="","",-(2*A611-1)*(AB611+AD611)/$AE$6)</f>
      </c>
      <c r="AF611" s="106">
        <f>IF(AE611="","",SUM($AE$10:AE611)-$AE$6)</f>
      </c>
      <c r="AG611" s="106"/>
      <c r="AH611" s="106"/>
      <c r="AI611" s="106"/>
      <c r="AJ611" s="106"/>
      <c r="AK611" s="106"/>
    </row>
    <row r="612" ht="12.75" customHeight="1">
      <c r="A612" s="114">
        <v>603.0</v>
      </c>
      <c r="B612" s="107">
        <f>IF(A612&gt;$AE$6,"",SMALL(INDIRECT("'Selo '!"&amp;ADDRESS(17,$Z$3+5,4)&amp;":"&amp;ADDRESS(67,$Z$3+5,4)),A612))</f>
      </c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7"/>
      <c r="Y612" s="119"/>
      <c r="Z612" s="107">
        <f>IF(OR(A612&gt;$AE$6,$AE$6&lt;2,$B$6=0),"",(B612-$B$5)/$B$6)</f>
      </c>
      <c r="AA612" s="107">
        <f>IF(Z612="","",MAX(0.000000000001,MIN(0.999999999999,NORMSDIST(Z612))))</f>
      </c>
      <c r="AB612" s="107">
        <f>IF(AA612="","",LN(AA612))</f>
      </c>
      <c r="AC612" s="107">
        <f>IF(OR(A612&gt;$AE$6,$AE$6&lt;2,$B$6=0),"",INDEX($AA$10:$AA$1009,$AE$6+1-A612))</f>
      </c>
      <c r="AD612" s="107">
        <f>IF(AC612="","",LN(1-AC612))</f>
      </c>
      <c r="AE612" s="107">
        <f>IF(AB612="","",-(2*A612-1)*(AB612+AD612)/$AE$6)</f>
      </c>
      <c r="AF612" s="106">
        <f>IF(AE612="","",SUM($AE$10:AE612)-$AE$6)</f>
      </c>
      <c r="AG612" s="106"/>
      <c r="AH612" s="106"/>
      <c r="AI612" s="106"/>
      <c r="AJ612" s="106"/>
      <c r="AK612" s="106"/>
    </row>
    <row r="613" ht="12.75" customHeight="1">
      <c r="A613" s="114">
        <v>604.0</v>
      </c>
      <c r="B613" s="107">
        <f>IF(A613&gt;$AE$6,"",SMALL(INDIRECT("'Selo '!"&amp;ADDRESS(17,$Z$3+5,4)&amp;":"&amp;ADDRESS(67,$Z$3+5,4)),A613))</f>
      </c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7"/>
      <c r="Y613" s="119"/>
      <c r="Z613" s="107">
        <f>IF(OR(A613&gt;$AE$6,$AE$6&lt;2,$B$6=0),"",(B613-$B$5)/$B$6)</f>
      </c>
      <c r="AA613" s="107">
        <f>IF(Z613="","",MAX(0.000000000001,MIN(0.999999999999,NORMSDIST(Z613))))</f>
      </c>
      <c r="AB613" s="107">
        <f>IF(AA613="","",LN(AA613))</f>
      </c>
      <c r="AC613" s="107">
        <f>IF(OR(A613&gt;$AE$6,$AE$6&lt;2,$B$6=0),"",INDEX($AA$10:$AA$1009,$AE$6+1-A613))</f>
      </c>
      <c r="AD613" s="107">
        <f>IF(AC613="","",LN(1-AC613))</f>
      </c>
      <c r="AE613" s="107">
        <f>IF(AB613="","",-(2*A613-1)*(AB613+AD613)/$AE$6)</f>
      </c>
      <c r="AF613" s="106">
        <f>IF(AE613="","",SUM($AE$10:AE613)-$AE$6)</f>
      </c>
      <c r="AG613" s="106"/>
      <c r="AH613" s="106"/>
      <c r="AI613" s="106"/>
      <c r="AJ613" s="106"/>
      <c r="AK613" s="106"/>
    </row>
    <row r="614" ht="12.75" customHeight="1">
      <c r="A614" s="114">
        <v>605.0</v>
      </c>
      <c r="B614" s="107">
        <f>IF(A614&gt;$AE$6,"",SMALL(INDIRECT("'Selo '!"&amp;ADDRESS(17,$Z$3+5,4)&amp;":"&amp;ADDRESS(67,$Z$3+5,4)),A614))</f>
      </c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7"/>
      <c r="Y614" s="119"/>
      <c r="Z614" s="107">
        <f>IF(OR(A614&gt;$AE$6,$AE$6&lt;2,$B$6=0),"",(B614-$B$5)/$B$6)</f>
      </c>
      <c r="AA614" s="107">
        <f>IF(Z614="","",MAX(0.000000000001,MIN(0.999999999999,NORMSDIST(Z614))))</f>
      </c>
      <c r="AB614" s="107">
        <f>IF(AA614="","",LN(AA614))</f>
      </c>
      <c r="AC614" s="107">
        <f>IF(OR(A614&gt;$AE$6,$AE$6&lt;2,$B$6=0),"",INDEX($AA$10:$AA$1009,$AE$6+1-A614))</f>
      </c>
      <c r="AD614" s="107">
        <f>IF(AC614="","",LN(1-AC614))</f>
      </c>
      <c r="AE614" s="107">
        <f>IF(AB614="","",-(2*A614-1)*(AB614+AD614)/$AE$6)</f>
      </c>
      <c r="AF614" s="106">
        <f>IF(AE614="","",SUM($AE$10:AE614)-$AE$6)</f>
      </c>
      <c r="AG614" s="106"/>
      <c r="AH614" s="106"/>
      <c r="AI614" s="106"/>
      <c r="AJ614" s="106"/>
      <c r="AK614" s="106"/>
    </row>
    <row r="615" ht="12.75" customHeight="1">
      <c r="A615" s="114">
        <v>606.0</v>
      </c>
      <c r="B615" s="107">
        <f>IF(A615&gt;$AE$6,"",SMALL(INDIRECT("'Selo '!"&amp;ADDRESS(17,$Z$3+5,4)&amp;":"&amp;ADDRESS(67,$Z$3+5,4)),A615))</f>
      </c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7"/>
      <c r="Y615" s="119"/>
      <c r="Z615" s="107">
        <f>IF(OR(A615&gt;$AE$6,$AE$6&lt;2,$B$6=0),"",(B615-$B$5)/$B$6)</f>
      </c>
      <c r="AA615" s="107">
        <f>IF(Z615="","",MAX(0.000000000001,MIN(0.999999999999,NORMSDIST(Z615))))</f>
      </c>
      <c r="AB615" s="107">
        <f>IF(AA615="","",LN(AA615))</f>
      </c>
      <c r="AC615" s="107">
        <f>IF(OR(A615&gt;$AE$6,$AE$6&lt;2,$B$6=0),"",INDEX($AA$10:$AA$1009,$AE$6+1-A615))</f>
      </c>
      <c r="AD615" s="107">
        <f>IF(AC615="","",LN(1-AC615))</f>
      </c>
      <c r="AE615" s="107">
        <f>IF(AB615="","",-(2*A615-1)*(AB615+AD615)/$AE$6)</f>
      </c>
      <c r="AF615" s="106">
        <f>IF(AE615="","",SUM($AE$10:AE615)-$AE$6)</f>
      </c>
      <c r="AG615" s="106"/>
      <c r="AH615" s="106"/>
      <c r="AI615" s="106"/>
      <c r="AJ615" s="106"/>
      <c r="AK615" s="106"/>
    </row>
    <row r="616" ht="12.75" customHeight="1">
      <c r="A616" s="114">
        <v>607.0</v>
      </c>
      <c r="B616" s="107">
        <f>IF(A616&gt;$AE$6,"",SMALL(INDIRECT("'Selo '!"&amp;ADDRESS(17,$Z$3+5,4)&amp;":"&amp;ADDRESS(67,$Z$3+5,4)),A616))</f>
      </c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7"/>
      <c r="Y616" s="119"/>
      <c r="Z616" s="107">
        <f>IF(OR(A616&gt;$AE$6,$AE$6&lt;2,$B$6=0),"",(B616-$B$5)/$B$6)</f>
      </c>
      <c r="AA616" s="107">
        <f>IF(Z616="","",MAX(0.000000000001,MIN(0.999999999999,NORMSDIST(Z616))))</f>
      </c>
      <c r="AB616" s="107">
        <f>IF(AA616="","",LN(AA616))</f>
      </c>
      <c r="AC616" s="107">
        <f>IF(OR(A616&gt;$AE$6,$AE$6&lt;2,$B$6=0),"",INDEX($AA$10:$AA$1009,$AE$6+1-A616))</f>
      </c>
      <c r="AD616" s="107">
        <f>IF(AC616="","",LN(1-AC616))</f>
      </c>
      <c r="AE616" s="107">
        <f>IF(AB616="","",-(2*A616-1)*(AB616+AD616)/$AE$6)</f>
      </c>
      <c r="AF616" s="106">
        <f>IF(AE616="","",SUM($AE$10:AE616)-$AE$6)</f>
      </c>
      <c r="AG616" s="106"/>
      <c r="AH616" s="106"/>
      <c r="AI616" s="106"/>
      <c r="AJ616" s="106"/>
      <c r="AK616" s="106"/>
    </row>
    <row r="617" ht="12.75" customHeight="1">
      <c r="A617" s="114">
        <v>608.0</v>
      </c>
      <c r="B617" s="107">
        <f>IF(A617&gt;$AE$6,"",SMALL(INDIRECT("'Selo '!"&amp;ADDRESS(17,$Z$3+5,4)&amp;":"&amp;ADDRESS(67,$Z$3+5,4)),A617))</f>
      </c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7"/>
      <c r="Y617" s="119"/>
      <c r="Z617" s="107">
        <f>IF(OR(A617&gt;$AE$6,$AE$6&lt;2,$B$6=0),"",(B617-$B$5)/$B$6)</f>
      </c>
      <c r="AA617" s="107">
        <f>IF(Z617="","",MAX(0.000000000001,MIN(0.999999999999,NORMSDIST(Z617))))</f>
      </c>
      <c r="AB617" s="107">
        <f>IF(AA617="","",LN(AA617))</f>
      </c>
      <c r="AC617" s="107">
        <f>IF(OR(A617&gt;$AE$6,$AE$6&lt;2,$B$6=0),"",INDEX($AA$10:$AA$1009,$AE$6+1-A617))</f>
      </c>
      <c r="AD617" s="107">
        <f>IF(AC617="","",LN(1-AC617))</f>
      </c>
      <c r="AE617" s="107">
        <f>IF(AB617="","",-(2*A617-1)*(AB617+AD617)/$AE$6)</f>
      </c>
      <c r="AF617" s="106">
        <f>IF(AE617="","",SUM($AE$10:AE617)-$AE$6)</f>
      </c>
      <c r="AG617" s="106"/>
      <c r="AH617" s="106"/>
      <c r="AI617" s="106"/>
      <c r="AJ617" s="106"/>
      <c r="AK617" s="106"/>
    </row>
    <row r="618" ht="12.75" customHeight="1">
      <c r="A618" s="114">
        <v>609.0</v>
      </c>
      <c r="B618" s="107">
        <f>IF(A618&gt;$AE$6,"",SMALL(INDIRECT("'Selo '!"&amp;ADDRESS(17,$Z$3+5,4)&amp;":"&amp;ADDRESS(67,$Z$3+5,4)),A618))</f>
      </c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7"/>
      <c r="Y618" s="119"/>
      <c r="Z618" s="107">
        <f>IF(OR(A618&gt;$AE$6,$AE$6&lt;2,$B$6=0),"",(B618-$B$5)/$B$6)</f>
      </c>
      <c r="AA618" s="107">
        <f>IF(Z618="","",MAX(0.000000000001,MIN(0.999999999999,NORMSDIST(Z618))))</f>
      </c>
      <c r="AB618" s="107">
        <f>IF(AA618="","",LN(AA618))</f>
      </c>
      <c r="AC618" s="107">
        <f>IF(OR(A618&gt;$AE$6,$AE$6&lt;2,$B$6=0),"",INDEX($AA$10:$AA$1009,$AE$6+1-A618))</f>
      </c>
      <c r="AD618" s="107">
        <f>IF(AC618="","",LN(1-AC618))</f>
      </c>
      <c r="AE618" s="107">
        <f>IF(AB618="","",-(2*A618-1)*(AB618+AD618)/$AE$6)</f>
      </c>
      <c r="AF618" s="106">
        <f>IF(AE618="","",SUM($AE$10:AE618)-$AE$6)</f>
      </c>
      <c r="AG618" s="106"/>
      <c r="AH618" s="106"/>
      <c r="AI618" s="106"/>
      <c r="AJ618" s="106"/>
      <c r="AK618" s="106"/>
    </row>
    <row r="619" ht="12.75" customHeight="1">
      <c r="A619" s="114">
        <v>610.0</v>
      </c>
      <c r="B619" s="107">
        <f>IF(A619&gt;$AE$6,"",SMALL(INDIRECT("'Selo '!"&amp;ADDRESS(17,$Z$3+5,4)&amp;":"&amp;ADDRESS(67,$Z$3+5,4)),A619))</f>
      </c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7"/>
      <c r="Y619" s="119"/>
      <c r="Z619" s="107">
        <f>IF(OR(A619&gt;$AE$6,$AE$6&lt;2,$B$6=0),"",(B619-$B$5)/$B$6)</f>
      </c>
      <c r="AA619" s="107">
        <f>IF(Z619="","",MAX(0.000000000001,MIN(0.999999999999,NORMSDIST(Z619))))</f>
      </c>
      <c r="AB619" s="107">
        <f>IF(AA619="","",LN(AA619))</f>
      </c>
      <c r="AC619" s="107">
        <f>IF(OR(A619&gt;$AE$6,$AE$6&lt;2,$B$6=0),"",INDEX($AA$10:$AA$1009,$AE$6+1-A619))</f>
      </c>
      <c r="AD619" s="107">
        <f>IF(AC619="","",LN(1-AC619))</f>
      </c>
      <c r="AE619" s="107">
        <f>IF(AB619="","",-(2*A619-1)*(AB619+AD619)/$AE$6)</f>
      </c>
      <c r="AF619" s="106">
        <f>IF(AE619="","",SUM($AE$10:AE619)-$AE$6)</f>
      </c>
      <c r="AG619" s="106"/>
      <c r="AH619" s="106"/>
      <c r="AI619" s="106"/>
      <c r="AJ619" s="106"/>
      <c r="AK619" s="106"/>
    </row>
    <row r="620" ht="12.75" customHeight="1">
      <c r="A620" s="114">
        <v>611.0</v>
      </c>
      <c r="B620" s="107">
        <f>IF(A620&gt;$AE$6,"",SMALL(INDIRECT("'Selo '!"&amp;ADDRESS(17,$Z$3+5,4)&amp;":"&amp;ADDRESS(67,$Z$3+5,4)),A620))</f>
      </c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7"/>
      <c r="Y620" s="119"/>
      <c r="Z620" s="107">
        <f>IF(OR(A620&gt;$AE$6,$AE$6&lt;2,$B$6=0),"",(B620-$B$5)/$B$6)</f>
      </c>
      <c r="AA620" s="107">
        <f>IF(Z620="","",MAX(0.000000000001,MIN(0.999999999999,NORMSDIST(Z620))))</f>
      </c>
      <c r="AB620" s="107">
        <f>IF(AA620="","",LN(AA620))</f>
      </c>
      <c r="AC620" s="107">
        <f>IF(OR(A620&gt;$AE$6,$AE$6&lt;2,$B$6=0),"",INDEX($AA$10:$AA$1009,$AE$6+1-A620))</f>
      </c>
      <c r="AD620" s="107">
        <f>IF(AC620="","",LN(1-AC620))</f>
      </c>
      <c r="AE620" s="107">
        <f>IF(AB620="","",-(2*A620-1)*(AB620+AD620)/$AE$6)</f>
      </c>
      <c r="AF620" s="106">
        <f>IF(AE620="","",SUM($AE$10:AE620)-$AE$6)</f>
      </c>
      <c r="AG620" s="106"/>
      <c r="AH620" s="106"/>
      <c r="AI620" s="106"/>
      <c r="AJ620" s="106"/>
      <c r="AK620" s="106"/>
    </row>
    <row r="621" ht="12.75" customHeight="1">
      <c r="A621" s="114">
        <v>612.0</v>
      </c>
      <c r="B621" s="107">
        <f>IF(A621&gt;$AE$6,"",SMALL(INDIRECT("'Selo '!"&amp;ADDRESS(17,$Z$3+5,4)&amp;":"&amp;ADDRESS(67,$Z$3+5,4)),A621))</f>
      </c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7"/>
      <c r="Y621" s="119"/>
      <c r="Z621" s="107">
        <f>IF(OR(A621&gt;$AE$6,$AE$6&lt;2,$B$6=0),"",(B621-$B$5)/$B$6)</f>
      </c>
      <c r="AA621" s="107">
        <f>IF(Z621="","",MAX(0.000000000001,MIN(0.999999999999,NORMSDIST(Z621))))</f>
      </c>
      <c r="AB621" s="107">
        <f>IF(AA621="","",LN(AA621))</f>
      </c>
      <c r="AC621" s="107">
        <f>IF(OR(A621&gt;$AE$6,$AE$6&lt;2,$B$6=0),"",INDEX($AA$10:$AA$1009,$AE$6+1-A621))</f>
      </c>
      <c r="AD621" s="107">
        <f>IF(AC621="","",LN(1-AC621))</f>
      </c>
      <c r="AE621" s="107">
        <f>IF(AB621="","",-(2*A621-1)*(AB621+AD621)/$AE$6)</f>
      </c>
      <c r="AF621" s="106">
        <f>IF(AE621="","",SUM($AE$10:AE621)-$AE$6)</f>
      </c>
      <c r="AG621" s="106"/>
      <c r="AH621" s="106"/>
      <c r="AI621" s="106"/>
      <c r="AJ621" s="106"/>
      <c r="AK621" s="106"/>
    </row>
    <row r="622" ht="12.75" customHeight="1">
      <c r="A622" s="114">
        <v>613.0</v>
      </c>
      <c r="B622" s="107">
        <f>IF(A622&gt;$AE$6,"",SMALL(INDIRECT("'Selo '!"&amp;ADDRESS(17,$Z$3+5,4)&amp;":"&amp;ADDRESS(67,$Z$3+5,4)),A622))</f>
      </c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7"/>
      <c r="Y622" s="119"/>
      <c r="Z622" s="107">
        <f>IF(OR(A622&gt;$AE$6,$AE$6&lt;2,$B$6=0),"",(B622-$B$5)/$B$6)</f>
      </c>
      <c r="AA622" s="107">
        <f>IF(Z622="","",MAX(0.000000000001,MIN(0.999999999999,NORMSDIST(Z622))))</f>
      </c>
      <c r="AB622" s="107">
        <f>IF(AA622="","",LN(AA622))</f>
      </c>
      <c r="AC622" s="107">
        <f>IF(OR(A622&gt;$AE$6,$AE$6&lt;2,$B$6=0),"",INDEX($AA$10:$AA$1009,$AE$6+1-A622))</f>
      </c>
      <c r="AD622" s="107">
        <f>IF(AC622="","",LN(1-AC622))</f>
      </c>
      <c r="AE622" s="107">
        <f>IF(AB622="","",-(2*A622-1)*(AB622+AD622)/$AE$6)</f>
      </c>
      <c r="AF622" s="106">
        <f>IF(AE622="","",SUM($AE$10:AE622)-$AE$6)</f>
      </c>
      <c r="AG622" s="106"/>
      <c r="AH622" s="106"/>
      <c r="AI622" s="106"/>
      <c r="AJ622" s="106"/>
      <c r="AK622" s="106"/>
    </row>
    <row r="623" ht="12.75" customHeight="1">
      <c r="A623" s="114">
        <v>614.0</v>
      </c>
      <c r="B623" s="107">
        <f>IF(A623&gt;$AE$6,"",SMALL(INDIRECT("'Selo '!"&amp;ADDRESS(17,$Z$3+5,4)&amp;":"&amp;ADDRESS(67,$Z$3+5,4)),A623))</f>
      </c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7"/>
      <c r="Y623" s="119"/>
      <c r="Z623" s="107">
        <f>IF(OR(A623&gt;$AE$6,$AE$6&lt;2,$B$6=0),"",(B623-$B$5)/$B$6)</f>
      </c>
      <c r="AA623" s="107">
        <f>IF(Z623="","",MAX(0.000000000001,MIN(0.999999999999,NORMSDIST(Z623))))</f>
      </c>
      <c r="AB623" s="107">
        <f>IF(AA623="","",LN(AA623))</f>
      </c>
      <c r="AC623" s="107">
        <f>IF(OR(A623&gt;$AE$6,$AE$6&lt;2,$B$6=0),"",INDEX($AA$10:$AA$1009,$AE$6+1-A623))</f>
      </c>
      <c r="AD623" s="107">
        <f>IF(AC623="","",LN(1-AC623))</f>
      </c>
      <c r="AE623" s="107">
        <f>IF(AB623="","",-(2*A623-1)*(AB623+AD623)/$AE$6)</f>
      </c>
      <c r="AF623" s="106">
        <f>IF(AE623="","",SUM($AE$10:AE623)-$AE$6)</f>
      </c>
      <c r="AG623" s="106"/>
      <c r="AH623" s="106"/>
      <c r="AI623" s="106"/>
      <c r="AJ623" s="106"/>
      <c r="AK623" s="106"/>
    </row>
    <row r="624" ht="12.75" customHeight="1">
      <c r="A624" s="114">
        <v>615.0</v>
      </c>
      <c r="B624" s="107">
        <f>IF(A624&gt;$AE$6,"",SMALL(INDIRECT("'Selo '!"&amp;ADDRESS(17,$Z$3+5,4)&amp;":"&amp;ADDRESS(67,$Z$3+5,4)),A624))</f>
      </c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7"/>
      <c r="Y624" s="119"/>
      <c r="Z624" s="107">
        <f>IF(OR(A624&gt;$AE$6,$AE$6&lt;2,$B$6=0),"",(B624-$B$5)/$B$6)</f>
      </c>
      <c r="AA624" s="107">
        <f>IF(Z624="","",MAX(0.000000000001,MIN(0.999999999999,NORMSDIST(Z624))))</f>
      </c>
      <c r="AB624" s="107">
        <f>IF(AA624="","",LN(AA624))</f>
      </c>
      <c r="AC624" s="107">
        <f>IF(OR(A624&gt;$AE$6,$AE$6&lt;2,$B$6=0),"",INDEX($AA$10:$AA$1009,$AE$6+1-A624))</f>
      </c>
      <c r="AD624" s="107">
        <f>IF(AC624="","",LN(1-AC624))</f>
      </c>
      <c r="AE624" s="107">
        <f>IF(AB624="","",-(2*A624-1)*(AB624+AD624)/$AE$6)</f>
      </c>
      <c r="AF624" s="106">
        <f>IF(AE624="","",SUM($AE$10:AE624)-$AE$6)</f>
      </c>
      <c r="AG624" s="106"/>
      <c r="AH624" s="106"/>
      <c r="AI624" s="106"/>
      <c r="AJ624" s="106"/>
      <c r="AK624" s="106"/>
    </row>
    <row r="625" ht="12.75" customHeight="1">
      <c r="A625" s="114">
        <v>616.0</v>
      </c>
      <c r="B625" s="107">
        <f>IF(A625&gt;$AE$6,"",SMALL(INDIRECT("'Selo '!"&amp;ADDRESS(17,$Z$3+5,4)&amp;":"&amp;ADDRESS(67,$Z$3+5,4)),A625))</f>
      </c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7"/>
      <c r="Y625" s="119"/>
      <c r="Z625" s="107">
        <f>IF(OR(A625&gt;$AE$6,$AE$6&lt;2,$B$6=0),"",(B625-$B$5)/$B$6)</f>
      </c>
      <c r="AA625" s="107">
        <f>IF(Z625="","",MAX(0.000000000001,MIN(0.999999999999,NORMSDIST(Z625))))</f>
      </c>
      <c r="AB625" s="107">
        <f>IF(AA625="","",LN(AA625))</f>
      </c>
      <c r="AC625" s="107">
        <f>IF(OR(A625&gt;$AE$6,$AE$6&lt;2,$B$6=0),"",INDEX($AA$10:$AA$1009,$AE$6+1-A625))</f>
      </c>
      <c r="AD625" s="107">
        <f>IF(AC625="","",LN(1-AC625))</f>
      </c>
      <c r="AE625" s="107">
        <f>IF(AB625="","",-(2*A625-1)*(AB625+AD625)/$AE$6)</f>
      </c>
      <c r="AF625" s="106">
        <f>IF(AE625="","",SUM($AE$10:AE625)-$AE$6)</f>
      </c>
      <c r="AG625" s="106"/>
      <c r="AH625" s="106"/>
      <c r="AI625" s="106"/>
      <c r="AJ625" s="106"/>
      <c r="AK625" s="106"/>
    </row>
    <row r="626" ht="12.75" customHeight="1">
      <c r="A626" s="114">
        <v>617.0</v>
      </c>
      <c r="B626" s="107">
        <f>IF(A626&gt;$AE$6,"",SMALL(INDIRECT("'Selo '!"&amp;ADDRESS(17,$Z$3+5,4)&amp;":"&amp;ADDRESS(67,$Z$3+5,4)),A626))</f>
      </c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7"/>
      <c r="Y626" s="119"/>
      <c r="Z626" s="107">
        <f>IF(OR(A626&gt;$AE$6,$AE$6&lt;2,$B$6=0),"",(B626-$B$5)/$B$6)</f>
      </c>
      <c r="AA626" s="107">
        <f>IF(Z626="","",MAX(0.000000000001,MIN(0.999999999999,NORMSDIST(Z626))))</f>
      </c>
      <c r="AB626" s="107">
        <f>IF(AA626="","",LN(AA626))</f>
      </c>
      <c r="AC626" s="107">
        <f>IF(OR(A626&gt;$AE$6,$AE$6&lt;2,$B$6=0),"",INDEX($AA$10:$AA$1009,$AE$6+1-A626))</f>
      </c>
      <c r="AD626" s="107">
        <f>IF(AC626="","",LN(1-AC626))</f>
      </c>
      <c r="AE626" s="107">
        <f>IF(AB626="","",-(2*A626-1)*(AB626+AD626)/$AE$6)</f>
      </c>
      <c r="AF626" s="106">
        <f>IF(AE626="","",SUM($AE$10:AE626)-$AE$6)</f>
      </c>
      <c r="AG626" s="106"/>
      <c r="AH626" s="106"/>
      <c r="AI626" s="106"/>
      <c r="AJ626" s="106"/>
      <c r="AK626" s="106"/>
    </row>
    <row r="627" ht="12.75" customHeight="1">
      <c r="A627" s="114">
        <v>618.0</v>
      </c>
      <c r="B627" s="107">
        <f>IF(A627&gt;$AE$6,"",SMALL(INDIRECT("'Selo '!"&amp;ADDRESS(17,$Z$3+5,4)&amp;":"&amp;ADDRESS(67,$Z$3+5,4)),A627))</f>
      </c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7"/>
      <c r="Y627" s="119"/>
      <c r="Z627" s="107">
        <f>IF(OR(A627&gt;$AE$6,$AE$6&lt;2,$B$6=0),"",(B627-$B$5)/$B$6)</f>
      </c>
      <c r="AA627" s="107">
        <f>IF(Z627="","",MAX(0.000000000001,MIN(0.999999999999,NORMSDIST(Z627))))</f>
      </c>
      <c r="AB627" s="107">
        <f>IF(AA627="","",LN(AA627))</f>
      </c>
      <c r="AC627" s="107">
        <f>IF(OR(A627&gt;$AE$6,$AE$6&lt;2,$B$6=0),"",INDEX($AA$10:$AA$1009,$AE$6+1-A627))</f>
      </c>
      <c r="AD627" s="107">
        <f>IF(AC627="","",LN(1-AC627))</f>
      </c>
      <c r="AE627" s="107">
        <f>IF(AB627="","",-(2*A627-1)*(AB627+AD627)/$AE$6)</f>
      </c>
      <c r="AF627" s="106">
        <f>IF(AE627="","",SUM($AE$10:AE627)-$AE$6)</f>
      </c>
      <c r="AG627" s="106"/>
      <c r="AH627" s="106"/>
      <c r="AI627" s="106"/>
      <c r="AJ627" s="106"/>
      <c r="AK627" s="106"/>
    </row>
    <row r="628" ht="12.75" customHeight="1">
      <c r="A628" s="114">
        <v>619.0</v>
      </c>
      <c r="B628" s="107">
        <f>IF(A628&gt;$AE$6,"",SMALL(INDIRECT("'Selo '!"&amp;ADDRESS(17,$Z$3+5,4)&amp;":"&amp;ADDRESS(67,$Z$3+5,4)),A628))</f>
      </c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7"/>
      <c r="Y628" s="119"/>
      <c r="Z628" s="107">
        <f>IF(OR(A628&gt;$AE$6,$AE$6&lt;2,$B$6=0),"",(B628-$B$5)/$B$6)</f>
      </c>
      <c r="AA628" s="107">
        <f>IF(Z628="","",MAX(0.000000000001,MIN(0.999999999999,NORMSDIST(Z628))))</f>
      </c>
      <c r="AB628" s="107">
        <f>IF(AA628="","",LN(AA628))</f>
      </c>
      <c r="AC628" s="107">
        <f>IF(OR(A628&gt;$AE$6,$AE$6&lt;2,$B$6=0),"",INDEX($AA$10:$AA$1009,$AE$6+1-A628))</f>
      </c>
      <c r="AD628" s="107">
        <f>IF(AC628="","",LN(1-AC628))</f>
      </c>
      <c r="AE628" s="107">
        <f>IF(AB628="","",-(2*A628-1)*(AB628+AD628)/$AE$6)</f>
      </c>
      <c r="AF628" s="106">
        <f>IF(AE628="","",SUM($AE$10:AE628)-$AE$6)</f>
      </c>
      <c r="AG628" s="106"/>
      <c r="AH628" s="106"/>
      <c r="AI628" s="106"/>
      <c r="AJ628" s="106"/>
      <c r="AK628" s="106"/>
    </row>
    <row r="629" ht="12.75" customHeight="1">
      <c r="A629" s="114">
        <v>620.0</v>
      </c>
      <c r="B629" s="107">
        <f>IF(A629&gt;$AE$6,"",SMALL(INDIRECT("'Selo '!"&amp;ADDRESS(17,$Z$3+5,4)&amp;":"&amp;ADDRESS(67,$Z$3+5,4)),A629))</f>
      </c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7"/>
      <c r="Y629" s="119"/>
      <c r="Z629" s="107">
        <f>IF(OR(A629&gt;$AE$6,$AE$6&lt;2,$B$6=0),"",(B629-$B$5)/$B$6)</f>
      </c>
      <c r="AA629" s="107">
        <f>IF(Z629="","",MAX(0.000000000001,MIN(0.999999999999,NORMSDIST(Z629))))</f>
      </c>
      <c r="AB629" s="107">
        <f>IF(AA629="","",LN(AA629))</f>
      </c>
      <c r="AC629" s="107">
        <f>IF(OR(A629&gt;$AE$6,$AE$6&lt;2,$B$6=0),"",INDEX($AA$10:$AA$1009,$AE$6+1-A629))</f>
      </c>
      <c r="AD629" s="107">
        <f>IF(AC629="","",LN(1-AC629))</f>
      </c>
      <c r="AE629" s="107">
        <f>IF(AB629="","",-(2*A629-1)*(AB629+AD629)/$AE$6)</f>
      </c>
      <c r="AF629" s="106">
        <f>IF(AE629="","",SUM($AE$10:AE629)-$AE$6)</f>
      </c>
      <c r="AG629" s="106"/>
      <c r="AH629" s="106"/>
      <c r="AI629" s="106"/>
      <c r="AJ629" s="106"/>
      <c r="AK629" s="106"/>
    </row>
    <row r="630" ht="12.75" customHeight="1">
      <c r="A630" s="114">
        <v>621.0</v>
      </c>
      <c r="B630" s="107">
        <f>IF(A630&gt;$AE$6,"",SMALL(INDIRECT("'Selo '!"&amp;ADDRESS(17,$Z$3+5,4)&amp;":"&amp;ADDRESS(67,$Z$3+5,4)),A630))</f>
      </c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7"/>
      <c r="Y630" s="119"/>
      <c r="Z630" s="107">
        <f>IF(OR(A630&gt;$AE$6,$AE$6&lt;2,$B$6=0),"",(B630-$B$5)/$B$6)</f>
      </c>
      <c r="AA630" s="107">
        <f>IF(Z630="","",MAX(0.000000000001,MIN(0.999999999999,NORMSDIST(Z630))))</f>
      </c>
      <c r="AB630" s="107">
        <f>IF(AA630="","",LN(AA630))</f>
      </c>
      <c r="AC630" s="107">
        <f>IF(OR(A630&gt;$AE$6,$AE$6&lt;2,$B$6=0),"",INDEX($AA$10:$AA$1009,$AE$6+1-A630))</f>
      </c>
      <c r="AD630" s="107">
        <f>IF(AC630="","",LN(1-AC630))</f>
      </c>
      <c r="AE630" s="107">
        <f>IF(AB630="","",-(2*A630-1)*(AB630+AD630)/$AE$6)</f>
      </c>
      <c r="AF630" s="106">
        <f>IF(AE630="","",SUM($AE$10:AE630)-$AE$6)</f>
      </c>
      <c r="AG630" s="106"/>
      <c r="AH630" s="106"/>
      <c r="AI630" s="106"/>
      <c r="AJ630" s="106"/>
      <c r="AK630" s="106"/>
    </row>
    <row r="631" ht="12.75" customHeight="1">
      <c r="A631" s="114">
        <v>622.0</v>
      </c>
      <c r="B631" s="107">
        <f>IF(A631&gt;$AE$6,"",SMALL(INDIRECT("'Selo '!"&amp;ADDRESS(17,$Z$3+5,4)&amp;":"&amp;ADDRESS(67,$Z$3+5,4)),A631))</f>
      </c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7"/>
      <c r="Y631" s="119"/>
      <c r="Z631" s="107">
        <f>IF(OR(A631&gt;$AE$6,$AE$6&lt;2,$B$6=0),"",(B631-$B$5)/$B$6)</f>
      </c>
      <c r="AA631" s="107">
        <f>IF(Z631="","",MAX(0.000000000001,MIN(0.999999999999,NORMSDIST(Z631))))</f>
      </c>
      <c r="AB631" s="107">
        <f>IF(AA631="","",LN(AA631))</f>
      </c>
      <c r="AC631" s="107">
        <f>IF(OR(A631&gt;$AE$6,$AE$6&lt;2,$B$6=0),"",INDEX($AA$10:$AA$1009,$AE$6+1-A631))</f>
      </c>
      <c r="AD631" s="107">
        <f>IF(AC631="","",LN(1-AC631))</f>
      </c>
      <c r="AE631" s="107">
        <f>IF(AB631="","",-(2*A631-1)*(AB631+AD631)/$AE$6)</f>
      </c>
      <c r="AF631" s="106">
        <f>IF(AE631="","",SUM($AE$10:AE631)-$AE$6)</f>
      </c>
      <c r="AG631" s="106"/>
      <c r="AH631" s="106"/>
      <c r="AI631" s="106"/>
      <c r="AJ631" s="106"/>
      <c r="AK631" s="106"/>
    </row>
    <row r="632" ht="12.75" customHeight="1">
      <c r="A632" s="114">
        <v>623.0</v>
      </c>
      <c r="B632" s="107">
        <f>IF(A632&gt;$AE$6,"",SMALL(INDIRECT("'Selo '!"&amp;ADDRESS(17,$Z$3+5,4)&amp;":"&amp;ADDRESS(67,$Z$3+5,4)),A632))</f>
      </c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7"/>
      <c r="Y632" s="119"/>
      <c r="Z632" s="107">
        <f>IF(OR(A632&gt;$AE$6,$AE$6&lt;2,$B$6=0),"",(B632-$B$5)/$B$6)</f>
      </c>
      <c r="AA632" s="107">
        <f>IF(Z632="","",MAX(0.000000000001,MIN(0.999999999999,NORMSDIST(Z632))))</f>
      </c>
      <c r="AB632" s="107">
        <f>IF(AA632="","",LN(AA632))</f>
      </c>
      <c r="AC632" s="107">
        <f>IF(OR(A632&gt;$AE$6,$AE$6&lt;2,$B$6=0),"",INDEX($AA$10:$AA$1009,$AE$6+1-A632))</f>
      </c>
      <c r="AD632" s="107">
        <f>IF(AC632="","",LN(1-AC632))</f>
      </c>
      <c r="AE632" s="107">
        <f>IF(AB632="","",-(2*A632-1)*(AB632+AD632)/$AE$6)</f>
      </c>
      <c r="AF632" s="106">
        <f>IF(AE632="","",SUM($AE$10:AE632)-$AE$6)</f>
      </c>
      <c r="AG632" s="106"/>
      <c r="AH632" s="106"/>
      <c r="AI632" s="106"/>
      <c r="AJ632" s="106"/>
      <c r="AK632" s="106"/>
    </row>
    <row r="633" ht="12.75" customHeight="1">
      <c r="A633" s="114">
        <v>624.0</v>
      </c>
      <c r="B633" s="107">
        <f>IF(A633&gt;$AE$6,"",SMALL(INDIRECT("'Selo '!"&amp;ADDRESS(17,$Z$3+5,4)&amp;":"&amp;ADDRESS(67,$Z$3+5,4)),A633))</f>
      </c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7"/>
      <c r="Y633" s="119"/>
      <c r="Z633" s="107">
        <f>IF(OR(A633&gt;$AE$6,$AE$6&lt;2,$B$6=0),"",(B633-$B$5)/$B$6)</f>
      </c>
      <c r="AA633" s="107">
        <f>IF(Z633="","",MAX(0.000000000001,MIN(0.999999999999,NORMSDIST(Z633))))</f>
      </c>
      <c r="AB633" s="107">
        <f>IF(AA633="","",LN(AA633))</f>
      </c>
      <c r="AC633" s="107">
        <f>IF(OR(A633&gt;$AE$6,$AE$6&lt;2,$B$6=0),"",INDEX($AA$10:$AA$1009,$AE$6+1-A633))</f>
      </c>
      <c r="AD633" s="107">
        <f>IF(AC633="","",LN(1-AC633))</f>
      </c>
      <c r="AE633" s="107">
        <f>IF(AB633="","",-(2*A633-1)*(AB633+AD633)/$AE$6)</f>
      </c>
      <c r="AF633" s="106">
        <f>IF(AE633="","",SUM($AE$10:AE633)-$AE$6)</f>
      </c>
      <c r="AG633" s="106"/>
      <c r="AH633" s="106"/>
      <c r="AI633" s="106"/>
      <c r="AJ633" s="106"/>
      <c r="AK633" s="106"/>
    </row>
    <row r="634" ht="12.75" customHeight="1">
      <c r="A634" s="114">
        <v>625.0</v>
      </c>
      <c r="B634" s="107">
        <f>IF(A634&gt;$AE$6,"",SMALL(INDIRECT("'Selo '!"&amp;ADDRESS(17,$Z$3+5,4)&amp;":"&amp;ADDRESS(67,$Z$3+5,4)),A634))</f>
      </c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7"/>
      <c r="Y634" s="119"/>
      <c r="Z634" s="107">
        <f>IF(OR(A634&gt;$AE$6,$AE$6&lt;2,$B$6=0),"",(B634-$B$5)/$B$6)</f>
      </c>
      <c r="AA634" s="107">
        <f>IF(Z634="","",MAX(0.000000000001,MIN(0.999999999999,NORMSDIST(Z634))))</f>
      </c>
      <c r="AB634" s="107">
        <f>IF(AA634="","",LN(AA634))</f>
      </c>
      <c r="AC634" s="107">
        <f>IF(OR(A634&gt;$AE$6,$AE$6&lt;2,$B$6=0),"",INDEX($AA$10:$AA$1009,$AE$6+1-A634))</f>
      </c>
      <c r="AD634" s="107">
        <f>IF(AC634="","",LN(1-AC634))</f>
      </c>
      <c r="AE634" s="107">
        <f>IF(AB634="","",-(2*A634-1)*(AB634+AD634)/$AE$6)</f>
      </c>
      <c r="AF634" s="106">
        <f>IF(AE634="","",SUM($AE$10:AE634)-$AE$6)</f>
      </c>
      <c r="AG634" s="106"/>
      <c r="AH634" s="106"/>
      <c r="AI634" s="106"/>
      <c r="AJ634" s="106"/>
      <c r="AK634" s="106"/>
    </row>
    <row r="635" ht="12.75" customHeight="1">
      <c r="A635" s="114">
        <v>626.0</v>
      </c>
      <c r="B635" s="107">
        <f>IF(A635&gt;$AE$6,"",SMALL(INDIRECT("'Selo '!"&amp;ADDRESS(17,$Z$3+5,4)&amp;":"&amp;ADDRESS(67,$Z$3+5,4)),A635))</f>
      </c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7"/>
      <c r="Y635" s="119"/>
      <c r="Z635" s="107">
        <f>IF(OR(A635&gt;$AE$6,$AE$6&lt;2,$B$6=0),"",(B635-$B$5)/$B$6)</f>
      </c>
      <c r="AA635" s="107">
        <f>IF(Z635="","",MAX(0.000000000001,MIN(0.999999999999,NORMSDIST(Z635))))</f>
      </c>
      <c r="AB635" s="107">
        <f>IF(AA635="","",LN(AA635))</f>
      </c>
      <c r="AC635" s="107">
        <f>IF(OR(A635&gt;$AE$6,$AE$6&lt;2,$B$6=0),"",INDEX($AA$10:$AA$1009,$AE$6+1-A635))</f>
      </c>
      <c r="AD635" s="107">
        <f>IF(AC635="","",LN(1-AC635))</f>
      </c>
      <c r="AE635" s="107">
        <f>IF(AB635="","",-(2*A635-1)*(AB635+AD635)/$AE$6)</f>
      </c>
      <c r="AF635" s="106">
        <f>IF(AE635="","",SUM($AE$10:AE635)-$AE$6)</f>
      </c>
      <c r="AG635" s="106"/>
      <c r="AH635" s="106"/>
      <c r="AI635" s="106"/>
      <c r="AJ635" s="106"/>
      <c r="AK635" s="106"/>
    </row>
    <row r="636" ht="12.75" customHeight="1">
      <c r="A636" s="114">
        <v>627.0</v>
      </c>
      <c r="B636" s="107">
        <f>IF(A636&gt;$AE$6,"",SMALL(INDIRECT("'Selo '!"&amp;ADDRESS(17,$Z$3+5,4)&amp;":"&amp;ADDRESS(67,$Z$3+5,4)),A636))</f>
      </c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7"/>
      <c r="Y636" s="119"/>
      <c r="Z636" s="107">
        <f>IF(OR(A636&gt;$AE$6,$AE$6&lt;2,$B$6=0),"",(B636-$B$5)/$B$6)</f>
      </c>
      <c r="AA636" s="107">
        <f>IF(Z636="","",MAX(0.000000000001,MIN(0.999999999999,NORMSDIST(Z636))))</f>
      </c>
      <c r="AB636" s="107">
        <f>IF(AA636="","",LN(AA636))</f>
      </c>
      <c r="AC636" s="107">
        <f>IF(OR(A636&gt;$AE$6,$AE$6&lt;2,$B$6=0),"",INDEX($AA$10:$AA$1009,$AE$6+1-A636))</f>
      </c>
      <c r="AD636" s="107">
        <f>IF(AC636="","",LN(1-AC636))</f>
      </c>
      <c r="AE636" s="107">
        <f>IF(AB636="","",-(2*A636-1)*(AB636+AD636)/$AE$6)</f>
      </c>
      <c r="AF636" s="106">
        <f>IF(AE636="","",SUM($AE$10:AE636)-$AE$6)</f>
      </c>
      <c r="AG636" s="106"/>
      <c r="AH636" s="106"/>
      <c r="AI636" s="106"/>
      <c r="AJ636" s="106"/>
      <c r="AK636" s="106"/>
    </row>
    <row r="637" ht="12.75" customHeight="1">
      <c r="A637" s="114">
        <v>628.0</v>
      </c>
      <c r="B637" s="107">
        <f>IF(A637&gt;$AE$6,"",SMALL(INDIRECT("'Selo '!"&amp;ADDRESS(17,$Z$3+5,4)&amp;":"&amp;ADDRESS(67,$Z$3+5,4)),A637))</f>
      </c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7"/>
      <c r="Y637" s="119"/>
      <c r="Z637" s="107">
        <f>IF(OR(A637&gt;$AE$6,$AE$6&lt;2,$B$6=0),"",(B637-$B$5)/$B$6)</f>
      </c>
      <c r="AA637" s="107">
        <f>IF(Z637="","",MAX(0.000000000001,MIN(0.999999999999,NORMSDIST(Z637))))</f>
      </c>
      <c r="AB637" s="107">
        <f>IF(AA637="","",LN(AA637))</f>
      </c>
      <c r="AC637" s="107">
        <f>IF(OR(A637&gt;$AE$6,$AE$6&lt;2,$B$6=0),"",INDEX($AA$10:$AA$1009,$AE$6+1-A637))</f>
      </c>
      <c r="AD637" s="107">
        <f>IF(AC637="","",LN(1-AC637))</f>
      </c>
      <c r="AE637" s="107">
        <f>IF(AB637="","",-(2*A637-1)*(AB637+AD637)/$AE$6)</f>
      </c>
      <c r="AF637" s="106">
        <f>IF(AE637="","",SUM($AE$10:AE637)-$AE$6)</f>
      </c>
      <c r="AG637" s="106"/>
      <c r="AH637" s="106"/>
      <c r="AI637" s="106"/>
      <c r="AJ637" s="106"/>
      <c r="AK637" s="106"/>
    </row>
    <row r="638" ht="12.75" customHeight="1">
      <c r="A638" s="114">
        <v>629.0</v>
      </c>
      <c r="B638" s="107">
        <f>IF(A638&gt;$AE$6,"",SMALL(INDIRECT("'Selo '!"&amp;ADDRESS(17,$Z$3+5,4)&amp;":"&amp;ADDRESS(67,$Z$3+5,4)),A638))</f>
      </c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7"/>
      <c r="Y638" s="119"/>
      <c r="Z638" s="107">
        <f>IF(OR(A638&gt;$AE$6,$AE$6&lt;2,$B$6=0),"",(B638-$B$5)/$B$6)</f>
      </c>
      <c r="AA638" s="107">
        <f>IF(Z638="","",MAX(0.000000000001,MIN(0.999999999999,NORMSDIST(Z638))))</f>
      </c>
      <c r="AB638" s="107">
        <f>IF(AA638="","",LN(AA638))</f>
      </c>
      <c r="AC638" s="107">
        <f>IF(OR(A638&gt;$AE$6,$AE$6&lt;2,$B$6=0),"",INDEX($AA$10:$AA$1009,$AE$6+1-A638))</f>
      </c>
      <c r="AD638" s="107">
        <f>IF(AC638="","",LN(1-AC638))</f>
      </c>
      <c r="AE638" s="107">
        <f>IF(AB638="","",-(2*A638-1)*(AB638+AD638)/$AE$6)</f>
      </c>
      <c r="AF638" s="106">
        <f>IF(AE638="","",SUM($AE$10:AE638)-$AE$6)</f>
      </c>
      <c r="AG638" s="106"/>
      <c r="AH638" s="106"/>
      <c r="AI638" s="106"/>
      <c r="AJ638" s="106"/>
      <c r="AK638" s="106"/>
    </row>
    <row r="639" ht="12.75" customHeight="1">
      <c r="A639" s="114">
        <v>630.0</v>
      </c>
      <c r="B639" s="107">
        <f>IF(A639&gt;$AE$6,"",SMALL(INDIRECT("'Selo '!"&amp;ADDRESS(17,$Z$3+5,4)&amp;":"&amp;ADDRESS(67,$Z$3+5,4)),A639))</f>
      </c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7"/>
      <c r="Y639" s="119"/>
      <c r="Z639" s="107">
        <f>IF(OR(A639&gt;$AE$6,$AE$6&lt;2,$B$6=0),"",(B639-$B$5)/$B$6)</f>
      </c>
      <c r="AA639" s="107">
        <f>IF(Z639="","",MAX(0.000000000001,MIN(0.999999999999,NORMSDIST(Z639))))</f>
      </c>
      <c r="AB639" s="107">
        <f>IF(AA639="","",LN(AA639))</f>
      </c>
      <c r="AC639" s="107">
        <f>IF(OR(A639&gt;$AE$6,$AE$6&lt;2,$B$6=0),"",INDEX($AA$10:$AA$1009,$AE$6+1-A639))</f>
      </c>
      <c r="AD639" s="107">
        <f>IF(AC639="","",LN(1-AC639))</f>
      </c>
      <c r="AE639" s="107">
        <f>IF(AB639="","",-(2*A639-1)*(AB639+AD639)/$AE$6)</f>
      </c>
      <c r="AF639" s="106">
        <f>IF(AE639="","",SUM($AE$10:AE639)-$AE$6)</f>
      </c>
      <c r="AG639" s="106"/>
      <c r="AH639" s="106"/>
      <c r="AI639" s="106"/>
      <c r="AJ639" s="106"/>
      <c r="AK639" s="106"/>
    </row>
    <row r="640" ht="12.75" customHeight="1">
      <c r="A640" s="114">
        <v>631.0</v>
      </c>
      <c r="B640" s="107">
        <f>IF(A640&gt;$AE$6,"",SMALL(INDIRECT("'Selo '!"&amp;ADDRESS(17,$Z$3+5,4)&amp;":"&amp;ADDRESS(67,$Z$3+5,4)),A640))</f>
      </c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7"/>
      <c r="Y640" s="119"/>
      <c r="Z640" s="107">
        <f>IF(OR(A640&gt;$AE$6,$AE$6&lt;2,$B$6=0),"",(B640-$B$5)/$B$6)</f>
      </c>
      <c r="AA640" s="107">
        <f>IF(Z640="","",MAX(0.000000000001,MIN(0.999999999999,NORMSDIST(Z640))))</f>
      </c>
      <c r="AB640" s="107">
        <f>IF(AA640="","",LN(AA640))</f>
      </c>
      <c r="AC640" s="107">
        <f>IF(OR(A640&gt;$AE$6,$AE$6&lt;2,$B$6=0),"",INDEX($AA$10:$AA$1009,$AE$6+1-A640))</f>
      </c>
      <c r="AD640" s="107">
        <f>IF(AC640="","",LN(1-AC640))</f>
      </c>
      <c r="AE640" s="107">
        <f>IF(AB640="","",-(2*A640-1)*(AB640+AD640)/$AE$6)</f>
      </c>
      <c r="AF640" s="106">
        <f>IF(AE640="","",SUM($AE$10:AE640)-$AE$6)</f>
      </c>
      <c r="AG640" s="106"/>
      <c r="AH640" s="106"/>
      <c r="AI640" s="106"/>
      <c r="AJ640" s="106"/>
      <c r="AK640" s="106"/>
    </row>
    <row r="641" ht="12.75" customHeight="1">
      <c r="A641" s="114">
        <v>632.0</v>
      </c>
      <c r="B641" s="107">
        <f>IF(A641&gt;$AE$6,"",SMALL(INDIRECT("'Selo '!"&amp;ADDRESS(17,$Z$3+5,4)&amp;":"&amp;ADDRESS(67,$Z$3+5,4)),A641))</f>
      </c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7"/>
      <c r="Y641" s="119"/>
      <c r="Z641" s="107">
        <f>IF(OR(A641&gt;$AE$6,$AE$6&lt;2,$B$6=0),"",(B641-$B$5)/$B$6)</f>
      </c>
      <c r="AA641" s="107">
        <f>IF(Z641="","",MAX(0.000000000001,MIN(0.999999999999,NORMSDIST(Z641))))</f>
      </c>
      <c r="AB641" s="107">
        <f>IF(AA641="","",LN(AA641))</f>
      </c>
      <c r="AC641" s="107">
        <f>IF(OR(A641&gt;$AE$6,$AE$6&lt;2,$B$6=0),"",INDEX($AA$10:$AA$1009,$AE$6+1-A641))</f>
      </c>
      <c r="AD641" s="107">
        <f>IF(AC641="","",LN(1-AC641))</f>
      </c>
      <c r="AE641" s="107">
        <f>IF(AB641="","",-(2*A641-1)*(AB641+AD641)/$AE$6)</f>
      </c>
      <c r="AF641" s="106">
        <f>IF(AE641="","",SUM($AE$10:AE641)-$AE$6)</f>
      </c>
      <c r="AG641" s="106"/>
      <c r="AH641" s="106"/>
      <c r="AI641" s="106"/>
      <c r="AJ641" s="106"/>
      <c r="AK641" s="106"/>
    </row>
    <row r="642" ht="12.75" customHeight="1">
      <c r="A642" s="114">
        <v>633.0</v>
      </c>
      <c r="B642" s="107">
        <f>IF(A642&gt;$AE$6,"",SMALL(INDIRECT("'Selo '!"&amp;ADDRESS(17,$Z$3+5,4)&amp;":"&amp;ADDRESS(67,$Z$3+5,4)),A642))</f>
      </c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7"/>
      <c r="Y642" s="119"/>
      <c r="Z642" s="107">
        <f>IF(OR(A642&gt;$AE$6,$AE$6&lt;2,$B$6=0),"",(B642-$B$5)/$B$6)</f>
      </c>
      <c r="AA642" s="107">
        <f>IF(Z642="","",MAX(0.000000000001,MIN(0.999999999999,NORMSDIST(Z642))))</f>
      </c>
      <c r="AB642" s="107">
        <f>IF(AA642="","",LN(AA642))</f>
      </c>
      <c r="AC642" s="107">
        <f>IF(OR(A642&gt;$AE$6,$AE$6&lt;2,$B$6=0),"",INDEX($AA$10:$AA$1009,$AE$6+1-A642))</f>
      </c>
      <c r="AD642" s="107">
        <f>IF(AC642="","",LN(1-AC642))</f>
      </c>
      <c r="AE642" s="107">
        <f>IF(AB642="","",-(2*A642-1)*(AB642+AD642)/$AE$6)</f>
      </c>
      <c r="AF642" s="106">
        <f>IF(AE642="","",SUM($AE$10:AE642)-$AE$6)</f>
      </c>
      <c r="AG642" s="106"/>
      <c r="AH642" s="106"/>
      <c r="AI642" s="106"/>
      <c r="AJ642" s="106"/>
      <c r="AK642" s="106"/>
    </row>
    <row r="643" ht="12.75" customHeight="1">
      <c r="A643" s="114">
        <v>634.0</v>
      </c>
      <c r="B643" s="107">
        <f>IF(A643&gt;$AE$6,"",SMALL(INDIRECT("'Selo '!"&amp;ADDRESS(17,$Z$3+5,4)&amp;":"&amp;ADDRESS(67,$Z$3+5,4)),A643))</f>
      </c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7"/>
      <c r="Y643" s="119"/>
      <c r="Z643" s="107">
        <f>IF(OR(A643&gt;$AE$6,$AE$6&lt;2,$B$6=0),"",(B643-$B$5)/$B$6)</f>
      </c>
      <c r="AA643" s="107">
        <f>IF(Z643="","",MAX(0.000000000001,MIN(0.999999999999,NORMSDIST(Z643))))</f>
      </c>
      <c r="AB643" s="107">
        <f>IF(AA643="","",LN(AA643))</f>
      </c>
      <c r="AC643" s="107">
        <f>IF(OR(A643&gt;$AE$6,$AE$6&lt;2,$B$6=0),"",INDEX($AA$10:$AA$1009,$AE$6+1-A643))</f>
      </c>
      <c r="AD643" s="107">
        <f>IF(AC643="","",LN(1-AC643))</f>
      </c>
      <c r="AE643" s="107">
        <f>IF(AB643="","",-(2*A643-1)*(AB643+AD643)/$AE$6)</f>
      </c>
      <c r="AF643" s="106">
        <f>IF(AE643="","",SUM($AE$10:AE643)-$AE$6)</f>
      </c>
      <c r="AG643" s="106"/>
      <c r="AH643" s="106"/>
      <c r="AI643" s="106"/>
      <c r="AJ643" s="106"/>
      <c r="AK643" s="106"/>
    </row>
    <row r="644" ht="12.75" customHeight="1">
      <c r="A644" s="114">
        <v>635.0</v>
      </c>
      <c r="B644" s="107">
        <f>IF(A644&gt;$AE$6,"",SMALL(INDIRECT("'Selo '!"&amp;ADDRESS(17,$Z$3+5,4)&amp;":"&amp;ADDRESS(67,$Z$3+5,4)),A644))</f>
      </c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7"/>
      <c r="Y644" s="119"/>
      <c r="Z644" s="107">
        <f>IF(OR(A644&gt;$AE$6,$AE$6&lt;2,$B$6=0),"",(B644-$B$5)/$B$6)</f>
      </c>
      <c r="AA644" s="107">
        <f>IF(Z644="","",MAX(0.000000000001,MIN(0.999999999999,NORMSDIST(Z644))))</f>
      </c>
      <c r="AB644" s="107">
        <f>IF(AA644="","",LN(AA644))</f>
      </c>
      <c r="AC644" s="107">
        <f>IF(OR(A644&gt;$AE$6,$AE$6&lt;2,$B$6=0),"",INDEX($AA$10:$AA$1009,$AE$6+1-A644))</f>
      </c>
      <c r="AD644" s="107">
        <f>IF(AC644="","",LN(1-AC644))</f>
      </c>
      <c r="AE644" s="107">
        <f>IF(AB644="","",-(2*A644-1)*(AB644+AD644)/$AE$6)</f>
      </c>
      <c r="AF644" s="106">
        <f>IF(AE644="","",SUM($AE$10:AE644)-$AE$6)</f>
      </c>
      <c r="AG644" s="106"/>
      <c r="AH644" s="106"/>
      <c r="AI644" s="106"/>
      <c r="AJ644" s="106"/>
      <c r="AK644" s="106"/>
    </row>
    <row r="645" ht="12.75" customHeight="1">
      <c r="A645" s="114">
        <v>636.0</v>
      </c>
      <c r="B645" s="107">
        <f>IF(A645&gt;$AE$6,"",SMALL(INDIRECT("'Selo '!"&amp;ADDRESS(17,$Z$3+5,4)&amp;":"&amp;ADDRESS(67,$Z$3+5,4)),A645))</f>
      </c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7"/>
      <c r="Y645" s="119"/>
      <c r="Z645" s="107">
        <f>IF(OR(A645&gt;$AE$6,$AE$6&lt;2,$B$6=0),"",(B645-$B$5)/$B$6)</f>
      </c>
      <c r="AA645" s="107">
        <f>IF(Z645="","",MAX(0.000000000001,MIN(0.999999999999,NORMSDIST(Z645))))</f>
      </c>
      <c r="AB645" s="107">
        <f>IF(AA645="","",LN(AA645))</f>
      </c>
      <c r="AC645" s="107">
        <f>IF(OR(A645&gt;$AE$6,$AE$6&lt;2,$B$6=0),"",INDEX($AA$10:$AA$1009,$AE$6+1-A645))</f>
      </c>
      <c r="AD645" s="107">
        <f>IF(AC645="","",LN(1-AC645))</f>
      </c>
      <c r="AE645" s="107">
        <f>IF(AB645="","",-(2*A645-1)*(AB645+AD645)/$AE$6)</f>
      </c>
      <c r="AF645" s="106">
        <f>IF(AE645="","",SUM($AE$10:AE645)-$AE$6)</f>
      </c>
      <c r="AG645" s="106"/>
      <c r="AH645" s="106"/>
      <c r="AI645" s="106"/>
      <c r="AJ645" s="106"/>
      <c r="AK645" s="106"/>
    </row>
    <row r="646" ht="12.75" customHeight="1">
      <c r="A646" s="114">
        <v>637.0</v>
      </c>
      <c r="B646" s="107">
        <f>IF(A646&gt;$AE$6,"",SMALL(INDIRECT("'Selo '!"&amp;ADDRESS(17,$Z$3+5,4)&amp;":"&amp;ADDRESS(67,$Z$3+5,4)),A646))</f>
      </c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7"/>
      <c r="Y646" s="119"/>
      <c r="Z646" s="107">
        <f>IF(OR(A646&gt;$AE$6,$AE$6&lt;2,$B$6=0),"",(B646-$B$5)/$B$6)</f>
      </c>
      <c r="AA646" s="107">
        <f>IF(Z646="","",MAX(0.000000000001,MIN(0.999999999999,NORMSDIST(Z646))))</f>
      </c>
      <c r="AB646" s="107">
        <f>IF(AA646="","",LN(AA646))</f>
      </c>
      <c r="AC646" s="107">
        <f>IF(OR(A646&gt;$AE$6,$AE$6&lt;2,$B$6=0),"",INDEX($AA$10:$AA$1009,$AE$6+1-A646))</f>
      </c>
      <c r="AD646" s="107">
        <f>IF(AC646="","",LN(1-AC646))</f>
      </c>
      <c r="AE646" s="107">
        <f>IF(AB646="","",-(2*A646-1)*(AB646+AD646)/$AE$6)</f>
      </c>
      <c r="AF646" s="106">
        <f>IF(AE646="","",SUM($AE$10:AE646)-$AE$6)</f>
      </c>
      <c r="AG646" s="106"/>
      <c r="AH646" s="106"/>
      <c r="AI646" s="106"/>
      <c r="AJ646" s="106"/>
      <c r="AK646" s="106"/>
    </row>
    <row r="647" ht="12.75" customHeight="1">
      <c r="A647" s="114">
        <v>638.0</v>
      </c>
      <c r="B647" s="107">
        <f>IF(A647&gt;$AE$6,"",SMALL(INDIRECT("'Selo '!"&amp;ADDRESS(17,$Z$3+5,4)&amp;":"&amp;ADDRESS(67,$Z$3+5,4)),A647))</f>
      </c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7"/>
      <c r="Y647" s="119"/>
      <c r="Z647" s="107">
        <f>IF(OR(A647&gt;$AE$6,$AE$6&lt;2,$B$6=0),"",(B647-$B$5)/$B$6)</f>
      </c>
      <c r="AA647" s="107">
        <f>IF(Z647="","",MAX(0.000000000001,MIN(0.999999999999,NORMSDIST(Z647))))</f>
      </c>
      <c r="AB647" s="107">
        <f>IF(AA647="","",LN(AA647))</f>
      </c>
      <c r="AC647" s="107">
        <f>IF(OR(A647&gt;$AE$6,$AE$6&lt;2,$B$6=0),"",INDEX($AA$10:$AA$1009,$AE$6+1-A647))</f>
      </c>
      <c r="AD647" s="107">
        <f>IF(AC647="","",LN(1-AC647))</f>
      </c>
      <c r="AE647" s="107">
        <f>IF(AB647="","",-(2*A647-1)*(AB647+AD647)/$AE$6)</f>
      </c>
      <c r="AF647" s="106">
        <f>IF(AE647="","",SUM($AE$10:AE647)-$AE$6)</f>
      </c>
      <c r="AG647" s="106"/>
      <c r="AH647" s="106"/>
      <c r="AI647" s="106"/>
      <c r="AJ647" s="106"/>
      <c r="AK647" s="106"/>
    </row>
    <row r="648" ht="12.75" customHeight="1">
      <c r="A648" s="114">
        <v>639.0</v>
      </c>
      <c r="B648" s="107">
        <f>IF(A648&gt;$AE$6,"",SMALL(INDIRECT("'Selo '!"&amp;ADDRESS(17,$Z$3+5,4)&amp;":"&amp;ADDRESS(67,$Z$3+5,4)),A648))</f>
      </c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7"/>
      <c r="Y648" s="119"/>
      <c r="Z648" s="107">
        <f>IF(OR(A648&gt;$AE$6,$AE$6&lt;2,$B$6=0),"",(B648-$B$5)/$B$6)</f>
      </c>
      <c r="AA648" s="107">
        <f>IF(Z648="","",MAX(0.000000000001,MIN(0.999999999999,NORMSDIST(Z648))))</f>
      </c>
      <c r="AB648" s="107">
        <f>IF(AA648="","",LN(AA648))</f>
      </c>
      <c r="AC648" s="107">
        <f>IF(OR(A648&gt;$AE$6,$AE$6&lt;2,$B$6=0),"",INDEX($AA$10:$AA$1009,$AE$6+1-A648))</f>
      </c>
      <c r="AD648" s="107">
        <f>IF(AC648="","",LN(1-AC648))</f>
      </c>
      <c r="AE648" s="107">
        <f>IF(AB648="","",-(2*A648-1)*(AB648+AD648)/$AE$6)</f>
      </c>
      <c r="AF648" s="106">
        <f>IF(AE648="","",SUM($AE$10:AE648)-$AE$6)</f>
      </c>
      <c r="AG648" s="106"/>
      <c r="AH648" s="106"/>
      <c r="AI648" s="106"/>
      <c r="AJ648" s="106"/>
      <c r="AK648" s="106"/>
    </row>
    <row r="649" ht="12.75" customHeight="1">
      <c r="A649" s="114">
        <v>640.0</v>
      </c>
      <c r="B649" s="107">
        <f>IF(A649&gt;$AE$6,"",SMALL(INDIRECT("'Selo '!"&amp;ADDRESS(17,$Z$3+5,4)&amp;":"&amp;ADDRESS(67,$Z$3+5,4)),A649))</f>
      </c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7"/>
      <c r="Y649" s="119"/>
      <c r="Z649" s="107">
        <f>IF(OR(A649&gt;$AE$6,$AE$6&lt;2,$B$6=0),"",(B649-$B$5)/$B$6)</f>
      </c>
      <c r="AA649" s="107">
        <f>IF(Z649="","",MAX(0.000000000001,MIN(0.999999999999,NORMSDIST(Z649))))</f>
      </c>
      <c r="AB649" s="107">
        <f>IF(AA649="","",LN(AA649))</f>
      </c>
      <c r="AC649" s="107">
        <f>IF(OR(A649&gt;$AE$6,$AE$6&lt;2,$B$6=0),"",INDEX($AA$10:$AA$1009,$AE$6+1-A649))</f>
      </c>
      <c r="AD649" s="107">
        <f>IF(AC649="","",LN(1-AC649))</f>
      </c>
      <c r="AE649" s="107">
        <f>IF(AB649="","",-(2*A649-1)*(AB649+AD649)/$AE$6)</f>
      </c>
      <c r="AF649" s="106">
        <f>IF(AE649="","",SUM($AE$10:AE649)-$AE$6)</f>
      </c>
      <c r="AG649" s="106"/>
      <c r="AH649" s="106"/>
      <c r="AI649" s="106"/>
      <c r="AJ649" s="106"/>
      <c r="AK649" s="106"/>
    </row>
    <row r="650" ht="12.75" customHeight="1">
      <c r="A650" s="114">
        <v>641.0</v>
      </c>
      <c r="B650" s="107">
        <f>IF(A650&gt;$AE$6,"",SMALL(INDIRECT("'Selo '!"&amp;ADDRESS(17,$Z$3+5,4)&amp;":"&amp;ADDRESS(67,$Z$3+5,4)),A650))</f>
      </c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7"/>
      <c r="Y650" s="119"/>
      <c r="Z650" s="107">
        <f>IF(OR(A650&gt;$AE$6,$AE$6&lt;2,$B$6=0),"",(B650-$B$5)/$B$6)</f>
      </c>
      <c r="AA650" s="107">
        <f>IF(Z650="","",MAX(0.000000000001,MIN(0.999999999999,NORMSDIST(Z650))))</f>
      </c>
      <c r="AB650" s="107">
        <f>IF(AA650="","",LN(AA650))</f>
      </c>
      <c r="AC650" s="107">
        <f>IF(OR(A650&gt;$AE$6,$AE$6&lt;2,$B$6=0),"",INDEX($AA$10:$AA$1009,$AE$6+1-A650))</f>
      </c>
      <c r="AD650" s="107">
        <f>IF(AC650="","",LN(1-AC650))</f>
      </c>
      <c r="AE650" s="107">
        <f>IF(AB650="","",-(2*A650-1)*(AB650+AD650)/$AE$6)</f>
      </c>
      <c r="AF650" s="106">
        <f>IF(AE650="","",SUM($AE$10:AE650)-$AE$6)</f>
      </c>
      <c r="AG650" s="106"/>
      <c r="AH650" s="106"/>
      <c r="AI650" s="106"/>
      <c r="AJ650" s="106"/>
      <c r="AK650" s="106"/>
    </row>
    <row r="651" ht="12.75" customHeight="1">
      <c r="A651" s="114">
        <v>642.0</v>
      </c>
      <c r="B651" s="107">
        <f>IF(A651&gt;$AE$6,"",SMALL(INDIRECT("'Selo '!"&amp;ADDRESS(17,$Z$3+5,4)&amp;":"&amp;ADDRESS(67,$Z$3+5,4)),A651))</f>
      </c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7"/>
      <c r="Y651" s="119"/>
      <c r="Z651" s="107">
        <f>IF(OR(A651&gt;$AE$6,$AE$6&lt;2,$B$6=0),"",(B651-$B$5)/$B$6)</f>
      </c>
      <c r="AA651" s="107">
        <f>IF(Z651="","",MAX(0.000000000001,MIN(0.999999999999,NORMSDIST(Z651))))</f>
      </c>
      <c r="AB651" s="107">
        <f>IF(AA651="","",LN(AA651))</f>
      </c>
      <c r="AC651" s="107">
        <f>IF(OR(A651&gt;$AE$6,$AE$6&lt;2,$B$6=0),"",INDEX($AA$10:$AA$1009,$AE$6+1-A651))</f>
      </c>
      <c r="AD651" s="107">
        <f>IF(AC651="","",LN(1-AC651))</f>
      </c>
      <c r="AE651" s="107">
        <f>IF(AB651="","",-(2*A651-1)*(AB651+AD651)/$AE$6)</f>
      </c>
      <c r="AF651" s="106">
        <f>IF(AE651="","",SUM($AE$10:AE651)-$AE$6)</f>
      </c>
      <c r="AG651" s="106"/>
      <c r="AH651" s="106"/>
      <c r="AI651" s="106"/>
      <c r="AJ651" s="106"/>
      <c r="AK651" s="106"/>
    </row>
    <row r="652" ht="12.75" customHeight="1">
      <c r="A652" s="114">
        <v>643.0</v>
      </c>
      <c r="B652" s="107">
        <f>IF(A652&gt;$AE$6,"",SMALL(INDIRECT("'Selo '!"&amp;ADDRESS(17,$Z$3+5,4)&amp;":"&amp;ADDRESS(67,$Z$3+5,4)),A652))</f>
      </c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7"/>
      <c r="Y652" s="119"/>
      <c r="Z652" s="107">
        <f>IF(OR(A652&gt;$AE$6,$AE$6&lt;2,$B$6=0),"",(B652-$B$5)/$B$6)</f>
      </c>
      <c r="AA652" s="107">
        <f>IF(Z652="","",MAX(0.000000000001,MIN(0.999999999999,NORMSDIST(Z652))))</f>
      </c>
      <c r="AB652" s="107">
        <f>IF(AA652="","",LN(AA652))</f>
      </c>
      <c r="AC652" s="107">
        <f>IF(OR(A652&gt;$AE$6,$AE$6&lt;2,$B$6=0),"",INDEX($AA$10:$AA$1009,$AE$6+1-A652))</f>
      </c>
      <c r="AD652" s="107">
        <f>IF(AC652="","",LN(1-AC652))</f>
      </c>
      <c r="AE652" s="107">
        <f>IF(AB652="","",-(2*A652-1)*(AB652+AD652)/$AE$6)</f>
      </c>
      <c r="AF652" s="106">
        <f>IF(AE652="","",SUM($AE$10:AE652)-$AE$6)</f>
      </c>
      <c r="AG652" s="106"/>
      <c r="AH652" s="106"/>
      <c r="AI652" s="106"/>
      <c r="AJ652" s="106"/>
      <c r="AK652" s="106"/>
    </row>
    <row r="653" ht="12.75" customHeight="1">
      <c r="A653" s="114">
        <v>644.0</v>
      </c>
      <c r="B653" s="107">
        <f>IF(A653&gt;$AE$6,"",SMALL(INDIRECT("'Selo '!"&amp;ADDRESS(17,$Z$3+5,4)&amp;":"&amp;ADDRESS(67,$Z$3+5,4)),A653))</f>
      </c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7"/>
      <c r="Y653" s="119"/>
      <c r="Z653" s="107">
        <f>IF(OR(A653&gt;$AE$6,$AE$6&lt;2,$B$6=0),"",(B653-$B$5)/$B$6)</f>
      </c>
      <c r="AA653" s="107">
        <f>IF(Z653="","",MAX(0.000000000001,MIN(0.999999999999,NORMSDIST(Z653))))</f>
      </c>
      <c r="AB653" s="107">
        <f>IF(AA653="","",LN(AA653))</f>
      </c>
      <c r="AC653" s="107">
        <f>IF(OR(A653&gt;$AE$6,$AE$6&lt;2,$B$6=0),"",INDEX($AA$10:$AA$1009,$AE$6+1-A653))</f>
      </c>
      <c r="AD653" s="107">
        <f>IF(AC653="","",LN(1-AC653))</f>
      </c>
      <c r="AE653" s="107">
        <f>IF(AB653="","",-(2*A653-1)*(AB653+AD653)/$AE$6)</f>
      </c>
      <c r="AF653" s="106">
        <f>IF(AE653="","",SUM($AE$10:AE653)-$AE$6)</f>
      </c>
      <c r="AG653" s="106"/>
      <c r="AH653" s="106"/>
      <c r="AI653" s="106"/>
      <c r="AJ653" s="106"/>
      <c r="AK653" s="106"/>
    </row>
    <row r="654" ht="12.75" customHeight="1">
      <c r="A654" s="114">
        <v>645.0</v>
      </c>
      <c r="B654" s="107">
        <f>IF(A654&gt;$AE$6,"",SMALL(INDIRECT("'Selo '!"&amp;ADDRESS(17,$Z$3+5,4)&amp;":"&amp;ADDRESS(67,$Z$3+5,4)),A654))</f>
      </c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7"/>
      <c r="Y654" s="119"/>
      <c r="Z654" s="107">
        <f>IF(OR(A654&gt;$AE$6,$AE$6&lt;2,$B$6=0),"",(B654-$B$5)/$B$6)</f>
      </c>
      <c r="AA654" s="107">
        <f>IF(Z654="","",MAX(0.000000000001,MIN(0.999999999999,NORMSDIST(Z654))))</f>
      </c>
      <c r="AB654" s="107">
        <f>IF(AA654="","",LN(AA654))</f>
      </c>
      <c r="AC654" s="107">
        <f>IF(OR(A654&gt;$AE$6,$AE$6&lt;2,$B$6=0),"",INDEX($AA$10:$AA$1009,$AE$6+1-A654))</f>
      </c>
      <c r="AD654" s="107">
        <f>IF(AC654="","",LN(1-AC654))</f>
      </c>
      <c r="AE654" s="107">
        <f>IF(AB654="","",-(2*A654-1)*(AB654+AD654)/$AE$6)</f>
      </c>
      <c r="AF654" s="106">
        <f>IF(AE654="","",SUM($AE$10:AE654)-$AE$6)</f>
      </c>
      <c r="AG654" s="106"/>
      <c r="AH654" s="106"/>
      <c r="AI654" s="106"/>
      <c r="AJ654" s="106"/>
      <c r="AK654" s="106"/>
    </row>
    <row r="655" ht="12.75" customHeight="1">
      <c r="A655" s="114">
        <v>646.0</v>
      </c>
      <c r="B655" s="107">
        <f>IF(A655&gt;$AE$6,"",SMALL(INDIRECT("'Selo '!"&amp;ADDRESS(17,$Z$3+5,4)&amp;":"&amp;ADDRESS(67,$Z$3+5,4)),A655))</f>
      </c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7"/>
      <c r="Y655" s="119"/>
      <c r="Z655" s="107">
        <f>IF(OR(A655&gt;$AE$6,$AE$6&lt;2,$B$6=0),"",(B655-$B$5)/$B$6)</f>
      </c>
      <c r="AA655" s="107">
        <f>IF(Z655="","",MAX(0.000000000001,MIN(0.999999999999,NORMSDIST(Z655))))</f>
      </c>
      <c r="AB655" s="107">
        <f>IF(AA655="","",LN(AA655))</f>
      </c>
      <c r="AC655" s="107">
        <f>IF(OR(A655&gt;$AE$6,$AE$6&lt;2,$B$6=0),"",INDEX($AA$10:$AA$1009,$AE$6+1-A655))</f>
      </c>
      <c r="AD655" s="107">
        <f>IF(AC655="","",LN(1-AC655))</f>
      </c>
      <c r="AE655" s="107">
        <f>IF(AB655="","",-(2*A655-1)*(AB655+AD655)/$AE$6)</f>
      </c>
      <c r="AF655" s="106">
        <f>IF(AE655="","",SUM($AE$10:AE655)-$AE$6)</f>
      </c>
      <c r="AG655" s="106"/>
      <c r="AH655" s="106"/>
      <c r="AI655" s="106"/>
      <c r="AJ655" s="106"/>
      <c r="AK655" s="106"/>
    </row>
    <row r="656" ht="12.75" customHeight="1">
      <c r="A656" s="114">
        <v>647.0</v>
      </c>
      <c r="B656" s="107">
        <f>IF(A656&gt;$AE$6,"",SMALL(INDIRECT("'Selo '!"&amp;ADDRESS(17,$Z$3+5,4)&amp;":"&amp;ADDRESS(67,$Z$3+5,4)),A656))</f>
      </c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7"/>
      <c r="Y656" s="119"/>
      <c r="Z656" s="107">
        <f>IF(OR(A656&gt;$AE$6,$AE$6&lt;2,$B$6=0),"",(B656-$B$5)/$B$6)</f>
      </c>
      <c r="AA656" s="107">
        <f>IF(Z656="","",MAX(0.000000000001,MIN(0.999999999999,NORMSDIST(Z656))))</f>
      </c>
      <c r="AB656" s="107">
        <f>IF(AA656="","",LN(AA656))</f>
      </c>
      <c r="AC656" s="107">
        <f>IF(OR(A656&gt;$AE$6,$AE$6&lt;2,$B$6=0),"",INDEX($AA$10:$AA$1009,$AE$6+1-A656))</f>
      </c>
      <c r="AD656" s="107">
        <f>IF(AC656="","",LN(1-AC656))</f>
      </c>
      <c r="AE656" s="107">
        <f>IF(AB656="","",-(2*A656-1)*(AB656+AD656)/$AE$6)</f>
      </c>
      <c r="AF656" s="106">
        <f>IF(AE656="","",SUM($AE$10:AE656)-$AE$6)</f>
      </c>
      <c r="AG656" s="106"/>
      <c r="AH656" s="106"/>
      <c r="AI656" s="106"/>
      <c r="AJ656" s="106"/>
      <c r="AK656" s="106"/>
    </row>
    <row r="657" ht="12.75" customHeight="1">
      <c r="A657" s="114">
        <v>648.0</v>
      </c>
      <c r="B657" s="107">
        <f>IF(A657&gt;$AE$6,"",SMALL(INDIRECT("'Selo '!"&amp;ADDRESS(17,$Z$3+5,4)&amp;":"&amp;ADDRESS(67,$Z$3+5,4)),A657))</f>
      </c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7"/>
      <c r="Y657" s="119"/>
      <c r="Z657" s="107">
        <f>IF(OR(A657&gt;$AE$6,$AE$6&lt;2,$B$6=0),"",(B657-$B$5)/$B$6)</f>
      </c>
      <c r="AA657" s="107">
        <f>IF(Z657="","",MAX(0.000000000001,MIN(0.999999999999,NORMSDIST(Z657))))</f>
      </c>
      <c r="AB657" s="107">
        <f>IF(AA657="","",LN(AA657))</f>
      </c>
      <c r="AC657" s="107">
        <f>IF(OR(A657&gt;$AE$6,$AE$6&lt;2,$B$6=0),"",INDEX($AA$10:$AA$1009,$AE$6+1-A657))</f>
      </c>
      <c r="AD657" s="107">
        <f>IF(AC657="","",LN(1-AC657))</f>
      </c>
      <c r="AE657" s="107">
        <f>IF(AB657="","",-(2*A657-1)*(AB657+AD657)/$AE$6)</f>
      </c>
      <c r="AF657" s="106">
        <f>IF(AE657="","",SUM($AE$10:AE657)-$AE$6)</f>
      </c>
      <c r="AG657" s="106"/>
      <c r="AH657" s="106"/>
      <c r="AI657" s="106"/>
      <c r="AJ657" s="106"/>
      <c r="AK657" s="106"/>
    </row>
    <row r="658" ht="12.75" customHeight="1">
      <c r="A658" s="114">
        <v>649.0</v>
      </c>
      <c r="B658" s="107">
        <f>IF(A658&gt;$AE$6,"",SMALL(INDIRECT("'Selo '!"&amp;ADDRESS(17,$Z$3+5,4)&amp;":"&amp;ADDRESS(67,$Z$3+5,4)),A658))</f>
      </c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7"/>
      <c r="Y658" s="119"/>
      <c r="Z658" s="107">
        <f>IF(OR(A658&gt;$AE$6,$AE$6&lt;2,$B$6=0),"",(B658-$B$5)/$B$6)</f>
      </c>
      <c r="AA658" s="107">
        <f>IF(Z658="","",MAX(0.000000000001,MIN(0.999999999999,NORMSDIST(Z658))))</f>
      </c>
      <c r="AB658" s="107">
        <f>IF(AA658="","",LN(AA658))</f>
      </c>
      <c r="AC658" s="107">
        <f>IF(OR(A658&gt;$AE$6,$AE$6&lt;2,$B$6=0),"",INDEX($AA$10:$AA$1009,$AE$6+1-A658))</f>
      </c>
      <c r="AD658" s="107">
        <f>IF(AC658="","",LN(1-AC658))</f>
      </c>
      <c r="AE658" s="107">
        <f>IF(AB658="","",-(2*A658-1)*(AB658+AD658)/$AE$6)</f>
      </c>
      <c r="AF658" s="106">
        <f>IF(AE658="","",SUM($AE$10:AE658)-$AE$6)</f>
      </c>
      <c r="AG658" s="106"/>
      <c r="AH658" s="106"/>
      <c r="AI658" s="106"/>
      <c r="AJ658" s="106"/>
      <c r="AK658" s="106"/>
    </row>
    <row r="659" ht="12.75" customHeight="1">
      <c r="A659" s="114">
        <v>650.0</v>
      </c>
      <c r="B659" s="107">
        <f>IF(A659&gt;$AE$6,"",SMALL(INDIRECT("'Selo '!"&amp;ADDRESS(17,$Z$3+5,4)&amp;":"&amp;ADDRESS(67,$Z$3+5,4)),A659))</f>
      </c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7"/>
      <c r="Y659" s="119"/>
      <c r="Z659" s="107">
        <f>IF(OR(A659&gt;$AE$6,$AE$6&lt;2,$B$6=0),"",(B659-$B$5)/$B$6)</f>
      </c>
      <c r="AA659" s="107">
        <f>IF(Z659="","",MAX(0.000000000001,MIN(0.999999999999,NORMSDIST(Z659))))</f>
      </c>
      <c r="AB659" s="107">
        <f>IF(AA659="","",LN(AA659))</f>
      </c>
      <c r="AC659" s="107">
        <f>IF(OR(A659&gt;$AE$6,$AE$6&lt;2,$B$6=0),"",INDEX($AA$10:$AA$1009,$AE$6+1-A659))</f>
      </c>
      <c r="AD659" s="107">
        <f>IF(AC659="","",LN(1-AC659))</f>
      </c>
      <c r="AE659" s="107">
        <f>IF(AB659="","",-(2*A659-1)*(AB659+AD659)/$AE$6)</f>
      </c>
      <c r="AF659" s="106">
        <f>IF(AE659="","",SUM($AE$10:AE659)-$AE$6)</f>
      </c>
      <c r="AG659" s="106"/>
      <c r="AH659" s="106"/>
      <c r="AI659" s="106"/>
      <c r="AJ659" s="106"/>
      <c r="AK659" s="106"/>
    </row>
    <row r="660" ht="12.75" customHeight="1">
      <c r="A660" s="114">
        <v>651.0</v>
      </c>
      <c r="B660" s="107">
        <f>IF(A660&gt;$AE$6,"",SMALL(INDIRECT("'Selo '!"&amp;ADDRESS(17,$Z$3+5,4)&amp;":"&amp;ADDRESS(67,$Z$3+5,4)),A660))</f>
      </c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7"/>
      <c r="Y660" s="119"/>
      <c r="Z660" s="107">
        <f>IF(OR(A660&gt;$AE$6,$AE$6&lt;2,$B$6=0),"",(B660-$B$5)/$B$6)</f>
      </c>
      <c r="AA660" s="107">
        <f>IF(Z660="","",MAX(0.000000000001,MIN(0.999999999999,NORMSDIST(Z660))))</f>
      </c>
      <c r="AB660" s="107">
        <f>IF(AA660="","",LN(AA660))</f>
      </c>
      <c r="AC660" s="107">
        <f>IF(OR(A660&gt;$AE$6,$AE$6&lt;2,$B$6=0),"",INDEX($AA$10:$AA$1009,$AE$6+1-A660))</f>
      </c>
      <c r="AD660" s="107">
        <f>IF(AC660="","",LN(1-AC660))</f>
      </c>
      <c r="AE660" s="107">
        <f>IF(AB660="","",-(2*A660-1)*(AB660+AD660)/$AE$6)</f>
      </c>
      <c r="AF660" s="106">
        <f>IF(AE660="","",SUM($AE$10:AE660)-$AE$6)</f>
      </c>
      <c r="AG660" s="106"/>
      <c r="AH660" s="106"/>
      <c r="AI660" s="106"/>
      <c r="AJ660" s="106"/>
      <c r="AK660" s="106"/>
    </row>
    <row r="661" ht="12.75" customHeight="1">
      <c r="A661" s="114">
        <v>652.0</v>
      </c>
      <c r="B661" s="107">
        <f>IF(A661&gt;$AE$6,"",SMALL(INDIRECT("'Selo '!"&amp;ADDRESS(17,$Z$3+5,4)&amp;":"&amp;ADDRESS(67,$Z$3+5,4)),A661))</f>
      </c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7"/>
      <c r="Y661" s="119"/>
      <c r="Z661" s="107">
        <f>IF(OR(A661&gt;$AE$6,$AE$6&lt;2,$B$6=0),"",(B661-$B$5)/$B$6)</f>
      </c>
      <c r="AA661" s="107">
        <f>IF(Z661="","",MAX(0.000000000001,MIN(0.999999999999,NORMSDIST(Z661))))</f>
      </c>
      <c r="AB661" s="107">
        <f>IF(AA661="","",LN(AA661))</f>
      </c>
      <c r="AC661" s="107">
        <f>IF(OR(A661&gt;$AE$6,$AE$6&lt;2,$B$6=0),"",INDEX($AA$10:$AA$1009,$AE$6+1-A661))</f>
      </c>
      <c r="AD661" s="107">
        <f>IF(AC661="","",LN(1-AC661))</f>
      </c>
      <c r="AE661" s="107">
        <f>IF(AB661="","",-(2*A661-1)*(AB661+AD661)/$AE$6)</f>
      </c>
      <c r="AF661" s="106">
        <f>IF(AE661="","",SUM($AE$10:AE661)-$AE$6)</f>
      </c>
      <c r="AG661" s="106"/>
      <c r="AH661" s="106"/>
      <c r="AI661" s="106"/>
      <c r="AJ661" s="106"/>
      <c r="AK661" s="106"/>
    </row>
    <row r="662" ht="12.75" customHeight="1">
      <c r="A662" s="114">
        <v>653.0</v>
      </c>
      <c r="B662" s="107">
        <f>IF(A662&gt;$AE$6,"",SMALL(INDIRECT("'Selo '!"&amp;ADDRESS(17,$Z$3+5,4)&amp;":"&amp;ADDRESS(67,$Z$3+5,4)),A662))</f>
      </c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7"/>
      <c r="Y662" s="119"/>
      <c r="Z662" s="107">
        <f>IF(OR(A662&gt;$AE$6,$AE$6&lt;2,$B$6=0),"",(B662-$B$5)/$B$6)</f>
      </c>
      <c r="AA662" s="107">
        <f>IF(Z662="","",MAX(0.000000000001,MIN(0.999999999999,NORMSDIST(Z662))))</f>
      </c>
      <c r="AB662" s="107">
        <f>IF(AA662="","",LN(AA662))</f>
      </c>
      <c r="AC662" s="107">
        <f>IF(OR(A662&gt;$AE$6,$AE$6&lt;2,$B$6=0),"",INDEX($AA$10:$AA$1009,$AE$6+1-A662))</f>
      </c>
      <c r="AD662" s="107">
        <f>IF(AC662="","",LN(1-AC662))</f>
      </c>
      <c r="AE662" s="107">
        <f>IF(AB662="","",-(2*A662-1)*(AB662+AD662)/$AE$6)</f>
      </c>
      <c r="AF662" s="106">
        <f>IF(AE662="","",SUM($AE$10:AE662)-$AE$6)</f>
      </c>
      <c r="AG662" s="106"/>
      <c r="AH662" s="106"/>
      <c r="AI662" s="106"/>
      <c r="AJ662" s="106"/>
      <c r="AK662" s="106"/>
    </row>
    <row r="663" ht="12.75" customHeight="1">
      <c r="A663" s="114">
        <v>654.0</v>
      </c>
      <c r="B663" s="107">
        <f>IF(A663&gt;$AE$6,"",SMALL(INDIRECT("'Selo '!"&amp;ADDRESS(17,$Z$3+5,4)&amp;":"&amp;ADDRESS(67,$Z$3+5,4)),A663))</f>
      </c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7"/>
      <c r="Y663" s="119"/>
      <c r="Z663" s="107">
        <f>IF(OR(A663&gt;$AE$6,$AE$6&lt;2,$B$6=0),"",(B663-$B$5)/$B$6)</f>
      </c>
      <c r="AA663" s="107">
        <f>IF(Z663="","",MAX(0.000000000001,MIN(0.999999999999,NORMSDIST(Z663))))</f>
      </c>
      <c r="AB663" s="107">
        <f>IF(AA663="","",LN(AA663))</f>
      </c>
      <c r="AC663" s="107">
        <f>IF(OR(A663&gt;$AE$6,$AE$6&lt;2,$B$6=0),"",INDEX($AA$10:$AA$1009,$AE$6+1-A663))</f>
      </c>
      <c r="AD663" s="107">
        <f>IF(AC663="","",LN(1-AC663))</f>
      </c>
      <c r="AE663" s="107">
        <f>IF(AB663="","",-(2*A663-1)*(AB663+AD663)/$AE$6)</f>
      </c>
      <c r="AF663" s="106">
        <f>IF(AE663="","",SUM($AE$10:AE663)-$AE$6)</f>
      </c>
      <c r="AG663" s="106"/>
      <c r="AH663" s="106"/>
      <c r="AI663" s="106"/>
      <c r="AJ663" s="106"/>
      <c r="AK663" s="106"/>
    </row>
    <row r="664" ht="12.75" customHeight="1">
      <c r="A664" s="114">
        <v>655.0</v>
      </c>
      <c r="B664" s="107">
        <f>IF(A664&gt;$AE$6,"",SMALL(INDIRECT("'Selo '!"&amp;ADDRESS(17,$Z$3+5,4)&amp;":"&amp;ADDRESS(67,$Z$3+5,4)),A664))</f>
      </c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7"/>
      <c r="Y664" s="119"/>
      <c r="Z664" s="107">
        <f>IF(OR(A664&gt;$AE$6,$AE$6&lt;2,$B$6=0),"",(B664-$B$5)/$B$6)</f>
      </c>
      <c r="AA664" s="107">
        <f>IF(Z664="","",MAX(0.000000000001,MIN(0.999999999999,NORMSDIST(Z664))))</f>
      </c>
      <c r="AB664" s="107">
        <f>IF(AA664="","",LN(AA664))</f>
      </c>
      <c r="AC664" s="107">
        <f>IF(OR(A664&gt;$AE$6,$AE$6&lt;2,$B$6=0),"",INDEX($AA$10:$AA$1009,$AE$6+1-A664))</f>
      </c>
      <c r="AD664" s="107">
        <f>IF(AC664="","",LN(1-AC664))</f>
      </c>
      <c r="AE664" s="107">
        <f>IF(AB664="","",-(2*A664-1)*(AB664+AD664)/$AE$6)</f>
      </c>
      <c r="AF664" s="106">
        <f>IF(AE664="","",SUM($AE$10:AE664)-$AE$6)</f>
      </c>
      <c r="AG664" s="106"/>
      <c r="AH664" s="106"/>
      <c r="AI664" s="106"/>
      <c r="AJ664" s="106"/>
      <c r="AK664" s="106"/>
    </row>
    <row r="665" ht="12.75" customHeight="1">
      <c r="A665" s="114">
        <v>656.0</v>
      </c>
      <c r="B665" s="107">
        <f>IF(A665&gt;$AE$6,"",SMALL(INDIRECT("'Selo '!"&amp;ADDRESS(17,$Z$3+5,4)&amp;":"&amp;ADDRESS(67,$Z$3+5,4)),A665))</f>
      </c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7"/>
      <c r="Y665" s="119"/>
      <c r="Z665" s="107">
        <f>IF(OR(A665&gt;$AE$6,$AE$6&lt;2,$B$6=0),"",(B665-$B$5)/$B$6)</f>
      </c>
      <c r="AA665" s="107">
        <f>IF(Z665="","",MAX(0.000000000001,MIN(0.999999999999,NORMSDIST(Z665))))</f>
      </c>
      <c r="AB665" s="107">
        <f>IF(AA665="","",LN(AA665))</f>
      </c>
      <c r="AC665" s="107">
        <f>IF(OR(A665&gt;$AE$6,$AE$6&lt;2,$B$6=0),"",INDEX($AA$10:$AA$1009,$AE$6+1-A665))</f>
      </c>
      <c r="AD665" s="107">
        <f>IF(AC665="","",LN(1-AC665))</f>
      </c>
      <c r="AE665" s="107">
        <f>IF(AB665="","",-(2*A665-1)*(AB665+AD665)/$AE$6)</f>
      </c>
      <c r="AF665" s="106">
        <f>IF(AE665="","",SUM($AE$10:AE665)-$AE$6)</f>
      </c>
      <c r="AG665" s="106"/>
      <c r="AH665" s="106"/>
      <c r="AI665" s="106"/>
      <c r="AJ665" s="106"/>
      <c r="AK665" s="106"/>
    </row>
    <row r="666" ht="12.75" customHeight="1">
      <c r="A666" s="114">
        <v>657.0</v>
      </c>
      <c r="B666" s="107">
        <f>IF(A666&gt;$AE$6,"",SMALL(INDIRECT("'Selo '!"&amp;ADDRESS(17,$Z$3+5,4)&amp;":"&amp;ADDRESS(67,$Z$3+5,4)),A666))</f>
      </c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7"/>
      <c r="Y666" s="119"/>
      <c r="Z666" s="107">
        <f>IF(OR(A666&gt;$AE$6,$AE$6&lt;2,$B$6=0),"",(B666-$B$5)/$B$6)</f>
      </c>
      <c r="AA666" s="107">
        <f>IF(Z666="","",MAX(0.000000000001,MIN(0.999999999999,NORMSDIST(Z666))))</f>
      </c>
      <c r="AB666" s="107">
        <f>IF(AA666="","",LN(AA666))</f>
      </c>
      <c r="AC666" s="107">
        <f>IF(OR(A666&gt;$AE$6,$AE$6&lt;2,$B$6=0),"",INDEX($AA$10:$AA$1009,$AE$6+1-A666))</f>
      </c>
      <c r="AD666" s="107">
        <f>IF(AC666="","",LN(1-AC666))</f>
      </c>
      <c r="AE666" s="107">
        <f>IF(AB666="","",-(2*A666-1)*(AB666+AD666)/$AE$6)</f>
      </c>
      <c r="AF666" s="106">
        <f>IF(AE666="","",SUM($AE$10:AE666)-$AE$6)</f>
      </c>
      <c r="AG666" s="106"/>
      <c r="AH666" s="106"/>
      <c r="AI666" s="106"/>
      <c r="AJ666" s="106"/>
      <c r="AK666" s="106"/>
    </row>
    <row r="667" ht="12.75" customHeight="1">
      <c r="A667" s="114">
        <v>658.0</v>
      </c>
      <c r="B667" s="107">
        <f>IF(A667&gt;$AE$6,"",SMALL(INDIRECT("'Selo '!"&amp;ADDRESS(17,$Z$3+5,4)&amp;":"&amp;ADDRESS(67,$Z$3+5,4)),A667))</f>
      </c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7"/>
      <c r="Y667" s="119"/>
      <c r="Z667" s="107">
        <f>IF(OR(A667&gt;$AE$6,$AE$6&lt;2,$B$6=0),"",(B667-$B$5)/$B$6)</f>
      </c>
      <c r="AA667" s="107">
        <f>IF(Z667="","",MAX(0.000000000001,MIN(0.999999999999,NORMSDIST(Z667))))</f>
      </c>
      <c r="AB667" s="107">
        <f>IF(AA667="","",LN(AA667))</f>
      </c>
      <c r="AC667" s="107">
        <f>IF(OR(A667&gt;$AE$6,$AE$6&lt;2,$B$6=0),"",INDEX($AA$10:$AA$1009,$AE$6+1-A667))</f>
      </c>
      <c r="AD667" s="107">
        <f>IF(AC667="","",LN(1-AC667))</f>
      </c>
      <c r="AE667" s="107">
        <f>IF(AB667="","",-(2*A667-1)*(AB667+AD667)/$AE$6)</f>
      </c>
      <c r="AF667" s="106">
        <f>IF(AE667="","",SUM($AE$10:AE667)-$AE$6)</f>
      </c>
      <c r="AG667" s="106"/>
      <c r="AH667" s="106"/>
      <c r="AI667" s="106"/>
      <c r="AJ667" s="106"/>
      <c r="AK667" s="106"/>
    </row>
    <row r="668" ht="12.75" customHeight="1">
      <c r="A668" s="114">
        <v>659.0</v>
      </c>
      <c r="B668" s="107">
        <f>IF(A668&gt;$AE$6,"",SMALL(INDIRECT("'Selo '!"&amp;ADDRESS(17,$Z$3+5,4)&amp;":"&amp;ADDRESS(67,$Z$3+5,4)),A668))</f>
      </c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7"/>
      <c r="Y668" s="119"/>
      <c r="Z668" s="107">
        <f>IF(OR(A668&gt;$AE$6,$AE$6&lt;2,$B$6=0),"",(B668-$B$5)/$B$6)</f>
      </c>
      <c r="AA668" s="107">
        <f>IF(Z668="","",MAX(0.000000000001,MIN(0.999999999999,NORMSDIST(Z668))))</f>
      </c>
      <c r="AB668" s="107">
        <f>IF(AA668="","",LN(AA668))</f>
      </c>
      <c r="AC668" s="107">
        <f>IF(OR(A668&gt;$AE$6,$AE$6&lt;2,$B$6=0),"",INDEX($AA$10:$AA$1009,$AE$6+1-A668))</f>
      </c>
      <c r="AD668" s="107">
        <f>IF(AC668="","",LN(1-AC668))</f>
      </c>
      <c r="AE668" s="107">
        <f>IF(AB668="","",-(2*A668-1)*(AB668+AD668)/$AE$6)</f>
      </c>
      <c r="AF668" s="106">
        <f>IF(AE668="","",SUM($AE$10:AE668)-$AE$6)</f>
      </c>
      <c r="AG668" s="106"/>
      <c r="AH668" s="106"/>
      <c r="AI668" s="106"/>
      <c r="AJ668" s="106"/>
      <c r="AK668" s="106"/>
    </row>
    <row r="669" ht="12.75" customHeight="1">
      <c r="A669" s="114">
        <v>660.0</v>
      </c>
      <c r="B669" s="107">
        <f>IF(A669&gt;$AE$6,"",SMALL(INDIRECT("'Selo '!"&amp;ADDRESS(17,$Z$3+5,4)&amp;":"&amp;ADDRESS(67,$Z$3+5,4)),A669))</f>
      </c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7"/>
      <c r="Y669" s="119"/>
      <c r="Z669" s="107">
        <f>IF(OR(A669&gt;$AE$6,$AE$6&lt;2,$B$6=0),"",(B669-$B$5)/$B$6)</f>
      </c>
      <c r="AA669" s="107">
        <f>IF(Z669="","",MAX(0.000000000001,MIN(0.999999999999,NORMSDIST(Z669))))</f>
      </c>
      <c r="AB669" s="107">
        <f>IF(AA669="","",LN(AA669))</f>
      </c>
      <c r="AC669" s="107">
        <f>IF(OR(A669&gt;$AE$6,$AE$6&lt;2,$B$6=0),"",INDEX($AA$10:$AA$1009,$AE$6+1-A669))</f>
      </c>
      <c r="AD669" s="107">
        <f>IF(AC669="","",LN(1-AC669))</f>
      </c>
      <c r="AE669" s="107">
        <f>IF(AB669="","",-(2*A669-1)*(AB669+AD669)/$AE$6)</f>
      </c>
      <c r="AF669" s="106">
        <f>IF(AE669="","",SUM($AE$10:AE669)-$AE$6)</f>
      </c>
      <c r="AG669" s="106"/>
      <c r="AH669" s="106"/>
      <c r="AI669" s="106"/>
      <c r="AJ669" s="106"/>
      <c r="AK669" s="106"/>
    </row>
    <row r="670" ht="12.75" customHeight="1">
      <c r="A670" s="114">
        <v>661.0</v>
      </c>
      <c r="B670" s="107">
        <f>IF(A670&gt;$AE$6,"",SMALL(INDIRECT("'Selo '!"&amp;ADDRESS(17,$Z$3+5,4)&amp;":"&amp;ADDRESS(67,$Z$3+5,4)),A670))</f>
      </c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7"/>
      <c r="Y670" s="119"/>
      <c r="Z670" s="107">
        <f>IF(OR(A670&gt;$AE$6,$AE$6&lt;2,$B$6=0),"",(B670-$B$5)/$B$6)</f>
      </c>
      <c r="AA670" s="107">
        <f>IF(Z670="","",MAX(0.000000000001,MIN(0.999999999999,NORMSDIST(Z670))))</f>
      </c>
      <c r="AB670" s="107">
        <f>IF(AA670="","",LN(AA670))</f>
      </c>
      <c r="AC670" s="107">
        <f>IF(OR(A670&gt;$AE$6,$AE$6&lt;2,$B$6=0),"",INDEX($AA$10:$AA$1009,$AE$6+1-A670))</f>
      </c>
      <c r="AD670" s="107">
        <f>IF(AC670="","",LN(1-AC670))</f>
      </c>
      <c r="AE670" s="107">
        <f>IF(AB670="","",-(2*A670-1)*(AB670+AD670)/$AE$6)</f>
      </c>
      <c r="AF670" s="106">
        <f>IF(AE670="","",SUM($AE$10:AE670)-$AE$6)</f>
      </c>
      <c r="AG670" s="106"/>
      <c r="AH670" s="106"/>
      <c r="AI670" s="106"/>
      <c r="AJ670" s="106"/>
      <c r="AK670" s="106"/>
    </row>
    <row r="671" ht="12.75" customHeight="1">
      <c r="A671" s="114">
        <v>662.0</v>
      </c>
      <c r="B671" s="107">
        <f>IF(A671&gt;$AE$6,"",SMALL(INDIRECT("'Selo '!"&amp;ADDRESS(17,$Z$3+5,4)&amp;":"&amp;ADDRESS(67,$Z$3+5,4)),A671))</f>
      </c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7"/>
      <c r="Y671" s="119"/>
      <c r="Z671" s="107">
        <f>IF(OR(A671&gt;$AE$6,$AE$6&lt;2,$B$6=0),"",(B671-$B$5)/$B$6)</f>
      </c>
      <c r="AA671" s="107">
        <f>IF(Z671="","",MAX(0.000000000001,MIN(0.999999999999,NORMSDIST(Z671))))</f>
      </c>
      <c r="AB671" s="107">
        <f>IF(AA671="","",LN(AA671))</f>
      </c>
      <c r="AC671" s="107">
        <f>IF(OR(A671&gt;$AE$6,$AE$6&lt;2,$B$6=0),"",INDEX($AA$10:$AA$1009,$AE$6+1-A671))</f>
      </c>
      <c r="AD671" s="107">
        <f>IF(AC671="","",LN(1-AC671))</f>
      </c>
      <c r="AE671" s="107">
        <f>IF(AB671="","",-(2*A671-1)*(AB671+AD671)/$AE$6)</f>
      </c>
      <c r="AF671" s="106">
        <f>IF(AE671="","",SUM($AE$10:AE671)-$AE$6)</f>
      </c>
      <c r="AG671" s="106"/>
      <c r="AH671" s="106"/>
      <c r="AI671" s="106"/>
      <c r="AJ671" s="106"/>
      <c r="AK671" s="106"/>
    </row>
    <row r="672" ht="12.75" customHeight="1">
      <c r="A672" s="114">
        <v>663.0</v>
      </c>
      <c r="B672" s="107">
        <f>IF(A672&gt;$AE$6,"",SMALL(INDIRECT("'Selo '!"&amp;ADDRESS(17,$Z$3+5,4)&amp;":"&amp;ADDRESS(67,$Z$3+5,4)),A672))</f>
      </c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7"/>
      <c r="Y672" s="119"/>
      <c r="Z672" s="107">
        <f>IF(OR(A672&gt;$AE$6,$AE$6&lt;2,$B$6=0),"",(B672-$B$5)/$B$6)</f>
      </c>
      <c r="AA672" s="107">
        <f>IF(Z672="","",MAX(0.000000000001,MIN(0.999999999999,NORMSDIST(Z672))))</f>
      </c>
      <c r="AB672" s="107">
        <f>IF(AA672="","",LN(AA672))</f>
      </c>
      <c r="AC672" s="107">
        <f>IF(OR(A672&gt;$AE$6,$AE$6&lt;2,$B$6=0),"",INDEX($AA$10:$AA$1009,$AE$6+1-A672))</f>
      </c>
      <c r="AD672" s="107">
        <f>IF(AC672="","",LN(1-AC672))</f>
      </c>
      <c r="AE672" s="107">
        <f>IF(AB672="","",-(2*A672-1)*(AB672+AD672)/$AE$6)</f>
      </c>
      <c r="AF672" s="106">
        <f>IF(AE672="","",SUM($AE$10:AE672)-$AE$6)</f>
      </c>
      <c r="AG672" s="106"/>
      <c r="AH672" s="106"/>
      <c r="AI672" s="106"/>
      <c r="AJ672" s="106"/>
      <c r="AK672" s="106"/>
    </row>
    <row r="673" ht="12.75" customHeight="1">
      <c r="A673" s="114">
        <v>664.0</v>
      </c>
      <c r="B673" s="107">
        <f>IF(A673&gt;$AE$6,"",SMALL(INDIRECT("'Selo '!"&amp;ADDRESS(17,$Z$3+5,4)&amp;":"&amp;ADDRESS(67,$Z$3+5,4)),A673))</f>
      </c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7"/>
      <c r="Y673" s="119"/>
      <c r="Z673" s="107">
        <f>IF(OR(A673&gt;$AE$6,$AE$6&lt;2,$B$6=0),"",(B673-$B$5)/$B$6)</f>
      </c>
      <c r="AA673" s="107">
        <f>IF(Z673="","",MAX(0.000000000001,MIN(0.999999999999,NORMSDIST(Z673))))</f>
      </c>
      <c r="AB673" s="107">
        <f>IF(AA673="","",LN(AA673))</f>
      </c>
      <c r="AC673" s="107">
        <f>IF(OR(A673&gt;$AE$6,$AE$6&lt;2,$B$6=0),"",INDEX($AA$10:$AA$1009,$AE$6+1-A673))</f>
      </c>
      <c r="AD673" s="107">
        <f>IF(AC673="","",LN(1-AC673))</f>
      </c>
      <c r="AE673" s="107">
        <f>IF(AB673="","",-(2*A673-1)*(AB673+AD673)/$AE$6)</f>
      </c>
      <c r="AF673" s="106">
        <f>IF(AE673="","",SUM($AE$10:AE673)-$AE$6)</f>
      </c>
      <c r="AG673" s="106"/>
      <c r="AH673" s="106"/>
      <c r="AI673" s="106"/>
      <c r="AJ673" s="106"/>
      <c r="AK673" s="106"/>
    </row>
    <row r="674" ht="12.75" customHeight="1">
      <c r="A674" s="114">
        <v>665.0</v>
      </c>
      <c r="B674" s="107">
        <f>IF(A674&gt;$AE$6,"",SMALL(INDIRECT("'Selo '!"&amp;ADDRESS(17,$Z$3+5,4)&amp;":"&amp;ADDRESS(67,$Z$3+5,4)),A674))</f>
      </c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7"/>
      <c r="Y674" s="119"/>
      <c r="Z674" s="107">
        <f>IF(OR(A674&gt;$AE$6,$AE$6&lt;2,$B$6=0),"",(B674-$B$5)/$B$6)</f>
      </c>
      <c r="AA674" s="107">
        <f>IF(Z674="","",MAX(0.000000000001,MIN(0.999999999999,NORMSDIST(Z674))))</f>
      </c>
      <c r="AB674" s="107">
        <f>IF(AA674="","",LN(AA674))</f>
      </c>
      <c r="AC674" s="107">
        <f>IF(OR(A674&gt;$AE$6,$AE$6&lt;2,$B$6=0),"",INDEX($AA$10:$AA$1009,$AE$6+1-A674))</f>
      </c>
      <c r="AD674" s="107">
        <f>IF(AC674="","",LN(1-AC674))</f>
      </c>
      <c r="AE674" s="107">
        <f>IF(AB674="","",-(2*A674-1)*(AB674+AD674)/$AE$6)</f>
      </c>
      <c r="AF674" s="106">
        <f>IF(AE674="","",SUM($AE$10:AE674)-$AE$6)</f>
      </c>
      <c r="AG674" s="106"/>
      <c r="AH674" s="106"/>
      <c r="AI674" s="106"/>
      <c r="AJ674" s="106"/>
      <c r="AK674" s="106"/>
    </row>
    <row r="675" ht="12.75" customHeight="1">
      <c r="A675" s="114">
        <v>666.0</v>
      </c>
      <c r="B675" s="107">
        <f>IF(A675&gt;$AE$6,"",SMALL(INDIRECT("'Selo '!"&amp;ADDRESS(17,$Z$3+5,4)&amp;":"&amp;ADDRESS(67,$Z$3+5,4)),A675))</f>
      </c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7"/>
      <c r="Y675" s="119"/>
      <c r="Z675" s="107">
        <f>IF(OR(A675&gt;$AE$6,$AE$6&lt;2,$B$6=0),"",(B675-$B$5)/$B$6)</f>
      </c>
      <c r="AA675" s="107">
        <f>IF(Z675="","",MAX(0.000000000001,MIN(0.999999999999,NORMSDIST(Z675))))</f>
      </c>
      <c r="AB675" s="107">
        <f>IF(AA675="","",LN(AA675))</f>
      </c>
      <c r="AC675" s="107">
        <f>IF(OR(A675&gt;$AE$6,$AE$6&lt;2,$B$6=0),"",INDEX($AA$10:$AA$1009,$AE$6+1-A675))</f>
      </c>
      <c r="AD675" s="107">
        <f>IF(AC675="","",LN(1-AC675))</f>
      </c>
      <c r="AE675" s="107">
        <f>IF(AB675="","",-(2*A675-1)*(AB675+AD675)/$AE$6)</f>
      </c>
      <c r="AF675" s="106">
        <f>IF(AE675="","",SUM($AE$10:AE675)-$AE$6)</f>
      </c>
      <c r="AG675" s="106"/>
      <c r="AH675" s="106"/>
      <c r="AI675" s="106"/>
      <c r="AJ675" s="106"/>
      <c r="AK675" s="106"/>
    </row>
    <row r="676" ht="12.75" customHeight="1">
      <c r="A676" s="114">
        <v>667.0</v>
      </c>
      <c r="B676" s="107">
        <f>IF(A676&gt;$AE$6,"",SMALL(INDIRECT("'Selo '!"&amp;ADDRESS(17,$Z$3+5,4)&amp;":"&amp;ADDRESS(67,$Z$3+5,4)),A676))</f>
      </c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7"/>
      <c r="Y676" s="119"/>
      <c r="Z676" s="107">
        <f>IF(OR(A676&gt;$AE$6,$AE$6&lt;2,$B$6=0),"",(B676-$B$5)/$B$6)</f>
      </c>
      <c r="AA676" s="107">
        <f>IF(Z676="","",MAX(0.000000000001,MIN(0.999999999999,NORMSDIST(Z676))))</f>
      </c>
      <c r="AB676" s="107">
        <f>IF(AA676="","",LN(AA676))</f>
      </c>
      <c r="AC676" s="107">
        <f>IF(OR(A676&gt;$AE$6,$AE$6&lt;2,$B$6=0),"",INDEX($AA$10:$AA$1009,$AE$6+1-A676))</f>
      </c>
      <c r="AD676" s="107">
        <f>IF(AC676="","",LN(1-AC676))</f>
      </c>
      <c r="AE676" s="107">
        <f>IF(AB676="","",-(2*A676-1)*(AB676+AD676)/$AE$6)</f>
      </c>
      <c r="AF676" s="106">
        <f>IF(AE676="","",SUM($AE$10:AE676)-$AE$6)</f>
      </c>
      <c r="AG676" s="106"/>
      <c r="AH676" s="106"/>
      <c r="AI676" s="106"/>
      <c r="AJ676" s="106"/>
      <c r="AK676" s="106"/>
    </row>
    <row r="677" ht="12.75" customHeight="1">
      <c r="A677" s="114">
        <v>668.0</v>
      </c>
      <c r="B677" s="107">
        <f>IF(A677&gt;$AE$6,"",SMALL(INDIRECT("'Selo '!"&amp;ADDRESS(17,$Z$3+5,4)&amp;":"&amp;ADDRESS(67,$Z$3+5,4)),A677))</f>
      </c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7"/>
      <c r="Y677" s="119"/>
      <c r="Z677" s="107">
        <f>IF(OR(A677&gt;$AE$6,$AE$6&lt;2,$B$6=0),"",(B677-$B$5)/$B$6)</f>
      </c>
      <c r="AA677" s="107">
        <f>IF(Z677="","",MAX(0.000000000001,MIN(0.999999999999,NORMSDIST(Z677))))</f>
      </c>
      <c r="AB677" s="107">
        <f>IF(AA677="","",LN(AA677))</f>
      </c>
      <c r="AC677" s="107">
        <f>IF(OR(A677&gt;$AE$6,$AE$6&lt;2,$B$6=0),"",INDEX($AA$10:$AA$1009,$AE$6+1-A677))</f>
      </c>
      <c r="AD677" s="107">
        <f>IF(AC677="","",LN(1-AC677))</f>
      </c>
      <c r="AE677" s="107">
        <f>IF(AB677="","",-(2*A677-1)*(AB677+AD677)/$AE$6)</f>
      </c>
      <c r="AF677" s="106">
        <f>IF(AE677="","",SUM($AE$10:AE677)-$AE$6)</f>
      </c>
      <c r="AG677" s="106"/>
      <c r="AH677" s="106"/>
      <c r="AI677" s="106"/>
      <c r="AJ677" s="106"/>
      <c r="AK677" s="106"/>
    </row>
    <row r="678" ht="12.75" customHeight="1">
      <c r="A678" s="114">
        <v>669.0</v>
      </c>
      <c r="B678" s="107">
        <f>IF(A678&gt;$AE$6,"",SMALL(INDIRECT("'Selo '!"&amp;ADDRESS(17,$Z$3+5,4)&amp;":"&amp;ADDRESS(67,$Z$3+5,4)),A678))</f>
      </c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7"/>
      <c r="Y678" s="119"/>
      <c r="Z678" s="107">
        <f>IF(OR(A678&gt;$AE$6,$AE$6&lt;2,$B$6=0),"",(B678-$B$5)/$B$6)</f>
      </c>
      <c r="AA678" s="107">
        <f>IF(Z678="","",MAX(0.000000000001,MIN(0.999999999999,NORMSDIST(Z678))))</f>
      </c>
      <c r="AB678" s="107">
        <f>IF(AA678="","",LN(AA678))</f>
      </c>
      <c r="AC678" s="107">
        <f>IF(OR(A678&gt;$AE$6,$AE$6&lt;2,$B$6=0),"",INDEX($AA$10:$AA$1009,$AE$6+1-A678))</f>
      </c>
      <c r="AD678" s="107">
        <f>IF(AC678="","",LN(1-AC678))</f>
      </c>
      <c r="AE678" s="107">
        <f>IF(AB678="","",-(2*A678-1)*(AB678+AD678)/$AE$6)</f>
      </c>
      <c r="AF678" s="106">
        <f>IF(AE678="","",SUM($AE$10:AE678)-$AE$6)</f>
      </c>
      <c r="AG678" s="106"/>
      <c r="AH678" s="106"/>
      <c r="AI678" s="106"/>
      <c r="AJ678" s="106"/>
      <c r="AK678" s="106"/>
    </row>
    <row r="679" ht="12.75" customHeight="1">
      <c r="A679" s="114">
        <v>670.0</v>
      </c>
      <c r="B679" s="107">
        <f>IF(A679&gt;$AE$6,"",SMALL(INDIRECT("'Selo '!"&amp;ADDRESS(17,$Z$3+5,4)&amp;":"&amp;ADDRESS(67,$Z$3+5,4)),A679))</f>
      </c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7"/>
      <c r="Y679" s="119"/>
      <c r="Z679" s="107">
        <f>IF(OR(A679&gt;$AE$6,$AE$6&lt;2,$B$6=0),"",(B679-$B$5)/$B$6)</f>
      </c>
      <c r="AA679" s="107">
        <f>IF(Z679="","",MAX(0.000000000001,MIN(0.999999999999,NORMSDIST(Z679))))</f>
      </c>
      <c r="AB679" s="107">
        <f>IF(AA679="","",LN(AA679))</f>
      </c>
      <c r="AC679" s="107">
        <f>IF(OR(A679&gt;$AE$6,$AE$6&lt;2,$B$6=0),"",INDEX($AA$10:$AA$1009,$AE$6+1-A679))</f>
      </c>
      <c r="AD679" s="107">
        <f>IF(AC679="","",LN(1-AC679))</f>
      </c>
      <c r="AE679" s="107">
        <f>IF(AB679="","",-(2*A679-1)*(AB679+AD679)/$AE$6)</f>
      </c>
      <c r="AF679" s="106">
        <f>IF(AE679="","",SUM($AE$10:AE679)-$AE$6)</f>
      </c>
      <c r="AG679" s="106"/>
      <c r="AH679" s="106"/>
      <c r="AI679" s="106"/>
      <c r="AJ679" s="106"/>
      <c r="AK679" s="106"/>
    </row>
    <row r="680" ht="12.75" customHeight="1">
      <c r="A680" s="114">
        <v>671.0</v>
      </c>
      <c r="B680" s="107">
        <f>IF(A680&gt;$AE$6,"",SMALL(INDIRECT("'Selo '!"&amp;ADDRESS(17,$Z$3+5,4)&amp;":"&amp;ADDRESS(67,$Z$3+5,4)),A680))</f>
      </c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7"/>
      <c r="Y680" s="119"/>
      <c r="Z680" s="107">
        <f>IF(OR(A680&gt;$AE$6,$AE$6&lt;2,$B$6=0),"",(B680-$B$5)/$B$6)</f>
      </c>
      <c r="AA680" s="107">
        <f>IF(Z680="","",MAX(0.000000000001,MIN(0.999999999999,NORMSDIST(Z680))))</f>
      </c>
      <c r="AB680" s="107">
        <f>IF(AA680="","",LN(AA680))</f>
      </c>
      <c r="AC680" s="107">
        <f>IF(OR(A680&gt;$AE$6,$AE$6&lt;2,$B$6=0),"",INDEX($AA$10:$AA$1009,$AE$6+1-A680))</f>
      </c>
      <c r="AD680" s="107">
        <f>IF(AC680="","",LN(1-AC680))</f>
      </c>
      <c r="AE680" s="107">
        <f>IF(AB680="","",-(2*A680-1)*(AB680+AD680)/$AE$6)</f>
      </c>
      <c r="AF680" s="106">
        <f>IF(AE680="","",SUM($AE$10:AE680)-$AE$6)</f>
      </c>
      <c r="AG680" s="106"/>
      <c r="AH680" s="106"/>
      <c r="AI680" s="106"/>
      <c r="AJ680" s="106"/>
      <c r="AK680" s="106"/>
    </row>
    <row r="681" ht="12.75" customHeight="1">
      <c r="A681" s="114">
        <v>672.0</v>
      </c>
      <c r="B681" s="107">
        <f>IF(A681&gt;$AE$6,"",SMALL(INDIRECT("'Selo '!"&amp;ADDRESS(17,$Z$3+5,4)&amp;":"&amp;ADDRESS(67,$Z$3+5,4)),A681))</f>
      </c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7"/>
      <c r="Y681" s="119"/>
      <c r="Z681" s="107">
        <f>IF(OR(A681&gt;$AE$6,$AE$6&lt;2,$B$6=0),"",(B681-$B$5)/$B$6)</f>
      </c>
      <c r="AA681" s="107">
        <f>IF(Z681="","",MAX(0.000000000001,MIN(0.999999999999,NORMSDIST(Z681))))</f>
      </c>
      <c r="AB681" s="107">
        <f>IF(AA681="","",LN(AA681))</f>
      </c>
      <c r="AC681" s="107">
        <f>IF(OR(A681&gt;$AE$6,$AE$6&lt;2,$B$6=0),"",INDEX($AA$10:$AA$1009,$AE$6+1-A681))</f>
      </c>
      <c r="AD681" s="107">
        <f>IF(AC681="","",LN(1-AC681))</f>
      </c>
      <c r="AE681" s="107">
        <f>IF(AB681="","",-(2*A681-1)*(AB681+AD681)/$AE$6)</f>
      </c>
      <c r="AF681" s="106">
        <f>IF(AE681="","",SUM($AE$10:AE681)-$AE$6)</f>
      </c>
      <c r="AG681" s="106"/>
      <c r="AH681" s="106"/>
      <c r="AI681" s="106"/>
      <c r="AJ681" s="106"/>
      <c r="AK681" s="106"/>
    </row>
    <row r="682" ht="12.75" customHeight="1">
      <c r="A682" s="114">
        <v>673.0</v>
      </c>
      <c r="B682" s="107">
        <f>IF(A682&gt;$AE$6,"",SMALL(INDIRECT("'Selo '!"&amp;ADDRESS(17,$Z$3+5,4)&amp;":"&amp;ADDRESS(67,$Z$3+5,4)),A682))</f>
      </c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7"/>
      <c r="Y682" s="119"/>
      <c r="Z682" s="107">
        <f>IF(OR(A682&gt;$AE$6,$AE$6&lt;2,$B$6=0),"",(B682-$B$5)/$B$6)</f>
      </c>
      <c r="AA682" s="107">
        <f>IF(Z682="","",MAX(0.000000000001,MIN(0.999999999999,NORMSDIST(Z682))))</f>
      </c>
      <c r="AB682" s="107">
        <f>IF(AA682="","",LN(AA682))</f>
      </c>
      <c r="AC682" s="107">
        <f>IF(OR(A682&gt;$AE$6,$AE$6&lt;2,$B$6=0),"",INDEX($AA$10:$AA$1009,$AE$6+1-A682))</f>
      </c>
      <c r="AD682" s="107">
        <f>IF(AC682="","",LN(1-AC682))</f>
      </c>
      <c r="AE682" s="107">
        <f>IF(AB682="","",-(2*A682-1)*(AB682+AD682)/$AE$6)</f>
      </c>
      <c r="AF682" s="106">
        <f>IF(AE682="","",SUM($AE$10:AE682)-$AE$6)</f>
      </c>
      <c r="AG682" s="106"/>
      <c r="AH682" s="106"/>
      <c r="AI682" s="106"/>
      <c r="AJ682" s="106"/>
      <c r="AK682" s="106"/>
    </row>
    <row r="683" ht="12.75" customHeight="1">
      <c r="A683" s="114">
        <v>674.0</v>
      </c>
      <c r="B683" s="107">
        <f>IF(A683&gt;$AE$6,"",SMALL(INDIRECT("'Selo '!"&amp;ADDRESS(17,$Z$3+5,4)&amp;":"&amp;ADDRESS(67,$Z$3+5,4)),A683))</f>
      </c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7"/>
      <c r="Y683" s="119"/>
      <c r="Z683" s="107">
        <f>IF(OR(A683&gt;$AE$6,$AE$6&lt;2,$B$6=0),"",(B683-$B$5)/$B$6)</f>
      </c>
      <c r="AA683" s="107">
        <f>IF(Z683="","",MAX(0.000000000001,MIN(0.999999999999,NORMSDIST(Z683))))</f>
      </c>
      <c r="AB683" s="107">
        <f>IF(AA683="","",LN(AA683))</f>
      </c>
      <c r="AC683" s="107">
        <f>IF(OR(A683&gt;$AE$6,$AE$6&lt;2,$B$6=0),"",INDEX($AA$10:$AA$1009,$AE$6+1-A683))</f>
      </c>
      <c r="AD683" s="107">
        <f>IF(AC683="","",LN(1-AC683))</f>
      </c>
      <c r="AE683" s="107">
        <f>IF(AB683="","",-(2*A683-1)*(AB683+AD683)/$AE$6)</f>
      </c>
      <c r="AF683" s="106">
        <f>IF(AE683="","",SUM($AE$10:AE683)-$AE$6)</f>
      </c>
      <c r="AG683" s="106"/>
      <c r="AH683" s="106"/>
      <c r="AI683" s="106"/>
      <c r="AJ683" s="106"/>
      <c r="AK683" s="106"/>
    </row>
    <row r="684" ht="12.75" customHeight="1">
      <c r="A684" s="114">
        <v>675.0</v>
      </c>
      <c r="B684" s="107">
        <f>IF(A684&gt;$AE$6,"",SMALL(INDIRECT("'Selo '!"&amp;ADDRESS(17,$Z$3+5,4)&amp;":"&amp;ADDRESS(67,$Z$3+5,4)),A684))</f>
      </c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7"/>
      <c r="Y684" s="119"/>
      <c r="Z684" s="107">
        <f>IF(OR(A684&gt;$AE$6,$AE$6&lt;2,$B$6=0),"",(B684-$B$5)/$B$6)</f>
      </c>
      <c r="AA684" s="107">
        <f>IF(Z684="","",MAX(0.000000000001,MIN(0.999999999999,NORMSDIST(Z684))))</f>
      </c>
      <c r="AB684" s="107">
        <f>IF(AA684="","",LN(AA684))</f>
      </c>
      <c r="AC684" s="107">
        <f>IF(OR(A684&gt;$AE$6,$AE$6&lt;2,$B$6=0),"",INDEX($AA$10:$AA$1009,$AE$6+1-A684))</f>
      </c>
      <c r="AD684" s="107">
        <f>IF(AC684="","",LN(1-AC684))</f>
      </c>
      <c r="AE684" s="107">
        <f>IF(AB684="","",-(2*A684-1)*(AB684+AD684)/$AE$6)</f>
      </c>
      <c r="AF684" s="106">
        <f>IF(AE684="","",SUM($AE$10:AE684)-$AE$6)</f>
      </c>
      <c r="AG684" s="106"/>
      <c r="AH684" s="106"/>
      <c r="AI684" s="106"/>
      <c r="AJ684" s="106"/>
      <c r="AK684" s="106"/>
    </row>
    <row r="685" ht="12.75" customHeight="1">
      <c r="A685" s="114">
        <v>676.0</v>
      </c>
      <c r="B685" s="107">
        <f>IF(A685&gt;$AE$6,"",SMALL(INDIRECT("'Selo '!"&amp;ADDRESS(17,$Z$3+5,4)&amp;":"&amp;ADDRESS(67,$Z$3+5,4)),A685))</f>
      </c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7"/>
      <c r="Y685" s="119"/>
      <c r="Z685" s="107">
        <f>IF(OR(A685&gt;$AE$6,$AE$6&lt;2,$B$6=0),"",(B685-$B$5)/$B$6)</f>
      </c>
      <c r="AA685" s="107">
        <f>IF(Z685="","",MAX(0.000000000001,MIN(0.999999999999,NORMSDIST(Z685))))</f>
      </c>
      <c r="AB685" s="107">
        <f>IF(AA685="","",LN(AA685))</f>
      </c>
      <c r="AC685" s="107">
        <f>IF(OR(A685&gt;$AE$6,$AE$6&lt;2,$B$6=0),"",INDEX($AA$10:$AA$1009,$AE$6+1-A685))</f>
      </c>
      <c r="AD685" s="107">
        <f>IF(AC685="","",LN(1-AC685))</f>
      </c>
      <c r="AE685" s="107">
        <f>IF(AB685="","",-(2*A685-1)*(AB685+AD685)/$AE$6)</f>
      </c>
      <c r="AF685" s="106">
        <f>IF(AE685="","",SUM($AE$10:AE685)-$AE$6)</f>
      </c>
      <c r="AG685" s="106"/>
      <c r="AH685" s="106"/>
      <c r="AI685" s="106"/>
      <c r="AJ685" s="106"/>
      <c r="AK685" s="106"/>
    </row>
    <row r="686" ht="12.75" customHeight="1">
      <c r="A686" s="114">
        <v>677.0</v>
      </c>
      <c r="B686" s="107">
        <f>IF(A686&gt;$AE$6,"",SMALL(INDIRECT("'Selo '!"&amp;ADDRESS(17,$Z$3+5,4)&amp;":"&amp;ADDRESS(67,$Z$3+5,4)),A686))</f>
      </c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7"/>
      <c r="Y686" s="119"/>
      <c r="Z686" s="107">
        <f>IF(OR(A686&gt;$AE$6,$AE$6&lt;2,$B$6=0),"",(B686-$B$5)/$B$6)</f>
      </c>
      <c r="AA686" s="107">
        <f>IF(Z686="","",MAX(0.000000000001,MIN(0.999999999999,NORMSDIST(Z686))))</f>
      </c>
      <c r="AB686" s="107">
        <f>IF(AA686="","",LN(AA686))</f>
      </c>
      <c r="AC686" s="107">
        <f>IF(OR(A686&gt;$AE$6,$AE$6&lt;2,$B$6=0),"",INDEX($AA$10:$AA$1009,$AE$6+1-A686))</f>
      </c>
      <c r="AD686" s="107">
        <f>IF(AC686="","",LN(1-AC686))</f>
      </c>
      <c r="AE686" s="107">
        <f>IF(AB686="","",-(2*A686-1)*(AB686+AD686)/$AE$6)</f>
      </c>
      <c r="AF686" s="106">
        <f>IF(AE686="","",SUM($AE$10:AE686)-$AE$6)</f>
      </c>
      <c r="AG686" s="106"/>
      <c r="AH686" s="106"/>
      <c r="AI686" s="106"/>
      <c r="AJ686" s="106"/>
      <c r="AK686" s="106"/>
    </row>
    <row r="687" ht="12.75" customHeight="1">
      <c r="A687" s="114">
        <v>678.0</v>
      </c>
      <c r="B687" s="107">
        <f>IF(A687&gt;$AE$6,"",SMALL(INDIRECT("'Selo '!"&amp;ADDRESS(17,$Z$3+5,4)&amp;":"&amp;ADDRESS(67,$Z$3+5,4)),A687))</f>
      </c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7"/>
      <c r="Y687" s="119"/>
      <c r="Z687" s="107">
        <f>IF(OR(A687&gt;$AE$6,$AE$6&lt;2,$B$6=0),"",(B687-$B$5)/$B$6)</f>
      </c>
      <c r="AA687" s="107">
        <f>IF(Z687="","",MAX(0.000000000001,MIN(0.999999999999,NORMSDIST(Z687))))</f>
      </c>
      <c r="AB687" s="107">
        <f>IF(AA687="","",LN(AA687))</f>
      </c>
      <c r="AC687" s="107">
        <f>IF(OR(A687&gt;$AE$6,$AE$6&lt;2,$B$6=0),"",INDEX($AA$10:$AA$1009,$AE$6+1-A687))</f>
      </c>
      <c r="AD687" s="107">
        <f>IF(AC687="","",LN(1-AC687))</f>
      </c>
      <c r="AE687" s="107">
        <f>IF(AB687="","",-(2*A687-1)*(AB687+AD687)/$AE$6)</f>
      </c>
      <c r="AF687" s="106">
        <f>IF(AE687="","",SUM($AE$10:AE687)-$AE$6)</f>
      </c>
      <c r="AG687" s="106"/>
      <c r="AH687" s="106"/>
      <c r="AI687" s="106"/>
      <c r="AJ687" s="106"/>
      <c r="AK687" s="106"/>
    </row>
    <row r="688" ht="12.75" customHeight="1">
      <c r="A688" s="114">
        <v>679.0</v>
      </c>
      <c r="B688" s="107">
        <f>IF(A688&gt;$AE$6,"",SMALL(INDIRECT("'Selo '!"&amp;ADDRESS(17,$Z$3+5,4)&amp;":"&amp;ADDRESS(67,$Z$3+5,4)),A688))</f>
      </c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7"/>
      <c r="Y688" s="119"/>
      <c r="Z688" s="107">
        <f>IF(OR(A688&gt;$AE$6,$AE$6&lt;2,$B$6=0),"",(B688-$B$5)/$B$6)</f>
      </c>
      <c r="AA688" s="107">
        <f>IF(Z688="","",MAX(0.000000000001,MIN(0.999999999999,NORMSDIST(Z688))))</f>
      </c>
      <c r="AB688" s="107">
        <f>IF(AA688="","",LN(AA688))</f>
      </c>
      <c r="AC688" s="107">
        <f>IF(OR(A688&gt;$AE$6,$AE$6&lt;2,$B$6=0),"",INDEX($AA$10:$AA$1009,$AE$6+1-A688))</f>
      </c>
      <c r="AD688" s="107">
        <f>IF(AC688="","",LN(1-AC688))</f>
      </c>
      <c r="AE688" s="107">
        <f>IF(AB688="","",-(2*A688-1)*(AB688+AD688)/$AE$6)</f>
      </c>
      <c r="AF688" s="106">
        <f>IF(AE688="","",SUM($AE$10:AE688)-$AE$6)</f>
      </c>
      <c r="AG688" s="106"/>
      <c r="AH688" s="106"/>
      <c r="AI688" s="106"/>
      <c r="AJ688" s="106"/>
      <c r="AK688" s="106"/>
    </row>
    <row r="689" ht="12.75" customHeight="1">
      <c r="A689" s="114">
        <v>680.0</v>
      </c>
      <c r="B689" s="107">
        <f>IF(A689&gt;$AE$6,"",SMALL(INDIRECT("'Selo '!"&amp;ADDRESS(17,$Z$3+5,4)&amp;":"&amp;ADDRESS(67,$Z$3+5,4)),A689))</f>
      </c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7"/>
      <c r="Y689" s="119"/>
      <c r="Z689" s="107">
        <f>IF(OR(A689&gt;$AE$6,$AE$6&lt;2,$B$6=0),"",(B689-$B$5)/$B$6)</f>
      </c>
      <c r="AA689" s="107">
        <f>IF(Z689="","",MAX(0.000000000001,MIN(0.999999999999,NORMSDIST(Z689))))</f>
      </c>
      <c r="AB689" s="107">
        <f>IF(AA689="","",LN(AA689))</f>
      </c>
      <c r="AC689" s="107">
        <f>IF(OR(A689&gt;$AE$6,$AE$6&lt;2,$B$6=0),"",INDEX($AA$10:$AA$1009,$AE$6+1-A689))</f>
      </c>
      <c r="AD689" s="107">
        <f>IF(AC689="","",LN(1-AC689))</f>
      </c>
      <c r="AE689" s="107">
        <f>IF(AB689="","",-(2*A689-1)*(AB689+AD689)/$AE$6)</f>
      </c>
      <c r="AF689" s="106">
        <f>IF(AE689="","",SUM($AE$10:AE689)-$AE$6)</f>
      </c>
      <c r="AG689" s="106"/>
      <c r="AH689" s="106"/>
      <c r="AI689" s="106"/>
      <c r="AJ689" s="106"/>
      <c r="AK689" s="106"/>
    </row>
    <row r="690" ht="12.75" customHeight="1">
      <c r="A690" s="114">
        <v>681.0</v>
      </c>
      <c r="B690" s="107">
        <f>IF(A690&gt;$AE$6,"",SMALL(INDIRECT("'Selo '!"&amp;ADDRESS(17,$Z$3+5,4)&amp;":"&amp;ADDRESS(67,$Z$3+5,4)),A690))</f>
      </c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7"/>
      <c r="Y690" s="119"/>
      <c r="Z690" s="107">
        <f>IF(OR(A690&gt;$AE$6,$AE$6&lt;2,$B$6=0),"",(B690-$B$5)/$B$6)</f>
      </c>
      <c r="AA690" s="107">
        <f>IF(Z690="","",MAX(0.000000000001,MIN(0.999999999999,NORMSDIST(Z690))))</f>
      </c>
      <c r="AB690" s="107">
        <f>IF(AA690="","",LN(AA690))</f>
      </c>
      <c r="AC690" s="107">
        <f>IF(OR(A690&gt;$AE$6,$AE$6&lt;2,$B$6=0),"",INDEX($AA$10:$AA$1009,$AE$6+1-A690))</f>
      </c>
      <c r="AD690" s="107">
        <f>IF(AC690="","",LN(1-AC690))</f>
      </c>
      <c r="AE690" s="107">
        <f>IF(AB690="","",-(2*A690-1)*(AB690+AD690)/$AE$6)</f>
      </c>
      <c r="AF690" s="106">
        <f>IF(AE690="","",SUM($AE$10:AE690)-$AE$6)</f>
      </c>
      <c r="AG690" s="106"/>
      <c r="AH690" s="106"/>
      <c r="AI690" s="106"/>
      <c r="AJ690" s="106"/>
      <c r="AK690" s="106"/>
    </row>
    <row r="691" ht="12.75" customHeight="1">
      <c r="A691" s="114">
        <v>682.0</v>
      </c>
      <c r="B691" s="107">
        <f>IF(A691&gt;$AE$6,"",SMALL(INDIRECT("'Selo '!"&amp;ADDRESS(17,$Z$3+5,4)&amp;":"&amp;ADDRESS(67,$Z$3+5,4)),A691))</f>
      </c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7"/>
      <c r="Y691" s="119"/>
      <c r="Z691" s="107">
        <f>IF(OR(A691&gt;$AE$6,$AE$6&lt;2,$B$6=0),"",(B691-$B$5)/$B$6)</f>
      </c>
      <c r="AA691" s="107">
        <f>IF(Z691="","",MAX(0.000000000001,MIN(0.999999999999,NORMSDIST(Z691))))</f>
      </c>
      <c r="AB691" s="107">
        <f>IF(AA691="","",LN(AA691))</f>
      </c>
      <c r="AC691" s="107">
        <f>IF(OR(A691&gt;$AE$6,$AE$6&lt;2,$B$6=0),"",INDEX($AA$10:$AA$1009,$AE$6+1-A691))</f>
      </c>
      <c r="AD691" s="107">
        <f>IF(AC691="","",LN(1-AC691))</f>
      </c>
      <c r="AE691" s="107">
        <f>IF(AB691="","",-(2*A691-1)*(AB691+AD691)/$AE$6)</f>
      </c>
      <c r="AF691" s="106">
        <f>IF(AE691="","",SUM($AE$10:AE691)-$AE$6)</f>
      </c>
      <c r="AG691" s="106"/>
      <c r="AH691" s="106"/>
      <c r="AI691" s="106"/>
      <c r="AJ691" s="106"/>
      <c r="AK691" s="106"/>
    </row>
    <row r="692" ht="12.75" customHeight="1">
      <c r="A692" s="114">
        <v>683.0</v>
      </c>
      <c r="B692" s="107">
        <f>IF(A692&gt;$AE$6,"",SMALL(INDIRECT("'Selo '!"&amp;ADDRESS(17,$Z$3+5,4)&amp;":"&amp;ADDRESS(67,$Z$3+5,4)),A692))</f>
      </c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7"/>
      <c r="Y692" s="119"/>
      <c r="Z692" s="107">
        <f>IF(OR(A692&gt;$AE$6,$AE$6&lt;2,$B$6=0),"",(B692-$B$5)/$B$6)</f>
      </c>
      <c r="AA692" s="107">
        <f>IF(Z692="","",MAX(0.000000000001,MIN(0.999999999999,NORMSDIST(Z692))))</f>
      </c>
      <c r="AB692" s="107">
        <f>IF(AA692="","",LN(AA692))</f>
      </c>
      <c r="AC692" s="107">
        <f>IF(OR(A692&gt;$AE$6,$AE$6&lt;2,$B$6=0),"",INDEX($AA$10:$AA$1009,$AE$6+1-A692))</f>
      </c>
      <c r="AD692" s="107">
        <f>IF(AC692="","",LN(1-AC692))</f>
      </c>
      <c r="AE692" s="107">
        <f>IF(AB692="","",-(2*A692-1)*(AB692+AD692)/$AE$6)</f>
      </c>
      <c r="AF692" s="106">
        <f>IF(AE692="","",SUM($AE$10:AE692)-$AE$6)</f>
      </c>
      <c r="AG692" s="106"/>
      <c r="AH692" s="106"/>
      <c r="AI692" s="106"/>
      <c r="AJ692" s="106"/>
      <c r="AK692" s="106"/>
    </row>
    <row r="693" ht="12.75" customHeight="1">
      <c r="A693" s="114">
        <v>684.0</v>
      </c>
      <c r="B693" s="107">
        <f>IF(A693&gt;$AE$6,"",SMALL(INDIRECT("'Selo '!"&amp;ADDRESS(17,$Z$3+5,4)&amp;":"&amp;ADDRESS(67,$Z$3+5,4)),A693))</f>
      </c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7"/>
      <c r="Y693" s="119"/>
      <c r="Z693" s="107">
        <f>IF(OR(A693&gt;$AE$6,$AE$6&lt;2,$B$6=0),"",(B693-$B$5)/$B$6)</f>
      </c>
      <c r="AA693" s="107">
        <f>IF(Z693="","",MAX(0.000000000001,MIN(0.999999999999,NORMSDIST(Z693))))</f>
      </c>
      <c r="AB693" s="107">
        <f>IF(AA693="","",LN(AA693))</f>
      </c>
      <c r="AC693" s="107">
        <f>IF(OR(A693&gt;$AE$6,$AE$6&lt;2,$B$6=0),"",INDEX($AA$10:$AA$1009,$AE$6+1-A693))</f>
      </c>
      <c r="AD693" s="107">
        <f>IF(AC693="","",LN(1-AC693))</f>
      </c>
      <c r="AE693" s="107">
        <f>IF(AB693="","",-(2*A693-1)*(AB693+AD693)/$AE$6)</f>
      </c>
      <c r="AF693" s="106">
        <f>IF(AE693="","",SUM($AE$10:AE693)-$AE$6)</f>
      </c>
      <c r="AG693" s="106"/>
      <c r="AH693" s="106"/>
      <c r="AI693" s="106"/>
      <c r="AJ693" s="106"/>
      <c r="AK693" s="106"/>
    </row>
    <row r="694" ht="12.75" customHeight="1">
      <c r="A694" s="114">
        <v>685.0</v>
      </c>
      <c r="B694" s="107">
        <f>IF(A694&gt;$AE$6,"",SMALL(INDIRECT("'Selo '!"&amp;ADDRESS(17,$Z$3+5,4)&amp;":"&amp;ADDRESS(67,$Z$3+5,4)),A694))</f>
      </c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7"/>
      <c r="Y694" s="119"/>
      <c r="Z694" s="107">
        <f>IF(OR(A694&gt;$AE$6,$AE$6&lt;2,$B$6=0),"",(B694-$B$5)/$B$6)</f>
      </c>
      <c r="AA694" s="107">
        <f>IF(Z694="","",MAX(0.000000000001,MIN(0.999999999999,NORMSDIST(Z694))))</f>
      </c>
      <c r="AB694" s="107">
        <f>IF(AA694="","",LN(AA694))</f>
      </c>
      <c r="AC694" s="107">
        <f>IF(OR(A694&gt;$AE$6,$AE$6&lt;2,$B$6=0),"",INDEX($AA$10:$AA$1009,$AE$6+1-A694))</f>
      </c>
      <c r="AD694" s="107">
        <f>IF(AC694="","",LN(1-AC694))</f>
      </c>
      <c r="AE694" s="107">
        <f>IF(AB694="","",-(2*A694-1)*(AB694+AD694)/$AE$6)</f>
      </c>
      <c r="AF694" s="106">
        <f>IF(AE694="","",SUM($AE$10:AE694)-$AE$6)</f>
      </c>
      <c r="AG694" s="106"/>
      <c r="AH694" s="106"/>
      <c r="AI694" s="106"/>
      <c r="AJ694" s="106"/>
      <c r="AK694" s="106"/>
    </row>
    <row r="695" ht="12.75" customHeight="1">
      <c r="A695" s="114">
        <v>686.0</v>
      </c>
      <c r="B695" s="107">
        <f>IF(A695&gt;$AE$6,"",SMALL(INDIRECT("'Selo '!"&amp;ADDRESS(17,$Z$3+5,4)&amp;":"&amp;ADDRESS(67,$Z$3+5,4)),A695))</f>
      </c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7"/>
      <c r="Y695" s="119"/>
      <c r="Z695" s="107">
        <f>IF(OR(A695&gt;$AE$6,$AE$6&lt;2,$B$6=0),"",(B695-$B$5)/$B$6)</f>
      </c>
      <c r="AA695" s="107">
        <f>IF(Z695="","",MAX(0.000000000001,MIN(0.999999999999,NORMSDIST(Z695))))</f>
      </c>
      <c r="AB695" s="107">
        <f>IF(AA695="","",LN(AA695))</f>
      </c>
      <c r="AC695" s="107">
        <f>IF(OR(A695&gt;$AE$6,$AE$6&lt;2,$B$6=0),"",INDEX($AA$10:$AA$1009,$AE$6+1-A695))</f>
      </c>
      <c r="AD695" s="107">
        <f>IF(AC695="","",LN(1-AC695))</f>
      </c>
      <c r="AE695" s="107">
        <f>IF(AB695="","",-(2*A695-1)*(AB695+AD695)/$AE$6)</f>
      </c>
      <c r="AF695" s="106">
        <f>IF(AE695="","",SUM($AE$10:AE695)-$AE$6)</f>
      </c>
      <c r="AG695" s="106"/>
      <c r="AH695" s="106"/>
      <c r="AI695" s="106"/>
      <c r="AJ695" s="106"/>
      <c r="AK695" s="106"/>
    </row>
    <row r="696" ht="12.75" customHeight="1">
      <c r="A696" s="114">
        <v>687.0</v>
      </c>
      <c r="B696" s="107">
        <f>IF(A696&gt;$AE$6,"",SMALL(INDIRECT("'Selo '!"&amp;ADDRESS(17,$Z$3+5,4)&amp;":"&amp;ADDRESS(67,$Z$3+5,4)),A696))</f>
      </c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7"/>
      <c r="Y696" s="119"/>
      <c r="Z696" s="107">
        <f>IF(OR(A696&gt;$AE$6,$AE$6&lt;2,$B$6=0),"",(B696-$B$5)/$B$6)</f>
      </c>
      <c r="AA696" s="107">
        <f>IF(Z696="","",MAX(0.000000000001,MIN(0.999999999999,NORMSDIST(Z696))))</f>
      </c>
      <c r="AB696" s="107">
        <f>IF(AA696="","",LN(AA696))</f>
      </c>
      <c r="AC696" s="107">
        <f>IF(OR(A696&gt;$AE$6,$AE$6&lt;2,$B$6=0),"",INDEX($AA$10:$AA$1009,$AE$6+1-A696))</f>
      </c>
      <c r="AD696" s="107">
        <f>IF(AC696="","",LN(1-AC696))</f>
      </c>
      <c r="AE696" s="107">
        <f>IF(AB696="","",-(2*A696-1)*(AB696+AD696)/$AE$6)</f>
      </c>
      <c r="AF696" s="106">
        <f>IF(AE696="","",SUM($AE$10:AE696)-$AE$6)</f>
      </c>
      <c r="AG696" s="106"/>
      <c r="AH696" s="106"/>
      <c r="AI696" s="106"/>
      <c r="AJ696" s="106"/>
      <c r="AK696" s="106"/>
    </row>
    <row r="697" ht="12.75" customHeight="1">
      <c r="A697" s="114">
        <v>688.0</v>
      </c>
      <c r="B697" s="107">
        <f>IF(A697&gt;$AE$6,"",SMALL(INDIRECT("'Selo '!"&amp;ADDRESS(17,$Z$3+5,4)&amp;":"&amp;ADDRESS(67,$Z$3+5,4)),A697))</f>
      </c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7"/>
      <c r="Y697" s="119"/>
      <c r="Z697" s="107">
        <f>IF(OR(A697&gt;$AE$6,$AE$6&lt;2,$B$6=0),"",(B697-$B$5)/$B$6)</f>
      </c>
      <c r="AA697" s="107">
        <f>IF(Z697="","",MAX(0.000000000001,MIN(0.999999999999,NORMSDIST(Z697))))</f>
      </c>
      <c r="AB697" s="107">
        <f>IF(AA697="","",LN(AA697))</f>
      </c>
      <c r="AC697" s="107">
        <f>IF(OR(A697&gt;$AE$6,$AE$6&lt;2,$B$6=0),"",INDEX($AA$10:$AA$1009,$AE$6+1-A697))</f>
      </c>
      <c r="AD697" s="107">
        <f>IF(AC697="","",LN(1-AC697))</f>
      </c>
      <c r="AE697" s="107">
        <f>IF(AB697="","",-(2*A697-1)*(AB697+AD697)/$AE$6)</f>
      </c>
      <c r="AF697" s="106">
        <f>IF(AE697="","",SUM($AE$10:AE697)-$AE$6)</f>
      </c>
      <c r="AG697" s="106"/>
      <c r="AH697" s="106"/>
      <c r="AI697" s="106"/>
      <c r="AJ697" s="106"/>
      <c r="AK697" s="106"/>
    </row>
    <row r="698" ht="12.75" customHeight="1">
      <c r="A698" s="114">
        <v>689.0</v>
      </c>
      <c r="B698" s="107">
        <f>IF(A698&gt;$AE$6,"",SMALL(INDIRECT("'Selo '!"&amp;ADDRESS(17,$Z$3+5,4)&amp;":"&amp;ADDRESS(67,$Z$3+5,4)),A698))</f>
      </c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7"/>
      <c r="Y698" s="119"/>
      <c r="Z698" s="107">
        <f>IF(OR(A698&gt;$AE$6,$AE$6&lt;2,$B$6=0),"",(B698-$B$5)/$B$6)</f>
      </c>
      <c r="AA698" s="107">
        <f>IF(Z698="","",MAX(0.000000000001,MIN(0.999999999999,NORMSDIST(Z698))))</f>
      </c>
      <c r="AB698" s="107">
        <f>IF(AA698="","",LN(AA698))</f>
      </c>
      <c r="AC698" s="107">
        <f>IF(OR(A698&gt;$AE$6,$AE$6&lt;2,$B$6=0),"",INDEX($AA$10:$AA$1009,$AE$6+1-A698))</f>
      </c>
      <c r="AD698" s="107">
        <f>IF(AC698="","",LN(1-AC698))</f>
      </c>
      <c r="AE698" s="107">
        <f>IF(AB698="","",-(2*A698-1)*(AB698+AD698)/$AE$6)</f>
      </c>
      <c r="AF698" s="106">
        <f>IF(AE698="","",SUM($AE$10:AE698)-$AE$6)</f>
      </c>
      <c r="AG698" s="106"/>
      <c r="AH698" s="106"/>
      <c r="AI698" s="106"/>
      <c r="AJ698" s="106"/>
      <c r="AK698" s="106"/>
    </row>
    <row r="699" ht="12.75" customHeight="1">
      <c r="A699" s="114">
        <v>690.0</v>
      </c>
      <c r="B699" s="107">
        <f>IF(A699&gt;$AE$6,"",SMALL(INDIRECT("'Selo '!"&amp;ADDRESS(17,$Z$3+5,4)&amp;":"&amp;ADDRESS(67,$Z$3+5,4)),A699))</f>
      </c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7"/>
      <c r="Y699" s="119"/>
      <c r="Z699" s="107">
        <f>IF(OR(A699&gt;$AE$6,$AE$6&lt;2,$B$6=0),"",(B699-$B$5)/$B$6)</f>
      </c>
      <c r="AA699" s="107">
        <f>IF(Z699="","",MAX(0.000000000001,MIN(0.999999999999,NORMSDIST(Z699))))</f>
      </c>
      <c r="AB699" s="107">
        <f>IF(AA699="","",LN(AA699))</f>
      </c>
      <c r="AC699" s="107">
        <f>IF(OR(A699&gt;$AE$6,$AE$6&lt;2,$B$6=0),"",INDEX($AA$10:$AA$1009,$AE$6+1-A699))</f>
      </c>
      <c r="AD699" s="107">
        <f>IF(AC699="","",LN(1-AC699))</f>
      </c>
      <c r="AE699" s="107">
        <f>IF(AB699="","",-(2*A699-1)*(AB699+AD699)/$AE$6)</f>
      </c>
      <c r="AF699" s="106">
        <f>IF(AE699="","",SUM($AE$10:AE699)-$AE$6)</f>
      </c>
      <c r="AG699" s="106"/>
      <c r="AH699" s="106"/>
      <c r="AI699" s="106"/>
      <c r="AJ699" s="106"/>
      <c r="AK699" s="106"/>
    </row>
    <row r="700" ht="12.75" customHeight="1">
      <c r="A700" s="114">
        <v>691.0</v>
      </c>
      <c r="B700" s="107">
        <f>IF(A700&gt;$AE$6,"",SMALL(INDIRECT("'Selo '!"&amp;ADDRESS(17,$Z$3+5,4)&amp;":"&amp;ADDRESS(67,$Z$3+5,4)),A700))</f>
      </c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7"/>
      <c r="Y700" s="119"/>
      <c r="Z700" s="107">
        <f>IF(OR(A700&gt;$AE$6,$AE$6&lt;2,$B$6=0),"",(B700-$B$5)/$B$6)</f>
      </c>
      <c r="AA700" s="107">
        <f>IF(Z700="","",MAX(0.000000000001,MIN(0.999999999999,NORMSDIST(Z700))))</f>
      </c>
      <c r="AB700" s="107">
        <f>IF(AA700="","",LN(AA700))</f>
      </c>
      <c r="AC700" s="107">
        <f>IF(OR(A700&gt;$AE$6,$AE$6&lt;2,$B$6=0),"",INDEX($AA$10:$AA$1009,$AE$6+1-A700))</f>
      </c>
      <c r="AD700" s="107">
        <f>IF(AC700="","",LN(1-AC700))</f>
      </c>
      <c r="AE700" s="107">
        <f>IF(AB700="","",-(2*A700-1)*(AB700+AD700)/$AE$6)</f>
      </c>
      <c r="AF700" s="106">
        <f>IF(AE700="","",SUM($AE$10:AE700)-$AE$6)</f>
      </c>
      <c r="AG700" s="106"/>
      <c r="AH700" s="106"/>
      <c r="AI700" s="106"/>
      <c r="AJ700" s="106"/>
      <c r="AK700" s="106"/>
    </row>
    <row r="701" ht="12.75" customHeight="1">
      <c r="A701" s="114">
        <v>692.0</v>
      </c>
      <c r="B701" s="107">
        <f>IF(A701&gt;$AE$6,"",SMALL(INDIRECT("'Selo '!"&amp;ADDRESS(17,$Z$3+5,4)&amp;":"&amp;ADDRESS(67,$Z$3+5,4)),A701))</f>
      </c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7"/>
      <c r="Y701" s="119"/>
      <c r="Z701" s="107">
        <f>IF(OR(A701&gt;$AE$6,$AE$6&lt;2,$B$6=0),"",(B701-$B$5)/$B$6)</f>
      </c>
      <c r="AA701" s="107">
        <f>IF(Z701="","",MAX(0.000000000001,MIN(0.999999999999,NORMSDIST(Z701))))</f>
      </c>
      <c r="AB701" s="107">
        <f>IF(AA701="","",LN(AA701))</f>
      </c>
      <c r="AC701" s="107">
        <f>IF(OR(A701&gt;$AE$6,$AE$6&lt;2,$B$6=0),"",INDEX($AA$10:$AA$1009,$AE$6+1-A701))</f>
      </c>
      <c r="AD701" s="107">
        <f>IF(AC701="","",LN(1-AC701))</f>
      </c>
      <c r="AE701" s="107">
        <f>IF(AB701="","",-(2*A701-1)*(AB701+AD701)/$AE$6)</f>
      </c>
      <c r="AF701" s="106">
        <f>IF(AE701="","",SUM($AE$10:AE701)-$AE$6)</f>
      </c>
      <c r="AG701" s="106"/>
      <c r="AH701" s="106"/>
      <c r="AI701" s="106"/>
      <c r="AJ701" s="106"/>
      <c r="AK701" s="106"/>
    </row>
    <row r="702" ht="12.75" customHeight="1">
      <c r="A702" s="114">
        <v>693.0</v>
      </c>
      <c r="B702" s="107">
        <f>IF(A702&gt;$AE$6,"",SMALL(INDIRECT("'Selo '!"&amp;ADDRESS(17,$Z$3+5,4)&amp;":"&amp;ADDRESS(67,$Z$3+5,4)),A702))</f>
      </c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7"/>
      <c r="Y702" s="119"/>
      <c r="Z702" s="107">
        <f>IF(OR(A702&gt;$AE$6,$AE$6&lt;2,$B$6=0),"",(B702-$B$5)/$B$6)</f>
      </c>
      <c r="AA702" s="107">
        <f>IF(Z702="","",MAX(0.000000000001,MIN(0.999999999999,NORMSDIST(Z702))))</f>
      </c>
      <c r="AB702" s="107">
        <f>IF(AA702="","",LN(AA702))</f>
      </c>
      <c r="AC702" s="107">
        <f>IF(OR(A702&gt;$AE$6,$AE$6&lt;2,$B$6=0),"",INDEX($AA$10:$AA$1009,$AE$6+1-A702))</f>
      </c>
      <c r="AD702" s="107">
        <f>IF(AC702="","",LN(1-AC702))</f>
      </c>
      <c r="AE702" s="107">
        <f>IF(AB702="","",-(2*A702-1)*(AB702+AD702)/$AE$6)</f>
      </c>
      <c r="AF702" s="106">
        <f>IF(AE702="","",SUM($AE$10:AE702)-$AE$6)</f>
      </c>
      <c r="AG702" s="106"/>
      <c r="AH702" s="106"/>
      <c r="AI702" s="106"/>
      <c r="AJ702" s="106"/>
      <c r="AK702" s="106"/>
    </row>
    <row r="703" ht="12.75" customHeight="1">
      <c r="A703" s="114">
        <v>694.0</v>
      </c>
      <c r="B703" s="107">
        <f>IF(A703&gt;$AE$6,"",SMALL(INDIRECT("'Selo '!"&amp;ADDRESS(17,$Z$3+5,4)&amp;":"&amp;ADDRESS(67,$Z$3+5,4)),A703))</f>
      </c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7"/>
      <c r="Y703" s="119"/>
      <c r="Z703" s="107">
        <f>IF(OR(A703&gt;$AE$6,$AE$6&lt;2,$B$6=0),"",(B703-$B$5)/$B$6)</f>
      </c>
      <c r="AA703" s="107">
        <f>IF(Z703="","",MAX(0.000000000001,MIN(0.999999999999,NORMSDIST(Z703))))</f>
      </c>
      <c r="AB703" s="107">
        <f>IF(AA703="","",LN(AA703))</f>
      </c>
      <c r="AC703" s="107">
        <f>IF(OR(A703&gt;$AE$6,$AE$6&lt;2,$B$6=0),"",INDEX($AA$10:$AA$1009,$AE$6+1-A703))</f>
      </c>
      <c r="AD703" s="107">
        <f>IF(AC703="","",LN(1-AC703))</f>
      </c>
      <c r="AE703" s="107">
        <f>IF(AB703="","",-(2*A703-1)*(AB703+AD703)/$AE$6)</f>
      </c>
      <c r="AF703" s="106">
        <f>IF(AE703="","",SUM($AE$10:AE703)-$AE$6)</f>
      </c>
      <c r="AG703" s="106"/>
      <c r="AH703" s="106"/>
      <c r="AI703" s="106"/>
      <c r="AJ703" s="106"/>
      <c r="AK703" s="106"/>
    </row>
    <row r="704" ht="12.75" customHeight="1">
      <c r="A704" s="114">
        <v>695.0</v>
      </c>
      <c r="B704" s="107">
        <f>IF(A704&gt;$AE$6,"",SMALL(INDIRECT("'Selo '!"&amp;ADDRESS(17,$Z$3+5,4)&amp;":"&amp;ADDRESS(67,$Z$3+5,4)),A704))</f>
      </c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7"/>
      <c r="Y704" s="119"/>
      <c r="Z704" s="107">
        <f>IF(OR(A704&gt;$AE$6,$AE$6&lt;2,$B$6=0),"",(B704-$B$5)/$B$6)</f>
      </c>
      <c r="AA704" s="107">
        <f>IF(Z704="","",MAX(0.000000000001,MIN(0.999999999999,NORMSDIST(Z704))))</f>
      </c>
      <c r="AB704" s="107">
        <f>IF(AA704="","",LN(AA704))</f>
      </c>
      <c r="AC704" s="107">
        <f>IF(OR(A704&gt;$AE$6,$AE$6&lt;2,$B$6=0),"",INDEX($AA$10:$AA$1009,$AE$6+1-A704))</f>
      </c>
      <c r="AD704" s="107">
        <f>IF(AC704="","",LN(1-AC704))</f>
      </c>
      <c r="AE704" s="107">
        <f>IF(AB704="","",-(2*A704-1)*(AB704+AD704)/$AE$6)</f>
      </c>
      <c r="AF704" s="106">
        <f>IF(AE704="","",SUM($AE$10:AE704)-$AE$6)</f>
      </c>
      <c r="AG704" s="106"/>
      <c r="AH704" s="106"/>
      <c r="AI704" s="106"/>
      <c r="AJ704" s="106"/>
      <c r="AK704" s="106"/>
    </row>
    <row r="705" ht="12.75" customHeight="1">
      <c r="A705" s="114">
        <v>696.0</v>
      </c>
      <c r="B705" s="107">
        <f>IF(A705&gt;$AE$6,"",SMALL(INDIRECT("'Selo '!"&amp;ADDRESS(17,$Z$3+5,4)&amp;":"&amp;ADDRESS(67,$Z$3+5,4)),A705))</f>
      </c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7"/>
      <c r="Y705" s="119"/>
      <c r="Z705" s="107">
        <f>IF(OR(A705&gt;$AE$6,$AE$6&lt;2,$B$6=0),"",(B705-$B$5)/$B$6)</f>
      </c>
      <c r="AA705" s="107">
        <f>IF(Z705="","",MAX(0.000000000001,MIN(0.999999999999,NORMSDIST(Z705))))</f>
      </c>
      <c r="AB705" s="107">
        <f>IF(AA705="","",LN(AA705))</f>
      </c>
      <c r="AC705" s="107">
        <f>IF(OR(A705&gt;$AE$6,$AE$6&lt;2,$B$6=0),"",INDEX($AA$10:$AA$1009,$AE$6+1-A705))</f>
      </c>
      <c r="AD705" s="107">
        <f>IF(AC705="","",LN(1-AC705))</f>
      </c>
      <c r="AE705" s="107">
        <f>IF(AB705="","",-(2*A705-1)*(AB705+AD705)/$AE$6)</f>
      </c>
      <c r="AF705" s="106">
        <f>IF(AE705="","",SUM($AE$10:AE705)-$AE$6)</f>
      </c>
      <c r="AG705" s="106"/>
      <c r="AH705" s="106"/>
      <c r="AI705" s="106"/>
      <c r="AJ705" s="106"/>
      <c r="AK705" s="106"/>
    </row>
    <row r="706" ht="12.75" customHeight="1">
      <c r="A706" s="114">
        <v>697.0</v>
      </c>
      <c r="B706" s="107">
        <f>IF(A706&gt;$AE$6,"",SMALL(INDIRECT("'Selo '!"&amp;ADDRESS(17,$Z$3+5,4)&amp;":"&amp;ADDRESS(67,$Z$3+5,4)),A706))</f>
      </c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7"/>
      <c r="Y706" s="119"/>
      <c r="Z706" s="107">
        <f>IF(OR(A706&gt;$AE$6,$AE$6&lt;2,$B$6=0),"",(B706-$B$5)/$B$6)</f>
      </c>
      <c r="AA706" s="107">
        <f>IF(Z706="","",MAX(0.000000000001,MIN(0.999999999999,NORMSDIST(Z706))))</f>
      </c>
      <c r="AB706" s="107">
        <f>IF(AA706="","",LN(AA706))</f>
      </c>
      <c r="AC706" s="107">
        <f>IF(OR(A706&gt;$AE$6,$AE$6&lt;2,$B$6=0),"",INDEX($AA$10:$AA$1009,$AE$6+1-A706))</f>
      </c>
      <c r="AD706" s="107">
        <f>IF(AC706="","",LN(1-AC706))</f>
      </c>
      <c r="AE706" s="107">
        <f>IF(AB706="","",-(2*A706-1)*(AB706+AD706)/$AE$6)</f>
      </c>
      <c r="AF706" s="106">
        <f>IF(AE706="","",SUM($AE$10:AE706)-$AE$6)</f>
      </c>
      <c r="AG706" s="106"/>
      <c r="AH706" s="106"/>
      <c r="AI706" s="106"/>
      <c r="AJ706" s="106"/>
      <c r="AK706" s="106"/>
    </row>
    <row r="707" ht="12.75" customHeight="1">
      <c r="A707" s="114">
        <v>698.0</v>
      </c>
      <c r="B707" s="107">
        <f>IF(A707&gt;$AE$6,"",SMALL(INDIRECT("'Selo '!"&amp;ADDRESS(17,$Z$3+5,4)&amp;":"&amp;ADDRESS(67,$Z$3+5,4)),A707))</f>
      </c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7"/>
      <c r="Y707" s="119"/>
      <c r="Z707" s="107">
        <f>IF(OR(A707&gt;$AE$6,$AE$6&lt;2,$B$6=0),"",(B707-$B$5)/$B$6)</f>
      </c>
      <c r="AA707" s="107">
        <f>IF(Z707="","",MAX(0.000000000001,MIN(0.999999999999,NORMSDIST(Z707))))</f>
      </c>
      <c r="AB707" s="107">
        <f>IF(AA707="","",LN(AA707))</f>
      </c>
      <c r="AC707" s="107">
        <f>IF(OR(A707&gt;$AE$6,$AE$6&lt;2,$B$6=0),"",INDEX($AA$10:$AA$1009,$AE$6+1-A707))</f>
      </c>
      <c r="AD707" s="107">
        <f>IF(AC707="","",LN(1-AC707))</f>
      </c>
      <c r="AE707" s="107">
        <f>IF(AB707="","",-(2*A707-1)*(AB707+AD707)/$AE$6)</f>
      </c>
      <c r="AF707" s="106">
        <f>IF(AE707="","",SUM($AE$10:AE707)-$AE$6)</f>
      </c>
      <c r="AG707" s="106"/>
      <c r="AH707" s="106"/>
      <c r="AI707" s="106"/>
      <c r="AJ707" s="106"/>
      <c r="AK707" s="106"/>
    </row>
    <row r="708" ht="12.75" customHeight="1">
      <c r="A708" s="114">
        <v>699.0</v>
      </c>
      <c r="B708" s="107">
        <f>IF(A708&gt;$AE$6,"",SMALL(INDIRECT("'Selo '!"&amp;ADDRESS(17,$Z$3+5,4)&amp;":"&amp;ADDRESS(67,$Z$3+5,4)),A708))</f>
      </c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7"/>
      <c r="Y708" s="119"/>
      <c r="Z708" s="107">
        <f>IF(OR(A708&gt;$AE$6,$AE$6&lt;2,$B$6=0),"",(B708-$B$5)/$B$6)</f>
      </c>
      <c r="AA708" s="107">
        <f>IF(Z708="","",MAX(0.000000000001,MIN(0.999999999999,NORMSDIST(Z708))))</f>
      </c>
      <c r="AB708" s="107">
        <f>IF(AA708="","",LN(AA708))</f>
      </c>
      <c r="AC708" s="107">
        <f>IF(OR(A708&gt;$AE$6,$AE$6&lt;2,$B$6=0),"",INDEX($AA$10:$AA$1009,$AE$6+1-A708))</f>
      </c>
      <c r="AD708" s="107">
        <f>IF(AC708="","",LN(1-AC708))</f>
      </c>
      <c r="AE708" s="107">
        <f>IF(AB708="","",-(2*A708-1)*(AB708+AD708)/$AE$6)</f>
      </c>
      <c r="AF708" s="106">
        <f>IF(AE708="","",SUM($AE$10:AE708)-$AE$6)</f>
      </c>
      <c r="AG708" s="106"/>
      <c r="AH708" s="106"/>
      <c r="AI708" s="106"/>
      <c r="AJ708" s="106"/>
      <c r="AK708" s="106"/>
    </row>
    <row r="709" ht="12.75" customHeight="1">
      <c r="A709" s="114">
        <v>700.0</v>
      </c>
      <c r="B709" s="107">
        <f>IF(A709&gt;$AE$6,"",SMALL(INDIRECT("'Selo '!"&amp;ADDRESS(17,$Z$3+5,4)&amp;":"&amp;ADDRESS(67,$Z$3+5,4)),A709))</f>
      </c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7"/>
      <c r="Y709" s="119"/>
      <c r="Z709" s="107">
        <f>IF(OR(A709&gt;$AE$6,$AE$6&lt;2,$B$6=0),"",(B709-$B$5)/$B$6)</f>
      </c>
      <c r="AA709" s="107">
        <f>IF(Z709="","",MAX(0.000000000001,MIN(0.999999999999,NORMSDIST(Z709))))</f>
      </c>
      <c r="AB709" s="107">
        <f>IF(AA709="","",LN(AA709))</f>
      </c>
      <c r="AC709" s="107">
        <f>IF(OR(A709&gt;$AE$6,$AE$6&lt;2,$B$6=0),"",INDEX($AA$10:$AA$1009,$AE$6+1-A709))</f>
      </c>
      <c r="AD709" s="107">
        <f>IF(AC709="","",LN(1-AC709))</f>
      </c>
      <c r="AE709" s="107">
        <f>IF(AB709="","",-(2*A709-1)*(AB709+AD709)/$AE$6)</f>
      </c>
      <c r="AF709" s="106">
        <f>IF(AE709="","",SUM($AE$10:AE709)-$AE$6)</f>
      </c>
      <c r="AG709" s="106"/>
      <c r="AH709" s="106"/>
      <c r="AI709" s="106"/>
      <c r="AJ709" s="106"/>
      <c r="AK709" s="106"/>
    </row>
    <row r="710" ht="12.75" customHeight="1">
      <c r="A710" s="114">
        <v>701.0</v>
      </c>
      <c r="B710" s="107">
        <f>IF(A710&gt;$AE$6,"",SMALL(INDIRECT("'Selo '!"&amp;ADDRESS(17,$Z$3+5,4)&amp;":"&amp;ADDRESS(67,$Z$3+5,4)),A710))</f>
      </c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7"/>
      <c r="Y710" s="119"/>
      <c r="Z710" s="107">
        <f>IF(OR(A710&gt;$AE$6,$AE$6&lt;2,$B$6=0),"",(B710-$B$5)/$B$6)</f>
      </c>
      <c r="AA710" s="107">
        <f>IF(Z710="","",MAX(0.000000000001,MIN(0.999999999999,NORMSDIST(Z710))))</f>
      </c>
      <c r="AB710" s="107">
        <f>IF(AA710="","",LN(AA710))</f>
      </c>
      <c r="AC710" s="107">
        <f>IF(OR(A710&gt;$AE$6,$AE$6&lt;2,$B$6=0),"",INDEX($AA$10:$AA$1009,$AE$6+1-A710))</f>
      </c>
      <c r="AD710" s="107">
        <f>IF(AC710="","",LN(1-AC710))</f>
      </c>
      <c r="AE710" s="107">
        <f>IF(AB710="","",-(2*A710-1)*(AB710+AD710)/$AE$6)</f>
      </c>
      <c r="AF710" s="106">
        <f>IF(AE710="","",SUM($AE$10:AE710)-$AE$6)</f>
      </c>
      <c r="AG710" s="106"/>
      <c r="AH710" s="106"/>
      <c r="AI710" s="106"/>
      <c r="AJ710" s="106"/>
      <c r="AK710" s="106"/>
    </row>
    <row r="711" ht="12.75" customHeight="1">
      <c r="A711" s="114">
        <v>702.0</v>
      </c>
      <c r="B711" s="107">
        <f>IF(A711&gt;$AE$6,"",SMALL(INDIRECT("'Selo '!"&amp;ADDRESS(17,$Z$3+5,4)&amp;":"&amp;ADDRESS(67,$Z$3+5,4)),A711))</f>
      </c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7"/>
      <c r="Y711" s="119"/>
      <c r="Z711" s="107">
        <f>IF(OR(A711&gt;$AE$6,$AE$6&lt;2,$B$6=0),"",(B711-$B$5)/$B$6)</f>
      </c>
      <c r="AA711" s="107">
        <f>IF(Z711="","",MAX(0.000000000001,MIN(0.999999999999,NORMSDIST(Z711))))</f>
      </c>
      <c r="AB711" s="107">
        <f>IF(AA711="","",LN(AA711))</f>
      </c>
      <c r="AC711" s="107">
        <f>IF(OR(A711&gt;$AE$6,$AE$6&lt;2,$B$6=0),"",INDEX($AA$10:$AA$1009,$AE$6+1-A711))</f>
      </c>
      <c r="AD711" s="107">
        <f>IF(AC711="","",LN(1-AC711))</f>
      </c>
      <c r="AE711" s="107">
        <f>IF(AB711="","",-(2*A711-1)*(AB711+AD711)/$AE$6)</f>
      </c>
      <c r="AF711" s="106">
        <f>IF(AE711="","",SUM($AE$10:AE711)-$AE$6)</f>
      </c>
      <c r="AG711" s="106"/>
      <c r="AH711" s="106"/>
      <c r="AI711" s="106"/>
      <c r="AJ711" s="106"/>
      <c r="AK711" s="106"/>
    </row>
    <row r="712" ht="12.75" customHeight="1">
      <c r="A712" s="114">
        <v>703.0</v>
      </c>
      <c r="B712" s="107">
        <f>IF(A712&gt;$AE$6,"",SMALL(INDIRECT("'Selo '!"&amp;ADDRESS(17,$Z$3+5,4)&amp;":"&amp;ADDRESS(67,$Z$3+5,4)),A712))</f>
      </c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7"/>
      <c r="Y712" s="119"/>
      <c r="Z712" s="107">
        <f>IF(OR(A712&gt;$AE$6,$AE$6&lt;2,$B$6=0),"",(B712-$B$5)/$B$6)</f>
      </c>
      <c r="AA712" s="107">
        <f>IF(Z712="","",MAX(0.000000000001,MIN(0.999999999999,NORMSDIST(Z712))))</f>
      </c>
      <c r="AB712" s="107">
        <f>IF(AA712="","",LN(AA712))</f>
      </c>
      <c r="AC712" s="107">
        <f>IF(OR(A712&gt;$AE$6,$AE$6&lt;2,$B$6=0),"",INDEX($AA$10:$AA$1009,$AE$6+1-A712))</f>
      </c>
      <c r="AD712" s="107">
        <f>IF(AC712="","",LN(1-AC712))</f>
      </c>
      <c r="AE712" s="107">
        <f>IF(AB712="","",-(2*A712-1)*(AB712+AD712)/$AE$6)</f>
      </c>
      <c r="AF712" s="106">
        <f>IF(AE712="","",SUM($AE$10:AE712)-$AE$6)</f>
      </c>
      <c r="AG712" s="106"/>
      <c r="AH712" s="106"/>
      <c r="AI712" s="106"/>
      <c r="AJ712" s="106"/>
      <c r="AK712" s="106"/>
    </row>
    <row r="713" ht="12.75" customHeight="1">
      <c r="A713" s="114">
        <v>704.0</v>
      </c>
      <c r="B713" s="107">
        <f>IF(A713&gt;$AE$6,"",SMALL(INDIRECT("'Selo '!"&amp;ADDRESS(17,$Z$3+5,4)&amp;":"&amp;ADDRESS(67,$Z$3+5,4)),A713))</f>
      </c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7"/>
      <c r="Y713" s="119"/>
      <c r="Z713" s="107">
        <f>IF(OR(A713&gt;$AE$6,$AE$6&lt;2,$B$6=0),"",(B713-$B$5)/$B$6)</f>
      </c>
      <c r="AA713" s="107">
        <f>IF(Z713="","",MAX(0.000000000001,MIN(0.999999999999,NORMSDIST(Z713))))</f>
      </c>
      <c r="AB713" s="107">
        <f>IF(AA713="","",LN(AA713))</f>
      </c>
      <c r="AC713" s="107">
        <f>IF(OR(A713&gt;$AE$6,$AE$6&lt;2,$B$6=0),"",INDEX($AA$10:$AA$1009,$AE$6+1-A713))</f>
      </c>
      <c r="AD713" s="107">
        <f>IF(AC713="","",LN(1-AC713))</f>
      </c>
      <c r="AE713" s="107">
        <f>IF(AB713="","",-(2*A713-1)*(AB713+AD713)/$AE$6)</f>
      </c>
      <c r="AF713" s="106">
        <f>IF(AE713="","",SUM($AE$10:AE713)-$AE$6)</f>
      </c>
      <c r="AG713" s="106"/>
      <c r="AH713" s="106"/>
      <c r="AI713" s="106"/>
      <c r="AJ713" s="106"/>
      <c r="AK713" s="106"/>
    </row>
    <row r="714" ht="12.75" customHeight="1">
      <c r="A714" s="114">
        <v>705.0</v>
      </c>
      <c r="B714" s="107">
        <f>IF(A714&gt;$AE$6,"",SMALL(INDIRECT("'Selo '!"&amp;ADDRESS(17,$Z$3+5,4)&amp;":"&amp;ADDRESS(67,$Z$3+5,4)),A714))</f>
      </c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7"/>
      <c r="Y714" s="119"/>
      <c r="Z714" s="107">
        <f>IF(OR(A714&gt;$AE$6,$AE$6&lt;2,$B$6=0),"",(B714-$B$5)/$B$6)</f>
      </c>
      <c r="AA714" s="107">
        <f>IF(Z714="","",MAX(0.000000000001,MIN(0.999999999999,NORMSDIST(Z714))))</f>
      </c>
      <c r="AB714" s="107">
        <f>IF(AA714="","",LN(AA714))</f>
      </c>
      <c r="AC714" s="107">
        <f>IF(OR(A714&gt;$AE$6,$AE$6&lt;2,$B$6=0),"",INDEX($AA$10:$AA$1009,$AE$6+1-A714))</f>
      </c>
      <c r="AD714" s="107">
        <f>IF(AC714="","",LN(1-AC714))</f>
      </c>
      <c r="AE714" s="107">
        <f>IF(AB714="","",-(2*A714-1)*(AB714+AD714)/$AE$6)</f>
      </c>
      <c r="AF714" s="106">
        <f>IF(AE714="","",SUM($AE$10:AE714)-$AE$6)</f>
      </c>
      <c r="AG714" s="106"/>
      <c r="AH714" s="106"/>
      <c r="AI714" s="106"/>
      <c r="AJ714" s="106"/>
      <c r="AK714" s="106"/>
    </row>
    <row r="715" ht="12.75" customHeight="1">
      <c r="A715" s="114">
        <v>706.0</v>
      </c>
      <c r="B715" s="107">
        <f>IF(A715&gt;$AE$6,"",SMALL(INDIRECT("'Selo '!"&amp;ADDRESS(17,$Z$3+5,4)&amp;":"&amp;ADDRESS(67,$Z$3+5,4)),A715))</f>
      </c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7"/>
      <c r="Y715" s="119"/>
      <c r="Z715" s="107">
        <f>IF(OR(A715&gt;$AE$6,$AE$6&lt;2,$B$6=0),"",(B715-$B$5)/$B$6)</f>
      </c>
      <c r="AA715" s="107">
        <f>IF(Z715="","",MAX(0.000000000001,MIN(0.999999999999,NORMSDIST(Z715))))</f>
      </c>
      <c r="AB715" s="107">
        <f>IF(AA715="","",LN(AA715))</f>
      </c>
      <c r="AC715" s="107">
        <f>IF(OR(A715&gt;$AE$6,$AE$6&lt;2,$B$6=0),"",INDEX($AA$10:$AA$1009,$AE$6+1-A715))</f>
      </c>
      <c r="AD715" s="107">
        <f>IF(AC715="","",LN(1-AC715))</f>
      </c>
      <c r="AE715" s="107">
        <f>IF(AB715="","",-(2*A715-1)*(AB715+AD715)/$AE$6)</f>
      </c>
      <c r="AF715" s="106">
        <f>IF(AE715="","",SUM($AE$10:AE715)-$AE$6)</f>
      </c>
      <c r="AG715" s="106"/>
      <c r="AH715" s="106"/>
      <c r="AI715" s="106"/>
      <c r="AJ715" s="106"/>
      <c r="AK715" s="106"/>
    </row>
    <row r="716" ht="12.75" customHeight="1">
      <c r="A716" s="114">
        <v>707.0</v>
      </c>
      <c r="B716" s="107">
        <f>IF(A716&gt;$AE$6,"",SMALL(INDIRECT("'Selo '!"&amp;ADDRESS(17,$Z$3+5,4)&amp;":"&amp;ADDRESS(67,$Z$3+5,4)),A716))</f>
      </c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7"/>
      <c r="Y716" s="119"/>
      <c r="Z716" s="107">
        <f>IF(OR(A716&gt;$AE$6,$AE$6&lt;2,$B$6=0),"",(B716-$B$5)/$B$6)</f>
      </c>
      <c r="AA716" s="107">
        <f>IF(Z716="","",MAX(0.000000000001,MIN(0.999999999999,NORMSDIST(Z716))))</f>
      </c>
      <c r="AB716" s="107">
        <f>IF(AA716="","",LN(AA716))</f>
      </c>
      <c r="AC716" s="107">
        <f>IF(OR(A716&gt;$AE$6,$AE$6&lt;2,$B$6=0),"",INDEX($AA$10:$AA$1009,$AE$6+1-A716))</f>
      </c>
      <c r="AD716" s="107">
        <f>IF(AC716="","",LN(1-AC716))</f>
      </c>
      <c r="AE716" s="107">
        <f>IF(AB716="","",-(2*A716-1)*(AB716+AD716)/$AE$6)</f>
      </c>
      <c r="AF716" s="106">
        <f>IF(AE716="","",SUM($AE$10:AE716)-$AE$6)</f>
      </c>
      <c r="AG716" s="106"/>
      <c r="AH716" s="106"/>
      <c r="AI716" s="106"/>
      <c r="AJ716" s="106"/>
      <c r="AK716" s="106"/>
    </row>
    <row r="717" ht="12.75" customHeight="1">
      <c r="A717" s="114">
        <v>708.0</v>
      </c>
      <c r="B717" s="107">
        <f>IF(A717&gt;$AE$6,"",SMALL(INDIRECT("'Selo '!"&amp;ADDRESS(17,$Z$3+5,4)&amp;":"&amp;ADDRESS(67,$Z$3+5,4)),A717))</f>
      </c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7"/>
      <c r="Y717" s="119"/>
      <c r="Z717" s="107">
        <f>IF(OR(A717&gt;$AE$6,$AE$6&lt;2,$B$6=0),"",(B717-$B$5)/$B$6)</f>
      </c>
      <c r="AA717" s="107">
        <f>IF(Z717="","",MAX(0.000000000001,MIN(0.999999999999,NORMSDIST(Z717))))</f>
      </c>
      <c r="AB717" s="107">
        <f>IF(AA717="","",LN(AA717))</f>
      </c>
      <c r="AC717" s="107">
        <f>IF(OR(A717&gt;$AE$6,$AE$6&lt;2,$B$6=0),"",INDEX($AA$10:$AA$1009,$AE$6+1-A717))</f>
      </c>
      <c r="AD717" s="107">
        <f>IF(AC717="","",LN(1-AC717))</f>
      </c>
      <c r="AE717" s="107">
        <f>IF(AB717="","",-(2*A717-1)*(AB717+AD717)/$AE$6)</f>
      </c>
      <c r="AF717" s="106">
        <f>IF(AE717="","",SUM($AE$10:AE717)-$AE$6)</f>
      </c>
      <c r="AG717" s="106"/>
      <c r="AH717" s="106"/>
      <c r="AI717" s="106"/>
      <c r="AJ717" s="106"/>
      <c r="AK717" s="106"/>
    </row>
    <row r="718" ht="12.75" customHeight="1">
      <c r="A718" s="114">
        <v>709.0</v>
      </c>
      <c r="B718" s="107">
        <f>IF(A718&gt;$AE$6,"",SMALL(INDIRECT("'Selo '!"&amp;ADDRESS(17,$Z$3+5,4)&amp;":"&amp;ADDRESS(67,$Z$3+5,4)),A718))</f>
      </c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7"/>
      <c r="Y718" s="119"/>
      <c r="Z718" s="107">
        <f>IF(OR(A718&gt;$AE$6,$AE$6&lt;2,$B$6=0),"",(B718-$B$5)/$B$6)</f>
      </c>
      <c r="AA718" s="107">
        <f>IF(Z718="","",MAX(0.000000000001,MIN(0.999999999999,NORMSDIST(Z718))))</f>
      </c>
      <c r="AB718" s="107">
        <f>IF(AA718="","",LN(AA718))</f>
      </c>
      <c r="AC718" s="107">
        <f>IF(OR(A718&gt;$AE$6,$AE$6&lt;2,$B$6=0),"",INDEX($AA$10:$AA$1009,$AE$6+1-A718))</f>
      </c>
      <c r="AD718" s="107">
        <f>IF(AC718="","",LN(1-AC718))</f>
      </c>
      <c r="AE718" s="107">
        <f>IF(AB718="","",-(2*A718-1)*(AB718+AD718)/$AE$6)</f>
      </c>
      <c r="AF718" s="106">
        <f>IF(AE718="","",SUM($AE$10:AE718)-$AE$6)</f>
      </c>
      <c r="AG718" s="106"/>
      <c r="AH718" s="106"/>
      <c r="AI718" s="106"/>
      <c r="AJ718" s="106"/>
      <c r="AK718" s="106"/>
    </row>
    <row r="719" ht="12.75" customHeight="1">
      <c r="A719" s="114">
        <v>710.0</v>
      </c>
      <c r="B719" s="107">
        <f>IF(A719&gt;$AE$6,"",SMALL(INDIRECT("'Selo '!"&amp;ADDRESS(17,$Z$3+5,4)&amp;":"&amp;ADDRESS(67,$Z$3+5,4)),A719))</f>
      </c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7"/>
      <c r="Y719" s="119"/>
      <c r="Z719" s="107">
        <f>IF(OR(A719&gt;$AE$6,$AE$6&lt;2,$B$6=0),"",(B719-$B$5)/$B$6)</f>
      </c>
      <c r="AA719" s="107">
        <f>IF(Z719="","",MAX(0.000000000001,MIN(0.999999999999,NORMSDIST(Z719))))</f>
      </c>
      <c r="AB719" s="107">
        <f>IF(AA719="","",LN(AA719))</f>
      </c>
      <c r="AC719" s="107">
        <f>IF(OR(A719&gt;$AE$6,$AE$6&lt;2,$B$6=0),"",INDEX($AA$10:$AA$1009,$AE$6+1-A719))</f>
      </c>
      <c r="AD719" s="107">
        <f>IF(AC719="","",LN(1-AC719))</f>
      </c>
      <c r="AE719" s="107">
        <f>IF(AB719="","",-(2*A719-1)*(AB719+AD719)/$AE$6)</f>
      </c>
      <c r="AF719" s="106">
        <f>IF(AE719="","",SUM($AE$10:AE719)-$AE$6)</f>
      </c>
      <c r="AG719" s="106"/>
      <c r="AH719" s="106"/>
      <c r="AI719" s="106"/>
      <c r="AJ719" s="106"/>
      <c r="AK719" s="106"/>
    </row>
    <row r="720" ht="12.75" customHeight="1">
      <c r="A720" s="114">
        <v>711.0</v>
      </c>
      <c r="B720" s="107">
        <f>IF(A720&gt;$AE$6,"",SMALL(INDIRECT("'Selo '!"&amp;ADDRESS(17,$Z$3+5,4)&amp;":"&amp;ADDRESS(67,$Z$3+5,4)),A720))</f>
      </c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7"/>
      <c r="Y720" s="119"/>
      <c r="Z720" s="107">
        <f>IF(OR(A720&gt;$AE$6,$AE$6&lt;2,$B$6=0),"",(B720-$B$5)/$B$6)</f>
      </c>
      <c r="AA720" s="107">
        <f>IF(Z720="","",MAX(0.000000000001,MIN(0.999999999999,NORMSDIST(Z720))))</f>
      </c>
      <c r="AB720" s="107">
        <f>IF(AA720="","",LN(AA720))</f>
      </c>
      <c r="AC720" s="107">
        <f>IF(OR(A720&gt;$AE$6,$AE$6&lt;2,$B$6=0),"",INDEX($AA$10:$AA$1009,$AE$6+1-A720))</f>
      </c>
      <c r="AD720" s="107">
        <f>IF(AC720="","",LN(1-AC720))</f>
      </c>
      <c r="AE720" s="107">
        <f>IF(AB720="","",-(2*A720-1)*(AB720+AD720)/$AE$6)</f>
      </c>
      <c r="AF720" s="106">
        <f>IF(AE720="","",SUM($AE$10:AE720)-$AE$6)</f>
      </c>
      <c r="AG720" s="106"/>
      <c r="AH720" s="106"/>
      <c r="AI720" s="106"/>
      <c r="AJ720" s="106"/>
      <c r="AK720" s="106"/>
    </row>
    <row r="721" ht="12.75" customHeight="1">
      <c r="A721" s="114">
        <v>712.0</v>
      </c>
      <c r="B721" s="107">
        <f>IF(A721&gt;$AE$6,"",SMALL(INDIRECT("'Selo '!"&amp;ADDRESS(17,$Z$3+5,4)&amp;":"&amp;ADDRESS(67,$Z$3+5,4)),A721))</f>
      </c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7"/>
      <c r="Y721" s="119"/>
      <c r="Z721" s="107">
        <f>IF(OR(A721&gt;$AE$6,$AE$6&lt;2,$B$6=0),"",(B721-$B$5)/$B$6)</f>
      </c>
      <c r="AA721" s="107">
        <f>IF(Z721="","",MAX(0.000000000001,MIN(0.999999999999,NORMSDIST(Z721))))</f>
      </c>
      <c r="AB721" s="107">
        <f>IF(AA721="","",LN(AA721))</f>
      </c>
      <c r="AC721" s="107">
        <f>IF(OR(A721&gt;$AE$6,$AE$6&lt;2,$B$6=0),"",INDEX($AA$10:$AA$1009,$AE$6+1-A721))</f>
      </c>
      <c r="AD721" s="107">
        <f>IF(AC721="","",LN(1-AC721))</f>
      </c>
      <c r="AE721" s="107">
        <f>IF(AB721="","",-(2*A721-1)*(AB721+AD721)/$AE$6)</f>
      </c>
      <c r="AF721" s="106">
        <f>IF(AE721="","",SUM($AE$10:AE721)-$AE$6)</f>
      </c>
      <c r="AG721" s="106"/>
      <c r="AH721" s="106"/>
      <c r="AI721" s="106"/>
      <c r="AJ721" s="106"/>
      <c r="AK721" s="106"/>
    </row>
    <row r="722" ht="12.75" customHeight="1">
      <c r="A722" s="114">
        <v>713.0</v>
      </c>
      <c r="B722" s="107">
        <f>IF(A722&gt;$AE$6,"",SMALL(INDIRECT("'Selo '!"&amp;ADDRESS(17,$Z$3+5,4)&amp;":"&amp;ADDRESS(67,$Z$3+5,4)),A722))</f>
      </c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7"/>
      <c r="Y722" s="119"/>
      <c r="Z722" s="107">
        <f>IF(OR(A722&gt;$AE$6,$AE$6&lt;2,$B$6=0),"",(B722-$B$5)/$B$6)</f>
      </c>
      <c r="AA722" s="107">
        <f>IF(Z722="","",MAX(0.000000000001,MIN(0.999999999999,NORMSDIST(Z722))))</f>
      </c>
      <c r="AB722" s="107">
        <f>IF(AA722="","",LN(AA722))</f>
      </c>
      <c r="AC722" s="107">
        <f>IF(OR(A722&gt;$AE$6,$AE$6&lt;2,$B$6=0),"",INDEX($AA$10:$AA$1009,$AE$6+1-A722))</f>
      </c>
      <c r="AD722" s="107">
        <f>IF(AC722="","",LN(1-AC722))</f>
      </c>
      <c r="AE722" s="107">
        <f>IF(AB722="","",-(2*A722-1)*(AB722+AD722)/$AE$6)</f>
      </c>
      <c r="AF722" s="106">
        <f>IF(AE722="","",SUM($AE$10:AE722)-$AE$6)</f>
      </c>
      <c r="AG722" s="106"/>
      <c r="AH722" s="106"/>
      <c r="AI722" s="106"/>
      <c r="AJ722" s="106"/>
      <c r="AK722" s="106"/>
    </row>
    <row r="723" ht="12.75" customHeight="1">
      <c r="A723" s="114">
        <v>714.0</v>
      </c>
      <c r="B723" s="107">
        <f>IF(A723&gt;$AE$6,"",SMALL(INDIRECT("'Selo '!"&amp;ADDRESS(17,$Z$3+5,4)&amp;":"&amp;ADDRESS(67,$Z$3+5,4)),A723))</f>
      </c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7"/>
      <c r="Y723" s="119"/>
      <c r="Z723" s="107">
        <f>IF(OR(A723&gt;$AE$6,$AE$6&lt;2,$B$6=0),"",(B723-$B$5)/$B$6)</f>
      </c>
      <c r="AA723" s="107">
        <f>IF(Z723="","",MAX(0.000000000001,MIN(0.999999999999,NORMSDIST(Z723))))</f>
      </c>
      <c r="AB723" s="107">
        <f>IF(AA723="","",LN(AA723))</f>
      </c>
      <c r="AC723" s="107">
        <f>IF(OR(A723&gt;$AE$6,$AE$6&lt;2,$B$6=0),"",INDEX($AA$10:$AA$1009,$AE$6+1-A723))</f>
      </c>
      <c r="AD723" s="107">
        <f>IF(AC723="","",LN(1-AC723))</f>
      </c>
      <c r="AE723" s="107">
        <f>IF(AB723="","",-(2*A723-1)*(AB723+AD723)/$AE$6)</f>
      </c>
      <c r="AF723" s="106">
        <f>IF(AE723="","",SUM($AE$10:AE723)-$AE$6)</f>
      </c>
      <c r="AG723" s="106"/>
      <c r="AH723" s="106"/>
      <c r="AI723" s="106"/>
      <c r="AJ723" s="106"/>
      <c r="AK723" s="106"/>
    </row>
    <row r="724" ht="12.75" customHeight="1">
      <c r="A724" s="114">
        <v>715.0</v>
      </c>
      <c r="B724" s="107">
        <f>IF(A724&gt;$AE$6,"",SMALL(INDIRECT("'Selo '!"&amp;ADDRESS(17,$Z$3+5,4)&amp;":"&amp;ADDRESS(67,$Z$3+5,4)),A724))</f>
      </c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7"/>
      <c r="Y724" s="119"/>
      <c r="Z724" s="107">
        <f>IF(OR(A724&gt;$AE$6,$AE$6&lt;2,$B$6=0),"",(B724-$B$5)/$B$6)</f>
      </c>
      <c r="AA724" s="107">
        <f>IF(Z724="","",MAX(0.000000000001,MIN(0.999999999999,NORMSDIST(Z724))))</f>
      </c>
      <c r="AB724" s="107">
        <f>IF(AA724="","",LN(AA724))</f>
      </c>
      <c r="AC724" s="107">
        <f>IF(OR(A724&gt;$AE$6,$AE$6&lt;2,$B$6=0),"",INDEX($AA$10:$AA$1009,$AE$6+1-A724))</f>
      </c>
      <c r="AD724" s="107">
        <f>IF(AC724="","",LN(1-AC724))</f>
      </c>
      <c r="AE724" s="107">
        <f>IF(AB724="","",-(2*A724-1)*(AB724+AD724)/$AE$6)</f>
      </c>
      <c r="AF724" s="106">
        <f>IF(AE724="","",SUM($AE$10:AE724)-$AE$6)</f>
      </c>
      <c r="AG724" s="106"/>
      <c r="AH724" s="106"/>
      <c r="AI724" s="106"/>
      <c r="AJ724" s="106"/>
      <c r="AK724" s="106"/>
    </row>
    <row r="725" ht="12.75" customHeight="1">
      <c r="A725" s="114">
        <v>716.0</v>
      </c>
      <c r="B725" s="107">
        <f>IF(A725&gt;$AE$6,"",SMALL(INDIRECT("'Selo '!"&amp;ADDRESS(17,$Z$3+5,4)&amp;":"&amp;ADDRESS(67,$Z$3+5,4)),A725))</f>
      </c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7"/>
      <c r="Y725" s="119"/>
      <c r="Z725" s="107">
        <f>IF(OR(A725&gt;$AE$6,$AE$6&lt;2,$B$6=0),"",(B725-$B$5)/$B$6)</f>
      </c>
      <c r="AA725" s="107">
        <f>IF(Z725="","",MAX(0.000000000001,MIN(0.999999999999,NORMSDIST(Z725))))</f>
      </c>
      <c r="AB725" s="107">
        <f>IF(AA725="","",LN(AA725))</f>
      </c>
      <c r="AC725" s="107">
        <f>IF(OR(A725&gt;$AE$6,$AE$6&lt;2,$B$6=0),"",INDEX($AA$10:$AA$1009,$AE$6+1-A725))</f>
      </c>
      <c r="AD725" s="107">
        <f>IF(AC725="","",LN(1-AC725))</f>
      </c>
      <c r="AE725" s="107">
        <f>IF(AB725="","",-(2*A725-1)*(AB725+AD725)/$AE$6)</f>
      </c>
      <c r="AF725" s="106">
        <f>IF(AE725="","",SUM($AE$10:AE725)-$AE$6)</f>
      </c>
      <c r="AG725" s="106"/>
      <c r="AH725" s="106"/>
      <c r="AI725" s="106"/>
      <c r="AJ725" s="106"/>
      <c r="AK725" s="106"/>
    </row>
    <row r="726" ht="12.75" customHeight="1">
      <c r="A726" s="114">
        <v>717.0</v>
      </c>
      <c r="B726" s="107">
        <f>IF(A726&gt;$AE$6,"",SMALL(INDIRECT("'Selo '!"&amp;ADDRESS(17,$Z$3+5,4)&amp;":"&amp;ADDRESS(67,$Z$3+5,4)),A726))</f>
      </c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7"/>
      <c r="Y726" s="119"/>
      <c r="Z726" s="107">
        <f>IF(OR(A726&gt;$AE$6,$AE$6&lt;2,$B$6=0),"",(B726-$B$5)/$B$6)</f>
      </c>
      <c r="AA726" s="107">
        <f>IF(Z726="","",MAX(0.000000000001,MIN(0.999999999999,NORMSDIST(Z726))))</f>
      </c>
      <c r="AB726" s="107">
        <f>IF(AA726="","",LN(AA726))</f>
      </c>
      <c r="AC726" s="107">
        <f>IF(OR(A726&gt;$AE$6,$AE$6&lt;2,$B$6=0),"",INDEX($AA$10:$AA$1009,$AE$6+1-A726))</f>
      </c>
      <c r="AD726" s="107">
        <f>IF(AC726="","",LN(1-AC726))</f>
      </c>
      <c r="AE726" s="107">
        <f>IF(AB726="","",-(2*A726-1)*(AB726+AD726)/$AE$6)</f>
      </c>
      <c r="AF726" s="106">
        <f>IF(AE726="","",SUM($AE$10:AE726)-$AE$6)</f>
      </c>
      <c r="AG726" s="106"/>
      <c r="AH726" s="106"/>
      <c r="AI726" s="106"/>
      <c r="AJ726" s="106"/>
      <c r="AK726" s="106"/>
    </row>
    <row r="727" ht="12.75" customHeight="1">
      <c r="A727" s="114">
        <v>718.0</v>
      </c>
      <c r="B727" s="107">
        <f>IF(A727&gt;$AE$6,"",SMALL(INDIRECT("'Selo '!"&amp;ADDRESS(17,$Z$3+5,4)&amp;":"&amp;ADDRESS(67,$Z$3+5,4)),A727))</f>
      </c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7"/>
      <c r="Y727" s="119"/>
      <c r="Z727" s="107">
        <f>IF(OR(A727&gt;$AE$6,$AE$6&lt;2,$B$6=0),"",(B727-$B$5)/$B$6)</f>
      </c>
      <c r="AA727" s="107">
        <f>IF(Z727="","",MAX(0.000000000001,MIN(0.999999999999,NORMSDIST(Z727))))</f>
      </c>
      <c r="AB727" s="107">
        <f>IF(AA727="","",LN(AA727))</f>
      </c>
      <c r="AC727" s="107">
        <f>IF(OR(A727&gt;$AE$6,$AE$6&lt;2,$B$6=0),"",INDEX($AA$10:$AA$1009,$AE$6+1-A727))</f>
      </c>
      <c r="AD727" s="107">
        <f>IF(AC727="","",LN(1-AC727))</f>
      </c>
      <c r="AE727" s="107">
        <f>IF(AB727="","",-(2*A727-1)*(AB727+AD727)/$AE$6)</f>
      </c>
      <c r="AF727" s="106">
        <f>IF(AE727="","",SUM($AE$10:AE727)-$AE$6)</f>
      </c>
      <c r="AG727" s="106"/>
      <c r="AH727" s="106"/>
      <c r="AI727" s="106"/>
      <c r="AJ727" s="106"/>
      <c r="AK727" s="106"/>
    </row>
    <row r="728" ht="12.75" customHeight="1">
      <c r="A728" s="114">
        <v>719.0</v>
      </c>
      <c r="B728" s="107">
        <f>IF(A728&gt;$AE$6,"",SMALL(INDIRECT("'Selo '!"&amp;ADDRESS(17,$Z$3+5,4)&amp;":"&amp;ADDRESS(67,$Z$3+5,4)),A728))</f>
      </c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7"/>
      <c r="Y728" s="119"/>
      <c r="Z728" s="107">
        <f>IF(OR(A728&gt;$AE$6,$AE$6&lt;2,$B$6=0),"",(B728-$B$5)/$B$6)</f>
      </c>
      <c r="AA728" s="107">
        <f>IF(Z728="","",MAX(0.000000000001,MIN(0.999999999999,NORMSDIST(Z728))))</f>
      </c>
      <c r="AB728" s="107">
        <f>IF(AA728="","",LN(AA728))</f>
      </c>
      <c r="AC728" s="107">
        <f>IF(OR(A728&gt;$AE$6,$AE$6&lt;2,$B$6=0),"",INDEX($AA$10:$AA$1009,$AE$6+1-A728))</f>
      </c>
      <c r="AD728" s="107">
        <f>IF(AC728="","",LN(1-AC728))</f>
      </c>
      <c r="AE728" s="107">
        <f>IF(AB728="","",-(2*A728-1)*(AB728+AD728)/$AE$6)</f>
      </c>
      <c r="AF728" s="106">
        <f>IF(AE728="","",SUM($AE$10:AE728)-$AE$6)</f>
      </c>
      <c r="AG728" s="106"/>
      <c r="AH728" s="106"/>
      <c r="AI728" s="106"/>
      <c r="AJ728" s="106"/>
      <c r="AK728" s="106"/>
    </row>
    <row r="729" ht="12.75" customHeight="1">
      <c r="A729" s="114">
        <v>720.0</v>
      </c>
      <c r="B729" s="107">
        <f>IF(A729&gt;$AE$6,"",SMALL(INDIRECT("'Selo '!"&amp;ADDRESS(17,$Z$3+5,4)&amp;":"&amp;ADDRESS(67,$Z$3+5,4)),A729))</f>
      </c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7"/>
      <c r="Y729" s="119"/>
      <c r="Z729" s="107">
        <f>IF(OR(A729&gt;$AE$6,$AE$6&lt;2,$B$6=0),"",(B729-$B$5)/$B$6)</f>
      </c>
      <c r="AA729" s="107">
        <f>IF(Z729="","",MAX(0.000000000001,MIN(0.999999999999,NORMSDIST(Z729))))</f>
      </c>
      <c r="AB729" s="107">
        <f>IF(AA729="","",LN(AA729))</f>
      </c>
      <c r="AC729" s="107">
        <f>IF(OR(A729&gt;$AE$6,$AE$6&lt;2,$B$6=0),"",INDEX($AA$10:$AA$1009,$AE$6+1-A729))</f>
      </c>
      <c r="AD729" s="107">
        <f>IF(AC729="","",LN(1-AC729))</f>
      </c>
      <c r="AE729" s="107">
        <f>IF(AB729="","",-(2*A729-1)*(AB729+AD729)/$AE$6)</f>
      </c>
      <c r="AF729" s="106">
        <f>IF(AE729="","",SUM($AE$10:AE729)-$AE$6)</f>
      </c>
      <c r="AG729" s="106"/>
      <c r="AH729" s="106"/>
      <c r="AI729" s="106"/>
      <c r="AJ729" s="106"/>
      <c r="AK729" s="106"/>
    </row>
    <row r="730" ht="12.75" customHeight="1">
      <c r="A730" s="114">
        <v>721.0</v>
      </c>
      <c r="B730" s="107">
        <f>IF(A730&gt;$AE$6,"",SMALL(INDIRECT("'Selo '!"&amp;ADDRESS(17,$Z$3+5,4)&amp;":"&amp;ADDRESS(67,$Z$3+5,4)),A730))</f>
      </c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7"/>
      <c r="Y730" s="119"/>
      <c r="Z730" s="107">
        <f>IF(OR(A730&gt;$AE$6,$AE$6&lt;2,$B$6=0),"",(B730-$B$5)/$B$6)</f>
      </c>
      <c r="AA730" s="107">
        <f>IF(Z730="","",MAX(0.000000000001,MIN(0.999999999999,NORMSDIST(Z730))))</f>
      </c>
      <c r="AB730" s="107">
        <f>IF(AA730="","",LN(AA730))</f>
      </c>
      <c r="AC730" s="107">
        <f>IF(OR(A730&gt;$AE$6,$AE$6&lt;2,$B$6=0),"",INDEX($AA$10:$AA$1009,$AE$6+1-A730))</f>
      </c>
      <c r="AD730" s="107">
        <f>IF(AC730="","",LN(1-AC730))</f>
      </c>
      <c r="AE730" s="107">
        <f>IF(AB730="","",-(2*A730-1)*(AB730+AD730)/$AE$6)</f>
      </c>
      <c r="AF730" s="106">
        <f>IF(AE730="","",SUM($AE$10:AE730)-$AE$6)</f>
      </c>
      <c r="AG730" s="106"/>
      <c r="AH730" s="106"/>
      <c r="AI730" s="106"/>
      <c r="AJ730" s="106"/>
      <c r="AK730" s="106"/>
    </row>
    <row r="731" ht="12.75" customHeight="1">
      <c r="A731" s="114">
        <v>722.0</v>
      </c>
      <c r="B731" s="107">
        <f>IF(A731&gt;$AE$6,"",SMALL(INDIRECT("'Selo '!"&amp;ADDRESS(17,$Z$3+5,4)&amp;":"&amp;ADDRESS(67,$Z$3+5,4)),A731))</f>
      </c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7"/>
      <c r="Y731" s="119"/>
      <c r="Z731" s="107">
        <f>IF(OR(A731&gt;$AE$6,$AE$6&lt;2,$B$6=0),"",(B731-$B$5)/$B$6)</f>
      </c>
      <c r="AA731" s="107">
        <f>IF(Z731="","",MAX(0.000000000001,MIN(0.999999999999,NORMSDIST(Z731))))</f>
      </c>
      <c r="AB731" s="107">
        <f>IF(AA731="","",LN(AA731))</f>
      </c>
      <c r="AC731" s="107">
        <f>IF(OR(A731&gt;$AE$6,$AE$6&lt;2,$B$6=0),"",INDEX($AA$10:$AA$1009,$AE$6+1-A731))</f>
      </c>
      <c r="AD731" s="107">
        <f>IF(AC731="","",LN(1-AC731))</f>
      </c>
      <c r="AE731" s="107">
        <f>IF(AB731="","",-(2*A731-1)*(AB731+AD731)/$AE$6)</f>
      </c>
      <c r="AF731" s="106">
        <f>IF(AE731="","",SUM($AE$10:AE731)-$AE$6)</f>
      </c>
      <c r="AG731" s="106"/>
      <c r="AH731" s="106"/>
      <c r="AI731" s="106"/>
      <c r="AJ731" s="106"/>
      <c r="AK731" s="106"/>
    </row>
    <row r="732" ht="12.75" customHeight="1">
      <c r="A732" s="114">
        <v>723.0</v>
      </c>
      <c r="B732" s="107">
        <f>IF(A732&gt;$AE$6,"",SMALL(INDIRECT("'Selo '!"&amp;ADDRESS(17,$Z$3+5,4)&amp;":"&amp;ADDRESS(67,$Z$3+5,4)),A732))</f>
      </c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7"/>
      <c r="Y732" s="119"/>
      <c r="Z732" s="107">
        <f>IF(OR(A732&gt;$AE$6,$AE$6&lt;2,$B$6=0),"",(B732-$B$5)/$B$6)</f>
      </c>
      <c r="AA732" s="107">
        <f>IF(Z732="","",MAX(0.000000000001,MIN(0.999999999999,NORMSDIST(Z732))))</f>
      </c>
      <c r="AB732" s="107">
        <f>IF(AA732="","",LN(AA732))</f>
      </c>
      <c r="AC732" s="107">
        <f>IF(OR(A732&gt;$AE$6,$AE$6&lt;2,$B$6=0),"",INDEX($AA$10:$AA$1009,$AE$6+1-A732))</f>
      </c>
      <c r="AD732" s="107">
        <f>IF(AC732="","",LN(1-AC732))</f>
      </c>
      <c r="AE732" s="107">
        <f>IF(AB732="","",-(2*A732-1)*(AB732+AD732)/$AE$6)</f>
      </c>
      <c r="AF732" s="106">
        <f>IF(AE732="","",SUM($AE$10:AE732)-$AE$6)</f>
      </c>
      <c r="AG732" s="106"/>
      <c r="AH732" s="106"/>
      <c r="AI732" s="106"/>
      <c r="AJ732" s="106"/>
      <c r="AK732" s="106"/>
    </row>
    <row r="733" ht="12.75" customHeight="1">
      <c r="A733" s="114">
        <v>724.0</v>
      </c>
      <c r="B733" s="107">
        <f>IF(A733&gt;$AE$6,"",SMALL(INDIRECT("'Selo '!"&amp;ADDRESS(17,$Z$3+5,4)&amp;":"&amp;ADDRESS(67,$Z$3+5,4)),A733))</f>
      </c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7"/>
      <c r="Y733" s="119"/>
      <c r="Z733" s="107">
        <f>IF(OR(A733&gt;$AE$6,$AE$6&lt;2,$B$6=0),"",(B733-$B$5)/$B$6)</f>
      </c>
      <c r="AA733" s="107">
        <f>IF(Z733="","",MAX(0.000000000001,MIN(0.999999999999,NORMSDIST(Z733))))</f>
      </c>
      <c r="AB733" s="107">
        <f>IF(AA733="","",LN(AA733))</f>
      </c>
      <c r="AC733" s="107">
        <f>IF(OR(A733&gt;$AE$6,$AE$6&lt;2,$B$6=0),"",INDEX($AA$10:$AA$1009,$AE$6+1-A733))</f>
      </c>
      <c r="AD733" s="107">
        <f>IF(AC733="","",LN(1-AC733))</f>
      </c>
      <c r="AE733" s="107">
        <f>IF(AB733="","",-(2*A733-1)*(AB733+AD733)/$AE$6)</f>
      </c>
      <c r="AF733" s="106">
        <f>IF(AE733="","",SUM($AE$10:AE733)-$AE$6)</f>
      </c>
      <c r="AG733" s="106"/>
      <c r="AH733" s="106"/>
      <c r="AI733" s="106"/>
      <c r="AJ733" s="106"/>
      <c r="AK733" s="106"/>
    </row>
    <row r="734" ht="12.75" customHeight="1">
      <c r="A734" s="114">
        <v>725.0</v>
      </c>
      <c r="B734" s="107">
        <f>IF(A734&gt;$AE$6,"",SMALL(INDIRECT("'Selo '!"&amp;ADDRESS(17,$Z$3+5,4)&amp;":"&amp;ADDRESS(67,$Z$3+5,4)),A734))</f>
      </c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7"/>
      <c r="Y734" s="119"/>
      <c r="Z734" s="107">
        <f>IF(OR(A734&gt;$AE$6,$AE$6&lt;2,$B$6=0),"",(B734-$B$5)/$B$6)</f>
      </c>
      <c r="AA734" s="107">
        <f>IF(Z734="","",MAX(0.000000000001,MIN(0.999999999999,NORMSDIST(Z734))))</f>
      </c>
      <c r="AB734" s="107">
        <f>IF(AA734="","",LN(AA734))</f>
      </c>
      <c r="AC734" s="107">
        <f>IF(OR(A734&gt;$AE$6,$AE$6&lt;2,$B$6=0),"",INDEX($AA$10:$AA$1009,$AE$6+1-A734))</f>
      </c>
      <c r="AD734" s="107">
        <f>IF(AC734="","",LN(1-AC734))</f>
      </c>
      <c r="AE734" s="107">
        <f>IF(AB734="","",-(2*A734-1)*(AB734+AD734)/$AE$6)</f>
      </c>
      <c r="AF734" s="106">
        <f>IF(AE734="","",SUM($AE$10:AE734)-$AE$6)</f>
      </c>
      <c r="AG734" s="106"/>
      <c r="AH734" s="106"/>
      <c r="AI734" s="106"/>
      <c r="AJ734" s="106"/>
      <c r="AK734" s="106"/>
    </row>
    <row r="735" ht="12.75" customHeight="1">
      <c r="A735" s="114">
        <v>726.0</v>
      </c>
      <c r="B735" s="107">
        <f>IF(A735&gt;$AE$6,"",SMALL(INDIRECT("'Selo '!"&amp;ADDRESS(17,$Z$3+5,4)&amp;":"&amp;ADDRESS(67,$Z$3+5,4)),A735))</f>
      </c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7"/>
      <c r="Y735" s="119"/>
      <c r="Z735" s="107">
        <f>IF(OR(A735&gt;$AE$6,$AE$6&lt;2,$B$6=0),"",(B735-$B$5)/$B$6)</f>
      </c>
      <c r="AA735" s="107">
        <f>IF(Z735="","",MAX(0.000000000001,MIN(0.999999999999,NORMSDIST(Z735))))</f>
      </c>
      <c r="AB735" s="107">
        <f>IF(AA735="","",LN(AA735))</f>
      </c>
      <c r="AC735" s="107">
        <f>IF(OR(A735&gt;$AE$6,$AE$6&lt;2,$B$6=0),"",INDEX($AA$10:$AA$1009,$AE$6+1-A735))</f>
      </c>
      <c r="AD735" s="107">
        <f>IF(AC735="","",LN(1-AC735))</f>
      </c>
      <c r="AE735" s="107">
        <f>IF(AB735="","",-(2*A735-1)*(AB735+AD735)/$AE$6)</f>
      </c>
      <c r="AF735" s="106">
        <f>IF(AE735="","",SUM($AE$10:AE735)-$AE$6)</f>
      </c>
      <c r="AG735" s="106"/>
      <c r="AH735" s="106"/>
      <c r="AI735" s="106"/>
      <c r="AJ735" s="106"/>
      <c r="AK735" s="106"/>
    </row>
    <row r="736" ht="12.75" customHeight="1">
      <c r="A736" s="114">
        <v>727.0</v>
      </c>
      <c r="B736" s="107">
        <f>IF(A736&gt;$AE$6,"",SMALL(INDIRECT("'Selo '!"&amp;ADDRESS(17,$Z$3+5,4)&amp;":"&amp;ADDRESS(67,$Z$3+5,4)),A736))</f>
      </c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7"/>
      <c r="Y736" s="119"/>
      <c r="Z736" s="107">
        <f>IF(OR(A736&gt;$AE$6,$AE$6&lt;2,$B$6=0),"",(B736-$B$5)/$B$6)</f>
      </c>
      <c r="AA736" s="107">
        <f>IF(Z736="","",MAX(0.000000000001,MIN(0.999999999999,NORMSDIST(Z736))))</f>
      </c>
      <c r="AB736" s="107">
        <f>IF(AA736="","",LN(AA736))</f>
      </c>
      <c r="AC736" s="107">
        <f>IF(OR(A736&gt;$AE$6,$AE$6&lt;2,$B$6=0),"",INDEX($AA$10:$AA$1009,$AE$6+1-A736))</f>
      </c>
      <c r="AD736" s="107">
        <f>IF(AC736="","",LN(1-AC736))</f>
      </c>
      <c r="AE736" s="107">
        <f>IF(AB736="","",-(2*A736-1)*(AB736+AD736)/$AE$6)</f>
      </c>
      <c r="AF736" s="106">
        <f>IF(AE736="","",SUM($AE$10:AE736)-$AE$6)</f>
      </c>
      <c r="AG736" s="106"/>
      <c r="AH736" s="106"/>
      <c r="AI736" s="106"/>
      <c r="AJ736" s="106"/>
      <c r="AK736" s="106"/>
    </row>
    <row r="737" ht="12.75" customHeight="1">
      <c r="A737" s="114">
        <v>728.0</v>
      </c>
      <c r="B737" s="107">
        <f>IF(A737&gt;$AE$6,"",SMALL(INDIRECT("'Selo '!"&amp;ADDRESS(17,$Z$3+5,4)&amp;":"&amp;ADDRESS(67,$Z$3+5,4)),A737))</f>
      </c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7"/>
      <c r="Y737" s="119"/>
      <c r="Z737" s="107">
        <f>IF(OR(A737&gt;$AE$6,$AE$6&lt;2,$B$6=0),"",(B737-$B$5)/$B$6)</f>
      </c>
      <c r="AA737" s="107">
        <f>IF(Z737="","",MAX(0.000000000001,MIN(0.999999999999,NORMSDIST(Z737))))</f>
      </c>
      <c r="AB737" s="107">
        <f>IF(AA737="","",LN(AA737))</f>
      </c>
      <c r="AC737" s="107">
        <f>IF(OR(A737&gt;$AE$6,$AE$6&lt;2,$B$6=0),"",INDEX($AA$10:$AA$1009,$AE$6+1-A737))</f>
      </c>
      <c r="AD737" s="107">
        <f>IF(AC737="","",LN(1-AC737))</f>
      </c>
      <c r="AE737" s="107">
        <f>IF(AB737="","",-(2*A737-1)*(AB737+AD737)/$AE$6)</f>
      </c>
      <c r="AF737" s="106">
        <f>IF(AE737="","",SUM($AE$10:AE737)-$AE$6)</f>
      </c>
      <c r="AG737" s="106"/>
      <c r="AH737" s="106"/>
      <c r="AI737" s="106"/>
      <c r="AJ737" s="106"/>
      <c r="AK737" s="106"/>
    </row>
    <row r="738" ht="12.75" customHeight="1">
      <c r="A738" s="114">
        <v>729.0</v>
      </c>
      <c r="B738" s="107">
        <f>IF(A738&gt;$AE$6,"",SMALL(INDIRECT("'Selo '!"&amp;ADDRESS(17,$Z$3+5,4)&amp;":"&amp;ADDRESS(67,$Z$3+5,4)),A738))</f>
      </c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7"/>
      <c r="Y738" s="119"/>
      <c r="Z738" s="107">
        <f>IF(OR(A738&gt;$AE$6,$AE$6&lt;2,$B$6=0),"",(B738-$B$5)/$B$6)</f>
      </c>
      <c r="AA738" s="107">
        <f>IF(Z738="","",MAX(0.000000000001,MIN(0.999999999999,NORMSDIST(Z738))))</f>
      </c>
      <c r="AB738" s="107">
        <f>IF(AA738="","",LN(AA738))</f>
      </c>
      <c r="AC738" s="107">
        <f>IF(OR(A738&gt;$AE$6,$AE$6&lt;2,$B$6=0),"",INDEX($AA$10:$AA$1009,$AE$6+1-A738))</f>
      </c>
      <c r="AD738" s="107">
        <f>IF(AC738="","",LN(1-AC738))</f>
      </c>
      <c r="AE738" s="107">
        <f>IF(AB738="","",-(2*A738-1)*(AB738+AD738)/$AE$6)</f>
      </c>
      <c r="AF738" s="106">
        <f>IF(AE738="","",SUM($AE$10:AE738)-$AE$6)</f>
      </c>
      <c r="AG738" s="106"/>
      <c r="AH738" s="106"/>
      <c r="AI738" s="106"/>
      <c r="AJ738" s="106"/>
      <c r="AK738" s="106"/>
    </row>
    <row r="739" ht="12.75" customHeight="1">
      <c r="A739" s="114">
        <v>730.0</v>
      </c>
      <c r="B739" s="107">
        <f>IF(A739&gt;$AE$6,"",SMALL(INDIRECT("'Selo '!"&amp;ADDRESS(17,$Z$3+5,4)&amp;":"&amp;ADDRESS(67,$Z$3+5,4)),A739))</f>
      </c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7"/>
      <c r="Y739" s="119"/>
      <c r="Z739" s="107">
        <f>IF(OR(A739&gt;$AE$6,$AE$6&lt;2,$B$6=0),"",(B739-$B$5)/$B$6)</f>
      </c>
      <c r="AA739" s="107">
        <f>IF(Z739="","",MAX(0.000000000001,MIN(0.999999999999,NORMSDIST(Z739))))</f>
      </c>
      <c r="AB739" s="107">
        <f>IF(AA739="","",LN(AA739))</f>
      </c>
      <c r="AC739" s="107">
        <f>IF(OR(A739&gt;$AE$6,$AE$6&lt;2,$B$6=0),"",INDEX($AA$10:$AA$1009,$AE$6+1-A739))</f>
      </c>
      <c r="AD739" s="107">
        <f>IF(AC739="","",LN(1-AC739))</f>
      </c>
      <c r="AE739" s="107">
        <f>IF(AB739="","",-(2*A739-1)*(AB739+AD739)/$AE$6)</f>
      </c>
      <c r="AF739" s="106">
        <f>IF(AE739="","",SUM($AE$10:AE739)-$AE$6)</f>
      </c>
      <c r="AG739" s="106"/>
      <c r="AH739" s="106"/>
      <c r="AI739" s="106"/>
      <c r="AJ739" s="106"/>
      <c r="AK739" s="106"/>
    </row>
    <row r="740" ht="12.75" customHeight="1">
      <c r="A740" s="114">
        <v>731.0</v>
      </c>
      <c r="B740" s="107">
        <f>IF(A740&gt;$AE$6,"",SMALL(INDIRECT("'Selo '!"&amp;ADDRESS(17,$Z$3+5,4)&amp;":"&amp;ADDRESS(67,$Z$3+5,4)),A740))</f>
      </c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7"/>
      <c r="Y740" s="119"/>
      <c r="Z740" s="107">
        <f>IF(OR(A740&gt;$AE$6,$AE$6&lt;2,$B$6=0),"",(B740-$B$5)/$B$6)</f>
      </c>
      <c r="AA740" s="107">
        <f>IF(Z740="","",MAX(0.000000000001,MIN(0.999999999999,NORMSDIST(Z740))))</f>
      </c>
      <c r="AB740" s="107">
        <f>IF(AA740="","",LN(AA740))</f>
      </c>
      <c r="AC740" s="107">
        <f>IF(OR(A740&gt;$AE$6,$AE$6&lt;2,$B$6=0),"",INDEX($AA$10:$AA$1009,$AE$6+1-A740))</f>
      </c>
      <c r="AD740" s="107">
        <f>IF(AC740="","",LN(1-AC740))</f>
      </c>
      <c r="AE740" s="107">
        <f>IF(AB740="","",-(2*A740-1)*(AB740+AD740)/$AE$6)</f>
      </c>
      <c r="AF740" s="106">
        <f>IF(AE740="","",SUM($AE$10:AE740)-$AE$6)</f>
      </c>
      <c r="AG740" s="106"/>
      <c r="AH740" s="106"/>
      <c r="AI740" s="106"/>
      <c r="AJ740" s="106"/>
      <c r="AK740" s="106"/>
    </row>
    <row r="741" ht="12.75" customHeight="1">
      <c r="A741" s="114">
        <v>732.0</v>
      </c>
      <c r="B741" s="107">
        <f>IF(A741&gt;$AE$6,"",SMALL(INDIRECT("'Selo '!"&amp;ADDRESS(17,$Z$3+5,4)&amp;":"&amp;ADDRESS(67,$Z$3+5,4)),A741))</f>
      </c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7"/>
      <c r="Y741" s="119"/>
      <c r="Z741" s="107">
        <f>IF(OR(A741&gt;$AE$6,$AE$6&lt;2,$B$6=0),"",(B741-$B$5)/$B$6)</f>
      </c>
      <c r="AA741" s="107">
        <f>IF(Z741="","",MAX(0.000000000001,MIN(0.999999999999,NORMSDIST(Z741))))</f>
      </c>
      <c r="AB741" s="107">
        <f>IF(AA741="","",LN(AA741))</f>
      </c>
      <c r="AC741" s="107">
        <f>IF(OR(A741&gt;$AE$6,$AE$6&lt;2,$B$6=0),"",INDEX($AA$10:$AA$1009,$AE$6+1-A741))</f>
      </c>
      <c r="AD741" s="107">
        <f>IF(AC741="","",LN(1-AC741))</f>
      </c>
      <c r="AE741" s="107">
        <f>IF(AB741="","",-(2*A741-1)*(AB741+AD741)/$AE$6)</f>
      </c>
      <c r="AF741" s="106">
        <f>IF(AE741="","",SUM($AE$10:AE741)-$AE$6)</f>
      </c>
      <c r="AG741" s="106"/>
      <c r="AH741" s="106"/>
      <c r="AI741" s="106"/>
      <c r="AJ741" s="106"/>
      <c r="AK741" s="106"/>
    </row>
    <row r="742" ht="12.75" customHeight="1">
      <c r="A742" s="114">
        <v>733.0</v>
      </c>
      <c r="B742" s="107">
        <f>IF(A742&gt;$AE$6,"",SMALL(INDIRECT("'Selo '!"&amp;ADDRESS(17,$Z$3+5,4)&amp;":"&amp;ADDRESS(67,$Z$3+5,4)),A742))</f>
      </c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7"/>
      <c r="Y742" s="119"/>
      <c r="Z742" s="107">
        <f>IF(OR(A742&gt;$AE$6,$AE$6&lt;2,$B$6=0),"",(B742-$B$5)/$B$6)</f>
      </c>
      <c r="AA742" s="107">
        <f>IF(Z742="","",MAX(0.000000000001,MIN(0.999999999999,NORMSDIST(Z742))))</f>
      </c>
      <c r="AB742" s="107">
        <f>IF(AA742="","",LN(AA742))</f>
      </c>
      <c r="AC742" s="107">
        <f>IF(OR(A742&gt;$AE$6,$AE$6&lt;2,$B$6=0),"",INDEX($AA$10:$AA$1009,$AE$6+1-A742))</f>
      </c>
      <c r="AD742" s="107">
        <f>IF(AC742="","",LN(1-AC742))</f>
      </c>
      <c r="AE742" s="107">
        <f>IF(AB742="","",-(2*A742-1)*(AB742+AD742)/$AE$6)</f>
      </c>
      <c r="AF742" s="106">
        <f>IF(AE742="","",SUM($AE$10:AE742)-$AE$6)</f>
      </c>
      <c r="AG742" s="106"/>
      <c r="AH742" s="106"/>
      <c r="AI742" s="106"/>
      <c r="AJ742" s="106"/>
      <c r="AK742" s="106"/>
    </row>
    <row r="743" ht="12.75" customHeight="1">
      <c r="A743" s="114">
        <v>734.0</v>
      </c>
      <c r="B743" s="107">
        <f>IF(A743&gt;$AE$6,"",SMALL(INDIRECT("'Selo '!"&amp;ADDRESS(17,$Z$3+5,4)&amp;":"&amp;ADDRESS(67,$Z$3+5,4)),A743))</f>
      </c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7"/>
      <c r="Y743" s="119"/>
      <c r="Z743" s="107">
        <f>IF(OR(A743&gt;$AE$6,$AE$6&lt;2,$B$6=0),"",(B743-$B$5)/$B$6)</f>
      </c>
      <c r="AA743" s="107">
        <f>IF(Z743="","",MAX(0.000000000001,MIN(0.999999999999,NORMSDIST(Z743))))</f>
      </c>
      <c r="AB743" s="107">
        <f>IF(AA743="","",LN(AA743))</f>
      </c>
      <c r="AC743" s="107">
        <f>IF(OR(A743&gt;$AE$6,$AE$6&lt;2,$B$6=0),"",INDEX($AA$10:$AA$1009,$AE$6+1-A743))</f>
      </c>
      <c r="AD743" s="107">
        <f>IF(AC743="","",LN(1-AC743))</f>
      </c>
      <c r="AE743" s="107">
        <f>IF(AB743="","",-(2*A743-1)*(AB743+AD743)/$AE$6)</f>
      </c>
      <c r="AF743" s="106">
        <f>IF(AE743="","",SUM($AE$10:AE743)-$AE$6)</f>
      </c>
      <c r="AG743" s="106"/>
      <c r="AH743" s="106"/>
      <c r="AI743" s="106"/>
      <c r="AJ743" s="106"/>
      <c r="AK743" s="106"/>
    </row>
    <row r="744" ht="12.75" customHeight="1">
      <c r="A744" s="114">
        <v>735.0</v>
      </c>
      <c r="B744" s="107">
        <f>IF(A744&gt;$AE$6,"",SMALL(INDIRECT("'Selo '!"&amp;ADDRESS(17,$Z$3+5,4)&amp;":"&amp;ADDRESS(67,$Z$3+5,4)),A744))</f>
      </c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7"/>
      <c r="Y744" s="119"/>
      <c r="Z744" s="107">
        <f>IF(OR(A744&gt;$AE$6,$AE$6&lt;2,$B$6=0),"",(B744-$B$5)/$B$6)</f>
      </c>
      <c r="AA744" s="107">
        <f>IF(Z744="","",MAX(0.000000000001,MIN(0.999999999999,NORMSDIST(Z744))))</f>
      </c>
      <c r="AB744" s="107">
        <f>IF(AA744="","",LN(AA744))</f>
      </c>
      <c r="AC744" s="107">
        <f>IF(OR(A744&gt;$AE$6,$AE$6&lt;2,$B$6=0),"",INDEX($AA$10:$AA$1009,$AE$6+1-A744))</f>
      </c>
      <c r="AD744" s="107">
        <f>IF(AC744="","",LN(1-AC744))</f>
      </c>
      <c r="AE744" s="107">
        <f>IF(AB744="","",-(2*A744-1)*(AB744+AD744)/$AE$6)</f>
      </c>
      <c r="AF744" s="106">
        <f>IF(AE744="","",SUM($AE$10:AE744)-$AE$6)</f>
      </c>
      <c r="AG744" s="106"/>
      <c r="AH744" s="106"/>
      <c r="AI744" s="106"/>
      <c r="AJ744" s="106"/>
      <c r="AK744" s="106"/>
    </row>
    <row r="745" ht="12.75" customHeight="1">
      <c r="A745" s="114">
        <v>736.0</v>
      </c>
      <c r="B745" s="107">
        <f>IF(A745&gt;$AE$6,"",SMALL(INDIRECT("'Selo '!"&amp;ADDRESS(17,$Z$3+5,4)&amp;":"&amp;ADDRESS(67,$Z$3+5,4)),A745))</f>
      </c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7"/>
      <c r="Y745" s="119"/>
      <c r="Z745" s="107">
        <f>IF(OR(A745&gt;$AE$6,$AE$6&lt;2,$B$6=0),"",(B745-$B$5)/$B$6)</f>
      </c>
      <c r="AA745" s="107">
        <f>IF(Z745="","",MAX(0.000000000001,MIN(0.999999999999,NORMSDIST(Z745))))</f>
      </c>
      <c r="AB745" s="107">
        <f>IF(AA745="","",LN(AA745))</f>
      </c>
      <c r="AC745" s="107">
        <f>IF(OR(A745&gt;$AE$6,$AE$6&lt;2,$B$6=0),"",INDEX($AA$10:$AA$1009,$AE$6+1-A745))</f>
      </c>
      <c r="AD745" s="107">
        <f>IF(AC745="","",LN(1-AC745))</f>
      </c>
      <c r="AE745" s="107">
        <f>IF(AB745="","",-(2*A745-1)*(AB745+AD745)/$AE$6)</f>
      </c>
      <c r="AF745" s="106">
        <f>IF(AE745="","",SUM($AE$10:AE745)-$AE$6)</f>
      </c>
      <c r="AG745" s="106"/>
      <c r="AH745" s="106"/>
      <c r="AI745" s="106"/>
      <c r="AJ745" s="106"/>
      <c r="AK745" s="106"/>
    </row>
    <row r="746" ht="12.75" customHeight="1">
      <c r="A746" s="114">
        <v>737.0</v>
      </c>
      <c r="B746" s="107">
        <f>IF(A746&gt;$AE$6,"",SMALL(INDIRECT("'Selo '!"&amp;ADDRESS(17,$Z$3+5,4)&amp;":"&amp;ADDRESS(67,$Z$3+5,4)),A746))</f>
      </c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7"/>
      <c r="Y746" s="119"/>
      <c r="Z746" s="107">
        <f>IF(OR(A746&gt;$AE$6,$AE$6&lt;2,$B$6=0),"",(B746-$B$5)/$B$6)</f>
      </c>
      <c r="AA746" s="107">
        <f>IF(Z746="","",MAX(0.000000000001,MIN(0.999999999999,NORMSDIST(Z746))))</f>
      </c>
      <c r="AB746" s="107">
        <f>IF(AA746="","",LN(AA746))</f>
      </c>
      <c r="AC746" s="107">
        <f>IF(OR(A746&gt;$AE$6,$AE$6&lt;2,$B$6=0),"",INDEX($AA$10:$AA$1009,$AE$6+1-A746))</f>
      </c>
      <c r="AD746" s="107">
        <f>IF(AC746="","",LN(1-AC746))</f>
      </c>
      <c r="AE746" s="107">
        <f>IF(AB746="","",-(2*A746-1)*(AB746+AD746)/$AE$6)</f>
      </c>
      <c r="AF746" s="106">
        <f>IF(AE746="","",SUM($AE$10:AE746)-$AE$6)</f>
      </c>
      <c r="AG746" s="106"/>
      <c r="AH746" s="106"/>
      <c r="AI746" s="106"/>
      <c r="AJ746" s="106"/>
      <c r="AK746" s="106"/>
    </row>
    <row r="747" ht="12.75" customHeight="1">
      <c r="A747" s="114">
        <v>738.0</v>
      </c>
      <c r="B747" s="107">
        <f>IF(A747&gt;$AE$6,"",SMALL(INDIRECT("'Selo '!"&amp;ADDRESS(17,$Z$3+5,4)&amp;":"&amp;ADDRESS(67,$Z$3+5,4)),A747))</f>
      </c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7"/>
      <c r="Y747" s="119"/>
      <c r="Z747" s="107">
        <f>IF(OR(A747&gt;$AE$6,$AE$6&lt;2,$B$6=0),"",(B747-$B$5)/$B$6)</f>
      </c>
      <c r="AA747" s="107">
        <f>IF(Z747="","",MAX(0.000000000001,MIN(0.999999999999,NORMSDIST(Z747))))</f>
      </c>
      <c r="AB747" s="107">
        <f>IF(AA747="","",LN(AA747))</f>
      </c>
      <c r="AC747" s="107">
        <f>IF(OR(A747&gt;$AE$6,$AE$6&lt;2,$B$6=0),"",INDEX($AA$10:$AA$1009,$AE$6+1-A747))</f>
      </c>
      <c r="AD747" s="107">
        <f>IF(AC747="","",LN(1-AC747))</f>
      </c>
      <c r="AE747" s="107">
        <f>IF(AB747="","",-(2*A747-1)*(AB747+AD747)/$AE$6)</f>
      </c>
      <c r="AF747" s="106">
        <f>IF(AE747="","",SUM($AE$10:AE747)-$AE$6)</f>
      </c>
      <c r="AG747" s="106"/>
      <c r="AH747" s="106"/>
      <c r="AI747" s="106"/>
      <c r="AJ747" s="106"/>
      <c r="AK747" s="106"/>
    </row>
    <row r="748" ht="12.75" customHeight="1">
      <c r="A748" s="114">
        <v>739.0</v>
      </c>
      <c r="B748" s="107">
        <f>IF(A748&gt;$AE$6,"",SMALL(INDIRECT("'Selo '!"&amp;ADDRESS(17,$Z$3+5,4)&amp;":"&amp;ADDRESS(67,$Z$3+5,4)),A748))</f>
      </c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7"/>
      <c r="Y748" s="119"/>
      <c r="Z748" s="107">
        <f>IF(OR(A748&gt;$AE$6,$AE$6&lt;2,$B$6=0),"",(B748-$B$5)/$B$6)</f>
      </c>
      <c r="AA748" s="107">
        <f>IF(Z748="","",MAX(0.000000000001,MIN(0.999999999999,NORMSDIST(Z748))))</f>
      </c>
      <c r="AB748" s="107">
        <f>IF(AA748="","",LN(AA748))</f>
      </c>
      <c r="AC748" s="107">
        <f>IF(OR(A748&gt;$AE$6,$AE$6&lt;2,$B$6=0),"",INDEX($AA$10:$AA$1009,$AE$6+1-A748))</f>
      </c>
      <c r="AD748" s="107">
        <f>IF(AC748="","",LN(1-AC748))</f>
      </c>
      <c r="AE748" s="107">
        <f>IF(AB748="","",-(2*A748-1)*(AB748+AD748)/$AE$6)</f>
      </c>
      <c r="AF748" s="106">
        <f>IF(AE748="","",SUM($AE$10:AE748)-$AE$6)</f>
      </c>
      <c r="AG748" s="106"/>
      <c r="AH748" s="106"/>
      <c r="AI748" s="106"/>
      <c r="AJ748" s="106"/>
      <c r="AK748" s="106"/>
    </row>
    <row r="749" ht="12.75" customHeight="1">
      <c r="A749" s="114">
        <v>740.0</v>
      </c>
      <c r="B749" s="107">
        <f>IF(A749&gt;$AE$6,"",SMALL(INDIRECT("'Selo '!"&amp;ADDRESS(17,$Z$3+5,4)&amp;":"&amp;ADDRESS(67,$Z$3+5,4)),A749))</f>
      </c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7"/>
      <c r="Y749" s="119"/>
      <c r="Z749" s="107">
        <f>IF(OR(A749&gt;$AE$6,$AE$6&lt;2,$B$6=0),"",(B749-$B$5)/$B$6)</f>
      </c>
      <c r="AA749" s="107">
        <f>IF(Z749="","",MAX(0.000000000001,MIN(0.999999999999,NORMSDIST(Z749))))</f>
      </c>
      <c r="AB749" s="107">
        <f>IF(AA749="","",LN(AA749))</f>
      </c>
      <c r="AC749" s="107">
        <f>IF(OR(A749&gt;$AE$6,$AE$6&lt;2,$B$6=0),"",INDEX($AA$10:$AA$1009,$AE$6+1-A749))</f>
      </c>
      <c r="AD749" s="107">
        <f>IF(AC749="","",LN(1-AC749))</f>
      </c>
      <c r="AE749" s="107">
        <f>IF(AB749="","",-(2*A749-1)*(AB749+AD749)/$AE$6)</f>
      </c>
      <c r="AF749" s="106">
        <f>IF(AE749="","",SUM($AE$10:AE749)-$AE$6)</f>
      </c>
      <c r="AG749" s="106"/>
      <c r="AH749" s="106"/>
      <c r="AI749" s="106"/>
      <c r="AJ749" s="106"/>
      <c r="AK749" s="106"/>
    </row>
    <row r="750" ht="12.75" customHeight="1">
      <c r="A750" s="114">
        <v>741.0</v>
      </c>
      <c r="B750" s="107">
        <f>IF(A750&gt;$AE$6,"",SMALL(INDIRECT("'Selo '!"&amp;ADDRESS(17,$Z$3+5,4)&amp;":"&amp;ADDRESS(67,$Z$3+5,4)),A750))</f>
      </c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7"/>
      <c r="Y750" s="119"/>
      <c r="Z750" s="107">
        <f>IF(OR(A750&gt;$AE$6,$AE$6&lt;2,$B$6=0),"",(B750-$B$5)/$B$6)</f>
      </c>
      <c r="AA750" s="107">
        <f>IF(Z750="","",MAX(0.000000000001,MIN(0.999999999999,NORMSDIST(Z750))))</f>
      </c>
      <c r="AB750" s="107">
        <f>IF(AA750="","",LN(AA750))</f>
      </c>
      <c r="AC750" s="107">
        <f>IF(OR(A750&gt;$AE$6,$AE$6&lt;2,$B$6=0),"",INDEX($AA$10:$AA$1009,$AE$6+1-A750))</f>
      </c>
      <c r="AD750" s="107">
        <f>IF(AC750="","",LN(1-AC750))</f>
      </c>
      <c r="AE750" s="107">
        <f>IF(AB750="","",-(2*A750-1)*(AB750+AD750)/$AE$6)</f>
      </c>
      <c r="AF750" s="106">
        <f>IF(AE750="","",SUM($AE$10:AE750)-$AE$6)</f>
      </c>
      <c r="AG750" s="106"/>
      <c r="AH750" s="106"/>
      <c r="AI750" s="106"/>
      <c r="AJ750" s="106"/>
      <c r="AK750" s="106"/>
    </row>
    <row r="751" ht="12.75" customHeight="1">
      <c r="A751" s="114">
        <v>742.0</v>
      </c>
      <c r="B751" s="107">
        <f>IF(A751&gt;$AE$6,"",SMALL(INDIRECT("'Selo '!"&amp;ADDRESS(17,$Z$3+5,4)&amp;":"&amp;ADDRESS(67,$Z$3+5,4)),A751))</f>
      </c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7"/>
      <c r="Y751" s="119"/>
      <c r="Z751" s="107">
        <f>IF(OR(A751&gt;$AE$6,$AE$6&lt;2,$B$6=0),"",(B751-$B$5)/$B$6)</f>
      </c>
      <c r="AA751" s="107">
        <f>IF(Z751="","",MAX(0.000000000001,MIN(0.999999999999,NORMSDIST(Z751))))</f>
      </c>
      <c r="AB751" s="107">
        <f>IF(AA751="","",LN(AA751))</f>
      </c>
      <c r="AC751" s="107">
        <f>IF(OR(A751&gt;$AE$6,$AE$6&lt;2,$B$6=0),"",INDEX($AA$10:$AA$1009,$AE$6+1-A751))</f>
      </c>
      <c r="AD751" s="107">
        <f>IF(AC751="","",LN(1-AC751))</f>
      </c>
      <c r="AE751" s="107">
        <f>IF(AB751="","",-(2*A751-1)*(AB751+AD751)/$AE$6)</f>
      </c>
      <c r="AF751" s="106">
        <f>IF(AE751="","",SUM($AE$10:AE751)-$AE$6)</f>
      </c>
      <c r="AG751" s="106"/>
      <c r="AH751" s="106"/>
      <c r="AI751" s="106"/>
      <c r="AJ751" s="106"/>
      <c r="AK751" s="106"/>
    </row>
    <row r="752" ht="12.75" customHeight="1">
      <c r="A752" s="114">
        <v>743.0</v>
      </c>
      <c r="B752" s="107">
        <f>IF(A752&gt;$AE$6,"",SMALL(INDIRECT("'Selo '!"&amp;ADDRESS(17,$Z$3+5,4)&amp;":"&amp;ADDRESS(67,$Z$3+5,4)),A752))</f>
      </c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7"/>
      <c r="Y752" s="119"/>
      <c r="Z752" s="107">
        <f>IF(OR(A752&gt;$AE$6,$AE$6&lt;2,$B$6=0),"",(B752-$B$5)/$B$6)</f>
      </c>
      <c r="AA752" s="107">
        <f>IF(Z752="","",MAX(0.000000000001,MIN(0.999999999999,NORMSDIST(Z752))))</f>
      </c>
      <c r="AB752" s="107">
        <f>IF(AA752="","",LN(AA752))</f>
      </c>
      <c r="AC752" s="107">
        <f>IF(OR(A752&gt;$AE$6,$AE$6&lt;2,$B$6=0),"",INDEX($AA$10:$AA$1009,$AE$6+1-A752))</f>
      </c>
      <c r="AD752" s="107">
        <f>IF(AC752="","",LN(1-AC752))</f>
      </c>
      <c r="AE752" s="107">
        <f>IF(AB752="","",-(2*A752-1)*(AB752+AD752)/$AE$6)</f>
      </c>
      <c r="AF752" s="106">
        <f>IF(AE752="","",SUM($AE$10:AE752)-$AE$6)</f>
      </c>
      <c r="AG752" s="106"/>
      <c r="AH752" s="106"/>
      <c r="AI752" s="106"/>
      <c r="AJ752" s="106"/>
      <c r="AK752" s="106"/>
    </row>
    <row r="753" ht="12.75" customHeight="1">
      <c r="A753" s="114">
        <v>744.0</v>
      </c>
      <c r="B753" s="107">
        <f>IF(A753&gt;$AE$6,"",SMALL(INDIRECT("'Selo '!"&amp;ADDRESS(17,$Z$3+5,4)&amp;":"&amp;ADDRESS(67,$Z$3+5,4)),A753))</f>
      </c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7"/>
      <c r="Y753" s="119"/>
      <c r="Z753" s="107">
        <f>IF(OR(A753&gt;$AE$6,$AE$6&lt;2,$B$6=0),"",(B753-$B$5)/$B$6)</f>
      </c>
      <c r="AA753" s="107">
        <f>IF(Z753="","",MAX(0.000000000001,MIN(0.999999999999,NORMSDIST(Z753))))</f>
      </c>
      <c r="AB753" s="107">
        <f>IF(AA753="","",LN(AA753))</f>
      </c>
      <c r="AC753" s="107">
        <f>IF(OR(A753&gt;$AE$6,$AE$6&lt;2,$B$6=0),"",INDEX($AA$10:$AA$1009,$AE$6+1-A753))</f>
      </c>
      <c r="AD753" s="107">
        <f>IF(AC753="","",LN(1-AC753))</f>
      </c>
      <c r="AE753" s="107">
        <f>IF(AB753="","",-(2*A753-1)*(AB753+AD753)/$AE$6)</f>
      </c>
      <c r="AF753" s="106">
        <f>IF(AE753="","",SUM($AE$10:AE753)-$AE$6)</f>
      </c>
      <c r="AG753" s="106"/>
      <c r="AH753" s="106"/>
      <c r="AI753" s="106"/>
      <c r="AJ753" s="106"/>
      <c r="AK753" s="106"/>
    </row>
    <row r="754" ht="12.75" customHeight="1">
      <c r="A754" s="114">
        <v>745.0</v>
      </c>
      <c r="B754" s="107">
        <f>IF(A754&gt;$AE$6,"",SMALL(INDIRECT("'Selo '!"&amp;ADDRESS(17,$Z$3+5,4)&amp;":"&amp;ADDRESS(67,$Z$3+5,4)),A754))</f>
      </c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7"/>
      <c r="Y754" s="119"/>
      <c r="Z754" s="107">
        <f>IF(OR(A754&gt;$AE$6,$AE$6&lt;2,$B$6=0),"",(B754-$B$5)/$B$6)</f>
      </c>
      <c r="AA754" s="107">
        <f>IF(Z754="","",MAX(0.000000000001,MIN(0.999999999999,NORMSDIST(Z754))))</f>
      </c>
      <c r="AB754" s="107">
        <f>IF(AA754="","",LN(AA754))</f>
      </c>
      <c r="AC754" s="107">
        <f>IF(OR(A754&gt;$AE$6,$AE$6&lt;2,$B$6=0),"",INDEX($AA$10:$AA$1009,$AE$6+1-A754))</f>
      </c>
      <c r="AD754" s="107">
        <f>IF(AC754="","",LN(1-AC754))</f>
      </c>
      <c r="AE754" s="107">
        <f>IF(AB754="","",-(2*A754-1)*(AB754+AD754)/$AE$6)</f>
      </c>
      <c r="AF754" s="106">
        <f>IF(AE754="","",SUM($AE$10:AE754)-$AE$6)</f>
      </c>
      <c r="AG754" s="106"/>
      <c r="AH754" s="106"/>
      <c r="AI754" s="106"/>
      <c r="AJ754" s="106"/>
      <c r="AK754" s="106"/>
    </row>
    <row r="755" ht="12.75" customHeight="1">
      <c r="A755" s="114">
        <v>746.0</v>
      </c>
      <c r="B755" s="107">
        <f>IF(A755&gt;$AE$6,"",SMALL(INDIRECT("'Selo '!"&amp;ADDRESS(17,$Z$3+5,4)&amp;":"&amp;ADDRESS(67,$Z$3+5,4)),A755))</f>
      </c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7"/>
      <c r="Y755" s="119"/>
      <c r="Z755" s="107">
        <f>IF(OR(A755&gt;$AE$6,$AE$6&lt;2,$B$6=0),"",(B755-$B$5)/$B$6)</f>
      </c>
      <c r="AA755" s="107">
        <f>IF(Z755="","",MAX(0.000000000001,MIN(0.999999999999,NORMSDIST(Z755))))</f>
      </c>
      <c r="AB755" s="107">
        <f>IF(AA755="","",LN(AA755))</f>
      </c>
      <c r="AC755" s="107">
        <f>IF(OR(A755&gt;$AE$6,$AE$6&lt;2,$B$6=0),"",INDEX($AA$10:$AA$1009,$AE$6+1-A755))</f>
      </c>
      <c r="AD755" s="107">
        <f>IF(AC755="","",LN(1-AC755))</f>
      </c>
      <c r="AE755" s="107">
        <f>IF(AB755="","",-(2*A755-1)*(AB755+AD755)/$AE$6)</f>
      </c>
      <c r="AF755" s="106">
        <f>IF(AE755="","",SUM($AE$10:AE755)-$AE$6)</f>
      </c>
      <c r="AG755" s="106"/>
      <c r="AH755" s="106"/>
      <c r="AI755" s="106"/>
      <c r="AJ755" s="106"/>
      <c r="AK755" s="106"/>
    </row>
    <row r="756" ht="12.75" customHeight="1">
      <c r="A756" s="114">
        <v>747.0</v>
      </c>
      <c r="B756" s="107">
        <f>IF(A756&gt;$AE$6,"",SMALL(INDIRECT("'Selo '!"&amp;ADDRESS(17,$Z$3+5,4)&amp;":"&amp;ADDRESS(67,$Z$3+5,4)),A756))</f>
      </c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7"/>
      <c r="Y756" s="119"/>
      <c r="Z756" s="107">
        <f>IF(OR(A756&gt;$AE$6,$AE$6&lt;2,$B$6=0),"",(B756-$B$5)/$B$6)</f>
      </c>
      <c r="AA756" s="107">
        <f>IF(Z756="","",MAX(0.000000000001,MIN(0.999999999999,NORMSDIST(Z756))))</f>
      </c>
      <c r="AB756" s="107">
        <f>IF(AA756="","",LN(AA756))</f>
      </c>
      <c r="AC756" s="107">
        <f>IF(OR(A756&gt;$AE$6,$AE$6&lt;2,$B$6=0),"",INDEX($AA$10:$AA$1009,$AE$6+1-A756))</f>
      </c>
      <c r="AD756" s="107">
        <f>IF(AC756="","",LN(1-AC756))</f>
      </c>
      <c r="AE756" s="107">
        <f>IF(AB756="","",-(2*A756-1)*(AB756+AD756)/$AE$6)</f>
      </c>
      <c r="AF756" s="106">
        <f>IF(AE756="","",SUM($AE$10:AE756)-$AE$6)</f>
      </c>
      <c r="AG756" s="106"/>
      <c r="AH756" s="106"/>
      <c r="AI756" s="106"/>
      <c r="AJ756" s="106"/>
      <c r="AK756" s="106"/>
    </row>
    <row r="757" ht="12.75" customHeight="1">
      <c r="A757" s="114">
        <v>748.0</v>
      </c>
      <c r="B757" s="107">
        <f>IF(A757&gt;$AE$6,"",SMALL(INDIRECT("'Selo '!"&amp;ADDRESS(17,$Z$3+5,4)&amp;":"&amp;ADDRESS(67,$Z$3+5,4)),A757))</f>
      </c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7"/>
      <c r="Y757" s="119"/>
      <c r="Z757" s="107">
        <f>IF(OR(A757&gt;$AE$6,$AE$6&lt;2,$B$6=0),"",(B757-$B$5)/$B$6)</f>
      </c>
      <c r="AA757" s="107">
        <f>IF(Z757="","",MAX(0.000000000001,MIN(0.999999999999,NORMSDIST(Z757))))</f>
      </c>
      <c r="AB757" s="107">
        <f>IF(AA757="","",LN(AA757))</f>
      </c>
      <c r="AC757" s="107">
        <f>IF(OR(A757&gt;$AE$6,$AE$6&lt;2,$B$6=0),"",INDEX($AA$10:$AA$1009,$AE$6+1-A757))</f>
      </c>
      <c r="AD757" s="107">
        <f>IF(AC757="","",LN(1-AC757))</f>
      </c>
      <c r="AE757" s="107">
        <f>IF(AB757="","",-(2*A757-1)*(AB757+AD757)/$AE$6)</f>
      </c>
      <c r="AF757" s="106">
        <f>IF(AE757="","",SUM($AE$10:AE757)-$AE$6)</f>
      </c>
      <c r="AG757" s="106"/>
      <c r="AH757" s="106"/>
      <c r="AI757" s="106"/>
      <c r="AJ757" s="106"/>
      <c r="AK757" s="106"/>
    </row>
    <row r="758" ht="12.75" customHeight="1">
      <c r="A758" s="114">
        <v>749.0</v>
      </c>
      <c r="B758" s="107">
        <f>IF(A758&gt;$AE$6,"",SMALL(INDIRECT("'Selo '!"&amp;ADDRESS(17,$Z$3+5,4)&amp;":"&amp;ADDRESS(67,$Z$3+5,4)),A758))</f>
      </c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7"/>
      <c r="Y758" s="119"/>
      <c r="Z758" s="107">
        <f>IF(OR(A758&gt;$AE$6,$AE$6&lt;2,$B$6=0),"",(B758-$B$5)/$B$6)</f>
      </c>
      <c r="AA758" s="107">
        <f>IF(Z758="","",MAX(0.000000000001,MIN(0.999999999999,NORMSDIST(Z758))))</f>
      </c>
      <c r="AB758" s="107">
        <f>IF(AA758="","",LN(AA758))</f>
      </c>
      <c r="AC758" s="107">
        <f>IF(OR(A758&gt;$AE$6,$AE$6&lt;2,$B$6=0),"",INDEX($AA$10:$AA$1009,$AE$6+1-A758))</f>
      </c>
      <c r="AD758" s="107">
        <f>IF(AC758="","",LN(1-AC758))</f>
      </c>
      <c r="AE758" s="107">
        <f>IF(AB758="","",-(2*A758-1)*(AB758+AD758)/$AE$6)</f>
      </c>
      <c r="AF758" s="106">
        <f>IF(AE758="","",SUM($AE$10:AE758)-$AE$6)</f>
      </c>
      <c r="AG758" s="106"/>
      <c r="AH758" s="106"/>
      <c r="AI758" s="106"/>
      <c r="AJ758" s="106"/>
      <c r="AK758" s="106"/>
    </row>
    <row r="759" ht="12.75" customHeight="1">
      <c r="A759" s="114">
        <v>750.0</v>
      </c>
      <c r="B759" s="107">
        <f>IF(A759&gt;$AE$6,"",SMALL(INDIRECT("'Selo '!"&amp;ADDRESS(17,$Z$3+5,4)&amp;":"&amp;ADDRESS(67,$Z$3+5,4)),A759))</f>
      </c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7"/>
      <c r="Y759" s="119"/>
      <c r="Z759" s="107">
        <f>IF(OR(A759&gt;$AE$6,$AE$6&lt;2,$B$6=0),"",(B759-$B$5)/$B$6)</f>
      </c>
      <c r="AA759" s="107">
        <f>IF(Z759="","",MAX(0.000000000001,MIN(0.999999999999,NORMSDIST(Z759))))</f>
      </c>
      <c r="AB759" s="107">
        <f>IF(AA759="","",LN(AA759))</f>
      </c>
      <c r="AC759" s="107">
        <f>IF(OR(A759&gt;$AE$6,$AE$6&lt;2,$B$6=0),"",INDEX($AA$10:$AA$1009,$AE$6+1-A759))</f>
      </c>
      <c r="AD759" s="107">
        <f>IF(AC759="","",LN(1-AC759))</f>
      </c>
      <c r="AE759" s="107">
        <f>IF(AB759="","",-(2*A759-1)*(AB759+AD759)/$AE$6)</f>
      </c>
      <c r="AF759" s="106">
        <f>IF(AE759="","",SUM($AE$10:AE759)-$AE$6)</f>
      </c>
      <c r="AG759" s="106"/>
      <c r="AH759" s="106"/>
      <c r="AI759" s="106"/>
      <c r="AJ759" s="106"/>
      <c r="AK759" s="106"/>
    </row>
    <row r="760" ht="12.75" customHeight="1">
      <c r="A760" s="114">
        <v>751.0</v>
      </c>
      <c r="B760" s="107">
        <f>IF(A760&gt;$AE$6,"",SMALL(INDIRECT("'Selo '!"&amp;ADDRESS(17,$Z$3+5,4)&amp;":"&amp;ADDRESS(67,$Z$3+5,4)),A760))</f>
      </c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7"/>
      <c r="Y760" s="119"/>
      <c r="Z760" s="107">
        <f>IF(OR(A760&gt;$AE$6,$AE$6&lt;2,$B$6=0),"",(B760-$B$5)/$B$6)</f>
      </c>
      <c r="AA760" s="107">
        <f>IF(Z760="","",MAX(0.000000000001,MIN(0.999999999999,NORMSDIST(Z760))))</f>
      </c>
      <c r="AB760" s="107">
        <f>IF(AA760="","",LN(AA760))</f>
      </c>
      <c r="AC760" s="107">
        <f>IF(OR(A760&gt;$AE$6,$AE$6&lt;2,$B$6=0),"",INDEX($AA$10:$AA$1009,$AE$6+1-A760))</f>
      </c>
      <c r="AD760" s="107">
        <f>IF(AC760="","",LN(1-AC760))</f>
      </c>
      <c r="AE760" s="107">
        <f>IF(AB760="","",-(2*A760-1)*(AB760+AD760)/$AE$6)</f>
      </c>
      <c r="AF760" s="106">
        <f>IF(AE760="","",SUM($AE$10:AE760)-$AE$6)</f>
      </c>
      <c r="AG760" s="106"/>
      <c r="AH760" s="106"/>
      <c r="AI760" s="106"/>
      <c r="AJ760" s="106"/>
      <c r="AK760" s="106"/>
    </row>
    <row r="761" ht="12.75" customHeight="1">
      <c r="A761" s="114">
        <v>752.0</v>
      </c>
      <c r="B761" s="107">
        <f>IF(A761&gt;$AE$6,"",SMALL(INDIRECT("'Selo '!"&amp;ADDRESS(17,$Z$3+5,4)&amp;":"&amp;ADDRESS(67,$Z$3+5,4)),A761))</f>
      </c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7"/>
      <c r="Y761" s="119"/>
      <c r="Z761" s="107">
        <f>IF(OR(A761&gt;$AE$6,$AE$6&lt;2,$B$6=0),"",(B761-$B$5)/$B$6)</f>
      </c>
      <c r="AA761" s="107">
        <f>IF(Z761="","",MAX(0.000000000001,MIN(0.999999999999,NORMSDIST(Z761))))</f>
      </c>
      <c r="AB761" s="107">
        <f>IF(AA761="","",LN(AA761))</f>
      </c>
      <c r="AC761" s="107">
        <f>IF(OR(A761&gt;$AE$6,$AE$6&lt;2,$B$6=0),"",INDEX($AA$10:$AA$1009,$AE$6+1-A761))</f>
      </c>
      <c r="AD761" s="107">
        <f>IF(AC761="","",LN(1-AC761))</f>
      </c>
      <c r="AE761" s="107">
        <f>IF(AB761="","",-(2*A761-1)*(AB761+AD761)/$AE$6)</f>
      </c>
      <c r="AF761" s="106">
        <f>IF(AE761="","",SUM($AE$10:AE761)-$AE$6)</f>
      </c>
      <c r="AG761" s="106"/>
      <c r="AH761" s="106"/>
      <c r="AI761" s="106"/>
      <c r="AJ761" s="106"/>
      <c r="AK761" s="106"/>
    </row>
    <row r="762" ht="12.75" customHeight="1">
      <c r="A762" s="114">
        <v>753.0</v>
      </c>
      <c r="B762" s="107">
        <f>IF(A762&gt;$AE$6,"",SMALL(INDIRECT("'Selo '!"&amp;ADDRESS(17,$Z$3+5,4)&amp;":"&amp;ADDRESS(67,$Z$3+5,4)),A762))</f>
      </c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7"/>
      <c r="Y762" s="119"/>
      <c r="Z762" s="107">
        <f>IF(OR(A762&gt;$AE$6,$AE$6&lt;2,$B$6=0),"",(B762-$B$5)/$B$6)</f>
      </c>
      <c r="AA762" s="107">
        <f>IF(Z762="","",MAX(0.000000000001,MIN(0.999999999999,NORMSDIST(Z762))))</f>
      </c>
      <c r="AB762" s="107">
        <f>IF(AA762="","",LN(AA762))</f>
      </c>
      <c r="AC762" s="107">
        <f>IF(OR(A762&gt;$AE$6,$AE$6&lt;2,$B$6=0),"",INDEX($AA$10:$AA$1009,$AE$6+1-A762))</f>
      </c>
      <c r="AD762" s="107">
        <f>IF(AC762="","",LN(1-AC762))</f>
      </c>
      <c r="AE762" s="107">
        <f>IF(AB762="","",-(2*A762-1)*(AB762+AD762)/$AE$6)</f>
      </c>
      <c r="AF762" s="106">
        <f>IF(AE762="","",SUM($AE$10:AE762)-$AE$6)</f>
      </c>
      <c r="AG762" s="106"/>
      <c r="AH762" s="106"/>
      <c r="AI762" s="106"/>
      <c r="AJ762" s="106"/>
      <c r="AK762" s="106"/>
    </row>
    <row r="763" ht="12.75" customHeight="1">
      <c r="A763" s="114">
        <v>754.0</v>
      </c>
      <c r="B763" s="107">
        <f>IF(A763&gt;$AE$6,"",SMALL(INDIRECT("'Selo '!"&amp;ADDRESS(17,$Z$3+5,4)&amp;":"&amp;ADDRESS(67,$Z$3+5,4)),A763))</f>
      </c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7"/>
      <c r="Y763" s="119"/>
      <c r="Z763" s="107">
        <f>IF(OR(A763&gt;$AE$6,$AE$6&lt;2,$B$6=0),"",(B763-$B$5)/$B$6)</f>
      </c>
      <c r="AA763" s="107">
        <f>IF(Z763="","",MAX(0.000000000001,MIN(0.999999999999,NORMSDIST(Z763))))</f>
      </c>
      <c r="AB763" s="107">
        <f>IF(AA763="","",LN(AA763))</f>
      </c>
      <c r="AC763" s="107">
        <f>IF(OR(A763&gt;$AE$6,$AE$6&lt;2,$B$6=0),"",INDEX($AA$10:$AA$1009,$AE$6+1-A763))</f>
      </c>
      <c r="AD763" s="107">
        <f>IF(AC763="","",LN(1-AC763))</f>
      </c>
      <c r="AE763" s="107">
        <f>IF(AB763="","",-(2*A763-1)*(AB763+AD763)/$AE$6)</f>
      </c>
      <c r="AF763" s="106">
        <f>IF(AE763="","",SUM($AE$10:AE763)-$AE$6)</f>
      </c>
      <c r="AG763" s="106"/>
      <c r="AH763" s="106"/>
      <c r="AI763" s="106"/>
      <c r="AJ763" s="106"/>
      <c r="AK763" s="106"/>
    </row>
    <row r="764" ht="12.75" customHeight="1">
      <c r="A764" s="114">
        <v>755.0</v>
      </c>
      <c r="B764" s="107">
        <f>IF(A764&gt;$AE$6,"",SMALL(INDIRECT("'Selo '!"&amp;ADDRESS(17,$Z$3+5,4)&amp;":"&amp;ADDRESS(67,$Z$3+5,4)),A764))</f>
      </c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7"/>
      <c r="Y764" s="119"/>
      <c r="Z764" s="107">
        <f>IF(OR(A764&gt;$AE$6,$AE$6&lt;2,$B$6=0),"",(B764-$B$5)/$B$6)</f>
      </c>
      <c r="AA764" s="107">
        <f>IF(Z764="","",MAX(0.000000000001,MIN(0.999999999999,NORMSDIST(Z764))))</f>
      </c>
      <c r="AB764" s="107">
        <f>IF(AA764="","",LN(AA764))</f>
      </c>
      <c r="AC764" s="107">
        <f>IF(OR(A764&gt;$AE$6,$AE$6&lt;2,$B$6=0),"",INDEX($AA$10:$AA$1009,$AE$6+1-A764))</f>
      </c>
      <c r="AD764" s="107">
        <f>IF(AC764="","",LN(1-AC764))</f>
      </c>
      <c r="AE764" s="107">
        <f>IF(AB764="","",-(2*A764-1)*(AB764+AD764)/$AE$6)</f>
      </c>
      <c r="AF764" s="106">
        <f>IF(AE764="","",SUM($AE$10:AE764)-$AE$6)</f>
      </c>
      <c r="AG764" s="106"/>
      <c r="AH764" s="106"/>
      <c r="AI764" s="106"/>
      <c r="AJ764" s="106"/>
      <c r="AK764" s="106"/>
    </row>
    <row r="765" ht="12.75" customHeight="1">
      <c r="A765" s="114">
        <v>756.0</v>
      </c>
      <c r="B765" s="107">
        <f>IF(A765&gt;$AE$6,"",SMALL(INDIRECT("'Selo '!"&amp;ADDRESS(17,$Z$3+5,4)&amp;":"&amp;ADDRESS(67,$Z$3+5,4)),A765))</f>
      </c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7"/>
      <c r="Y765" s="119"/>
      <c r="Z765" s="107">
        <f>IF(OR(A765&gt;$AE$6,$AE$6&lt;2,$B$6=0),"",(B765-$B$5)/$B$6)</f>
      </c>
      <c r="AA765" s="107">
        <f>IF(Z765="","",MAX(0.000000000001,MIN(0.999999999999,NORMSDIST(Z765))))</f>
      </c>
      <c r="AB765" s="107">
        <f>IF(AA765="","",LN(AA765))</f>
      </c>
      <c r="AC765" s="107">
        <f>IF(OR(A765&gt;$AE$6,$AE$6&lt;2,$B$6=0),"",INDEX($AA$10:$AA$1009,$AE$6+1-A765))</f>
      </c>
      <c r="AD765" s="107">
        <f>IF(AC765="","",LN(1-AC765))</f>
      </c>
      <c r="AE765" s="107">
        <f>IF(AB765="","",-(2*A765-1)*(AB765+AD765)/$AE$6)</f>
      </c>
      <c r="AF765" s="106">
        <f>IF(AE765="","",SUM($AE$10:AE765)-$AE$6)</f>
      </c>
      <c r="AG765" s="106"/>
      <c r="AH765" s="106"/>
      <c r="AI765" s="106"/>
      <c r="AJ765" s="106"/>
      <c r="AK765" s="106"/>
    </row>
    <row r="766" ht="12.75" customHeight="1">
      <c r="A766" s="114">
        <v>757.0</v>
      </c>
      <c r="B766" s="107">
        <f>IF(A766&gt;$AE$6,"",SMALL(INDIRECT("'Selo '!"&amp;ADDRESS(17,$Z$3+5,4)&amp;":"&amp;ADDRESS(67,$Z$3+5,4)),A766))</f>
      </c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7"/>
      <c r="Y766" s="119"/>
      <c r="Z766" s="107">
        <f>IF(OR(A766&gt;$AE$6,$AE$6&lt;2,$B$6=0),"",(B766-$B$5)/$B$6)</f>
      </c>
      <c r="AA766" s="107">
        <f>IF(Z766="","",MAX(0.000000000001,MIN(0.999999999999,NORMSDIST(Z766))))</f>
      </c>
      <c r="AB766" s="107">
        <f>IF(AA766="","",LN(AA766))</f>
      </c>
      <c r="AC766" s="107">
        <f>IF(OR(A766&gt;$AE$6,$AE$6&lt;2,$B$6=0),"",INDEX($AA$10:$AA$1009,$AE$6+1-A766))</f>
      </c>
      <c r="AD766" s="107">
        <f>IF(AC766="","",LN(1-AC766))</f>
      </c>
      <c r="AE766" s="107">
        <f>IF(AB766="","",-(2*A766-1)*(AB766+AD766)/$AE$6)</f>
      </c>
      <c r="AF766" s="106">
        <f>IF(AE766="","",SUM($AE$10:AE766)-$AE$6)</f>
      </c>
      <c r="AG766" s="106"/>
      <c r="AH766" s="106"/>
      <c r="AI766" s="106"/>
      <c r="AJ766" s="106"/>
      <c r="AK766" s="106"/>
    </row>
    <row r="767" ht="12.75" customHeight="1">
      <c r="A767" s="114">
        <v>758.0</v>
      </c>
      <c r="B767" s="107">
        <f>IF(A767&gt;$AE$6,"",SMALL(INDIRECT("'Selo '!"&amp;ADDRESS(17,$Z$3+5,4)&amp;":"&amp;ADDRESS(67,$Z$3+5,4)),A767))</f>
      </c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7"/>
      <c r="Y767" s="119"/>
      <c r="Z767" s="107">
        <f>IF(OR(A767&gt;$AE$6,$AE$6&lt;2,$B$6=0),"",(B767-$B$5)/$B$6)</f>
      </c>
      <c r="AA767" s="107">
        <f>IF(Z767="","",MAX(0.000000000001,MIN(0.999999999999,NORMSDIST(Z767))))</f>
      </c>
      <c r="AB767" s="107">
        <f>IF(AA767="","",LN(AA767))</f>
      </c>
      <c r="AC767" s="107">
        <f>IF(OR(A767&gt;$AE$6,$AE$6&lt;2,$B$6=0),"",INDEX($AA$10:$AA$1009,$AE$6+1-A767))</f>
      </c>
      <c r="AD767" s="107">
        <f>IF(AC767="","",LN(1-AC767))</f>
      </c>
      <c r="AE767" s="107">
        <f>IF(AB767="","",-(2*A767-1)*(AB767+AD767)/$AE$6)</f>
      </c>
      <c r="AF767" s="106">
        <f>IF(AE767="","",SUM($AE$10:AE767)-$AE$6)</f>
      </c>
      <c r="AG767" s="106"/>
      <c r="AH767" s="106"/>
      <c r="AI767" s="106"/>
      <c r="AJ767" s="106"/>
      <c r="AK767" s="106"/>
    </row>
    <row r="768" ht="12.75" customHeight="1">
      <c r="A768" s="114">
        <v>759.0</v>
      </c>
      <c r="B768" s="107">
        <f>IF(A768&gt;$AE$6,"",SMALL(INDIRECT("'Selo '!"&amp;ADDRESS(17,$Z$3+5,4)&amp;":"&amp;ADDRESS(67,$Z$3+5,4)),A768))</f>
      </c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7"/>
      <c r="Y768" s="119"/>
      <c r="Z768" s="107">
        <f>IF(OR(A768&gt;$AE$6,$AE$6&lt;2,$B$6=0),"",(B768-$B$5)/$B$6)</f>
      </c>
      <c r="AA768" s="107">
        <f>IF(Z768="","",MAX(0.000000000001,MIN(0.999999999999,NORMSDIST(Z768))))</f>
      </c>
      <c r="AB768" s="107">
        <f>IF(AA768="","",LN(AA768))</f>
      </c>
      <c r="AC768" s="107">
        <f>IF(OR(A768&gt;$AE$6,$AE$6&lt;2,$B$6=0),"",INDEX($AA$10:$AA$1009,$AE$6+1-A768))</f>
      </c>
      <c r="AD768" s="107">
        <f>IF(AC768="","",LN(1-AC768))</f>
      </c>
      <c r="AE768" s="107">
        <f>IF(AB768="","",-(2*A768-1)*(AB768+AD768)/$AE$6)</f>
      </c>
      <c r="AF768" s="106">
        <f>IF(AE768="","",SUM($AE$10:AE768)-$AE$6)</f>
      </c>
      <c r="AG768" s="106"/>
      <c r="AH768" s="106"/>
      <c r="AI768" s="106"/>
      <c r="AJ768" s="106"/>
      <c r="AK768" s="106"/>
    </row>
    <row r="769" ht="12.75" customHeight="1">
      <c r="A769" s="114">
        <v>760.0</v>
      </c>
      <c r="B769" s="107">
        <f>IF(A769&gt;$AE$6,"",SMALL(INDIRECT("'Selo '!"&amp;ADDRESS(17,$Z$3+5,4)&amp;":"&amp;ADDRESS(67,$Z$3+5,4)),A769))</f>
      </c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7"/>
      <c r="Y769" s="119"/>
      <c r="Z769" s="107">
        <f>IF(OR(A769&gt;$AE$6,$AE$6&lt;2,$B$6=0),"",(B769-$B$5)/$B$6)</f>
      </c>
      <c r="AA769" s="107">
        <f>IF(Z769="","",MAX(0.000000000001,MIN(0.999999999999,NORMSDIST(Z769))))</f>
      </c>
      <c r="AB769" s="107">
        <f>IF(AA769="","",LN(AA769))</f>
      </c>
      <c r="AC769" s="107">
        <f>IF(OR(A769&gt;$AE$6,$AE$6&lt;2,$B$6=0),"",INDEX($AA$10:$AA$1009,$AE$6+1-A769))</f>
      </c>
      <c r="AD769" s="107">
        <f>IF(AC769="","",LN(1-AC769))</f>
      </c>
      <c r="AE769" s="107">
        <f>IF(AB769="","",-(2*A769-1)*(AB769+AD769)/$AE$6)</f>
      </c>
      <c r="AF769" s="106">
        <f>IF(AE769="","",SUM($AE$10:AE769)-$AE$6)</f>
      </c>
      <c r="AG769" s="106"/>
      <c r="AH769" s="106"/>
      <c r="AI769" s="106"/>
      <c r="AJ769" s="106"/>
      <c r="AK769" s="106"/>
    </row>
    <row r="770" ht="12.75" customHeight="1">
      <c r="A770" s="114">
        <v>761.0</v>
      </c>
      <c r="B770" s="107">
        <f>IF(A770&gt;$AE$6,"",SMALL(INDIRECT("'Selo '!"&amp;ADDRESS(17,$Z$3+5,4)&amp;":"&amp;ADDRESS(67,$Z$3+5,4)),A770))</f>
      </c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7"/>
      <c r="Y770" s="119"/>
      <c r="Z770" s="107">
        <f>IF(OR(A770&gt;$AE$6,$AE$6&lt;2,$B$6=0),"",(B770-$B$5)/$B$6)</f>
      </c>
      <c r="AA770" s="107">
        <f>IF(Z770="","",MAX(0.000000000001,MIN(0.999999999999,NORMSDIST(Z770))))</f>
      </c>
      <c r="AB770" s="107">
        <f>IF(AA770="","",LN(AA770))</f>
      </c>
      <c r="AC770" s="107">
        <f>IF(OR(A770&gt;$AE$6,$AE$6&lt;2,$B$6=0),"",INDEX($AA$10:$AA$1009,$AE$6+1-A770))</f>
      </c>
      <c r="AD770" s="107">
        <f>IF(AC770="","",LN(1-AC770))</f>
      </c>
      <c r="AE770" s="107">
        <f>IF(AB770="","",-(2*A770-1)*(AB770+AD770)/$AE$6)</f>
      </c>
      <c r="AF770" s="106">
        <f>IF(AE770="","",SUM($AE$10:AE770)-$AE$6)</f>
      </c>
      <c r="AG770" s="106"/>
      <c r="AH770" s="106"/>
      <c r="AI770" s="106"/>
      <c r="AJ770" s="106"/>
      <c r="AK770" s="106"/>
    </row>
    <row r="771" ht="12.75" customHeight="1">
      <c r="A771" s="114">
        <v>762.0</v>
      </c>
      <c r="B771" s="107">
        <f>IF(A771&gt;$AE$6,"",SMALL(INDIRECT("'Selo '!"&amp;ADDRESS(17,$Z$3+5,4)&amp;":"&amp;ADDRESS(67,$Z$3+5,4)),A771))</f>
      </c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7"/>
      <c r="Y771" s="119"/>
      <c r="Z771" s="107">
        <f>IF(OR(A771&gt;$AE$6,$AE$6&lt;2,$B$6=0),"",(B771-$B$5)/$B$6)</f>
      </c>
      <c r="AA771" s="107">
        <f>IF(Z771="","",MAX(0.000000000001,MIN(0.999999999999,NORMSDIST(Z771))))</f>
      </c>
      <c r="AB771" s="107">
        <f>IF(AA771="","",LN(AA771))</f>
      </c>
      <c r="AC771" s="107">
        <f>IF(OR(A771&gt;$AE$6,$AE$6&lt;2,$B$6=0),"",INDEX($AA$10:$AA$1009,$AE$6+1-A771))</f>
      </c>
      <c r="AD771" s="107">
        <f>IF(AC771="","",LN(1-AC771))</f>
      </c>
      <c r="AE771" s="107">
        <f>IF(AB771="","",-(2*A771-1)*(AB771+AD771)/$AE$6)</f>
      </c>
      <c r="AF771" s="106">
        <f>IF(AE771="","",SUM($AE$10:AE771)-$AE$6)</f>
      </c>
      <c r="AG771" s="106"/>
      <c r="AH771" s="106"/>
      <c r="AI771" s="106"/>
      <c r="AJ771" s="106"/>
      <c r="AK771" s="106"/>
    </row>
    <row r="772" ht="12.75" customHeight="1">
      <c r="A772" s="114">
        <v>763.0</v>
      </c>
      <c r="B772" s="107">
        <f>IF(A772&gt;$AE$6,"",SMALL(INDIRECT("'Selo '!"&amp;ADDRESS(17,$Z$3+5,4)&amp;":"&amp;ADDRESS(67,$Z$3+5,4)),A772))</f>
      </c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7"/>
      <c r="Y772" s="119"/>
      <c r="Z772" s="107">
        <f>IF(OR(A772&gt;$AE$6,$AE$6&lt;2,$B$6=0),"",(B772-$B$5)/$B$6)</f>
      </c>
      <c r="AA772" s="107">
        <f>IF(Z772="","",MAX(0.000000000001,MIN(0.999999999999,NORMSDIST(Z772))))</f>
      </c>
      <c r="AB772" s="107">
        <f>IF(AA772="","",LN(AA772))</f>
      </c>
      <c r="AC772" s="107">
        <f>IF(OR(A772&gt;$AE$6,$AE$6&lt;2,$B$6=0),"",INDEX($AA$10:$AA$1009,$AE$6+1-A772))</f>
      </c>
      <c r="AD772" s="107">
        <f>IF(AC772="","",LN(1-AC772))</f>
      </c>
      <c r="AE772" s="107">
        <f>IF(AB772="","",-(2*A772-1)*(AB772+AD772)/$AE$6)</f>
      </c>
      <c r="AF772" s="106">
        <f>IF(AE772="","",SUM($AE$10:AE772)-$AE$6)</f>
      </c>
      <c r="AG772" s="106"/>
      <c r="AH772" s="106"/>
      <c r="AI772" s="106"/>
      <c r="AJ772" s="106"/>
      <c r="AK772" s="106"/>
    </row>
    <row r="773" ht="12.75" customHeight="1">
      <c r="A773" s="114">
        <v>764.0</v>
      </c>
      <c r="B773" s="107">
        <f>IF(A773&gt;$AE$6,"",SMALL(INDIRECT("'Selo '!"&amp;ADDRESS(17,$Z$3+5,4)&amp;":"&amp;ADDRESS(67,$Z$3+5,4)),A773))</f>
      </c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7"/>
      <c r="Y773" s="119"/>
      <c r="Z773" s="107">
        <f>IF(OR(A773&gt;$AE$6,$AE$6&lt;2,$B$6=0),"",(B773-$B$5)/$B$6)</f>
      </c>
      <c r="AA773" s="107">
        <f>IF(Z773="","",MAX(0.000000000001,MIN(0.999999999999,NORMSDIST(Z773))))</f>
      </c>
      <c r="AB773" s="107">
        <f>IF(AA773="","",LN(AA773))</f>
      </c>
      <c r="AC773" s="107">
        <f>IF(OR(A773&gt;$AE$6,$AE$6&lt;2,$B$6=0),"",INDEX($AA$10:$AA$1009,$AE$6+1-A773))</f>
      </c>
      <c r="AD773" s="107">
        <f>IF(AC773="","",LN(1-AC773))</f>
      </c>
      <c r="AE773" s="107">
        <f>IF(AB773="","",-(2*A773-1)*(AB773+AD773)/$AE$6)</f>
      </c>
      <c r="AF773" s="106">
        <f>IF(AE773="","",SUM($AE$10:AE773)-$AE$6)</f>
      </c>
      <c r="AG773" s="106"/>
      <c r="AH773" s="106"/>
      <c r="AI773" s="106"/>
      <c r="AJ773" s="106"/>
      <c r="AK773" s="106"/>
    </row>
    <row r="774" ht="12.75" customHeight="1">
      <c r="A774" s="114">
        <v>765.0</v>
      </c>
      <c r="B774" s="107">
        <f>IF(A774&gt;$AE$6,"",SMALL(INDIRECT("'Selo '!"&amp;ADDRESS(17,$Z$3+5,4)&amp;":"&amp;ADDRESS(67,$Z$3+5,4)),A774))</f>
      </c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7"/>
      <c r="Y774" s="119"/>
      <c r="Z774" s="107">
        <f>IF(OR(A774&gt;$AE$6,$AE$6&lt;2,$B$6=0),"",(B774-$B$5)/$B$6)</f>
      </c>
      <c r="AA774" s="107">
        <f>IF(Z774="","",MAX(0.000000000001,MIN(0.999999999999,NORMSDIST(Z774))))</f>
      </c>
      <c r="AB774" s="107">
        <f>IF(AA774="","",LN(AA774))</f>
      </c>
      <c r="AC774" s="107">
        <f>IF(OR(A774&gt;$AE$6,$AE$6&lt;2,$B$6=0),"",INDEX($AA$10:$AA$1009,$AE$6+1-A774))</f>
      </c>
      <c r="AD774" s="107">
        <f>IF(AC774="","",LN(1-AC774))</f>
      </c>
      <c r="AE774" s="107">
        <f>IF(AB774="","",-(2*A774-1)*(AB774+AD774)/$AE$6)</f>
      </c>
      <c r="AF774" s="106">
        <f>IF(AE774="","",SUM($AE$10:AE774)-$AE$6)</f>
      </c>
      <c r="AG774" s="106"/>
      <c r="AH774" s="106"/>
      <c r="AI774" s="106"/>
      <c r="AJ774" s="106"/>
      <c r="AK774" s="106"/>
    </row>
    <row r="775" ht="12.75" customHeight="1">
      <c r="A775" s="114">
        <v>766.0</v>
      </c>
      <c r="B775" s="107">
        <f>IF(A775&gt;$AE$6,"",SMALL(INDIRECT("'Selo '!"&amp;ADDRESS(17,$Z$3+5,4)&amp;":"&amp;ADDRESS(67,$Z$3+5,4)),A775))</f>
      </c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7"/>
      <c r="Y775" s="119"/>
      <c r="Z775" s="107">
        <f>IF(OR(A775&gt;$AE$6,$AE$6&lt;2,$B$6=0),"",(B775-$B$5)/$B$6)</f>
      </c>
      <c r="AA775" s="107">
        <f>IF(Z775="","",MAX(0.000000000001,MIN(0.999999999999,NORMSDIST(Z775))))</f>
      </c>
      <c r="AB775" s="107">
        <f>IF(AA775="","",LN(AA775))</f>
      </c>
      <c r="AC775" s="107">
        <f>IF(OR(A775&gt;$AE$6,$AE$6&lt;2,$B$6=0),"",INDEX($AA$10:$AA$1009,$AE$6+1-A775))</f>
      </c>
      <c r="AD775" s="107">
        <f>IF(AC775="","",LN(1-AC775))</f>
      </c>
      <c r="AE775" s="107">
        <f>IF(AB775="","",-(2*A775-1)*(AB775+AD775)/$AE$6)</f>
      </c>
      <c r="AF775" s="106">
        <f>IF(AE775="","",SUM($AE$10:AE775)-$AE$6)</f>
      </c>
      <c r="AG775" s="106"/>
      <c r="AH775" s="106"/>
      <c r="AI775" s="106"/>
      <c r="AJ775" s="106"/>
      <c r="AK775" s="106"/>
    </row>
    <row r="776" ht="12.75" customHeight="1">
      <c r="A776" s="114">
        <v>767.0</v>
      </c>
      <c r="B776" s="107">
        <f>IF(A776&gt;$AE$6,"",SMALL(INDIRECT("'Selo '!"&amp;ADDRESS(17,$Z$3+5,4)&amp;":"&amp;ADDRESS(67,$Z$3+5,4)),A776))</f>
      </c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7"/>
      <c r="Y776" s="119"/>
      <c r="Z776" s="107">
        <f>IF(OR(A776&gt;$AE$6,$AE$6&lt;2,$B$6=0),"",(B776-$B$5)/$B$6)</f>
      </c>
      <c r="AA776" s="107">
        <f>IF(Z776="","",MAX(0.000000000001,MIN(0.999999999999,NORMSDIST(Z776))))</f>
      </c>
      <c r="AB776" s="107">
        <f>IF(AA776="","",LN(AA776))</f>
      </c>
      <c r="AC776" s="107">
        <f>IF(OR(A776&gt;$AE$6,$AE$6&lt;2,$B$6=0),"",INDEX($AA$10:$AA$1009,$AE$6+1-A776))</f>
      </c>
      <c r="AD776" s="107">
        <f>IF(AC776="","",LN(1-AC776))</f>
      </c>
      <c r="AE776" s="107">
        <f>IF(AB776="","",-(2*A776-1)*(AB776+AD776)/$AE$6)</f>
      </c>
      <c r="AF776" s="106">
        <f>IF(AE776="","",SUM($AE$10:AE776)-$AE$6)</f>
      </c>
      <c r="AG776" s="106"/>
      <c r="AH776" s="106"/>
      <c r="AI776" s="106"/>
      <c r="AJ776" s="106"/>
      <c r="AK776" s="106"/>
    </row>
    <row r="777" ht="12.75" customHeight="1">
      <c r="A777" s="114">
        <v>768.0</v>
      </c>
      <c r="B777" s="107">
        <f>IF(A777&gt;$AE$6,"",SMALL(INDIRECT("'Selo '!"&amp;ADDRESS(17,$Z$3+5,4)&amp;":"&amp;ADDRESS(67,$Z$3+5,4)),A777))</f>
      </c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7"/>
      <c r="Y777" s="119"/>
      <c r="Z777" s="107">
        <f>IF(OR(A777&gt;$AE$6,$AE$6&lt;2,$B$6=0),"",(B777-$B$5)/$B$6)</f>
      </c>
      <c r="AA777" s="107">
        <f>IF(Z777="","",MAX(0.000000000001,MIN(0.999999999999,NORMSDIST(Z777))))</f>
      </c>
      <c r="AB777" s="107">
        <f>IF(AA777="","",LN(AA777))</f>
      </c>
      <c r="AC777" s="107">
        <f>IF(OR(A777&gt;$AE$6,$AE$6&lt;2,$B$6=0),"",INDEX($AA$10:$AA$1009,$AE$6+1-A777))</f>
      </c>
      <c r="AD777" s="107">
        <f>IF(AC777="","",LN(1-AC777))</f>
      </c>
      <c r="AE777" s="107">
        <f>IF(AB777="","",-(2*A777-1)*(AB777+AD777)/$AE$6)</f>
      </c>
      <c r="AF777" s="106">
        <f>IF(AE777="","",SUM($AE$10:AE777)-$AE$6)</f>
      </c>
      <c r="AG777" s="106"/>
      <c r="AH777" s="106"/>
      <c r="AI777" s="106"/>
      <c r="AJ777" s="106"/>
      <c r="AK777" s="106"/>
    </row>
    <row r="778" ht="12.75" customHeight="1">
      <c r="A778" s="114">
        <v>769.0</v>
      </c>
      <c r="B778" s="107">
        <f>IF(A778&gt;$AE$6,"",SMALL(INDIRECT("'Selo '!"&amp;ADDRESS(17,$Z$3+5,4)&amp;":"&amp;ADDRESS(67,$Z$3+5,4)),A778))</f>
      </c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7"/>
      <c r="Y778" s="119"/>
      <c r="Z778" s="107">
        <f>IF(OR(A778&gt;$AE$6,$AE$6&lt;2,$B$6=0),"",(B778-$B$5)/$B$6)</f>
      </c>
      <c r="AA778" s="107">
        <f>IF(Z778="","",MAX(0.000000000001,MIN(0.999999999999,NORMSDIST(Z778))))</f>
      </c>
      <c r="AB778" s="107">
        <f>IF(AA778="","",LN(AA778))</f>
      </c>
      <c r="AC778" s="107">
        <f>IF(OR(A778&gt;$AE$6,$AE$6&lt;2,$B$6=0),"",INDEX($AA$10:$AA$1009,$AE$6+1-A778))</f>
      </c>
      <c r="AD778" s="107">
        <f>IF(AC778="","",LN(1-AC778))</f>
      </c>
      <c r="AE778" s="107">
        <f>IF(AB778="","",-(2*A778-1)*(AB778+AD778)/$AE$6)</f>
      </c>
      <c r="AF778" s="106">
        <f>IF(AE778="","",SUM($AE$10:AE778)-$AE$6)</f>
      </c>
      <c r="AG778" s="106"/>
      <c r="AH778" s="106"/>
      <c r="AI778" s="106"/>
      <c r="AJ778" s="106"/>
      <c r="AK778" s="106"/>
    </row>
    <row r="779" ht="12.75" customHeight="1">
      <c r="A779" s="114">
        <v>770.0</v>
      </c>
      <c r="B779" s="107">
        <f>IF(A779&gt;$AE$6,"",SMALL(INDIRECT("'Selo '!"&amp;ADDRESS(17,$Z$3+5,4)&amp;":"&amp;ADDRESS(67,$Z$3+5,4)),A779))</f>
      </c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7"/>
      <c r="Y779" s="119"/>
      <c r="Z779" s="107">
        <f>IF(OR(A779&gt;$AE$6,$AE$6&lt;2,$B$6=0),"",(B779-$B$5)/$B$6)</f>
      </c>
      <c r="AA779" s="107">
        <f>IF(Z779="","",MAX(0.000000000001,MIN(0.999999999999,NORMSDIST(Z779))))</f>
      </c>
      <c r="AB779" s="107">
        <f>IF(AA779="","",LN(AA779))</f>
      </c>
      <c r="AC779" s="107">
        <f>IF(OR(A779&gt;$AE$6,$AE$6&lt;2,$B$6=0),"",INDEX($AA$10:$AA$1009,$AE$6+1-A779))</f>
      </c>
      <c r="AD779" s="107">
        <f>IF(AC779="","",LN(1-AC779))</f>
      </c>
      <c r="AE779" s="107">
        <f>IF(AB779="","",-(2*A779-1)*(AB779+AD779)/$AE$6)</f>
      </c>
      <c r="AF779" s="106">
        <f>IF(AE779="","",SUM($AE$10:AE779)-$AE$6)</f>
      </c>
      <c r="AG779" s="106"/>
      <c r="AH779" s="106"/>
      <c r="AI779" s="106"/>
      <c r="AJ779" s="106"/>
      <c r="AK779" s="106"/>
    </row>
    <row r="780" ht="12.75" customHeight="1">
      <c r="A780" s="114">
        <v>771.0</v>
      </c>
      <c r="B780" s="107">
        <f>IF(A780&gt;$AE$6,"",SMALL(INDIRECT("'Selo '!"&amp;ADDRESS(17,$Z$3+5,4)&amp;":"&amp;ADDRESS(67,$Z$3+5,4)),A780))</f>
      </c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7"/>
      <c r="Y780" s="119"/>
      <c r="Z780" s="107">
        <f>IF(OR(A780&gt;$AE$6,$AE$6&lt;2,$B$6=0),"",(B780-$B$5)/$B$6)</f>
      </c>
      <c r="AA780" s="107">
        <f>IF(Z780="","",MAX(0.000000000001,MIN(0.999999999999,NORMSDIST(Z780))))</f>
      </c>
      <c r="AB780" s="107">
        <f>IF(AA780="","",LN(AA780))</f>
      </c>
      <c r="AC780" s="107">
        <f>IF(OR(A780&gt;$AE$6,$AE$6&lt;2,$B$6=0),"",INDEX($AA$10:$AA$1009,$AE$6+1-A780))</f>
      </c>
      <c r="AD780" s="107">
        <f>IF(AC780="","",LN(1-AC780))</f>
      </c>
      <c r="AE780" s="107">
        <f>IF(AB780="","",-(2*A780-1)*(AB780+AD780)/$AE$6)</f>
      </c>
      <c r="AF780" s="106">
        <f>IF(AE780="","",SUM($AE$10:AE780)-$AE$6)</f>
      </c>
      <c r="AG780" s="106"/>
      <c r="AH780" s="106"/>
      <c r="AI780" s="106"/>
      <c r="AJ780" s="106"/>
      <c r="AK780" s="106"/>
    </row>
    <row r="781" ht="12.75" customHeight="1">
      <c r="A781" s="114">
        <v>772.0</v>
      </c>
      <c r="B781" s="107">
        <f>IF(A781&gt;$AE$6,"",SMALL(INDIRECT("'Selo '!"&amp;ADDRESS(17,$Z$3+5,4)&amp;":"&amp;ADDRESS(67,$Z$3+5,4)),A781))</f>
      </c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7"/>
      <c r="Y781" s="119"/>
      <c r="Z781" s="107">
        <f>IF(OR(A781&gt;$AE$6,$AE$6&lt;2,$B$6=0),"",(B781-$B$5)/$B$6)</f>
      </c>
      <c r="AA781" s="107">
        <f>IF(Z781="","",MAX(0.000000000001,MIN(0.999999999999,NORMSDIST(Z781))))</f>
      </c>
      <c r="AB781" s="107">
        <f>IF(AA781="","",LN(AA781))</f>
      </c>
      <c r="AC781" s="107">
        <f>IF(OR(A781&gt;$AE$6,$AE$6&lt;2,$B$6=0),"",INDEX($AA$10:$AA$1009,$AE$6+1-A781))</f>
      </c>
      <c r="AD781" s="107">
        <f>IF(AC781="","",LN(1-AC781))</f>
      </c>
      <c r="AE781" s="107">
        <f>IF(AB781="","",-(2*A781-1)*(AB781+AD781)/$AE$6)</f>
      </c>
      <c r="AF781" s="106">
        <f>IF(AE781="","",SUM($AE$10:AE781)-$AE$6)</f>
      </c>
      <c r="AG781" s="106"/>
      <c r="AH781" s="106"/>
      <c r="AI781" s="106"/>
      <c r="AJ781" s="106"/>
      <c r="AK781" s="106"/>
    </row>
    <row r="782" ht="12.75" customHeight="1">
      <c r="A782" s="114">
        <v>773.0</v>
      </c>
      <c r="B782" s="107">
        <f>IF(A782&gt;$AE$6,"",SMALL(INDIRECT("'Selo '!"&amp;ADDRESS(17,$Z$3+5,4)&amp;":"&amp;ADDRESS(67,$Z$3+5,4)),A782))</f>
      </c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7"/>
      <c r="Y782" s="119"/>
      <c r="Z782" s="107">
        <f>IF(OR(A782&gt;$AE$6,$AE$6&lt;2,$B$6=0),"",(B782-$B$5)/$B$6)</f>
      </c>
      <c r="AA782" s="107">
        <f>IF(Z782="","",MAX(0.000000000001,MIN(0.999999999999,NORMSDIST(Z782))))</f>
      </c>
      <c r="AB782" s="107">
        <f>IF(AA782="","",LN(AA782))</f>
      </c>
      <c r="AC782" s="107">
        <f>IF(OR(A782&gt;$AE$6,$AE$6&lt;2,$B$6=0),"",INDEX($AA$10:$AA$1009,$AE$6+1-A782))</f>
      </c>
      <c r="AD782" s="107">
        <f>IF(AC782="","",LN(1-AC782))</f>
      </c>
      <c r="AE782" s="107">
        <f>IF(AB782="","",-(2*A782-1)*(AB782+AD782)/$AE$6)</f>
      </c>
      <c r="AF782" s="106">
        <f>IF(AE782="","",SUM($AE$10:AE782)-$AE$6)</f>
      </c>
      <c r="AG782" s="106"/>
      <c r="AH782" s="106"/>
      <c r="AI782" s="106"/>
      <c r="AJ782" s="106"/>
      <c r="AK782" s="106"/>
    </row>
    <row r="783" ht="12.75" customHeight="1">
      <c r="A783" s="114">
        <v>774.0</v>
      </c>
      <c r="B783" s="107">
        <f>IF(A783&gt;$AE$6,"",SMALL(INDIRECT("'Selo '!"&amp;ADDRESS(17,$Z$3+5,4)&amp;":"&amp;ADDRESS(67,$Z$3+5,4)),A783))</f>
      </c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7"/>
      <c r="Y783" s="119"/>
      <c r="Z783" s="107">
        <f>IF(OR(A783&gt;$AE$6,$AE$6&lt;2,$B$6=0),"",(B783-$B$5)/$B$6)</f>
      </c>
      <c r="AA783" s="107">
        <f>IF(Z783="","",MAX(0.000000000001,MIN(0.999999999999,NORMSDIST(Z783))))</f>
      </c>
      <c r="AB783" s="107">
        <f>IF(AA783="","",LN(AA783))</f>
      </c>
      <c r="AC783" s="107">
        <f>IF(OR(A783&gt;$AE$6,$AE$6&lt;2,$B$6=0),"",INDEX($AA$10:$AA$1009,$AE$6+1-A783))</f>
      </c>
      <c r="AD783" s="107">
        <f>IF(AC783="","",LN(1-AC783))</f>
      </c>
      <c r="AE783" s="107">
        <f>IF(AB783="","",-(2*A783-1)*(AB783+AD783)/$AE$6)</f>
      </c>
      <c r="AF783" s="106">
        <f>IF(AE783="","",SUM($AE$10:AE783)-$AE$6)</f>
      </c>
      <c r="AG783" s="106"/>
      <c r="AH783" s="106"/>
      <c r="AI783" s="106"/>
      <c r="AJ783" s="106"/>
      <c r="AK783" s="106"/>
    </row>
    <row r="784" ht="12.75" customHeight="1">
      <c r="A784" s="114">
        <v>775.0</v>
      </c>
      <c r="B784" s="107">
        <f>IF(A784&gt;$AE$6,"",SMALL(INDIRECT("'Selo '!"&amp;ADDRESS(17,$Z$3+5,4)&amp;":"&amp;ADDRESS(67,$Z$3+5,4)),A784))</f>
      </c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7"/>
      <c r="Y784" s="119"/>
      <c r="Z784" s="107">
        <f>IF(OR(A784&gt;$AE$6,$AE$6&lt;2,$B$6=0),"",(B784-$B$5)/$B$6)</f>
      </c>
      <c r="AA784" s="107">
        <f>IF(Z784="","",MAX(0.000000000001,MIN(0.999999999999,NORMSDIST(Z784))))</f>
      </c>
      <c r="AB784" s="107">
        <f>IF(AA784="","",LN(AA784))</f>
      </c>
      <c r="AC784" s="107">
        <f>IF(OR(A784&gt;$AE$6,$AE$6&lt;2,$B$6=0),"",INDEX($AA$10:$AA$1009,$AE$6+1-A784))</f>
      </c>
      <c r="AD784" s="107">
        <f>IF(AC784="","",LN(1-AC784))</f>
      </c>
      <c r="AE784" s="107">
        <f>IF(AB784="","",-(2*A784-1)*(AB784+AD784)/$AE$6)</f>
      </c>
      <c r="AF784" s="106">
        <f>IF(AE784="","",SUM($AE$10:AE784)-$AE$6)</f>
      </c>
      <c r="AG784" s="106"/>
      <c r="AH784" s="106"/>
      <c r="AI784" s="106"/>
      <c r="AJ784" s="106"/>
      <c r="AK784" s="106"/>
    </row>
    <row r="785" ht="12.75" customHeight="1">
      <c r="A785" s="114">
        <v>776.0</v>
      </c>
      <c r="B785" s="107">
        <f>IF(A785&gt;$AE$6,"",SMALL(INDIRECT("'Selo '!"&amp;ADDRESS(17,$Z$3+5,4)&amp;":"&amp;ADDRESS(67,$Z$3+5,4)),A785))</f>
      </c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7"/>
      <c r="Y785" s="119"/>
      <c r="Z785" s="107">
        <f>IF(OR(A785&gt;$AE$6,$AE$6&lt;2,$B$6=0),"",(B785-$B$5)/$B$6)</f>
      </c>
      <c r="AA785" s="107">
        <f>IF(Z785="","",MAX(0.000000000001,MIN(0.999999999999,NORMSDIST(Z785))))</f>
      </c>
      <c r="AB785" s="107">
        <f>IF(AA785="","",LN(AA785))</f>
      </c>
      <c r="AC785" s="107">
        <f>IF(OR(A785&gt;$AE$6,$AE$6&lt;2,$B$6=0),"",INDEX($AA$10:$AA$1009,$AE$6+1-A785))</f>
      </c>
      <c r="AD785" s="107">
        <f>IF(AC785="","",LN(1-AC785))</f>
      </c>
      <c r="AE785" s="107">
        <f>IF(AB785="","",-(2*A785-1)*(AB785+AD785)/$AE$6)</f>
      </c>
      <c r="AF785" s="106">
        <f>IF(AE785="","",SUM($AE$10:AE785)-$AE$6)</f>
      </c>
      <c r="AG785" s="106"/>
      <c r="AH785" s="106"/>
      <c r="AI785" s="106"/>
      <c r="AJ785" s="106"/>
      <c r="AK785" s="106"/>
    </row>
    <row r="786" ht="12.75" customHeight="1">
      <c r="A786" s="114">
        <v>777.0</v>
      </c>
      <c r="B786" s="107">
        <f>IF(A786&gt;$AE$6,"",SMALL(INDIRECT("'Selo '!"&amp;ADDRESS(17,$Z$3+5,4)&amp;":"&amp;ADDRESS(67,$Z$3+5,4)),A786))</f>
      </c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7"/>
      <c r="Y786" s="119"/>
      <c r="Z786" s="107">
        <f>IF(OR(A786&gt;$AE$6,$AE$6&lt;2,$B$6=0),"",(B786-$B$5)/$B$6)</f>
      </c>
      <c r="AA786" s="107">
        <f>IF(Z786="","",MAX(0.000000000001,MIN(0.999999999999,NORMSDIST(Z786))))</f>
      </c>
      <c r="AB786" s="107">
        <f>IF(AA786="","",LN(AA786))</f>
      </c>
      <c r="AC786" s="107">
        <f>IF(OR(A786&gt;$AE$6,$AE$6&lt;2,$B$6=0),"",INDEX($AA$10:$AA$1009,$AE$6+1-A786))</f>
      </c>
      <c r="AD786" s="107">
        <f>IF(AC786="","",LN(1-AC786))</f>
      </c>
      <c r="AE786" s="107">
        <f>IF(AB786="","",-(2*A786-1)*(AB786+AD786)/$AE$6)</f>
      </c>
      <c r="AF786" s="106">
        <f>IF(AE786="","",SUM($AE$10:AE786)-$AE$6)</f>
      </c>
      <c r="AG786" s="106"/>
      <c r="AH786" s="106"/>
      <c r="AI786" s="106"/>
      <c r="AJ786" s="106"/>
      <c r="AK786" s="106"/>
    </row>
    <row r="787" ht="12.75" customHeight="1">
      <c r="A787" s="114">
        <v>778.0</v>
      </c>
      <c r="B787" s="107">
        <f>IF(A787&gt;$AE$6,"",SMALL(INDIRECT("'Selo '!"&amp;ADDRESS(17,$Z$3+5,4)&amp;":"&amp;ADDRESS(67,$Z$3+5,4)),A787))</f>
      </c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7"/>
      <c r="Y787" s="119"/>
      <c r="Z787" s="107">
        <f>IF(OR(A787&gt;$AE$6,$AE$6&lt;2,$B$6=0),"",(B787-$B$5)/$B$6)</f>
      </c>
      <c r="AA787" s="107">
        <f>IF(Z787="","",MAX(0.000000000001,MIN(0.999999999999,NORMSDIST(Z787))))</f>
      </c>
      <c r="AB787" s="107">
        <f>IF(AA787="","",LN(AA787))</f>
      </c>
      <c r="AC787" s="107">
        <f>IF(OR(A787&gt;$AE$6,$AE$6&lt;2,$B$6=0),"",INDEX($AA$10:$AA$1009,$AE$6+1-A787))</f>
      </c>
      <c r="AD787" s="107">
        <f>IF(AC787="","",LN(1-AC787))</f>
      </c>
      <c r="AE787" s="107">
        <f>IF(AB787="","",-(2*A787-1)*(AB787+AD787)/$AE$6)</f>
      </c>
      <c r="AF787" s="106">
        <f>IF(AE787="","",SUM($AE$10:AE787)-$AE$6)</f>
      </c>
      <c r="AG787" s="106"/>
      <c r="AH787" s="106"/>
      <c r="AI787" s="106"/>
      <c r="AJ787" s="106"/>
      <c r="AK787" s="106"/>
    </row>
    <row r="788" ht="12.75" customHeight="1">
      <c r="A788" s="114">
        <v>779.0</v>
      </c>
      <c r="B788" s="107">
        <f>IF(A788&gt;$AE$6,"",SMALL(INDIRECT("'Selo '!"&amp;ADDRESS(17,$Z$3+5,4)&amp;":"&amp;ADDRESS(67,$Z$3+5,4)),A788))</f>
      </c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7"/>
      <c r="Y788" s="119"/>
      <c r="Z788" s="107">
        <f>IF(OR(A788&gt;$AE$6,$AE$6&lt;2,$B$6=0),"",(B788-$B$5)/$B$6)</f>
      </c>
      <c r="AA788" s="107">
        <f>IF(Z788="","",MAX(0.000000000001,MIN(0.999999999999,NORMSDIST(Z788))))</f>
      </c>
      <c r="AB788" s="107">
        <f>IF(AA788="","",LN(AA788))</f>
      </c>
      <c r="AC788" s="107">
        <f>IF(OR(A788&gt;$AE$6,$AE$6&lt;2,$B$6=0),"",INDEX($AA$10:$AA$1009,$AE$6+1-A788))</f>
      </c>
      <c r="AD788" s="107">
        <f>IF(AC788="","",LN(1-AC788))</f>
      </c>
      <c r="AE788" s="107">
        <f>IF(AB788="","",-(2*A788-1)*(AB788+AD788)/$AE$6)</f>
      </c>
      <c r="AF788" s="106">
        <f>IF(AE788="","",SUM($AE$10:AE788)-$AE$6)</f>
      </c>
      <c r="AG788" s="106"/>
      <c r="AH788" s="106"/>
      <c r="AI788" s="106"/>
      <c r="AJ788" s="106"/>
      <c r="AK788" s="106"/>
    </row>
    <row r="789" ht="12.75" customHeight="1">
      <c r="A789" s="114">
        <v>780.0</v>
      </c>
      <c r="B789" s="107">
        <f>IF(A789&gt;$AE$6,"",SMALL(INDIRECT("'Selo '!"&amp;ADDRESS(17,$Z$3+5,4)&amp;":"&amp;ADDRESS(67,$Z$3+5,4)),A789))</f>
      </c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7"/>
      <c r="Y789" s="119"/>
      <c r="Z789" s="107">
        <f>IF(OR(A789&gt;$AE$6,$AE$6&lt;2,$B$6=0),"",(B789-$B$5)/$B$6)</f>
      </c>
      <c r="AA789" s="107">
        <f>IF(Z789="","",MAX(0.000000000001,MIN(0.999999999999,NORMSDIST(Z789))))</f>
      </c>
      <c r="AB789" s="107">
        <f>IF(AA789="","",LN(AA789))</f>
      </c>
      <c r="AC789" s="107">
        <f>IF(OR(A789&gt;$AE$6,$AE$6&lt;2,$B$6=0),"",INDEX($AA$10:$AA$1009,$AE$6+1-A789))</f>
      </c>
      <c r="AD789" s="107">
        <f>IF(AC789="","",LN(1-AC789))</f>
      </c>
      <c r="AE789" s="107">
        <f>IF(AB789="","",-(2*A789-1)*(AB789+AD789)/$AE$6)</f>
      </c>
      <c r="AF789" s="106">
        <f>IF(AE789="","",SUM($AE$10:AE789)-$AE$6)</f>
      </c>
      <c r="AG789" s="106"/>
      <c r="AH789" s="106"/>
      <c r="AI789" s="106"/>
      <c r="AJ789" s="106"/>
      <c r="AK789" s="106"/>
    </row>
    <row r="790" ht="12.75" customHeight="1">
      <c r="A790" s="114">
        <v>781.0</v>
      </c>
      <c r="B790" s="107">
        <f>IF(A790&gt;$AE$6,"",SMALL(INDIRECT("'Selo '!"&amp;ADDRESS(17,$Z$3+5,4)&amp;":"&amp;ADDRESS(67,$Z$3+5,4)),A790))</f>
      </c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7"/>
      <c r="Y790" s="119"/>
      <c r="Z790" s="107">
        <f>IF(OR(A790&gt;$AE$6,$AE$6&lt;2,$B$6=0),"",(B790-$B$5)/$B$6)</f>
      </c>
      <c r="AA790" s="107">
        <f>IF(Z790="","",MAX(0.000000000001,MIN(0.999999999999,NORMSDIST(Z790))))</f>
      </c>
      <c r="AB790" s="107">
        <f>IF(AA790="","",LN(AA790))</f>
      </c>
      <c r="AC790" s="107">
        <f>IF(OR(A790&gt;$AE$6,$AE$6&lt;2,$B$6=0),"",INDEX($AA$10:$AA$1009,$AE$6+1-A790))</f>
      </c>
      <c r="AD790" s="107">
        <f>IF(AC790="","",LN(1-AC790))</f>
      </c>
      <c r="AE790" s="107">
        <f>IF(AB790="","",-(2*A790-1)*(AB790+AD790)/$AE$6)</f>
      </c>
      <c r="AF790" s="106">
        <f>IF(AE790="","",SUM($AE$10:AE790)-$AE$6)</f>
      </c>
      <c r="AG790" s="106"/>
      <c r="AH790" s="106"/>
      <c r="AI790" s="106"/>
      <c r="AJ790" s="106"/>
      <c r="AK790" s="106"/>
    </row>
    <row r="791" ht="12.75" customHeight="1">
      <c r="A791" s="114">
        <v>782.0</v>
      </c>
      <c r="B791" s="107">
        <f>IF(A791&gt;$AE$6,"",SMALL(INDIRECT("'Selo '!"&amp;ADDRESS(17,$Z$3+5,4)&amp;":"&amp;ADDRESS(67,$Z$3+5,4)),A791))</f>
      </c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7"/>
      <c r="Y791" s="119"/>
      <c r="Z791" s="107">
        <f>IF(OR(A791&gt;$AE$6,$AE$6&lt;2,$B$6=0),"",(B791-$B$5)/$B$6)</f>
      </c>
      <c r="AA791" s="107">
        <f>IF(Z791="","",MAX(0.000000000001,MIN(0.999999999999,NORMSDIST(Z791))))</f>
      </c>
      <c r="AB791" s="107">
        <f>IF(AA791="","",LN(AA791))</f>
      </c>
      <c r="AC791" s="107">
        <f>IF(OR(A791&gt;$AE$6,$AE$6&lt;2,$B$6=0),"",INDEX($AA$10:$AA$1009,$AE$6+1-A791))</f>
      </c>
      <c r="AD791" s="107">
        <f>IF(AC791="","",LN(1-AC791))</f>
      </c>
      <c r="AE791" s="107">
        <f>IF(AB791="","",-(2*A791-1)*(AB791+AD791)/$AE$6)</f>
      </c>
      <c r="AF791" s="106">
        <f>IF(AE791="","",SUM($AE$10:AE791)-$AE$6)</f>
      </c>
      <c r="AG791" s="106"/>
      <c r="AH791" s="106"/>
      <c r="AI791" s="106"/>
      <c r="AJ791" s="106"/>
      <c r="AK791" s="106"/>
    </row>
    <row r="792" ht="12.75" customHeight="1">
      <c r="A792" s="114">
        <v>783.0</v>
      </c>
      <c r="B792" s="107">
        <f>IF(A792&gt;$AE$6,"",SMALL(INDIRECT("'Selo '!"&amp;ADDRESS(17,$Z$3+5,4)&amp;":"&amp;ADDRESS(67,$Z$3+5,4)),A792))</f>
      </c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7"/>
      <c r="Y792" s="119"/>
      <c r="Z792" s="107">
        <f>IF(OR(A792&gt;$AE$6,$AE$6&lt;2,$B$6=0),"",(B792-$B$5)/$B$6)</f>
      </c>
      <c r="AA792" s="107">
        <f>IF(Z792="","",MAX(0.000000000001,MIN(0.999999999999,NORMSDIST(Z792))))</f>
      </c>
      <c r="AB792" s="107">
        <f>IF(AA792="","",LN(AA792))</f>
      </c>
      <c r="AC792" s="107">
        <f>IF(OR(A792&gt;$AE$6,$AE$6&lt;2,$B$6=0),"",INDEX($AA$10:$AA$1009,$AE$6+1-A792))</f>
      </c>
      <c r="AD792" s="107">
        <f>IF(AC792="","",LN(1-AC792))</f>
      </c>
      <c r="AE792" s="107">
        <f>IF(AB792="","",-(2*A792-1)*(AB792+AD792)/$AE$6)</f>
      </c>
      <c r="AF792" s="106">
        <f>IF(AE792="","",SUM($AE$10:AE792)-$AE$6)</f>
      </c>
      <c r="AG792" s="106"/>
      <c r="AH792" s="106"/>
      <c r="AI792" s="106"/>
      <c r="AJ792" s="106"/>
      <c r="AK792" s="106"/>
    </row>
    <row r="793" ht="12.75" customHeight="1">
      <c r="A793" s="114">
        <v>784.0</v>
      </c>
      <c r="B793" s="107">
        <f>IF(A793&gt;$AE$6,"",SMALL(INDIRECT("'Selo '!"&amp;ADDRESS(17,$Z$3+5,4)&amp;":"&amp;ADDRESS(67,$Z$3+5,4)),A793))</f>
      </c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7"/>
      <c r="Y793" s="119"/>
      <c r="Z793" s="107">
        <f>IF(OR(A793&gt;$AE$6,$AE$6&lt;2,$B$6=0),"",(B793-$B$5)/$B$6)</f>
      </c>
      <c r="AA793" s="107">
        <f>IF(Z793="","",MAX(0.000000000001,MIN(0.999999999999,NORMSDIST(Z793))))</f>
      </c>
      <c r="AB793" s="107">
        <f>IF(AA793="","",LN(AA793))</f>
      </c>
      <c r="AC793" s="107">
        <f>IF(OR(A793&gt;$AE$6,$AE$6&lt;2,$B$6=0),"",INDEX($AA$10:$AA$1009,$AE$6+1-A793))</f>
      </c>
      <c r="AD793" s="107">
        <f>IF(AC793="","",LN(1-AC793))</f>
      </c>
      <c r="AE793" s="107">
        <f>IF(AB793="","",-(2*A793-1)*(AB793+AD793)/$AE$6)</f>
      </c>
      <c r="AF793" s="106">
        <f>IF(AE793="","",SUM($AE$10:AE793)-$AE$6)</f>
      </c>
      <c r="AG793" s="106"/>
      <c r="AH793" s="106"/>
      <c r="AI793" s="106"/>
      <c r="AJ793" s="106"/>
      <c r="AK793" s="106"/>
    </row>
    <row r="794" ht="12.75" customHeight="1">
      <c r="A794" s="114">
        <v>785.0</v>
      </c>
      <c r="B794" s="107">
        <f>IF(A794&gt;$AE$6,"",SMALL(INDIRECT("'Selo '!"&amp;ADDRESS(17,$Z$3+5,4)&amp;":"&amp;ADDRESS(67,$Z$3+5,4)),A794))</f>
      </c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7"/>
      <c r="Y794" s="119"/>
      <c r="Z794" s="107">
        <f>IF(OR(A794&gt;$AE$6,$AE$6&lt;2,$B$6=0),"",(B794-$B$5)/$B$6)</f>
      </c>
      <c r="AA794" s="107">
        <f>IF(Z794="","",MAX(0.000000000001,MIN(0.999999999999,NORMSDIST(Z794))))</f>
      </c>
      <c r="AB794" s="107">
        <f>IF(AA794="","",LN(AA794))</f>
      </c>
      <c r="AC794" s="107">
        <f>IF(OR(A794&gt;$AE$6,$AE$6&lt;2,$B$6=0),"",INDEX($AA$10:$AA$1009,$AE$6+1-A794))</f>
      </c>
      <c r="AD794" s="107">
        <f>IF(AC794="","",LN(1-AC794))</f>
      </c>
      <c r="AE794" s="107">
        <f>IF(AB794="","",-(2*A794-1)*(AB794+AD794)/$AE$6)</f>
      </c>
      <c r="AF794" s="106">
        <f>IF(AE794="","",SUM($AE$10:AE794)-$AE$6)</f>
      </c>
      <c r="AG794" s="106"/>
      <c r="AH794" s="106"/>
      <c r="AI794" s="106"/>
      <c r="AJ794" s="106"/>
      <c r="AK794" s="106"/>
    </row>
    <row r="795" ht="12.75" customHeight="1">
      <c r="A795" s="114">
        <v>786.0</v>
      </c>
      <c r="B795" s="107">
        <f>IF(A795&gt;$AE$6,"",SMALL(INDIRECT("'Selo '!"&amp;ADDRESS(17,$Z$3+5,4)&amp;":"&amp;ADDRESS(67,$Z$3+5,4)),A795))</f>
      </c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7"/>
      <c r="Y795" s="119"/>
      <c r="Z795" s="107">
        <f>IF(OR(A795&gt;$AE$6,$AE$6&lt;2,$B$6=0),"",(B795-$B$5)/$B$6)</f>
      </c>
      <c r="AA795" s="107">
        <f>IF(Z795="","",MAX(0.000000000001,MIN(0.999999999999,NORMSDIST(Z795))))</f>
      </c>
      <c r="AB795" s="107">
        <f>IF(AA795="","",LN(AA795))</f>
      </c>
      <c r="AC795" s="107">
        <f>IF(OR(A795&gt;$AE$6,$AE$6&lt;2,$B$6=0),"",INDEX($AA$10:$AA$1009,$AE$6+1-A795))</f>
      </c>
      <c r="AD795" s="107">
        <f>IF(AC795="","",LN(1-AC795))</f>
      </c>
      <c r="AE795" s="107">
        <f>IF(AB795="","",-(2*A795-1)*(AB795+AD795)/$AE$6)</f>
      </c>
      <c r="AF795" s="106">
        <f>IF(AE795="","",SUM($AE$10:AE795)-$AE$6)</f>
      </c>
      <c r="AG795" s="106"/>
      <c r="AH795" s="106"/>
      <c r="AI795" s="106"/>
      <c r="AJ795" s="106"/>
      <c r="AK795" s="106"/>
    </row>
    <row r="796" ht="12.75" customHeight="1">
      <c r="A796" s="114">
        <v>787.0</v>
      </c>
      <c r="B796" s="107">
        <f>IF(A796&gt;$AE$6,"",SMALL(INDIRECT("'Selo '!"&amp;ADDRESS(17,$Z$3+5,4)&amp;":"&amp;ADDRESS(67,$Z$3+5,4)),A796))</f>
      </c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7"/>
      <c r="Y796" s="119"/>
      <c r="Z796" s="107">
        <f>IF(OR(A796&gt;$AE$6,$AE$6&lt;2,$B$6=0),"",(B796-$B$5)/$B$6)</f>
      </c>
      <c r="AA796" s="107">
        <f>IF(Z796="","",MAX(0.000000000001,MIN(0.999999999999,NORMSDIST(Z796))))</f>
      </c>
      <c r="AB796" s="107">
        <f>IF(AA796="","",LN(AA796))</f>
      </c>
      <c r="AC796" s="107">
        <f>IF(OR(A796&gt;$AE$6,$AE$6&lt;2,$B$6=0),"",INDEX($AA$10:$AA$1009,$AE$6+1-A796))</f>
      </c>
      <c r="AD796" s="107">
        <f>IF(AC796="","",LN(1-AC796))</f>
      </c>
      <c r="AE796" s="107">
        <f>IF(AB796="","",-(2*A796-1)*(AB796+AD796)/$AE$6)</f>
      </c>
      <c r="AF796" s="106">
        <f>IF(AE796="","",SUM($AE$10:AE796)-$AE$6)</f>
      </c>
      <c r="AG796" s="106"/>
      <c r="AH796" s="106"/>
      <c r="AI796" s="106"/>
      <c r="AJ796" s="106"/>
      <c r="AK796" s="106"/>
    </row>
    <row r="797" ht="12.75" customHeight="1">
      <c r="A797" s="114">
        <v>788.0</v>
      </c>
      <c r="B797" s="107">
        <f>IF(A797&gt;$AE$6,"",SMALL(INDIRECT("'Selo '!"&amp;ADDRESS(17,$Z$3+5,4)&amp;":"&amp;ADDRESS(67,$Z$3+5,4)),A797))</f>
      </c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7"/>
      <c r="Y797" s="119"/>
      <c r="Z797" s="107">
        <f>IF(OR(A797&gt;$AE$6,$AE$6&lt;2,$B$6=0),"",(B797-$B$5)/$B$6)</f>
      </c>
      <c r="AA797" s="107">
        <f>IF(Z797="","",MAX(0.000000000001,MIN(0.999999999999,NORMSDIST(Z797))))</f>
      </c>
      <c r="AB797" s="107">
        <f>IF(AA797="","",LN(AA797))</f>
      </c>
      <c r="AC797" s="107">
        <f>IF(OR(A797&gt;$AE$6,$AE$6&lt;2,$B$6=0),"",INDEX($AA$10:$AA$1009,$AE$6+1-A797))</f>
      </c>
      <c r="AD797" s="107">
        <f>IF(AC797="","",LN(1-AC797))</f>
      </c>
      <c r="AE797" s="107">
        <f>IF(AB797="","",-(2*A797-1)*(AB797+AD797)/$AE$6)</f>
      </c>
      <c r="AF797" s="106">
        <f>IF(AE797="","",SUM($AE$10:AE797)-$AE$6)</f>
      </c>
      <c r="AG797" s="106"/>
      <c r="AH797" s="106"/>
      <c r="AI797" s="106"/>
      <c r="AJ797" s="106"/>
      <c r="AK797" s="106"/>
    </row>
    <row r="798" ht="12.75" customHeight="1">
      <c r="A798" s="114">
        <v>789.0</v>
      </c>
      <c r="B798" s="107">
        <f>IF(A798&gt;$AE$6,"",SMALL(INDIRECT("'Selo '!"&amp;ADDRESS(17,$Z$3+5,4)&amp;":"&amp;ADDRESS(67,$Z$3+5,4)),A798))</f>
      </c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7"/>
      <c r="Y798" s="119"/>
      <c r="Z798" s="107">
        <f>IF(OR(A798&gt;$AE$6,$AE$6&lt;2,$B$6=0),"",(B798-$B$5)/$B$6)</f>
      </c>
      <c r="AA798" s="107">
        <f>IF(Z798="","",MAX(0.000000000001,MIN(0.999999999999,NORMSDIST(Z798))))</f>
      </c>
      <c r="AB798" s="107">
        <f>IF(AA798="","",LN(AA798))</f>
      </c>
      <c r="AC798" s="107">
        <f>IF(OR(A798&gt;$AE$6,$AE$6&lt;2,$B$6=0),"",INDEX($AA$10:$AA$1009,$AE$6+1-A798))</f>
      </c>
      <c r="AD798" s="107">
        <f>IF(AC798="","",LN(1-AC798))</f>
      </c>
      <c r="AE798" s="107">
        <f>IF(AB798="","",-(2*A798-1)*(AB798+AD798)/$AE$6)</f>
      </c>
      <c r="AF798" s="106">
        <f>IF(AE798="","",SUM($AE$10:AE798)-$AE$6)</f>
      </c>
      <c r="AG798" s="106"/>
      <c r="AH798" s="106"/>
      <c r="AI798" s="106"/>
      <c r="AJ798" s="106"/>
      <c r="AK798" s="106"/>
    </row>
    <row r="799" ht="12.75" customHeight="1">
      <c r="A799" s="114">
        <v>790.0</v>
      </c>
      <c r="B799" s="107">
        <f>IF(A799&gt;$AE$6,"",SMALL(INDIRECT("'Selo '!"&amp;ADDRESS(17,$Z$3+5,4)&amp;":"&amp;ADDRESS(67,$Z$3+5,4)),A799))</f>
      </c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7"/>
      <c r="Y799" s="119"/>
      <c r="Z799" s="107">
        <f>IF(OR(A799&gt;$AE$6,$AE$6&lt;2,$B$6=0),"",(B799-$B$5)/$B$6)</f>
      </c>
      <c r="AA799" s="107">
        <f>IF(Z799="","",MAX(0.000000000001,MIN(0.999999999999,NORMSDIST(Z799))))</f>
      </c>
      <c r="AB799" s="107">
        <f>IF(AA799="","",LN(AA799))</f>
      </c>
      <c r="AC799" s="107">
        <f>IF(OR(A799&gt;$AE$6,$AE$6&lt;2,$B$6=0),"",INDEX($AA$10:$AA$1009,$AE$6+1-A799))</f>
      </c>
      <c r="AD799" s="107">
        <f>IF(AC799="","",LN(1-AC799))</f>
      </c>
      <c r="AE799" s="107">
        <f>IF(AB799="","",-(2*A799-1)*(AB799+AD799)/$AE$6)</f>
      </c>
      <c r="AF799" s="106">
        <f>IF(AE799="","",SUM($AE$10:AE799)-$AE$6)</f>
      </c>
      <c r="AG799" s="106"/>
      <c r="AH799" s="106"/>
      <c r="AI799" s="106"/>
      <c r="AJ799" s="106"/>
      <c r="AK799" s="106"/>
    </row>
    <row r="800" ht="12.75" customHeight="1">
      <c r="A800" s="114">
        <v>791.0</v>
      </c>
      <c r="B800" s="107">
        <f>IF(A800&gt;$AE$6,"",SMALL(INDIRECT("'Selo '!"&amp;ADDRESS(17,$Z$3+5,4)&amp;":"&amp;ADDRESS(67,$Z$3+5,4)),A800))</f>
      </c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7"/>
      <c r="Y800" s="119"/>
      <c r="Z800" s="107">
        <f>IF(OR(A800&gt;$AE$6,$AE$6&lt;2,$B$6=0),"",(B800-$B$5)/$B$6)</f>
      </c>
      <c r="AA800" s="107">
        <f>IF(Z800="","",MAX(0.000000000001,MIN(0.999999999999,NORMSDIST(Z800))))</f>
      </c>
      <c r="AB800" s="107">
        <f>IF(AA800="","",LN(AA800))</f>
      </c>
      <c r="AC800" s="107">
        <f>IF(OR(A800&gt;$AE$6,$AE$6&lt;2,$B$6=0),"",INDEX($AA$10:$AA$1009,$AE$6+1-A800))</f>
      </c>
      <c r="AD800" s="107">
        <f>IF(AC800="","",LN(1-AC800))</f>
      </c>
      <c r="AE800" s="107">
        <f>IF(AB800="","",-(2*A800-1)*(AB800+AD800)/$AE$6)</f>
      </c>
      <c r="AF800" s="106">
        <f>IF(AE800="","",SUM($AE$10:AE800)-$AE$6)</f>
      </c>
      <c r="AG800" s="106"/>
      <c r="AH800" s="106"/>
      <c r="AI800" s="106"/>
      <c r="AJ800" s="106"/>
      <c r="AK800" s="106"/>
    </row>
    <row r="801" ht="12.75" customHeight="1">
      <c r="A801" s="114">
        <v>792.0</v>
      </c>
      <c r="B801" s="107">
        <f>IF(A801&gt;$AE$6,"",SMALL(INDIRECT("'Selo '!"&amp;ADDRESS(17,$Z$3+5,4)&amp;":"&amp;ADDRESS(67,$Z$3+5,4)),A801))</f>
      </c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7"/>
      <c r="Y801" s="119"/>
      <c r="Z801" s="107">
        <f>IF(OR(A801&gt;$AE$6,$AE$6&lt;2,$B$6=0),"",(B801-$B$5)/$B$6)</f>
      </c>
      <c r="AA801" s="107">
        <f>IF(Z801="","",MAX(0.000000000001,MIN(0.999999999999,NORMSDIST(Z801))))</f>
      </c>
      <c r="AB801" s="107">
        <f>IF(AA801="","",LN(AA801))</f>
      </c>
      <c r="AC801" s="107">
        <f>IF(OR(A801&gt;$AE$6,$AE$6&lt;2,$B$6=0),"",INDEX($AA$10:$AA$1009,$AE$6+1-A801))</f>
      </c>
      <c r="AD801" s="107">
        <f>IF(AC801="","",LN(1-AC801))</f>
      </c>
      <c r="AE801" s="107">
        <f>IF(AB801="","",-(2*A801-1)*(AB801+AD801)/$AE$6)</f>
      </c>
      <c r="AF801" s="106">
        <f>IF(AE801="","",SUM($AE$10:AE801)-$AE$6)</f>
      </c>
      <c r="AG801" s="106"/>
      <c r="AH801" s="106"/>
      <c r="AI801" s="106"/>
      <c r="AJ801" s="106"/>
      <c r="AK801" s="106"/>
    </row>
    <row r="802" ht="12.75" customHeight="1">
      <c r="A802" s="114">
        <v>793.0</v>
      </c>
      <c r="B802" s="107">
        <f>IF(A802&gt;$AE$6,"",SMALL(INDIRECT("'Selo '!"&amp;ADDRESS(17,$Z$3+5,4)&amp;":"&amp;ADDRESS(67,$Z$3+5,4)),A802))</f>
      </c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7"/>
      <c r="Y802" s="119"/>
      <c r="Z802" s="107">
        <f>IF(OR(A802&gt;$AE$6,$AE$6&lt;2,$B$6=0),"",(B802-$B$5)/$B$6)</f>
      </c>
      <c r="AA802" s="107">
        <f>IF(Z802="","",MAX(0.000000000001,MIN(0.999999999999,NORMSDIST(Z802))))</f>
      </c>
      <c r="AB802" s="107">
        <f>IF(AA802="","",LN(AA802))</f>
      </c>
      <c r="AC802" s="107">
        <f>IF(OR(A802&gt;$AE$6,$AE$6&lt;2,$B$6=0),"",INDEX($AA$10:$AA$1009,$AE$6+1-A802))</f>
      </c>
      <c r="AD802" s="107">
        <f>IF(AC802="","",LN(1-AC802))</f>
      </c>
      <c r="AE802" s="107">
        <f>IF(AB802="","",-(2*A802-1)*(AB802+AD802)/$AE$6)</f>
      </c>
      <c r="AF802" s="106">
        <f>IF(AE802="","",SUM($AE$10:AE802)-$AE$6)</f>
      </c>
      <c r="AG802" s="106"/>
      <c r="AH802" s="106"/>
      <c r="AI802" s="106"/>
      <c r="AJ802" s="106"/>
      <c r="AK802" s="106"/>
    </row>
    <row r="803" ht="12.75" customHeight="1">
      <c r="A803" s="114">
        <v>794.0</v>
      </c>
      <c r="B803" s="107">
        <f>IF(A803&gt;$AE$6,"",SMALL(INDIRECT("'Selo '!"&amp;ADDRESS(17,$Z$3+5,4)&amp;":"&amp;ADDRESS(67,$Z$3+5,4)),A803))</f>
      </c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7"/>
      <c r="Y803" s="119"/>
      <c r="Z803" s="107">
        <f>IF(OR(A803&gt;$AE$6,$AE$6&lt;2,$B$6=0),"",(B803-$B$5)/$B$6)</f>
      </c>
      <c r="AA803" s="107">
        <f>IF(Z803="","",MAX(0.000000000001,MIN(0.999999999999,NORMSDIST(Z803))))</f>
      </c>
      <c r="AB803" s="107">
        <f>IF(AA803="","",LN(AA803))</f>
      </c>
      <c r="AC803" s="107">
        <f>IF(OR(A803&gt;$AE$6,$AE$6&lt;2,$B$6=0),"",INDEX($AA$10:$AA$1009,$AE$6+1-A803))</f>
      </c>
      <c r="AD803" s="107">
        <f>IF(AC803="","",LN(1-AC803))</f>
      </c>
      <c r="AE803" s="107">
        <f>IF(AB803="","",-(2*A803-1)*(AB803+AD803)/$AE$6)</f>
      </c>
      <c r="AF803" s="106">
        <f>IF(AE803="","",SUM($AE$10:AE803)-$AE$6)</f>
      </c>
      <c r="AG803" s="106"/>
      <c r="AH803" s="106"/>
      <c r="AI803" s="106"/>
      <c r="AJ803" s="106"/>
      <c r="AK803" s="106"/>
    </row>
    <row r="804" ht="12.75" customHeight="1">
      <c r="A804" s="114">
        <v>795.0</v>
      </c>
      <c r="B804" s="107">
        <f>IF(A804&gt;$AE$6,"",SMALL(INDIRECT("'Selo '!"&amp;ADDRESS(17,$Z$3+5,4)&amp;":"&amp;ADDRESS(67,$Z$3+5,4)),A804))</f>
      </c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7"/>
      <c r="Y804" s="119"/>
      <c r="Z804" s="107">
        <f>IF(OR(A804&gt;$AE$6,$AE$6&lt;2,$B$6=0),"",(B804-$B$5)/$B$6)</f>
      </c>
      <c r="AA804" s="107">
        <f>IF(Z804="","",MAX(0.000000000001,MIN(0.999999999999,NORMSDIST(Z804))))</f>
      </c>
      <c r="AB804" s="107">
        <f>IF(AA804="","",LN(AA804))</f>
      </c>
      <c r="AC804" s="107">
        <f>IF(OR(A804&gt;$AE$6,$AE$6&lt;2,$B$6=0),"",INDEX($AA$10:$AA$1009,$AE$6+1-A804))</f>
      </c>
      <c r="AD804" s="107">
        <f>IF(AC804="","",LN(1-AC804))</f>
      </c>
      <c r="AE804" s="107">
        <f>IF(AB804="","",-(2*A804-1)*(AB804+AD804)/$AE$6)</f>
      </c>
      <c r="AF804" s="106">
        <f>IF(AE804="","",SUM($AE$10:AE804)-$AE$6)</f>
      </c>
      <c r="AG804" s="106"/>
      <c r="AH804" s="106"/>
      <c r="AI804" s="106"/>
      <c r="AJ804" s="106"/>
      <c r="AK804" s="106"/>
    </row>
    <row r="805" ht="12.75" customHeight="1">
      <c r="A805" s="114">
        <v>796.0</v>
      </c>
      <c r="B805" s="107">
        <f>IF(A805&gt;$AE$6,"",SMALL(INDIRECT("'Selo '!"&amp;ADDRESS(17,$Z$3+5,4)&amp;":"&amp;ADDRESS(67,$Z$3+5,4)),A805))</f>
      </c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7"/>
      <c r="Y805" s="119"/>
      <c r="Z805" s="107">
        <f>IF(OR(A805&gt;$AE$6,$AE$6&lt;2,$B$6=0),"",(B805-$B$5)/$B$6)</f>
      </c>
      <c r="AA805" s="107">
        <f>IF(Z805="","",MAX(0.000000000001,MIN(0.999999999999,NORMSDIST(Z805))))</f>
      </c>
      <c r="AB805" s="107">
        <f>IF(AA805="","",LN(AA805))</f>
      </c>
      <c r="AC805" s="107">
        <f>IF(OR(A805&gt;$AE$6,$AE$6&lt;2,$B$6=0),"",INDEX($AA$10:$AA$1009,$AE$6+1-A805))</f>
      </c>
      <c r="AD805" s="107">
        <f>IF(AC805="","",LN(1-AC805))</f>
      </c>
      <c r="AE805" s="107">
        <f>IF(AB805="","",-(2*A805-1)*(AB805+AD805)/$AE$6)</f>
      </c>
      <c r="AF805" s="106">
        <f>IF(AE805="","",SUM($AE$10:AE805)-$AE$6)</f>
      </c>
      <c r="AG805" s="106"/>
      <c r="AH805" s="106"/>
      <c r="AI805" s="106"/>
      <c r="AJ805" s="106"/>
      <c r="AK805" s="106"/>
    </row>
    <row r="806" ht="12.75" customHeight="1">
      <c r="A806" s="114">
        <v>797.0</v>
      </c>
      <c r="B806" s="107">
        <f>IF(A806&gt;$AE$6,"",SMALL(INDIRECT("'Selo '!"&amp;ADDRESS(17,$Z$3+5,4)&amp;":"&amp;ADDRESS(67,$Z$3+5,4)),A806))</f>
      </c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7"/>
      <c r="Y806" s="119"/>
      <c r="Z806" s="107">
        <f>IF(OR(A806&gt;$AE$6,$AE$6&lt;2,$B$6=0),"",(B806-$B$5)/$B$6)</f>
      </c>
      <c r="AA806" s="107">
        <f>IF(Z806="","",MAX(0.000000000001,MIN(0.999999999999,NORMSDIST(Z806))))</f>
      </c>
      <c r="AB806" s="107">
        <f>IF(AA806="","",LN(AA806))</f>
      </c>
      <c r="AC806" s="107">
        <f>IF(OR(A806&gt;$AE$6,$AE$6&lt;2,$B$6=0),"",INDEX($AA$10:$AA$1009,$AE$6+1-A806))</f>
      </c>
      <c r="AD806" s="107">
        <f>IF(AC806="","",LN(1-AC806))</f>
      </c>
      <c r="AE806" s="107">
        <f>IF(AB806="","",-(2*A806-1)*(AB806+AD806)/$AE$6)</f>
      </c>
      <c r="AF806" s="106">
        <f>IF(AE806="","",SUM($AE$10:AE806)-$AE$6)</f>
      </c>
      <c r="AG806" s="106"/>
      <c r="AH806" s="106"/>
      <c r="AI806" s="106"/>
      <c r="AJ806" s="106"/>
      <c r="AK806" s="106"/>
    </row>
    <row r="807" ht="12.75" customHeight="1">
      <c r="A807" s="114">
        <v>798.0</v>
      </c>
      <c r="B807" s="107">
        <f>IF(A807&gt;$AE$6,"",SMALL(INDIRECT("'Selo '!"&amp;ADDRESS(17,$Z$3+5,4)&amp;":"&amp;ADDRESS(67,$Z$3+5,4)),A807))</f>
      </c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7"/>
      <c r="Y807" s="119"/>
      <c r="Z807" s="107">
        <f>IF(OR(A807&gt;$AE$6,$AE$6&lt;2,$B$6=0),"",(B807-$B$5)/$B$6)</f>
      </c>
      <c r="AA807" s="107">
        <f>IF(Z807="","",MAX(0.000000000001,MIN(0.999999999999,NORMSDIST(Z807))))</f>
      </c>
      <c r="AB807" s="107">
        <f>IF(AA807="","",LN(AA807))</f>
      </c>
      <c r="AC807" s="107">
        <f>IF(OR(A807&gt;$AE$6,$AE$6&lt;2,$B$6=0),"",INDEX($AA$10:$AA$1009,$AE$6+1-A807))</f>
      </c>
      <c r="AD807" s="107">
        <f>IF(AC807="","",LN(1-AC807))</f>
      </c>
      <c r="AE807" s="107">
        <f>IF(AB807="","",-(2*A807-1)*(AB807+AD807)/$AE$6)</f>
      </c>
      <c r="AF807" s="106">
        <f>IF(AE807="","",SUM($AE$10:AE807)-$AE$6)</f>
      </c>
      <c r="AG807" s="106"/>
      <c r="AH807" s="106"/>
      <c r="AI807" s="106"/>
      <c r="AJ807" s="106"/>
      <c r="AK807" s="106"/>
    </row>
    <row r="808" ht="12.75" customHeight="1">
      <c r="A808" s="114">
        <v>799.0</v>
      </c>
      <c r="B808" s="107">
        <f>IF(A808&gt;$AE$6,"",SMALL(INDIRECT("'Selo '!"&amp;ADDRESS(17,$Z$3+5,4)&amp;":"&amp;ADDRESS(67,$Z$3+5,4)),A808))</f>
      </c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7"/>
      <c r="Y808" s="119"/>
      <c r="Z808" s="107">
        <f>IF(OR(A808&gt;$AE$6,$AE$6&lt;2,$B$6=0),"",(B808-$B$5)/$B$6)</f>
      </c>
      <c r="AA808" s="107">
        <f>IF(Z808="","",MAX(0.000000000001,MIN(0.999999999999,NORMSDIST(Z808))))</f>
      </c>
      <c r="AB808" s="107">
        <f>IF(AA808="","",LN(AA808))</f>
      </c>
      <c r="AC808" s="107">
        <f>IF(OR(A808&gt;$AE$6,$AE$6&lt;2,$B$6=0),"",INDEX($AA$10:$AA$1009,$AE$6+1-A808))</f>
      </c>
      <c r="AD808" s="107">
        <f>IF(AC808="","",LN(1-AC808))</f>
      </c>
      <c r="AE808" s="107">
        <f>IF(AB808="","",-(2*A808-1)*(AB808+AD808)/$AE$6)</f>
      </c>
      <c r="AF808" s="106">
        <f>IF(AE808="","",SUM($AE$10:AE808)-$AE$6)</f>
      </c>
      <c r="AG808" s="106"/>
      <c r="AH808" s="106"/>
      <c r="AI808" s="106"/>
      <c r="AJ808" s="106"/>
      <c r="AK808" s="106"/>
    </row>
    <row r="809" ht="12.75" customHeight="1">
      <c r="A809" s="114">
        <v>800.0</v>
      </c>
      <c r="B809" s="107">
        <f>IF(A809&gt;$AE$6,"",SMALL(INDIRECT("'Selo '!"&amp;ADDRESS(17,$Z$3+5,4)&amp;":"&amp;ADDRESS(67,$Z$3+5,4)),A809))</f>
      </c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7"/>
      <c r="Y809" s="119"/>
      <c r="Z809" s="107">
        <f>IF(OR(A809&gt;$AE$6,$AE$6&lt;2,$B$6=0),"",(B809-$B$5)/$B$6)</f>
      </c>
      <c r="AA809" s="107">
        <f>IF(Z809="","",MAX(0.000000000001,MIN(0.999999999999,NORMSDIST(Z809))))</f>
      </c>
      <c r="AB809" s="107">
        <f>IF(AA809="","",LN(AA809))</f>
      </c>
      <c r="AC809" s="107">
        <f>IF(OR(A809&gt;$AE$6,$AE$6&lt;2,$B$6=0),"",INDEX($AA$10:$AA$1009,$AE$6+1-A809))</f>
      </c>
      <c r="AD809" s="107">
        <f>IF(AC809="","",LN(1-AC809))</f>
      </c>
      <c r="AE809" s="107">
        <f>IF(AB809="","",-(2*A809-1)*(AB809+AD809)/$AE$6)</f>
      </c>
      <c r="AF809" s="106">
        <f>IF(AE809="","",SUM($AE$10:AE809)-$AE$6)</f>
      </c>
      <c r="AG809" s="106"/>
      <c r="AH809" s="106"/>
      <c r="AI809" s="106"/>
      <c r="AJ809" s="106"/>
      <c r="AK809" s="106"/>
    </row>
    <row r="810" ht="12.75" customHeight="1">
      <c r="A810" s="114">
        <v>801.0</v>
      </c>
      <c r="B810" s="107">
        <f>IF(A810&gt;$AE$6,"",SMALL(INDIRECT("'Selo '!"&amp;ADDRESS(17,$Z$3+5,4)&amp;":"&amp;ADDRESS(67,$Z$3+5,4)),A810))</f>
      </c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7"/>
      <c r="Y810" s="119"/>
      <c r="Z810" s="107">
        <f>IF(OR(A810&gt;$AE$6,$AE$6&lt;2,$B$6=0),"",(B810-$B$5)/$B$6)</f>
      </c>
      <c r="AA810" s="107">
        <f>IF(Z810="","",MAX(0.000000000001,MIN(0.999999999999,NORMSDIST(Z810))))</f>
      </c>
      <c r="AB810" s="107">
        <f>IF(AA810="","",LN(AA810))</f>
      </c>
      <c r="AC810" s="107">
        <f>IF(OR(A810&gt;$AE$6,$AE$6&lt;2,$B$6=0),"",INDEX($AA$10:$AA$1009,$AE$6+1-A810))</f>
      </c>
      <c r="AD810" s="107">
        <f>IF(AC810="","",LN(1-AC810))</f>
      </c>
      <c r="AE810" s="107">
        <f>IF(AB810="","",-(2*A810-1)*(AB810+AD810)/$AE$6)</f>
      </c>
      <c r="AF810" s="106">
        <f>IF(AE810="","",SUM($AE$10:AE810)-$AE$6)</f>
      </c>
      <c r="AG810" s="106"/>
      <c r="AH810" s="106"/>
      <c r="AI810" s="106"/>
      <c r="AJ810" s="106"/>
      <c r="AK810" s="106"/>
    </row>
    <row r="811" ht="12.75" customHeight="1">
      <c r="A811" s="114">
        <v>802.0</v>
      </c>
      <c r="B811" s="107">
        <f>IF(A811&gt;$AE$6,"",SMALL(INDIRECT("'Selo '!"&amp;ADDRESS(17,$Z$3+5,4)&amp;":"&amp;ADDRESS(67,$Z$3+5,4)),A811))</f>
      </c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7"/>
      <c r="Y811" s="119"/>
      <c r="Z811" s="107">
        <f>IF(OR(A811&gt;$AE$6,$AE$6&lt;2,$B$6=0),"",(B811-$B$5)/$B$6)</f>
      </c>
      <c r="AA811" s="107">
        <f>IF(Z811="","",MAX(0.000000000001,MIN(0.999999999999,NORMSDIST(Z811))))</f>
      </c>
      <c r="AB811" s="107">
        <f>IF(AA811="","",LN(AA811))</f>
      </c>
      <c r="AC811" s="107">
        <f>IF(OR(A811&gt;$AE$6,$AE$6&lt;2,$B$6=0),"",INDEX($AA$10:$AA$1009,$AE$6+1-A811))</f>
      </c>
      <c r="AD811" s="107">
        <f>IF(AC811="","",LN(1-AC811))</f>
      </c>
      <c r="AE811" s="107">
        <f>IF(AB811="","",-(2*A811-1)*(AB811+AD811)/$AE$6)</f>
      </c>
      <c r="AF811" s="106">
        <f>IF(AE811="","",SUM($AE$10:AE811)-$AE$6)</f>
      </c>
      <c r="AG811" s="106"/>
      <c r="AH811" s="106"/>
      <c r="AI811" s="106"/>
      <c r="AJ811" s="106"/>
      <c r="AK811" s="106"/>
    </row>
    <row r="812" ht="12.75" customHeight="1">
      <c r="A812" s="114">
        <v>803.0</v>
      </c>
      <c r="B812" s="107">
        <f>IF(A812&gt;$AE$6,"",SMALL(INDIRECT("'Selo '!"&amp;ADDRESS(17,$Z$3+5,4)&amp;":"&amp;ADDRESS(67,$Z$3+5,4)),A812))</f>
      </c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7"/>
      <c r="Y812" s="119"/>
      <c r="Z812" s="107">
        <f>IF(OR(A812&gt;$AE$6,$AE$6&lt;2,$B$6=0),"",(B812-$B$5)/$B$6)</f>
      </c>
      <c r="AA812" s="107">
        <f>IF(Z812="","",MAX(0.000000000001,MIN(0.999999999999,NORMSDIST(Z812))))</f>
      </c>
      <c r="AB812" s="107">
        <f>IF(AA812="","",LN(AA812))</f>
      </c>
      <c r="AC812" s="107">
        <f>IF(OR(A812&gt;$AE$6,$AE$6&lt;2,$B$6=0),"",INDEX($AA$10:$AA$1009,$AE$6+1-A812))</f>
      </c>
      <c r="AD812" s="107">
        <f>IF(AC812="","",LN(1-AC812))</f>
      </c>
      <c r="AE812" s="107">
        <f>IF(AB812="","",-(2*A812-1)*(AB812+AD812)/$AE$6)</f>
      </c>
      <c r="AF812" s="106">
        <f>IF(AE812="","",SUM($AE$10:AE812)-$AE$6)</f>
      </c>
      <c r="AG812" s="106"/>
      <c r="AH812" s="106"/>
      <c r="AI812" s="106"/>
      <c r="AJ812" s="106"/>
      <c r="AK812" s="106"/>
    </row>
    <row r="813" ht="12.75" customHeight="1">
      <c r="A813" s="114">
        <v>804.0</v>
      </c>
      <c r="B813" s="107">
        <f>IF(A813&gt;$AE$6,"",SMALL(INDIRECT("'Selo '!"&amp;ADDRESS(17,$Z$3+5,4)&amp;":"&amp;ADDRESS(67,$Z$3+5,4)),A813))</f>
      </c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7"/>
      <c r="Y813" s="119"/>
      <c r="Z813" s="107">
        <f>IF(OR(A813&gt;$AE$6,$AE$6&lt;2,$B$6=0),"",(B813-$B$5)/$B$6)</f>
      </c>
      <c r="AA813" s="107">
        <f>IF(Z813="","",MAX(0.000000000001,MIN(0.999999999999,NORMSDIST(Z813))))</f>
      </c>
      <c r="AB813" s="107">
        <f>IF(AA813="","",LN(AA813))</f>
      </c>
      <c r="AC813" s="107">
        <f>IF(OR(A813&gt;$AE$6,$AE$6&lt;2,$B$6=0),"",INDEX($AA$10:$AA$1009,$AE$6+1-A813))</f>
      </c>
      <c r="AD813" s="107">
        <f>IF(AC813="","",LN(1-AC813))</f>
      </c>
      <c r="AE813" s="107">
        <f>IF(AB813="","",-(2*A813-1)*(AB813+AD813)/$AE$6)</f>
      </c>
      <c r="AF813" s="106">
        <f>IF(AE813="","",SUM($AE$10:AE813)-$AE$6)</f>
      </c>
      <c r="AG813" s="106"/>
      <c r="AH813" s="106"/>
      <c r="AI813" s="106"/>
      <c r="AJ813" s="106"/>
      <c r="AK813" s="106"/>
    </row>
    <row r="814" ht="12.75" customHeight="1">
      <c r="A814" s="114">
        <v>805.0</v>
      </c>
      <c r="B814" s="107">
        <f>IF(A814&gt;$AE$6,"",SMALL(INDIRECT("'Selo '!"&amp;ADDRESS(17,$Z$3+5,4)&amp;":"&amp;ADDRESS(67,$Z$3+5,4)),A814))</f>
      </c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7"/>
      <c r="Y814" s="119"/>
      <c r="Z814" s="107">
        <f>IF(OR(A814&gt;$AE$6,$AE$6&lt;2,$B$6=0),"",(B814-$B$5)/$B$6)</f>
      </c>
      <c r="AA814" s="107">
        <f>IF(Z814="","",MAX(0.000000000001,MIN(0.999999999999,NORMSDIST(Z814))))</f>
      </c>
      <c r="AB814" s="107">
        <f>IF(AA814="","",LN(AA814))</f>
      </c>
      <c r="AC814" s="107">
        <f>IF(OR(A814&gt;$AE$6,$AE$6&lt;2,$B$6=0),"",INDEX($AA$10:$AA$1009,$AE$6+1-A814))</f>
      </c>
      <c r="AD814" s="107">
        <f>IF(AC814="","",LN(1-AC814))</f>
      </c>
      <c r="AE814" s="107">
        <f>IF(AB814="","",-(2*A814-1)*(AB814+AD814)/$AE$6)</f>
      </c>
      <c r="AF814" s="106">
        <f>IF(AE814="","",SUM($AE$10:AE814)-$AE$6)</f>
      </c>
      <c r="AG814" s="106"/>
      <c r="AH814" s="106"/>
      <c r="AI814" s="106"/>
      <c r="AJ814" s="106"/>
      <c r="AK814" s="106"/>
    </row>
    <row r="815" ht="12.75" customHeight="1">
      <c r="A815" s="114">
        <v>806.0</v>
      </c>
      <c r="B815" s="107">
        <f>IF(A815&gt;$AE$6,"",SMALL(INDIRECT("'Selo '!"&amp;ADDRESS(17,$Z$3+5,4)&amp;":"&amp;ADDRESS(67,$Z$3+5,4)),A815))</f>
      </c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7"/>
      <c r="Y815" s="119"/>
      <c r="Z815" s="107">
        <f>IF(OR(A815&gt;$AE$6,$AE$6&lt;2,$B$6=0),"",(B815-$B$5)/$B$6)</f>
      </c>
      <c r="AA815" s="107">
        <f>IF(Z815="","",MAX(0.000000000001,MIN(0.999999999999,NORMSDIST(Z815))))</f>
      </c>
      <c r="AB815" s="107">
        <f>IF(AA815="","",LN(AA815))</f>
      </c>
      <c r="AC815" s="107">
        <f>IF(OR(A815&gt;$AE$6,$AE$6&lt;2,$B$6=0),"",INDEX($AA$10:$AA$1009,$AE$6+1-A815))</f>
      </c>
      <c r="AD815" s="107">
        <f>IF(AC815="","",LN(1-AC815))</f>
      </c>
      <c r="AE815" s="107">
        <f>IF(AB815="","",-(2*A815-1)*(AB815+AD815)/$AE$6)</f>
      </c>
      <c r="AF815" s="106">
        <f>IF(AE815="","",SUM($AE$10:AE815)-$AE$6)</f>
      </c>
      <c r="AG815" s="106"/>
      <c r="AH815" s="106"/>
      <c r="AI815" s="106"/>
      <c r="AJ815" s="106"/>
      <c r="AK815" s="106"/>
    </row>
    <row r="816" ht="12.75" customHeight="1">
      <c r="A816" s="114">
        <v>807.0</v>
      </c>
      <c r="B816" s="107">
        <f>IF(A816&gt;$AE$6,"",SMALL(INDIRECT("'Selo '!"&amp;ADDRESS(17,$Z$3+5,4)&amp;":"&amp;ADDRESS(67,$Z$3+5,4)),A816))</f>
      </c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7"/>
      <c r="Y816" s="119"/>
      <c r="Z816" s="107">
        <f>IF(OR(A816&gt;$AE$6,$AE$6&lt;2,$B$6=0),"",(B816-$B$5)/$B$6)</f>
      </c>
      <c r="AA816" s="107">
        <f>IF(Z816="","",MAX(0.000000000001,MIN(0.999999999999,NORMSDIST(Z816))))</f>
      </c>
      <c r="AB816" s="107">
        <f>IF(AA816="","",LN(AA816))</f>
      </c>
      <c r="AC816" s="107">
        <f>IF(OR(A816&gt;$AE$6,$AE$6&lt;2,$B$6=0),"",INDEX($AA$10:$AA$1009,$AE$6+1-A816))</f>
      </c>
      <c r="AD816" s="107">
        <f>IF(AC816="","",LN(1-AC816))</f>
      </c>
      <c r="AE816" s="107">
        <f>IF(AB816="","",-(2*A816-1)*(AB816+AD816)/$AE$6)</f>
      </c>
      <c r="AF816" s="106">
        <f>IF(AE816="","",SUM($AE$10:AE816)-$AE$6)</f>
      </c>
      <c r="AG816" s="106"/>
      <c r="AH816" s="106"/>
      <c r="AI816" s="106"/>
      <c r="AJ816" s="106"/>
      <c r="AK816" s="106"/>
    </row>
    <row r="817" ht="12.75" customHeight="1">
      <c r="A817" s="114">
        <v>808.0</v>
      </c>
      <c r="B817" s="107">
        <f>IF(A817&gt;$AE$6,"",SMALL(INDIRECT("'Selo '!"&amp;ADDRESS(17,$Z$3+5,4)&amp;":"&amp;ADDRESS(67,$Z$3+5,4)),A817))</f>
      </c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7"/>
      <c r="Y817" s="119"/>
      <c r="Z817" s="107">
        <f>IF(OR(A817&gt;$AE$6,$AE$6&lt;2,$B$6=0),"",(B817-$B$5)/$B$6)</f>
      </c>
      <c r="AA817" s="107">
        <f>IF(Z817="","",MAX(0.000000000001,MIN(0.999999999999,NORMSDIST(Z817))))</f>
      </c>
      <c r="AB817" s="107">
        <f>IF(AA817="","",LN(AA817))</f>
      </c>
      <c r="AC817" s="107">
        <f>IF(OR(A817&gt;$AE$6,$AE$6&lt;2,$B$6=0),"",INDEX($AA$10:$AA$1009,$AE$6+1-A817))</f>
      </c>
      <c r="AD817" s="107">
        <f>IF(AC817="","",LN(1-AC817))</f>
      </c>
      <c r="AE817" s="107">
        <f>IF(AB817="","",-(2*A817-1)*(AB817+AD817)/$AE$6)</f>
      </c>
      <c r="AF817" s="106">
        <f>IF(AE817="","",SUM($AE$10:AE817)-$AE$6)</f>
      </c>
      <c r="AG817" s="106"/>
      <c r="AH817" s="106"/>
      <c r="AI817" s="106"/>
      <c r="AJ817" s="106"/>
      <c r="AK817" s="106"/>
    </row>
    <row r="818" ht="12.75" customHeight="1">
      <c r="A818" s="114">
        <v>809.0</v>
      </c>
      <c r="B818" s="107">
        <f>IF(A818&gt;$AE$6,"",SMALL(INDIRECT("'Selo '!"&amp;ADDRESS(17,$Z$3+5,4)&amp;":"&amp;ADDRESS(67,$Z$3+5,4)),A818))</f>
      </c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7"/>
      <c r="Y818" s="119"/>
      <c r="Z818" s="107">
        <f>IF(OR(A818&gt;$AE$6,$AE$6&lt;2,$B$6=0),"",(B818-$B$5)/$B$6)</f>
      </c>
      <c r="AA818" s="107">
        <f>IF(Z818="","",MAX(0.000000000001,MIN(0.999999999999,NORMSDIST(Z818))))</f>
      </c>
      <c r="AB818" s="107">
        <f>IF(AA818="","",LN(AA818))</f>
      </c>
      <c r="AC818" s="107">
        <f>IF(OR(A818&gt;$AE$6,$AE$6&lt;2,$B$6=0),"",INDEX($AA$10:$AA$1009,$AE$6+1-A818))</f>
      </c>
      <c r="AD818" s="107">
        <f>IF(AC818="","",LN(1-AC818))</f>
      </c>
      <c r="AE818" s="107">
        <f>IF(AB818="","",-(2*A818-1)*(AB818+AD818)/$AE$6)</f>
      </c>
      <c r="AF818" s="106">
        <f>IF(AE818="","",SUM($AE$10:AE818)-$AE$6)</f>
      </c>
      <c r="AG818" s="106"/>
      <c r="AH818" s="106"/>
      <c r="AI818" s="106"/>
      <c r="AJ818" s="106"/>
      <c r="AK818" s="106"/>
    </row>
    <row r="819" ht="12.75" customHeight="1">
      <c r="A819" s="114">
        <v>810.0</v>
      </c>
      <c r="B819" s="107">
        <f>IF(A819&gt;$AE$6,"",SMALL(INDIRECT("'Selo '!"&amp;ADDRESS(17,$Z$3+5,4)&amp;":"&amp;ADDRESS(67,$Z$3+5,4)),A819))</f>
      </c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7"/>
      <c r="Y819" s="119"/>
      <c r="Z819" s="107">
        <f>IF(OR(A819&gt;$AE$6,$AE$6&lt;2,$B$6=0),"",(B819-$B$5)/$B$6)</f>
      </c>
      <c r="AA819" s="107">
        <f>IF(Z819="","",MAX(0.000000000001,MIN(0.999999999999,NORMSDIST(Z819))))</f>
      </c>
      <c r="AB819" s="107">
        <f>IF(AA819="","",LN(AA819))</f>
      </c>
      <c r="AC819" s="107">
        <f>IF(OR(A819&gt;$AE$6,$AE$6&lt;2,$B$6=0),"",INDEX($AA$10:$AA$1009,$AE$6+1-A819))</f>
      </c>
      <c r="AD819" s="107">
        <f>IF(AC819="","",LN(1-AC819))</f>
      </c>
      <c r="AE819" s="107">
        <f>IF(AB819="","",-(2*A819-1)*(AB819+AD819)/$AE$6)</f>
      </c>
      <c r="AF819" s="106">
        <f>IF(AE819="","",SUM($AE$10:AE819)-$AE$6)</f>
      </c>
      <c r="AG819" s="106"/>
      <c r="AH819" s="106"/>
      <c r="AI819" s="106"/>
      <c r="AJ819" s="106"/>
      <c r="AK819" s="106"/>
    </row>
    <row r="820" ht="12.75" customHeight="1">
      <c r="A820" s="114">
        <v>811.0</v>
      </c>
      <c r="B820" s="107">
        <f>IF(A820&gt;$AE$6,"",SMALL(INDIRECT("'Selo '!"&amp;ADDRESS(17,$Z$3+5,4)&amp;":"&amp;ADDRESS(67,$Z$3+5,4)),A820))</f>
      </c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7"/>
      <c r="Y820" s="119"/>
      <c r="Z820" s="107">
        <f>IF(OR(A820&gt;$AE$6,$AE$6&lt;2,$B$6=0),"",(B820-$B$5)/$B$6)</f>
      </c>
      <c r="AA820" s="107">
        <f>IF(Z820="","",MAX(0.000000000001,MIN(0.999999999999,NORMSDIST(Z820))))</f>
      </c>
      <c r="AB820" s="107">
        <f>IF(AA820="","",LN(AA820))</f>
      </c>
      <c r="AC820" s="107">
        <f>IF(OR(A820&gt;$AE$6,$AE$6&lt;2,$B$6=0),"",INDEX($AA$10:$AA$1009,$AE$6+1-A820))</f>
      </c>
      <c r="AD820" s="107">
        <f>IF(AC820="","",LN(1-AC820))</f>
      </c>
      <c r="AE820" s="107">
        <f>IF(AB820="","",-(2*A820-1)*(AB820+AD820)/$AE$6)</f>
      </c>
      <c r="AF820" s="106">
        <f>IF(AE820="","",SUM($AE$10:AE820)-$AE$6)</f>
      </c>
      <c r="AG820" s="106"/>
      <c r="AH820" s="106"/>
      <c r="AI820" s="106"/>
      <c r="AJ820" s="106"/>
      <c r="AK820" s="106"/>
    </row>
    <row r="821" ht="12.75" customHeight="1">
      <c r="A821" s="114">
        <v>812.0</v>
      </c>
      <c r="B821" s="107">
        <f>IF(A821&gt;$AE$6,"",SMALL(INDIRECT("'Selo '!"&amp;ADDRESS(17,$Z$3+5,4)&amp;":"&amp;ADDRESS(67,$Z$3+5,4)),A821))</f>
      </c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7"/>
      <c r="Y821" s="119"/>
      <c r="Z821" s="107">
        <f>IF(OR(A821&gt;$AE$6,$AE$6&lt;2,$B$6=0),"",(B821-$B$5)/$B$6)</f>
      </c>
      <c r="AA821" s="107">
        <f>IF(Z821="","",MAX(0.000000000001,MIN(0.999999999999,NORMSDIST(Z821))))</f>
      </c>
      <c r="AB821" s="107">
        <f>IF(AA821="","",LN(AA821))</f>
      </c>
      <c r="AC821" s="107">
        <f>IF(OR(A821&gt;$AE$6,$AE$6&lt;2,$B$6=0),"",INDEX($AA$10:$AA$1009,$AE$6+1-A821))</f>
      </c>
      <c r="AD821" s="107">
        <f>IF(AC821="","",LN(1-AC821))</f>
      </c>
      <c r="AE821" s="107">
        <f>IF(AB821="","",-(2*A821-1)*(AB821+AD821)/$AE$6)</f>
      </c>
      <c r="AF821" s="106">
        <f>IF(AE821="","",SUM($AE$10:AE821)-$AE$6)</f>
      </c>
      <c r="AG821" s="106"/>
      <c r="AH821" s="106"/>
      <c r="AI821" s="106"/>
      <c r="AJ821" s="106"/>
      <c r="AK821" s="106"/>
    </row>
    <row r="822" ht="12.75" customHeight="1">
      <c r="A822" s="114">
        <v>813.0</v>
      </c>
      <c r="B822" s="107">
        <f>IF(A822&gt;$AE$6,"",SMALL(INDIRECT("'Selo '!"&amp;ADDRESS(17,$Z$3+5,4)&amp;":"&amp;ADDRESS(67,$Z$3+5,4)),A822))</f>
      </c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7"/>
      <c r="Y822" s="119"/>
      <c r="Z822" s="107">
        <f>IF(OR(A822&gt;$AE$6,$AE$6&lt;2,$B$6=0),"",(B822-$B$5)/$B$6)</f>
      </c>
      <c r="AA822" s="107">
        <f>IF(Z822="","",MAX(0.000000000001,MIN(0.999999999999,NORMSDIST(Z822))))</f>
      </c>
      <c r="AB822" s="107">
        <f>IF(AA822="","",LN(AA822))</f>
      </c>
      <c r="AC822" s="107">
        <f>IF(OR(A822&gt;$AE$6,$AE$6&lt;2,$B$6=0),"",INDEX($AA$10:$AA$1009,$AE$6+1-A822))</f>
      </c>
      <c r="AD822" s="107">
        <f>IF(AC822="","",LN(1-AC822))</f>
      </c>
      <c r="AE822" s="107">
        <f>IF(AB822="","",-(2*A822-1)*(AB822+AD822)/$AE$6)</f>
      </c>
      <c r="AF822" s="106">
        <f>IF(AE822="","",SUM($AE$10:AE822)-$AE$6)</f>
      </c>
      <c r="AG822" s="106"/>
      <c r="AH822" s="106"/>
      <c r="AI822" s="106"/>
      <c r="AJ822" s="106"/>
      <c r="AK822" s="106"/>
    </row>
    <row r="823" ht="12.75" customHeight="1">
      <c r="A823" s="114">
        <v>814.0</v>
      </c>
      <c r="B823" s="107">
        <f>IF(A823&gt;$AE$6,"",SMALL(INDIRECT("'Selo '!"&amp;ADDRESS(17,$Z$3+5,4)&amp;":"&amp;ADDRESS(67,$Z$3+5,4)),A823))</f>
      </c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7"/>
      <c r="Y823" s="119"/>
      <c r="Z823" s="107">
        <f>IF(OR(A823&gt;$AE$6,$AE$6&lt;2,$B$6=0),"",(B823-$B$5)/$B$6)</f>
      </c>
      <c r="AA823" s="107">
        <f>IF(Z823="","",MAX(0.000000000001,MIN(0.999999999999,NORMSDIST(Z823))))</f>
      </c>
      <c r="AB823" s="107">
        <f>IF(AA823="","",LN(AA823))</f>
      </c>
      <c r="AC823" s="107">
        <f>IF(OR(A823&gt;$AE$6,$AE$6&lt;2,$B$6=0),"",INDEX($AA$10:$AA$1009,$AE$6+1-A823))</f>
      </c>
      <c r="AD823" s="107">
        <f>IF(AC823="","",LN(1-AC823))</f>
      </c>
      <c r="AE823" s="107">
        <f>IF(AB823="","",-(2*A823-1)*(AB823+AD823)/$AE$6)</f>
      </c>
      <c r="AF823" s="106">
        <f>IF(AE823="","",SUM($AE$10:AE823)-$AE$6)</f>
      </c>
      <c r="AG823" s="106"/>
      <c r="AH823" s="106"/>
      <c r="AI823" s="106"/>
      <c r="AJ823" s="106"/>
      <c r="AK823" s="106"/>
    </row>
    <row r="824" ht="12.75" customHeight="1">
      <c r="A824" s="114">
        <v>815.0</v>
      </c>
      <c r="B824" s="107">
        <f>IF(A824&gt;$AE$6,"",SMALL(INDIRECT("'Selo '!"&amp;ADDRESS(17,$Z$3+5,4)&amp;":"&amp;ADDRESS(67,$Z$3+5,4)),A824))</f>
      </c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7"/>
      <c r="Y824" s="119"/>
      <c r="Z824" s="107">
        <f>IF(OR(A824&gt;$AE$6,$AE$6&lt;2,$B$6=0),"",(B824-$B$5)/$B$6)</f>
      </c>
      <c r="AA824" s="107">
        <f>IF(Z824="","",MAX(0.000000000001,MIN(0.999999999999,NORMSDIST(Z824))))</f>
      </c>
      <c r="AB824" s="107">
        <f>IF(AA824="","",LN(AA824))</f>
      </c>
      <c r="AC824" s="107">
        <f>IF(OR(A824&gt;$AE$6,$AE$6&lt;2,$B$6=0),"",INDEX($AA$10:$AA$1009,$AE$6+1-A824))</f>
      </c>
      <c r="AD824" s="107">
        <f>IF(AC824="","",LN(1-AC824))</f>
      </c>
      <c r="AE824" s="107">
        <f>IF(AB824="","",-(2*A824-1)*(AB824+AD824)/$AE$6)</f>
      </c>
      <c r="AF824" s="106">
        <f>IF(AE824="","",SUM($AE$10:AE824)-$AE$6)</f>
      </c>
      <c r="AG824" s="106"/>
      <c r="AH824" s="106"/>
      <c r="AI824" s="106"/>
      <c r="AJ824" s="106"/>
      <c r="AK824" s="106"/>
    </row>
    <row r="825" ht="12.75" customHeight="1">
      <c r="A825" s="114">
        <v>816.0</v>
      </c>
      <c r="B825" s="107">
        <f>IF(A825&gt;$AE$6,"",SMALL(INDIRECT("'Selo '!"&amp;ADDRESS(17,$Z$3+5,4)&amp;":"&amp;ADDRESS(67,$Z$3+5,4)),A825))</f>
      </c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7"/>
      <c r="Y825" s="119"/>
      <c r="Z825" s="107">
        <f>IF(OR(A825&gt;$AE$6,$AE$6&lt;2,$B$6=0),"",(B825-$B$5)/$B$6)</f>
      </c>
      <c r="AA825" s="107">
        <f>IF(Z825="","",MAX(0.000000000001,MIN(0.999999999999,NORMSDIST(Z825))))</f>
      </c>
      <c r="AB825" s="107">
        <f>IF(AA825="","",LN(AA825))</f>
      </c>
      <c r="AC825" s="107">
        <f>IF(OR(A825&gt;$AE$6,$AE$6&lt;2,$B$6=0),"",INDEX($AA$10:$AA$1009,$AE$6+1-A825))</f>
      </c>
      <c r="AD825" s="107">
        <f>IF(AC825="","",LN(1-AC825))</f>
      </c>
      <c r="AE825" s="107">
        <f>IF(AB825="","",-(2*A825-1)*(AB825+AD825)/$AE$6)</f>
      </c>
      <c r="AF825" s="106">
        <f>IF(AE825="","",SUM($AE$10:AE825)-$AE$6)</f>
      </c>
      <c r="AG825" s="106"/>
      <c r="AH825" s="106"/>
      <c r="AI825" s="106"/>
      <c r="AJ825" s="106"/>
      <c r="AK825" s="106"/>
    </row>
    <row r="826" ht="12.75" customHeight="1">
      <c r="A826" s="114">
        <v>817.0</v>
      </c>
      <c r="B826" s="107">
        <f>IF(A826&gt;$AE$6,"",SMALL(INDIRECT("'Selo '!"&amp;ADDRESS(17,$Z$3+5,4)&amp;":"&amp;ADDRESS(67,$Z$3+5,4)),A826))</f>
      </c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7"/>
      <c r="Y826" s="119"/>
      <c r="Z826" s="107">
        <f>IF(OR(A826&gt;$AE$6,$AE$6&lt;2,$B$6=0),"",(B826-$B$5)/$B$6)</f>
      </c>
      <c r="AA826" s="107">
        <f>IF(Z826="","",MAX(0.000000000001,MIN(0.999999999999,NORMSDIST(Z826))))</f>
      </c>
      <c r="AB826" s="107">
        <f>IF(AA826="","",LN(AA826))</f>
      </c>
      <c r="AC826" s="107">
        <f>IF(OR(A826&gt;$AE$6,$AE$6&lt;2,$B$6=0),"",INDEX($AA$10:$AA$1009,$AE$6+1-A826))</f>
      </c>
      <c r="AD826" s="107">
        <f>IF(AC826="","",LN(1-AC826))</f>
      </c>
      <c r="AE826" s="107">
        <f>IF(AB826="","",-(2*A826-1)*(AB826+AD826)/$AE$6)</f>
      </c>
      <c r="AF826" s="106">
        <f>IF(AE826="","",SUM($AE$10:AE826)-$AE$6)</f>
      </c>
      <c r="AG826" s="106"/>
      <c r="AH826" s="106"/>
      <c r="AI826" s="106"/>
      <c r="AJ826" s="106"/>
      <c r="AK826" s="106"/>
    </row>
    <row r="827" ht="12.75" customHeight="1">
      <c r="A827" s="114">
        <v>818.0</v>
      </c>
      <c r="B827" s="107">
        <f>IF(A827&gt;$AE$6,"",SMALL(INDIRECT("'Selo '!"&amp;ADDRESS(17,$Z$3+5,4)&amp;":"&amp;ADDRESS(67,$Z$3+5,4)),A827))</f>
      </c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7"/>
      <c r="Y827" s="119"/>
      <c r="Z827" s="107">
        <f>IF(OR(A827&gt;$AE$6,$AE$6&lt;2,$B$6=0),"",(B827-$B$5)/$B$6)</f>
      </c>
      <c r="AA827" s="107">
        <f>IF(Z827="","",MAX(0.000000000001,MIN(0.999999999999,NORMSDIST(Z827))))</f>
      </c>
      <c r="AB827" s="107">
        <f>IF(AA827="","",LN(AA827))</f>
      </c>
      <c r="AC827" s="107">
        <f>IF(OR(A827&gt;$AE$6,$AE$6&lt;2,$B$6=0),"",INDEX($AA$10:$AA$1009,$AE$6+1-A827))</f>
      </c>
      <c r="AD827" s="107">
        <f>IF(AC827="","",LN(1-AC827))</f>
      </c>
      <c r="AE827" s="107">
        <f>IF(AB827="","",-(2*A827-1)*(AB827+AD827)/$AE$6)</f>
      </c>
      <c r="AF827" s="106">
        <f>IF(AE827="","",SUM($AE$10:AE827)-$AE$6)</f>
      </c>
      <c r="AG827" s="106"/>
      <c r="AH827" s="106"/>
      <c r="AI827" s="106"/>
      <c r="AJ827" s="106"/>
      <c r="AK827" s="106"/>
    </row>
    <row r="828" ht="12.75" customHeight="1">
      <c r="A828" s="114">
        <v>819.0</v>
      </c>
      <c r="B828" s="107">
        <f>IF(A828&gt;$AE$6,"",SMALL(INDIRECT("'Selo '!"&amp;ADDRESS(17,$Z$3+5,4)&amp;":"&amp;ADDRESS(67,$Z$3+5,4)),A828))</f>
      </c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7"/>
      <c r="Y828" s="119"/>
      <c r="Z828" s="107">
        <f>IF(OR(A828&gt;$AE$6,$AE$6&lt;2,$B$6=0),"",(B828-$B$5)/$B$6)</f>
      </c>
      <c r="AA828" s="107">
        <f>IF(Z828="","",MAX(0.000000000001,MIN(0.999999999999,NORMSDIST(Z828))))</f>
      </c>
      <c r="AB828" s="107">
        <f>IF(AA828="","",LN(AA828))</f>
      </c>
      <c r="AC828" s="107">
        <f>IF(OR(A828&gt;$AE$6,$AE$6&lt;2,$B$6=0),"",INDEX($AA$10:$AA$1009,$AE$6+1-A828))</f>
      </c>
      <c r="AD828" s="107">
        <f>IF(AC828="","",LN(1-AC828))</f>
      </c>
      <c r="AE828" s="107">
        <f>IF(AB828="","",-(2*A828-1)*(AB828+AD828)/$AE$6)</f>
      </c>
      <c r="AF828" s="106">
        <f>IF(AE828="","",SUM($AE$10:AE828)-$AE$6)</f>
      </c>
      <c r="AG828" s="106"/>
      <c r="AH828" s="106"/>
      <c r="AI828" s="106"/>
      <c r="AJ828" s="106"/>
      <c r="AK828" s="106"/>
    </row>
    <row r="829" ht="12.75" customHeight="1">
      <c r="A829" s="114">
        <v>820.0</v>
      </c>
      <c r="B829" s="107">
        <f>IF(A829&gt;$AE$6,"",SMALL(INDIRECT("'Selo '!"&amp;ADDRESS(17,$Z$3+5,4)&amp;":"&amp;ADDRESS(67,$Z$3+5,4)),A829))</f>
      </c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7"/>
      <c r="Y829" s="119"/>
      <c r="Z829" s="107">
        <f>IF(OR(A829&gt;$AE$6,$AE$6&lt;2,$B$6=0),"",(B829-$B$5)/$B$6)</f>
      </c>
      <c r="AA829" s="107">
        <f>IF(Z829="","",MAX(0.000000000001,MIN(0.999999999999,NORMSDIST(Z829))))</f>
      </c>
      <c r="AB829" s="107">
        <f>IF(AA829="","",LN(AA829))</f>
      </c>
      <c r="AC829" s="107">
        <f>IF(OR(A829&gt;$AE$6,$AE$6&lt;2,$B$6=0),"",INDEX($AA$10:$AA$1009,$AE$6+1-A829))</f>
      </c>
      <c r="AD829" s="107">
        <f>IF(AC829="","",LN(1-AC829))</f>
      </c>
      <c r="AE829" s="107">
        <f>IF(AB829="","",-(2*A829-1)*(AB829+AD829)/$AE$6)</f>
      </c>
      <c r="AF829" s="106">
        <f>IF(AE829="","",SUM($AE$10:AE829)-$AE$6)</f>
      </c>
      <c r="AG829" s="106"/>
      <c r="AH829" s="106"/>
      <c r="AI829" s="106"/>
      <c r="AJ829" s="106"/>
      <c r="AK829" s="106"/>
    </row>
    <row r="830" ht="12.75" customHeight="1">
      <c r="A830" s="114">
        <v>821.0</v>
      </c>
      <c r="B830" s="107">
        <f>IF(A830&gt;$AE$6,"",SMALL(INDIRECT("'Selo '!"&amp;ADDRESS(17,$Z$3+5,4)&amp;":"&amp;ADDRESS(67,$Z$3+5,4)),A830))</f>
      </c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7"/>
      <c r="Y830" s="119"/>
      <c r="Z830" s="107">
        <f>IF(OR(A830&gt;$AE$6,$AE$6&lt;2,$B$6=0),"",(B830-$B$5)/$B$6)</f>
      </c>
      <c r="AA830" s="107">
        <f>IF(Z830="","",MAX(0.000000000001,MIN(0.999999999999,NORMSDIST(Z830))))</f>
      </c>
      <c r="AB830" s="107">
        <f>IF(AA830="","",LN(AA830))</f>
      </c>
      <c r="AC830" s="107">
        <f>IF(OR(A830&gt;$AE$6,$AE$6&lt;2,$B$6=0),"",INDEX($AA$10:$AA$1009,$AE$6+1-A830))</f>
      </c>
      <c r="AD830" s="107">
        <f>IF(AC830="","",LN(1-AC830))</f>
      </c>
      <c r="AE830" s="107">
        <f>IF(AB830="","",-(2*A830-1)*(AB830+AD830)/$AE$6)</f>
      </c>
      <c r="AF830" s="106">
        <f>IF(AE830="","",SUM($AE$10:AE830)-$AE$6)</f>
      </c>
      <c r="AG830" s="106"/>
      <c r="AH830" s="106"/>
      <c r="AI830" s="106"/>
      <c r="AJ830" s="106"/>
      <c r="AK830" s="106"/>
    </row>
    <row r="831" ht="12.75" customHeight="1">
      <c r="A831" s="114">
        <v>822.0</v>
      </c>
      <c r="B831" s="107">
        <f>IF(A831&gt;$AE$6,"",SMALL(INDIRECT("'Selo '!"&amp;ADDRESS(17,$Z$3+5,4)&amp;":"&amp;ADDRESS(67,$Z$3+5,4)),A831))</f>
      </c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7"/>
      <c r="Y831" s="119"/>
      <c r="Z831" s="107">
        <f>IF(OR(A831&gt;$AE$6,$AE$6&lt;2,$B$6=0),"",(B831-$B$5)/$B$6)</f>
      </c>
      <c r="AA831" s="107">
        <f>IF(Z831="","",MAX(0.000000000001,MIN(0.999999999999,NORMSDIST(Z831))))</f>
      </c>
      <c r="AB831" s="107">
        <f>IF(AA831="","",LN(AA831))</f>
      </c>
      <c r="AC831" s="107">
        <f>IF(OR(A831&gt;$AE$6,$AE$6&lt;2,$B$6=0),"",INDEX($AA$10:$AA$1009,$AE$6+1-A831))</f>
      </c>
      <c r="AD831" s="107">
        <f>IF(AC831="","",LN(1-AC831))</f>
      </c>
      <c r="AE831" s="107">
        <f>IF(AB831="","",-(2*A831-1)*(AB831+AD831)/$AE$6)</f>
      </c>
      <c r="AF831" s="106">
        <f>IF(AE831="","",SUM($AE$10:AE831)-$AE$6)</f>
      </c>
      <c r="AG831" s="106"/>
      <c r="AH831" s="106"/>
      <c r="AI831" s="106"/>
      <c r="AJ831" s="106"/>
      <c r="AK831" s="106"/>
    </row>
    <row r="832" ht="12.75" customHeight="1">
      <c r="A832" s="114">
        <v>823.0</v>
      </c>
      <c r="B832" s="107">
        <f>IF(A832&gt;$AE$6,"",SMALL(INDIRECT("'Selo '!"&amp;ADDRESS(17,$Z$3+5,4)&amp;":"&amp;ADDRESS(67,$Z$3+5,4)),A832))</f>
      </c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7"/>
      <c r="Y832" s="119"/>
      <c r="Z832" s="107">
        <f>IF(OR(A832&gt;$AE$6,$AE$6&lt;2,$B$6=0),"",(B832-$B$5)/$B$6)</f>
      </c>
      <c r="AA832" s="107">
        <f>IF(Z832="","",MAX(0.000000000001,MIN(0.999999999999,NORMSDIST(Z832))))</f>
      </c>
      <c r="AB832" s="107">
        <f>IF(AA832="","",LN(AA832))</f>
      </c>
      <c r="AC832" s="107">
        <f>IF(OR(A832&gt;$AE$6,$AE$6&lt;2,$B$6=0),"",INDEX($AA$10:$AA$1009,$AE$6+1-A832))</f>
      </c>
      <c r="AD832" s="107">
        <f>IF(AC832="","",LN(1-AC832))</f>
      </c>
      <c r="AE832" s="107">
        <f>IF(AB832="","",-(2*A832-1)*(AB832+AD832)/$AE$6)</f>
      </c>
      <c r="AF832" s="106">
        <f>IF(AE832="","",SUM($AE$10:AE832)-$AE$6)</f>
      </c>
      <c r="AG832" s="106"/>
      <c r="AH832" s="106"/>
      <c r="AI832" s="106"/>
      <c r="AJ832" s="106"/>
      <c r="AK832" s="106"/>
    </row>
    <row r="833" ht="12.75" customHeight="1">
      <c r="A833" s="114">
        <v>824.0</v>
      </c>
      <c r="B833" s="107">
        <f>IF(A833&gt;$AE$6,"",SMALL(INDIRECT("'Selo '!"&amp;ADDRESS(17,$Z$3+5,4)&amp;":"&amp;ADDRESS(67,$Z$3+5,4)),A833))</f>
      </c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7"/>
      <c r="Y833" s="119"/>
      <c r="Z833" s="107">
        <f>IF(OR(A833&gt;$AE$6,$AE$6&lt;2,$B$6=0),"",(B833-$B$5)/$B$6)</f>
      </c>
      <c r="AA833" s="107">
        <f>IF(Z833="","",MAX(0.000000000001,MIN(0.999999999999,NORMSDIST(Z833))))</f>
      </c>
      <c r="AB833" s="107">
        <f>IF(AA833="","",LN(AA833))</f>
      </c>
      <c r="AC833" s="107">
        <f>IF(OR(A833&gt;$AE$6,$AE$6&lt;2,$B$6=0),"",INDEX($AA$10:$AA$1009,$AE$6+1-A833))</f>
      </c>
      <c r="AD833" s="107">
        <f>IF(AC833="","",LN(1-AC833))</f>
      </c>
      <c r="AE833" s="107">
        <f>IF(AB833="","",-(2*A833-1)*(AB833+AD833)/$AE$6)</f>
      </c>
      <c r="AF833" s="106">
        <f>IF(AE833="","",SUM($AE$10:AE833)-$AE$6)</f>
      </c>
      <c r="AG833" s="106"/>
      <c r="AH833" s="106"/>
      <c r="AI833" s="106"/>
      <c r="AJ833" s="106"/>
      <c r="AK833" s="106"/>
    </row>
    <row r="834" ht="12.75" customHeight="1">
      <c r="A834" s="114">
        <v>825.0</v>
      </c>
      <c r="B834" s="107">
        <f>IF(A834&gt;$AE$6,"",SMALL(INDIRECT("'Selo '!"&amp;ADDRESS(17,$Z$3+5,4)&amp;":"&amp;ADDRESS(67,$Z$3+5,4)),A834))</f>
      </c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7"/>
      <c r="Y834" s="119"/>
      <c r="Z834" s="107">
        <f>IF(OR(A834&gt;$AE$6,$AE$6&lt;2,$B$6=0),"",(B834-$B$5)/$B$6)</f>
      </c>
      <c r="AA834" s="107">
        <f>IF(Z834="","",MAX(0.000000000001,MIN(0.999999999999,NORMSDIST(Z834))))</f>
      </c>
      <c r="AB834" s="107">
        <f>IF(AA834="","",LN(AA834))</f>
      </c>
      <c r="AC834" s="107">
        <f>IF(OR(A834&gt;$AE$6,$AE$6&lt;2,$B$6=0),"",INDEX($AA$10:$AA$1009,$AE$6+1-A834))</f>
      </c>
      <c r="AD834" s="107">
        <f>IF(AC834="","",LN(1-AC834))</f>
      </c>
      <c r="AE834" s="107">
        <f>IF(AB834="","",-(2*A834-1)*(AB834+AD834)/$AE$6)</f>
      </c>
      <c r="AF834" s="106">
        <f>IF(AE834="","",SUM($AE$10:AE834)-$AE$6)</f>
      </c>
      <c r="AG834" s="106"/>
      <c r="AH834" s="106"/>
      <c r="AI834" s="106"/>
      <c r="AJ834" s="106"/>
      <c r="AK834" s="106"/>
    </row>
    <row r="835" ht="12.75" customHeight="1">
      <c r="A835" s="114">
        <v>826.0</v>
      </c>
      <c r="B835" s="107">
        <f>IF(A835&gt;$AE$6,"",SMALL(INDIRECT("'Selo '!"&amp;ADDRESS(17,$Z$3+5,4)&amp;":"&amp;ADDRESS(67,$Z$3+5,4)),A835))</f>
      </c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7"/>
      <c r="Y835" s="119"/>
      <c r="Z835" s="107">
        <f>IF(OR(A835&gt;$AE$6,$AE$6&lt;2,$B$6=0),"",(B835-$B$5)/$B$6)</f>
      </c>
      <c r="AA835" s="107">
        <f>IF(Z835="","",MAX(0.000000000001,MIN(0.999999999999,NORMSDIST(Z835))))</f>
      </c>
      <c r="AB835" s="107">
        <f>IF(AA835="","",LN(AA835))</f>
      </c>
      <c r="AC835" s="107">
        <f>IF(OR(A835&gt;$AE$6,$AE$6&lt;2,$B$6=0),"",INDEX($AA$10:$AA$1009,$AE$6+1-A835))</f>
      </c>
      <c r="AD835" s="107">
        <f>IF(AC835="","",LN(1-AC835))</f>
      </c>
      <c r="AE835" s="107">
        <f>IF(AB835="","",-(2*A835-1)*(AB835+AD835)/$AE$6)</f>
      </c>
      <c r="AF835" s="106">
        <f>IF(AE835="","",SUM($AE$10:AE835)-$AE$6)</f>
      </c>
      <c r="AG835" s="106"/>
      <c r="AH835" s="106"/>
      <c r="AI835" s="106"/>
      <c r="AJ835" s="106"/>
      <c r="AK835" s="106"/>
    </row>
    <row r="836" ht="12.75" customHeight="1">
      <c r="A836" s="114">
        <v>827.0</v>
      </c>
      <c r="B836" s="107">
        <f>IF(A836&gt;$AE$6,"",SMALL(INDIRECT("'Selo '!"&amp;ADDRESS(17,$Z$3+5,4)&amp;":"&amp;ADDRESS(67,$Z$3+5,4)),A836))</f>
      </c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7"/>
      <c r="Y836" s="119"/>
      <c r="Z836" s="107">
        <f>IF(OR(A836&gt;$AE$6,$AE$6&lt;2,$B$6=0),"",(B836-$B$5)/$B$6)</f>
      </c>
      <c r="AA836" s="107">
        <f>IF(Z836="","",MAX(0.000000000001,MIN(0.999999999999,NORMSDIST(Z836))))</f>
      </c>
      <c r="AB836" s="107">
        <f>IF(AA836="","",LN(AA836))</f>
      </c>
      <c r="AC836" s="107">
        <f>IF(OR(A836&gt;$AE$6,$AE$6&lt;2,$B$6=0),"",INDEX($AA$10:$AA$1009,$AE$6+1-A836))</f>
      </c>
      <c r="AD836" s="107">
        <f>IF(AC836="","",LN(1-AC836))</f>
      </c>
      <c r="AE836" s="107">
        <f>IF(AB836="","",-(2*A836-1)*(AB836+AD836)/$AE$6)</f>
      </c>
      <c r="AF836" s="106">
        <f>IF(AE836="","",SUM($AE$10:AE836)-$AE$6)</f>
      </c>
      <c r="AG836" s="106"/>
      <c r="AH836" s="106"/>
      <c r="AI836" s="106"/>
      <c r="AJ836" s="106"/>
      <c r="AK836" s="106"/>
    </row>
    <row r="837" ht="12.75" customHeight="1">
      <c r="A837" s="114">
        <v>828.0</v>
      </c>
      <c r="B837" s="107">
        <f>IF(A837&gt;$AE$6,"",SMALL(INDIRECT("'Selo '!"&amp;ADDRESS(17,$Z$3+5,4)&amp;":"&amp;ADDRESS(67,$Z$3+5,4)),A837))</f>
      </c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7"/>
      <c r="Y837" s="119"/>
      <c r="Z837" s="107">
        <f>IF(OR(A837&gt;$AE$6,$AE$6&lt;2,$B$6=0),"",(B837-$B$5)/$B$6)</f>
      </c>
      <c r="AA837" s="107">
        <f>IF(Z837="","",MAX(0.000000000001,MIN(0.999999999999,NORMSDIST(Z837))))</f>
      </c>
      <c r="AB837" s="107">
        <f>IF(AA837="","",LN(AA837))</f>
      </c>
      <c r="AC837" s="107">
        <f>IF(OR(A837&gt;$AE$6,$AE$6&lt;2,$B$6=0),"",INDEX($AA$10:$AA$1009,$AE$6+1-A837))</f>
      </c>
      <c r="AD837" s="107">
        <f>IF(AC837="","",LN(1-AC837))</f>
      </c>
      <c r="AE837" s="107">
        <f>IF(AB837="","",-(2*A837-1)*(AB837+AD837)/$AE$6)</f>
      </c>
      <c r="AF837" s="106">
        <f>IF(AE837="","",SUM($AE$10:AE837)-$AE$6)</f>
      </c>
      <c r="AG837" s="106"/>
      <c r="AH837" s="106"/>
      <c r="AI837" s="106"/>
      <c r="AJ837" s="106"/>
      <c r="AK837" s="106"/>
    </row>
    <row r="838" ht="12.75" customHeight="1">
      <c r="A838" s="114">
        <v>829.0</v>
      </c>
      <c r="B838" s="107">
        <f>IF(A838&gt;$AE$6,"",SMALL(INDIRECT("'Selo '!"&amp;ADDRESS(17,$Z$3+5,4)&amp;":"&amp;ADDRESS(67,$Z$3+5,4)),A838))</f>
      </c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7"/>
      <c r="Y838" s="119"/>
      <c r="Z838" s="107">
        <f>IF(OR(A838&gt;$AE$6,$AE$6&lt;2,$B$6=0),"",(B838-$B$5)/$B$6)</f>
      </c>
      <c r="AA838" s="107">
        <f>IF(Z838="","",MAX(0.000000000001,MIN(0.999999999999,NORMSDIST(Z838))))</f>
      </c>
      <c r="AB838" s="107">
        <f>IF(AA838="","",LN(AA838))</f>
      </c>
      <c r="AC838" s="107">
        <f>IF(OR(A838&gt;$AE$6,$AE$6&lt;2,$B$6=0),"",INDEX($AA$10:$AA$1009,$AE$6+1-A838))</f>
      </c>
      <c r="AD838" s="107">
        <f>IF(AC838="","",LN(1-AC838))</f>
      </c>
      <c r="AE838" s="107">
        <f>IF(AB838="","",-(2*A838-1)*(AB838+AD838)/$AE$6)</f>
      </c>
      <c r="AF838" s="106">
        <f>IF(AE838="","",SUM($AE$10:AE838)-$AE$6)</f>
      </c>
      <c r="AG838" s="106"/>
      <c r="AH838" s="106"/>
      <c r="AI838" s="106"/>
      <c r="AJ838" s="106"/>
      <c r="AK838" s="106"/>
    </row>
    <row r="839" ht="12.75" customHeight="1">
      <c r="A839" s="114">
        <v>830.0</v>
      </c>
      <c r="B839" s="107">
        <f>IF(A839&gt;$AE$6,"",SMALL(INDIRECT("'Selo '!"&amp;ADDRESS(17,$Z$3+5,4)&amp;":"&amp;ADDRESS(67,$Z$3+5,4)),A839))</f>
      </c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7"/>
      <c r="Y839" s="119"/>
      <c r="Z839" s="107">
        <f>IF(OR(A839&gt;$AE$6,$AE$6&lt;2,$B$6=0),"",(B839-$B$5)/$B$6)</f>
      </c>
      <c r="AA839" s="107">
        <f>IF(Z839="","",MAX(0.000000000001,MIN(0.999999999999,NORMSDIST(Z839))))</f>
      </c>
      <c r="AB839" s="107">
        <f>IF(AA839="","",LN(AA839))</f>
      </c>
      <c r="AC839" s="107">
        <f>IF(OR(A839&gt;$AE$6,$AE$6&lt;2,$B$6=0),"",INDEX($AA$10:$AA$1009,$AE$6+1-A839))</f>
      </c>
      <c r="AD839" s="107">
        <f>IF(AC839="","",LN(1-AC839))</f>
      </c>
      <c r="AE839" s="107">
        <f>IF(AB839="","",-(2*A839-1)*(AB839+AD839)/$AE$6)</f>
      </c>
      <c r="AF839" s="106">
        <f>IF(AE839="","",SUM($AE$10:AE839)-$AE$6)</f>
      </c>
      <c r="AG839" s="106"/>
      <c r="AH839" s="106"/>
      <c r="AI839" s="106"/>
      <c r="AJ839" s="106"/>
      <c r="AK839" s="106"/>
    </row>
    <row r="840" ht="12.75" customHeight="1">
      <c r="A840" s="114">
        <v>831.0</v>
      </c>
      <c r="B840" s="107">
        <f>IF(A840&gt;$AE$6,"",SMALL(INDIRECT("'Selo '!"&amp;ADDRESS(17,$Z$3+5,4)&amp;":"&amp;ADDRESS(67,$Z$3+5,4)),A840))</f>
      </c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7"/>
      <c r="Y840" s="119"/>
      <c r="Z840" s="107">
        <f>IF(OR(A840&gt;$AE$6,$AE$6&lt;2,$B$6=0),"",(B840-$B$5)/$B$6)</f>
      </c>
      <c r="AA840" s="107">
        <f>IF(Z840="","",MAX(0.000000000001,MIN(0.999999999999,NORMSDIST(Z840))))</f>
      </c>
      <c r="AB840" s="107">
        <f>IF(AA840="","",LN(AA840))</f>
      </c>
      <c r="AC840" s="107">
        <f>IF(OR(A840&gt;$AE$6,$AE$6&lt;2,$B$6=0),"",INDEX($AA$10:$AA$1009,$AE$6+1-A840))</f>
      </c>
      <c r="AD840" s="107">
        <f>IF(AC840="","",LN(1-AC840))</f>
      </c>
      <c r="AE840" s="107">
        <f>IF(AB840="","",-(2*A840-1)*(AB840+AD840)/$AE$6)</f>
      </c>
      <c r="AF840" s="106">
        <f>IF(AE840="","",SUM($AE$10:AE840)-$AE$6)</f>
      </c>
      <c r="AG840" s="106"/>
      <c r="AH840" s="106"/>
      <c r="AI840" s="106"/>
      <c r="AJ840" s="106"/>
      <c r="AK840" s="106"/>
    </row>
    <row r="841" ht="12.75" customHeight="1">
      <c r="A841" s="114">
        <v>832.0</v>
      </c>
      <c r="B841" s="107">
        <f>IF(A841&gt;$AE$6,"",SMALL(INDIRECT("'Selo '!"&amp;ADDRESS(17,$Z$3+5,4)&amp;":"&amp;ADDRESS(67,$Z$3+5,4)),A841))</f>
      </c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7"/>
      <c r="Y841" s="119"/>
      <c r="Z841" s="107">
        <f>IF(OR(A841&gt;$AE$6,$AE$6&lt;2,$B$6=0),"",(B841-$B$5)/$B$6)</f>
      </c>
      <c r="AA841" s="107">
        <f>IF(Z841="","",MAX(0.000000000001,MIN(0.999999999999,NORMSDIST(Z841))))</f>
      </c>
      <c r="AB841" s="107">
        <f>IF(AA841="","",LN(AA841))</f>
      </c>
      <c r="AC841" s="107">
        <f>IF(OR(A841&gt;$AE$6,$AE$6&lt;2,$B$6=0),"",INDEX($AA$10:$AA$1009,$AE$6+1-A841))</f>
      </c>
      <c r="AD841" s="107">
        <f>IF(AC841="","",LN(1-AC841))</f>
      </c>
      <c r="AE841" s="107">
        <f>IF(AB841="","",-(2*A841-1)*(AB841+AD841)/$AE$6)</f>
      </c>
      <c r="AF841" s="106">
        <f>IF(AE841="","",SUM($AE$10:AE841)-$AE$6)</f>
      </c>
      <c r="AG841" s="106"/>
      <c r="AH841" s="106"/>
      <c r="AI841" s="106"/>
      <c r="AJ841" s="106"/>
      <c r="AK841" s="106"/>
    </row>
    <row r="842" ht="12.75" customHeight="1">
      <c r="A842" s="114">
        <v>833.0</v>
      </c>
      <c r="B842" s="107">
        <f>IF(A842&gt;$AE$6,"",SMALL(INDIRECT("'Selo '!"&amp;ADDRESS(17,$Z$3+5,4)&amp;":"&amp;ADDRESS(67,$Z$3+5,4)),A842))</f>
      </c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7"/>
      <c r="Y842" s="119"/>
      <c r="Z842" s="107">
        <f>IF(OR(A842&gt;$AE$6,$AE$6&lt;2,$B$6=0),"",(B842-$B$5)/$B$6)</f>
      </c>
      <c r="AA842" s="107">
        <f>IF(Z842="","",MAX(0.000000000001,MIN(0.999999999999,NORMSDIST(Z842))))</f>
      </c>
      <c r="AB842" s="107">
        <f>IF(AA842="","",LN(AA842))</f>
      </c>
      <c r="AC842" s="107">
        <f>IF(OR(A842&gt;$AE$6,$AE$6&lt;2,$B$6=0),"",INDEX($AA$10:$AA$1009,$AE$6+1-A842))</f>
      </c>
      <c r="AD842" s="107">
        <f>IF(AC842="","",LN(1-AC842))</f>
      </c>
      <c r="AE842" s="107">
        <f>IF(AB842="","",-(2*A842-1)*(AB842+AD842)/$AE$6)</f>
      </c>
      <c r="AF842" s="106">
        <f>IF(AE842="","",SUM($AE$10:AE842)-$AE$6)</f>
      </c>
      <c r="AG842" s="106"/>
      <c r="AH842" s="106"/>
      <c r="AI842" s="106"/>
      <c r="AJ842" s="106"/>
      <c r="AK842" s="106"/>
    </row>
    <row r="843" ht="12.75" customHeight="1">
      <c r="A843" s="114">
        <v>834.0</v>
      </c>
      <c r="B843" s="107">
        <f>IF(A843&gt;$AE$6,"",SMALL(INDIRECT("'Selo '!"&amp;ADDRESS(17,$Z$3+5,4)&amp;":"&amp;ADDRESS(67,$Z$3+5,4)),A843))</f>
      </c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7"/>
      <c r="Y843" s="119"/>
      <c r="Z843" s="107">
        <f>IF(OR(A843&gt;$AE$6,$AE$6&lt;2,$B$6=0),"",(B843-$B$5)/$B$6)</f>
      </c>
      <c r="AA843" s="107">
        <f>IF(Z843="","",MAX(0.000000000001,MIN(0.999999999999,NORMSDIST(Z843))))</f>
      </c>
      <c r="AB843" s="107">
        <f>IF(AA843="","",LN(AA843))</f>
      </c>
      <c r="AC843" s="107">
        <f>IF(OR(A843&gt;$AE$6,$AE$6&lt;2,$B$6=0),"",INDEX($AA$10:$AA$1009,$AE$6+1-A843))</f>
      </c>
      <c r="AD843" s="107">
        <f>IF(AC843="","",LN(1-AC843))</f>
      </c>
      <c r="AE843" s="107">
        <f>IF(AB843="","",-(2*A843-1)*(AB843+AD843)/$AE$6)</f>
      </c>
      <c r="AF843" s="106">
        <f>IF(AE843="","",SUM($AE$10:AE843)-$AE$6)</f>
      </c>
      <c r="AG843" s="106"/>
      <c r="AH843" s="106"/>
      <c r="AI843" s="106"/>
      <c r="AJ843" s="106"/>
      <c r="AK843" s="106"/>
    </row>
    <row r="844" ht="12.75" customHeight="1">
      <c r="A844" s="114">
        <v>835.0</v>
      </c>
      <c r="B844" s="107">
        <f>IF(A844&gt;$AE$6,"",SMALL(INDIRECT("'Selo '!"&amp;ADDRESS(17,$Z$3+5,4)&amp;":"&amp;ADDRESS(67,$Z$3+5,4)),A844))</f>
      </c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7"/>
      <c r="Y844" s="119"/>
      <c r="Z844" s="107">
        <f>IF(OR(A844&gt;$AE$6,$AE$6&lt;2,$B$6=0),"",(B844-$B$5)/$B$6)</f>
      </c>
      <c r="AA844" s="107">
        <f>IF(Z844="","",MAX(0.000000000001,MIN(0.999999999999,NORMSDIST(Z844))))</f>
      </c>
      <c r="AB844" s="107">
        <f>IF(AA844="","",LN(AA844))</f>
      </c>
      <c r="AC844" s="107">
        <f>IF(OR(A844&gt;$AE$6,$AE$6&lt;2,$B$6=0),"",INDEX($AA$10:$AA$1009,$AE$6+1-A844))</f>
      </c>
      <c r="AD844" s="107">
        <f>IF(AC844="","",LN(1-AC844))</f>
      </c>
      <c r="AE844" s="107">
        <f>IF(AB844="","",-(2*A844-1)*(AB844+AD844)/$AE$6)</f>
      </c>
      <c r="AF844" s="106">
        <f>IF(AE844="","",SUM($AE$10:AE844)-$AE$6)</f>
      </c>
      <c r="AG844" s="106"/>
      <c r="AH844" s="106"/>
      <c r="AI844" s="106"/>
      <c r="AJ844" s="106"/>
      <c r="AK844" s="106"/>
    </row>
    <row r="845" ht="12.75" customHeight="1">
      <c r="A845" s="114">
        <v>836.0</v>
      </c>
      <c r="B845" s="107">
        <f>IF(A845&gt;$AE$6,"",SMALL(INDIRECT("'Selo '!"&amp;ADDRESS(17,$Z$3+5,4)&amp;":"&amp;ADDRESS(67,$Z$3+5,4)),A845))</f>
      </c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7"/>
      <c r="Y845" s="119"/>
      <c r="Z845" s="107">
        <f>IF(OR(A845&gt;$AE$6,$AE$6&lt;2,$B$6=0),"",(B845-$B$5)/$B$6)</f>
      </c>
      <c r="AA845" s="107">
        <f>IF(Z845="","",MAX(0.000000000001,MIN(0.999999999999,NORMSDIST(Z845))))</f>
      </c>
      <c r="AB845" s="107">
        <f>IF(AA845="","",LN(AA845))</f>
      </c>
      <c r="AC845" s="107">
        <f>IF(OR(A845&gt;$AE$6,$AE$6&lt;2,$B$6=0),"",INDEX($AA$10:$AA$1009,$AE$6+1-A845))</f>
      </c>
      <c r="AD845" s="107">
        <f>IF(AC845="","",LN(1-AC845))</f>
      </c>
      <c r="AE845" s="107">
        <f>IF(AB845="","",-(2*A845-1)*(AB845+AD845)/$AE$6)</f>
      </c>
      <c r="AF845" s="106">
        <f>IF(AE845="","",SUM($AE$10:AE845)-$AE$6)</f>
      </c>
      <c r="AG845" s="106"/>
      <c r="AH845" s="106"/>
      <c r="AI845" s="106"/>
      <c r="AJ845" s="106"/>
      <c r="AK845" s="106"/>
    </row>
    <row r="846" ht="12.75" customHeight="1">
      <c r="A846" s="114">
        <v>837.0</v>
      </c>
      <c r="B846" s="107">
        <f>IF(A846&gt;$AE$6,"",SMALL(INDIRECT("'Selo '!"&amp;ADDRESS(17,$Z$3+5,4)&amp;":"&amp;ADDRESS(67,$Z$3+5,4)),A846))</f>
      </c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7"/>
      <c r="Y846" s="119"/>
      <c r="Z846" s="107">
        <f>IF(OR(A846&gt;$AE$6,$AE$6&lt;2,$B$6=0),"",(B846-$B$5)/$B$6)</f>
      </c>
      <c r="AA846" s="107">
        <f>IF(Z846="","",MAX(0.000000000001,MIN(0.999999999999,NORMSDIST(Z846))))</f>
      </c>
      <c r="AB846" s="107">
        <f>IF(AA846="","",LN(AA846))</f>
      </c>
      <c r="AC846" s="107">
        <f>IF(OR(A846&gt;$AE$6,$AE$6&lt;2,$B$6=0),"",INDEX($AA$10:$AA$1009,$AE$6+1-A846))</f>
      </c>
      <c r="AD846" s="107">
        <f>IF(AC846="","",LN(1-AC846))</f>
      </c>
      <c r="AE846" s="107">
        <f>IF(AB846="","",-(2*A846-1)*(AB846+AD846)/$AE$6)</f>
      </c>
      <c r="AF846" s="106">
        <f>IF(AE846="","",SUM($AE$10:AE846)-$AE$6)</f>
      </c>
      <c r="AG846" s="106"/>
      <c r="AH846" s="106"/>
      <c r="AI846" s="106"/>
      <c r="AJ846" s="106"/>
      <c r="AK846" s="106"/>
    </row>
    <row r="847" ht="12.75" customHeight="1">
      <c r="A847" s="114">
        <v>838.0</v>
      </c>
      <c r="B847" s="107">
        <f>IF(A847&gt;$AE$6,"",SMALL(INDIRECT("'Selo '!"&amp;ADDRESS(17,$Z$3+5,4)&amp;":"&amp;ADDRESS(67,$Z$3+5,4)),A847))</f>
      </c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7"/>
      <c r="Y847" s="119"/>
      <c r="Z847" s="107">
        <f>IF(OR(A847&gt;$AE$6,$AE$6&lt;2,$B$6=0),"",(B847-$B$5)/$B$6)</f>
      </c>
      <c r="AA847" s="107">
        <f>IF(Z847="","",MAX(0.000000000001,MIN(0.999999999999,NORMSDIST(Z847))))</f>
      </c>
      <c r="AB847" s="107">
        <f>IF(AA847="","",LN(AA847))</f>
      </c>
      <c r="AC847" s="107">
        <f>IF(OR(A847&gt;$AE$6,$AE$6&lt;2,$B$6=0),"",INDEX($AA$10:$AA$1009,$AE$6+1-A847))</f>
      </c>
      <c r="AD847" s="107">
        <f>IF(AC847="","",LN(1-AC847))</f>
      </c>
      <c r="AE847" s="107">
        <f>IF(AB847="","",-(2*A847-1)*(AB847+AD847)/$AE$6)</f>
      </c>
      <c r="AF847" s="106">
        <f>IF(AE847="","",SUM($AE$10:AE847)-$AE$6)</f>
      </c>
      <c r="AG847" s="106"/>
      <c r="AH847" s="106"/>
      <c r="AI847" s="106"/>
      <c r="AJ847" s="106"/>
      <c r="AK847" s="106"/>
    </row>
    <row r="848" ht="12.75" customHeight="1">
      <c r="A848" s="114">
        <v>839.0</v>
      </c>
      <c r="B848" s="107">
        <f>IF(A848&gt;$AE$6,"",SMALL(INDIRECT("'Selo '!"&amp;ADDRESS(17,$Z$3+5,4)&amp;":"&amp;ADDRESS(67,$Z$3+5,4)),A848))</f>
      </c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7"/>
      <c r="Y848" s="119"/>
      <c r="Z848" s="107">
        <f>IF(OR(A848&gt;$AE$6,$AE$6&lt;2,$B$6=0),"",(B848-$B$5)/$B$6)</f>
      </c>
      <c r="AA848" s="107">
        <f>IF(Z848="","",MAX(0.000000000001,MIN(0.999999999999,NORMSDIST(Z848))))</f>
      </c>
      <c r="AB848" s="107">
        <f>IF(AA848="","",LN(AA848))</f>
      </c>
      <c r="AC848" s="107">
        <f>IF(OR(A848&gt;$AE$6,$AE$6&lt;2,$B$6=0),"",INDEX($AA$10:$AA$1009,$AE$6+1-A848))</f>
      </c>
      <c r="AD848" s="107">
        <f>IF(AC848="","",LN(1-AC848))</f>
      </c>
      <c r="AE848" s="107">
        <f>IF(AB848="","",-(2*A848-1)*(AB848+AD848)/$AE$6)</f>
      </c>
      <c r="AF848" s="106">
        <f>IF(AE848="","",SUM($AE$10:AE848)-$AE$6)</f>
      </c>
      <c r="AG848" s="106"/>
      <c r="AH848" s="106"/>
      <c r="AI848" s="106"/>
      <c r="AJ848" s="106"/>
      <c r="AK848" s="106"/>
    </row>
    <row r="849" ht="12.75" customHeight="1">
      <c r="A849" s="114">
        <v>840.0</v>
      </c>
      <c r="B849" s="107">
        <f>IF(A849&gt;$AE$6,"",SMALL(INDIRECT("'Selo '!"&amp;ADDRESS(17,$Z$3+5,4)&amp;":"&amp;ADDRESS(67,$Z$3+5,4)),A849))</f>
      </c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7"/>
      <c r="Y849" s="119"/>
      <c r="Z849" s="107">
        <f>IF(OR(A849&gt;$AE$6,$AE$6&lt;2,$B$6=0),"",(B849-$B$5)/$B$6)</f>
      </c>
      <c r="AA849" s="107">
        <f>IF(Z849="","",MAX(0.000000000001,MIN(0.999999999999,NORMSDIST(Z849))))</f>
      </c>
      <c r="AB849" s="107">
        <f>IF(AA849="","",LN(AA849))</f>
      </c>
      <c r="AC849" s="107">
        <f>IF(OR(A849&gt;$AE$6,$AE$6&lt;2,$B$6=0),"",INDEX($AA$10:$AA$1009,$AE$6+1-A849))</f>
      </c>
      <c r="AD849" s="107">
        <f>IF(AC849="","",LN(1-AC849))</f>
      </c>
      <c r="AE849" s="107">
        <f>IF(AB849="","",-(2*A849-1)*(AB849+AD849)/$AE$6)</f>
      </c>
      <c r="AF849" s="106">
        <f>IF(AE849="","",SUM($AE$10:AE849)-$AE$6)</f>
      </c>
      <c r="AG849" s="106"/>
      <c r="AH849" s="106"/>
      <c r="AI849" s="106"/>
      <c r="AJ849" s="106"/>
      <c r="AK849" s="106"/>
    </row>
    <row r="850" ht="12.75" customHeight="1">
      <c r="A850" s="114">
        <v>841.0</v>
      </c>
      <c r="B850" s="107">
        <f>IF(A850&gt;$AE$6,"",SMALL(INDIRECT("'Selo '!"&amp;ADDRESS(17,$Z$3+5,4)&amp;":"&amp;ADDRESS(67,$Z$3+5,4)),A850))</f>
      </c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7"/>
      <c r="Y850" s="119"/>
      <c r="Z850" s="107">
        <f>IF(OR(A850&gt;$AE$6,$AE$6&lt;2,$B$6=0),"",(B850-$B$5)/$B$6)</f>
      </c>
      <c r="AA850" s="107">
        <f>IF(Z850="","",MAX(0.000000000001,MIN(0.999999999999,NORMSDIST(Z850))))</f>
      </c>
      <c r="AB850" s="107">
        <f>IF(AA850="","",LN(AA850))</f>
      </c>
      <c r="AC850" s="107">
        <f>IF(OR(A850&gt;$AE$6,$AE$6&lt;2,$B$6=0),"",INDEX($AA$10:$AA$1009,$AE$6+1-A850))</f>
      </c>
      <c r="AD850" s="107">
        <f>IF(AC850="","",LN(1-AC850))</f>
      </c>
      <c r="AE850" s="107">
        <f>IF(AB850="","",-(2*A850-1)*(AB850+AD850)/$AE$6)</f>
      </c>
      <c r="AF850" s="106">
        <f>IF(AE850="","",SUM($AE$10:AE850)-$AE$6)</f>
      </c>
      <c r="AG850" s="106"/>
      <c r="AH850" s="106"/>
      <c r="AI850" s="106"/>
      <c r="AJ850" s="106"/>
      <c r="AK850" s="106"/>
    </row>
    <row r="851" ht="12.75" customHeight="1">
      <c r="A851" s="114">
        <v>842.0</v>
      </c>
      <c r="B851" s="107">
        <f>IF(A851&gt;$AE$6,"",SMALL(INDIRECT("'Selo '!"&amp;ADDRESS(17,$Z$3+5,4)&amp;":"&amp;ADDRESS(67,$Z$3+5,4)),A851))</f>
      </c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7"/>
      <c r="Y851" s="119"/>
      <c r="Z851" s="107">
        <f>IF(OR(A851&gt;$AE$6,$AE$6&lt;2,$B$6=0),"",(B851-$B$5)/$B$6)</f>
      </c>
      <c r="AA851" s="107">
        <f>IF(Z851="","",MAX(0.000000000001,MIN(0.999999999999,NORMSDIST(Z851))))</f>
      </c>
      <c r="AB851" s="107">
        <f>IF(AA851="","",LN(AA851))</f>
      </c>
      <c r="AC851" s="107">
        <f>IF(OR(A851&gt;$AE$6,$AE$6&lt;2,$B$6=0),"",INDEX($AA$10:$AA$1009,$AE$6+1-A851))</f>
      </c>
      <c r="AD851" s="107">
        <f>IF(AC851="","",LN(1-AC851))</f>
      </c>
      <c r="AE851" s="107">
        <f>IF(AB851="","",-(2*A851-1)*(AB851+AD851)/$AE$6)</f>
      </c>
      <c r="AF851" s="106">
        <f>IF(AE851="","",SUM($AE$10:AE851)-$AE$6)</f>
      </c>
      <c r="AG851" s="106"/>
      <c r="AH851" s="106"/>
      <c r="AI851" s="106"/>
      <c r="AJ851" s="106"/>
      <c r="AK851" s="106"/>
    </row>
    <row r="852" ht="12.75" customHeight="1">
      <c r="A852" s="114">
        <v>843.0</v>
      </c>
      <c r="B852" s="107">
        <f>IF(A852&gt;$AE$6,"",SMALL(INDIRECT("'Selo '!"&amp;ADDRESS(17,$Z$3+5,4)&amp;":"&amp;ADDRESS(67,$Z$3+5,4)),A852))</f>
      </c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7"/>
      <c r="Y852" s="119"/>
      <c r="Z852" s="107">
        <f>IF(OR(A852&gt;$AE$6,$AE$6&lt;2,$B$6=0),"",(B852-$B$5)/$B$6)</f>
      </c>
      <c r="AA852" s="107">
        <f>IF(Z852="","",MAX(0.000000000001,MIN(0.999999999999,NORMSDIST(Z852))))</f>
      </c>
      <c r="AB852" s="107">
        <f>IF(AA852="","",LN(AA852))</f>
      </c>
      <c r="AC852" s="107">
        <f>IF(OR(A852&gt;$AE$6,$AE$6&lt;2,$B$6=0),"",INDEX($AA$10:$AA$1009,$AE$6+1-A852))</f>
      </c>
      <c r="AD852" s="107">
        <f>IF(AC852="","",LN(1-AC852))</f>
      </c>
      <c r="AE852" s="107">
        <f>IF(AB852="","",-(2*A852-1)*(AB852+AD852)/$AE$6)</f>
      </c>
      <c r="AF852" s="106">
        <f>IF(AE852="","",SUM($AE$10:AE852)-$AE$6)</f>
      </c>
      <c r="AG852" s="106"/>
      <c r="AH852" s="106"/>
      <c r="AI852" s="106"/>
      <c r="AJ852" s="106"/>
      <c r="AK852" s="106"/>
    </row>
    <row r="853" ht="12.75" customHeight="1">
      <c r="A853" s="114">
        <v>844.0</v>
      </c>
      <c r="B853" s="107">
        <f>IF(A853&gt;$AE$6,"",SMALL(INDIRECT("'Selo '!"&amp;ADDRESS(17,$Z$3+5,4)&amp;":"&amp;ADDRESS(67,$Z$3+5,4)),A853))</f>
      </c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7"/>
      <c r="Y853" s="119"/>
      <c r="Z853" s="107">
        <f>IF(OR(A853&gt;$AE$6,$AE$6&lt;2,$B$6=0),"",(B853-$B$5)/$B$6)</f>
      </c>
      <c r="AA853" s="107">
        <f>IF(Z853="","",MAX(0.000000000001,MIN(0.999999999999,NORMSDIST(Z853))))</f>
      </c>
      <c r="AB853" s="107">
        <f>IF(AA853="","",LN(AA853))</f>
      </c>
      <c r="AC853" s="107">
        <f>IF(OR(A853&gt;$AE$6,$AE$6&lt;2,$B$6=0),"",INDEX($AA$10:$AA$1009,$AE$6+1-A853))</f>
      </c>
      <c r="AD853" s="107">
        <f>IF(AC853="","",LN(1-AC853))</f>
      </c>
      <c r="AE853" s="107">
        <f>IF(AB853="","",-(2*A853-1)*(AB853+AD853)/$AE$6)</f>
      </c>
      <c r="AF853" s="106">
        <f>IF(AE853="","",SUM($AE$10:AE853)-$AE$6)</f>
      </c>
      <c r="AG853" s="106"/>
      <c r="AH853" s="106"/>
      <c r="AI853" s="106"/>
      <c r="AJ853" s="106"/>
      <c r="AK853" s="106"/>
    </row>
    <row r="854" ht="12.75" customHeight="1">
      <c r="A854" s="114">
        <v>845.0</v>
      </c>
      <c r="B854" s="107">
        <f>IF(A854&gt;$AE$6,"",SMALL(INDIRECT("'Selo '!"&amp;ADDRESS(17,$Z$3+5,4)&amp;":"&amp;ADDRESS(67,$Z$3+5,4)),A854))</f>
      </c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7"/>
      <c r="Y854" s="119"/>
      <c r="Z854" s="107">
        <f>IF(OR(A854&gt;$AE$6,$AE$6&lt;2,$B$6=0),"",(B854-$B$5)/$B$6)</f>
      </c>
      <c r="AA854" s="107">
        <f>IF(Z854="","",MAX(0.000000000001,MIN(0.999999999999,NORMSDIST(Z854))))</f>
      </c>
      <c r="AB854" s="107">
        <f>IF(AA854="","",LN(AA854))</f>
      </c>
      <c r="AC854" s="107">
        <f>IF(OR(A854&gt;$AE$6,$AE$6&lt;2,$B$6=0),"",INDEX($AA$10:$AA$1009,$AE$6+1-A854))</f>
      </c>
      <c r="AD854" s="107">
        <f>IF(AC854="","",LN(1-AC854))</f>
      </c>
      <c r="AE854" s="107">
        <f>IF(AB854="","",-(2*A854-1)*(AB854+AD854)/$AE$6)</f>
      </c>
      <c r="AF854" s="106">
        <f>IF(AE854="","",SUM($AE$10:AE854)-$AE$6)</f>
      </c>
      <c r="AG854" s="106"/>
      <c r="AH854" s="106"/>
      <c r="AI854" s="106"/>
      <c r="AJ854" s="106"/>
      <c r="AK854" s="106"/>
    </row>
    <row r="855" ht="12.75" customHeight="1">
      <c r="A855" s="114">
        <v>846.0</v>
      </c>
      <c r="B855" s="107">
        <f>IF(A855&gt;$AE$6,"",SMALL(INDIRECT("'Selo '!"&amp;ADDRESS(17,$Z$3+5,4)&amp;":"&amp;ADDRESS(67,$Z$3+5,4)),A855))</f>
      </c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7"/>
      <c r="Y855" s="119"/>
      <c r="Z855" s="107">
        <f>IF(OR(A855&gt;$AE$6,$AE$6&lt;2,$B$6=0),"",(B855-$B$5)/$B$6)</f>
      </c>
      <c r="AA855" s="107">
        <f>IF(Z855="","",MAX(0.000000000001,MIN(0.999999999999,NORMSDIST(Z855))))</f>
      </c>
      <c r="AB855" s="107">
        <f>IF(AA855="","",LN(AA855))</f>
      </c>
      <c r="AC855" s="107">
        <f>IF(OR(A855&gt;$AE$6,$AE$6&lt;2,$B$6=0),"",INDEX($AA$10:$AA$1009,$AE$6+1-A855))</f>
      </c>
      <c r="AD855" s="107">
        <f>IF(AC855="","",LN(1-AC855))</f>
      </c>
      <c r="AE855" s="107">
        <f>IF(AB855="","",-(2*A855-1)*(AB855+AD855)/$AE$6)</f>
      </c>
      <c r="AF855" s="106">
        <f>IF(AE855="","",SUM($AE$10:AE855)-$AE$6)</f>
      </c>
      <c r="AG855" s="106"/>
      <c r="AH855" s="106"/>
      <c r="AI855" s="106"/>
      <c r="AJ855" s="106"/>
      <c r="AK855" s="106"/>
    </row>
    <row r="856" ht="12.75" customHeight="1">
      <c r="A856" s="114">
        <v>847.0</v>
      </c>
      <c r="B856" s="107">
        <f>IF(A856&gt;$AE$6,"",SMALL(INDIRECT("'Selo '!"&amp;ADDRESS(17,$Z$3+5,4)&amp;":"&amp;ADDRESS(67,$Z$3+5,4)),A856))</f>
      </c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7"/>
      <c r="Y856" s="119"/>
      <c r="Z856" s="107">
        <f>IF(OR(A856&gt;$AE$6,$AE$6&lt;2,$B$6=0),"",(B856-$B$5)/$B$6)</f>
      </c>
      <c r="AA856" s="107">
        <f>IF(Z856="","",MAX(0.000000000001,MIN(0.999999999999,NORMSDIST(Z856))))</f>
      </c>
      <c r="AB856" s="107">
        <f>IF(AA856="","",LN(AA856))</f>
      </c>
      <c r="AC856" s="107">
        <f>IF(OR(A856&gt;$AE$6,$AE$6&lt;2,$B$6=0),"",INDEX($AA$10:$AA$1009,$AE$6+1-A856))</f>
      </c>
      <c r="AD856" s="107">
        <f>IF(AC856="","",LN(1-AC856))</f>
      </c>
      <c r="AE856" s="107">
        <f>IF(AB856="","",-(2*A856-1)*(AB856+AD856)/$AE$6)</f>
      </c>
      <c r="AF856" s="106">
        <f>IF(AE856="","",SUM($AE$10:AE856)-$AE$6)</f>
      </c>
      <c r="AG856" s="106"/>
      <c r="AH856" s="106"/>
      <c r="AI856" s="106"/>
      <c r="AJ856" s="106"/>
      <c r="AK856" s="106"/>
    </row>
    <row r="857" ht="12.75" customHeight="1">
      <c r="A857" s="114">
        <v>848.0</v>
      </c>
      <c r="B857" s="107">
        <f>IF(A857&gt;$AE$6,"",SMALL(INDIRECT("'Selo '!"&amp;ADDRESS(17,$Z$3+5,4)&amp;":"&amp;ADDRESS(67,$Z$3+5,4)),A857))</f>
      </c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7"/>
      <c r="Y857" s="119"/>
      <c r="Z857" s="107">
        <f>IF(OR(A857&gt;$AE$6,$AE$6&lt;2,$B$6=0),"",(B857-$B$5)/$B$6)</f>
      </c>
      <c r="AA857" s="107">
        <f>IF(Z857="","",MAX(0.000000000001,MIN(0.999999999999,NORMSDIST(Z857))))</f>
      </c>
      <c r="AB857" s="107">
        <f>IF(AA857="","",LN(AA857))</f>
      </c>
      <c r="AC857" s="107">
        <f>IF(OR(A857&gt;$AE$6,$AE$6&lt;2,$B$6=0),"",INDEX($AA$10:$AA$1009,$AE$6+1-A857))</f>
      </c>
      <c r="AD857" s="107">
        <f>IF(AC857="","",LN(1-AC857))</f>
      </c>
      <c r="AE857" s="107">
        <f>IF(AB857="","",-(2*A857-1)*(AB857+AD857)/$AE$6)</f>
      </c>
      <c r="AF857" s="106">
        <f>IF(AE857="","",SUM($AE$10:AE857)-$AE$6)</f>
      </c>
      <c r="AG857" s="106"/>
      <c r="AH857" s="106"/>
      <c r="AI857" s="106"/>
      <c r="AJ857" s="106"/>
      <c r="AK857" s="106"/>
    </row>
    <row r="858" ht="12.75" customHeight="1">
      <c r="A858" s="114">
        <v>849.0</v>
      </c>
      <c r="B858" s="107">
        <f>IF(A858&gt;$AE$6,"",SMALL(INDIRECT("'Selo '!"&amp;ADDRESS(17,$Z$3+5,4)&amp;":"&amp;ADDRESS(67,$Z$3+5,4)),A858))</f>
      </c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7"/>
      <c r="Y858" s="119"/>
      <c r="Z858" s="107">
        <f>IF(OR(A858&gt;$AE$6,$AE$6&lt;2,$B$6=0),"",(B858-$B$5)/$B$6)</f>
      </c>
      <c r="AA858" s="107">
        <f>IF(Z858="","",MAX(0.000000000001,MIN(0.999999999999,NORMSDIST(Z858))))</f>
      </c>
      <c r="AB858" s="107">
        <f>IF(AA858="","",LN(AA858))</f>
      </c>
      <c r="AC858" s="107">
        <f>IF(OR(A858&gt;$AE$6,$AE$6&lt;2,$B$6=0),"",INDEX($AA$10:$AA$1009,$AE$6+1-A858))</f>
      </c>
      <c r="AD858" s="107">
        <f>IF(AC858="","",LN(1-AC858))</f>
      </c>
      <c r="AE858" s="107">
        <f>IF(AB858="","",-(2*A858-1)*(AB858+AD858)/$AE$6)</f>
      </c>
      <c r="AF858" s="106">
        <f>IF(AE858="","",SUM($AE$10:AE858)-$AE$6)</f>
      </c>
      <c r="AG858" s="106"/>
      <c r="AH858" s="106"/>
      <c r="AI858" s="106"/>
      <c r="AJ858" s="106"/>
      <c r="AK858" s="106"/>
    </row>
    <row r="859" ht="12.75" customHeight="1">
      <c r="A859" s="114">
        <v>850.0</v>
      </c>
      <c r="B859" s="107">
        <f>IF(A859&gt;$AE$6,"",SMALL(INDIRECT("'Selo '!"&amp;ADDRESS(17,$Z$3+5,4)&amp;":"&amp;ADDRESS(67,$Z$3+5,4)),A859))</f>
      </c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7"/>
      <c r="Y859" s="119"/>
      <c r="Z859" s="107">
        <f>IF(OR(A859&gt;$AE$6,$AE$6&lt;2,$B$6=0),"",(B859-$B$5)/$B$6)</f>
      </c>
      <c r="AA859" s="107">
        <f>IF(Z859="","",MAX(0.000000000001,MIN(0.999999999999,NORMSDIST(Z859))))</f>
      </c>
      <c r="AB859" s="107">
        <f>IF(AA859="","",LN(AA859))</f>
      </c>
      <c r="AC859" s="107">
        <f>IF(OR(A859&gt;$AE$6,$AE$6&lt;2,$B$6=0),"",INDEX($AA$10:$AA$1009,$AE$6+1-A859))</f>
      </c>
      <c r="AD859" s="107">
        <f>IF(AC859="","",LN(1-AC859))</f>
      </c>
      <c r="AE859" s="107">
        <f>IF(AB859="","",-(2*A859-1)*(AB859+AD859)/$AE$6)</f>
      </c>
      <c r="AF859" s="106">
        <f>IF(AE859="","",SUM($AE$10:AE859)-$AE$6)</f>
      </c>
      <c r="AG859" s="106"/>
      <c r="AH859" s="106"/>
      <c r="AI859" s="106"/>
      <c r="AJ859" s="106"/>
      <c r="AK859" s="106"/>
    </row>
    <row r="860" ht="12.75" customHeight="1">
      <c r="A860" s="114">
        <v>851.0</v>
      </c>
      <c r="B860" s="107">
        <f>IF(A860&gt;$AE$6,"",SMALL(INDIRECT("'Selo '!"&amp;ADDRESS(17,$Z$3+5,4)&amp;":"&amp;ADDRESS(67,$Z$3+5,4)),A860))</f>
      </c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7"/>
      <c r="Y860" s="119"/>
      <c r="Z860" s="107">
        <f>IF(OR(A860&gt;$AE$6,$AE$6&lt;2,$B$6=0),"",(B860-$B$5)/$B$6)</f>
      </c>
      <c r="AA860" s="107">
        <f>IF(Z860="","",MAX(0.000000000001,MIN(0.999999999999,NORMSDIST(Z860))))</f>
      </c>
      <c r="AB860" s="107">
        <f>IF(AA860="","",LN(AA860))</f>
      </c>
      <c r="AC860" s="107">
        <f>IF(OR(A860&gt;$AE$6,$AE$6&lt;2,$B$6=0),"",INDEX($AA$10:$AA$1009,$AE$6+1-A860))</f>
      </c>
      <c r="AD860" s="107">
        <f>IF(AC860="","",LN(1-AC860))</f>
      </c>
      <c r="AE860" s="107">
        <f>IF(AB860="","",-(2*A860-1)*(AB860+AD860)/$AE$6)</f>
      </c>
      <c r="AF860" s="106">
        <f>IF(AE860="","",SUM($AE$10:AE860)-$AE$6)</f>
      </c>
      <c r="AG860" s="106"/>
      <c r="AH860" s="106"/>
      <c r="AI860" s="106"/>
      <c r="AJ860" s="106"/>
      <c r="AK860" s="106"/>
    </row>
    <row r="861" ht="12.75" customHeight="1">
      <c r="A861" s="114">
        <v>852.0</v>
      </c>
      <c r="B861" s="107">
        <f>IF(A861&gt;$AE$6,"",SMALL(INDIRECT("'Selo '!"&amp;ADDRESS(17,$Z$3+5,4)&amp;":"&amp;ADDRESS(67,$Z$3+5,4)),A861))</f>
      </c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7"/>
      <c r="Y861" s="119"/>
      <c r="Z861" s="107">
        <f>IF(OR(A861&gt;$AE$6,$AE$6&lt;2,$B$6=0),"",(B861-$B$5)/$B$6)</f>
      </c>
      <c r="AA861" s="107">
        <f>IF(Z861="","",MAX(0.000000000001,MIN(0.999999999999,NORMSDIST(Z861))))</f>
      </c>
      <c r="AB861" s="107">
        <f>IF(AA861="","",LN(AA861))</f>
      </c>
      <c r="AC861" s="107">
        <f>IF(OR(A861&gt;$AE$6,$AE$6&lt;2,$B$6=0),"",INDEX($AA$10:$AA$1009,$AE$6+1-A861))</f>
      </c>
      <c r="AD861" s="107">
        <f>IF(AC861="","",LN(1-AC861))</f>
      </c>
      <c r="AE861" s="107">
        <f>IF(AB861="","",-(2*A861-1)*(AB861+AD861)/$AE$6)</f>
      </c>
      <c r="AF861" s="106">
        <f>IF(AE861="","",SUM($AE$10:AE861)-$AE$6)</f>
      </c>
      <c r="AG861" s="106"/>
      <c r="AH861" s="106"/>
      <c r="AI861" s="106"/>
      <c r="AJ861" s="106"/>
      <c r="AK861" s="106"/>
    </row>
    <row r="862" ht="12.75" customHeight="1">
      <c r="A862" s="114">
        <v>853.0</v>
      </c>
      <c r="B862" s="107">
        <f>IF(A862&gt;$AE$6,"",SMALL(INDIRECT("'Selo '!"&amp;ADDRESS(17,$Z$3+5,4)&amp;":"&amp;ADDRESS(67,$Z$3+5,4)),A862))</f>
      </c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7"/>
      <c r="Y862" s="119"/>
      <c r="Z862" s="107">
        <f>IF(OR(A862&gt;$AE$6,$AE$6&lt;2,$B$6=0),"",(B862-$B$5)/$B$6)</f>
      </c>
      <c r="AA862" s="107">
        <f>IF(Z862="","",MAX(0.000000000001,MIN(0.999999999999,NORMSDIST(Z862))))</f>
      </c>
      <c r="AB862" s="107">
        <f>IF(AA862="","",LN(AA862))</f>
      </c>
      <c r="AC862" s="107">
        <f>IF(OR(A862&gt;$AE$6,$AE$6&lt;2,$B$6=0),"",INDEX($AA$10:$AA$1009,$AE$6+1-A862))</f>
      </c>
      <c r="AD862" s="107">
        <f>IF(AC862="","",LN(1-AC862))</f>
      </c>
      <c r="AE862" s="107">
        <f>IF(AB862="","",-(2*A862-1)*(AB862+AD862)/$AE$6)</f>
      </c>
      <c r="AF862" s="106">
        <f>IF(AE862="","",SUM($AE$10:AE862)-$AE$6)</f>
      </c>
      <c r="AG862" s="106"/>
      <c r="AH862" s="106"/>
      <c r="AI862" s="106"/>
      <c r="AJ862" s="106"/>
      <c r="AK862" s="106"/>
    </row>
    <row r="863" ht="12.75" customHeight="1">
      <c r="A863" s="114">
        <v>854.0</v>
      </c>
      <c r="B863" s="107">
        <f>IF(A863&gt;$AE$6,"",SMALL(INDIRECT("'Selo '!"&amp;ADDRESS(17,$Z$3+5,4)&amp;":"&amp;ADDRESS(67,$Z$3+5,4)),A863))</f>
      </c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7"/>
      <c r="Y863" s="119"/>
      <c r="Z863" s="107">
        <f>IF(OR(A863&gt;$AE$6,$AE$6&lt;2,$B$6=0),"",(B863-$B$5)/$B$6)</f>
      </c>
      <c r="AA863" s="107">
        <f>IF(Z863="","",MAX(0.000000000001,MIN(0.999999999999,NORMSDIST(Z863))))</f>
      </c>
      <c r="AB863" s="107">
        <f>IF(AA863="","",LN(AA863))</f>
      </c>
      <c r="AC863" s="107">
        <f>IF(OR(A863&gt;$AE$6,$AE$6&lt;2,$B$6=0),"",INDEX($AA$10:$AA$1009,$AE$6+1-A863))</f>
      </c>
      <c r="AD863" s="107">
        <f>IF(AC863="","",LN(1-AC863))</f>
      </c>
      <c r="AE863" s="107">
        <f>IF(AB863="","",-(2*A863-1)*(AB863+AD863)/$AE$6)</f>
      </c>
      <c r="AF863" s="106">
        <f>IF(AE863="","",SUM($AE$10:AE863)-$AE$6)</f>
      </c>
      <c r="AG863" s="106"/>
      <c r="AH863" s="106"/>
      <c r="AI863" s="106"/>
      <c r="AJ863" s="106"/>
      <c r="AK863" s="106"/>
    </row>
    <row r="864" ht="12.75" customHeight="1">
      <c r="A864" s="114">
        <v>855.0</v>
      </c>
      <c r="B864" s="107">
        <f>IF(A864&gt;$AE$6,"",SMALL(INDIRECT("'Selo '!"&amp;ADDRESS(17,$Z$3+5,4)&amp;":"&amp;ADDRESS(67,$Z$3+5,4)),A864))</f>
      </c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7"/>
      <c r="Y864" s="119"/>
      <c r="Z864" s="107">
        <f>IF(OR(A864&gt;$AE$6,$AE$6&lt;2,$B$6=0),"",(B864-$B$5)/$B$6)</f>
      </c>
      <c r="AA864" s="107">
        <f>IF(Z864="","",MAX(0.000000000001,MIN(0.999999999999,NORMSDIST(Z864))))</f>
      </c>
      <c r="AB864" s="107">
        <f>IF(AA864="","",LN(AA864))</f>
      </c>
      <c r="AC864" s="107">
        <f>IF(OR(A864&gt;$AE$6,$AE$6&lt;2,$B$6=0),"",INDEX($AA$10:$AA$1009,$AE$6+1-A864))</f>
      </c>
      <c r="AD864" s="107">
        <f>IF(AC864="","",LN(1-AC864))</f>
      </c>
      <c r="AE864" s="107">
        <f>IF(AB864="","",-(2*A864-1)*(AB864+AD864)/$AE$6)</f>
      </c>
      <c r="AF864" s="106">
        <f>IF(AE864="","",SUM($AE$10:AE864)-$AE$6)</f>
      </c>
      <c r="AG864" s="106"/>
      <c r="AH864" s="106"/>
      <c r="AI864" s="106"/>
      <c r="AJ864" s="106"/>
      <c r="AK864" s="106"/>
    </row>
    <row r="865" ht="12.75" customHeight="1">
      <c r="A865" s="114">
        <v>856.0</v>
      </c>
      <c r="B865" s="107">
        <f>IF(A865&gt;$AE$6,"",SMALL(INDIRECT("'Selo '!"&amp;ADDRESS(17,$Z$3+5,4)&amp;":"&amp;ADDRESS(67,$Z$3+5,4)),A865))</f>
      </c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7"/>
      <c r="Y865" s="119"/>
      <c r="Z865" s="107">
        <f>IF(OR(A865&gt;$AE$6,$AE$6&lt;2,$B$6=0),"",(B865-$B$5)/$B$6)</f>
      </c>
      <c r="AA865" s="107">
        <f>IF(Z865="","",MAX(0.000000000001,MIN(0.999999999999,NORMSDIST(Z865))))</f>
      </c>
      <c r="AB865" s="107">
        <f>IF(AA865="","",LN(AA865))</f>
      </c>
      <c r="AC865" s="107">
        <f>IF(OR(A865&gt;$AE$6,$AE$6&lt;2,$B$6=0),"",INDEX($AA$10:$AA$1009,$AE$6+1-A865))</f>
      </c>
      <c r="AD865" s="107">
        <f>IF(AC865="","",LN(1-AC865))</f>
      </c>
      <c r="AE865" s="107">
        <f>IF(AB865="","",-(2*A865-1)*(AB865+AD865)/$AE$6)</f>
      </c>
      <c r="AF865" s="106">
        <f>IF(AE865="","",SUM($AE$10:AE865)-$AE$6)</f>
      </c>
      <c r="AG865" s="106"/>
      <c r="AH865" s="106"/>
      <c r="AI865" s="106"/>
      <c r="AJ865" s="106"/>
      <c r="AK865" s="106"/>
    </row>
    <row r="866" ht="12.75" customHeight="1">
      <c r="A866" s="114">
        <v>857.0</v>
      </c>
      <c r="B866" s="107">
        <f>IF(A866&gt;$AE$6,"",SMALL(INDIRECT("'Selo '!"&amp;ADDRESS(17,$Z$3+5,4)&amp;":"&amp;ADDRESS(67,$Z$3+5,4)),A866))</f>
      </c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7"/>
      <c r="Y866" s="119"/>
      <c r="Z866" s="107">
        <f>IF(OR(A866&gt;$AE$6,$AE$6&lt;2,$B$6=0),"",(B866-$B$5)/$B$6)</f>
      </c>
      <c r="AA866" s="107">
        <f>IF(Z866="","",MAX(0.000000000001,MIN(0.999999999999,NORMSDIST(Z866))))</f>
      </c>
      <c r="AB866" s="107">
        <f>IF(AA866="","",LN(AA866))</f>
      </c>
      <c r="AC866" s="107">
        <f>IF(OR(A866&gt;$AE$6,$AE$6&lt;2,$B$6=0),"",INDEX($AA$10:$AA$1009,$AE$6+1-A866))</f>
      </c>
      <c r="AD866" s="107">
        <f>IF(AC866="","",LN(1-AC866))</f>
      </c>
      <c r="AE866" s="107">
        <f>IF(AB866="","",-(2*A866-1)*(AB866+AD866)/$AE$6)</f>
      </c>
      <c r="AF866" s="106">
        <f>IF(AE866="","",SUM($AE$10:AE866)-$AE$6)</f>
      </c>
      <c r="AG866" s="106"/>
      <c r="AH866" s="106"/>
      <c r="AI866" s="106"/>
      <c r="AJ866" s="106"/>
      <c r="AK866" s="106"/>
    </row>
    <row r="867" ht="12.75" customHeight="1">
      <c r="A867" s="114">
        <v>858.0</v>
      </c>
      <c r="B867" s="107">
        <f>IF(A867&gt;$AE$6,"",SMALL(INDIRECT("'Selo '!"&amp;ADDRESS(17,$Z$3+5,4)&amp;":"&amp;ADDRESS(67,$Z$3+5,4)),A867))</f>
      </c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7"/>
      <c r="Y867" s="119"/>
      <c r="Z867" s="107">
        <f>IF(OR(A867&gt;$AE$6,$AE$6&lt;2,$B$6=0),"",(B867-$B$5)/$B$6)</f>
      </c>
      <c r="AA867" s="107">
        <f>IF(Z867="","",MAX(0.000000000001,MIN(0.999999999999,NORMSDIST(Z867))))</f>
      </c>
      <c r="AB867" s="107">
        <f>IF(AA867="","",LN(AA867))</f>
      </c>
      <c r="AC867" s="107">
        <f>IF(OR(A867&gt;$AE$6,$AE$6&lt;2,$B$6=0),"",INDEX($AA$10:$AA$1009,$AE$6+1-A867))</f>
      </c>
      <c r="AD867" s="107">
        <f>IF(AC867="","",LN(1-AC867))</f>
      </c>
      <c r="AE867" s="107">
        <f>IF(AB867="","",-(2*A867-1)*(AB867+AD867)/$AE$6)</f>
      </c>
      <c r="AF867" s="106">
        <f>IF(AE867="","",SUM($AE$10:AE867)-$AE$6)</f>
      </c>
      <c r="AG867" s="106"/>
      <c r="AH867" s="106"/>
      <c r="AI867" s="106"/>
      <c r="AJ867" s="106"/>
      <c r="AK867" s="106"/>
    </row>
    <row r="868" ht="12.75" customHeight="1">
      <c r="A868" s="114">
        <v>859.0</v>
      </c>
      <c r="B868" s="107">
        <f>IF(A868&gt;$AE$6,"",SMALL(INDIRECT("'Selo '!"&amp;ADDRESS(17,$Z$3+5,4)&amp;":"&amp;ADDRESS(67,$Z$3+5,4)),A868))</f>
      </c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7"/>
      <c r="Y868" s="119"/>
      <c r="Z868" s="107">
        <f>IF(OR(A868&gt;$AE$6,$AE$6&lt;2,$B$6=0),"",(B868-$B$5)/$B$6)</f>
      </c>
      <c r="AA868" s="107">
        <f>IF(Z868="","",MAX(0.000000000001,MIN(0.999999999999,NORMSDIST(Z868))))</f>
      </c>
      <c r="AB868" s="107">
        <f>IF(AA868="","",LN(AA868))</f>
      </c>
      <c r="AC868" s="107">
        <f>IF(OR(A868&gt;$AE$6,$AE$6&lt;2,$B$6=0),"",INDEX($AA$10:$AA$1009,$AE$6+1-A868))</f>
      </c>
      <c r="AD868" s="107">
        <f>IF(AC868="","",LN(1-AC868))</f>
      </c>
      <c r="AE868" s="107">
        <f>IF(AB868="","",-(2*A868-1)*(AB868+AD868)/$AE$6)</f>
      </c>
      <c r="AF868" s="106">
        <f>IF(AE868="","",SUM($AE$10:AE868)-$AE$6)</f>
      </c>
      <c r="AG868" s="106"/>
      <c r="AH868" s="106"/>
      <c r="AI868" s="106"/>
      <c r="AJ868" s="106"/>
      <c r="AK868" s="106"/>
    </row>
    <row r="869" ht="12.75" customHeight="1">
      <c r="A869" s="114">
        <v>860.0</v>
      </c>
      <c r="B869" s="107">
        <f>IF(A869&gt;$AE$6,"",SMALL(INDIRECT("'Selo '!"&amp;ADDRESS(17,$Z$3+5,4)&amp;":"&amp;ADDRESS(67,$Z$3+5,4)),A869))</f>
      </c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7"/>
      <c r="Y869" s="119"/>
      <c r="Z869" s="107">
        <f>IF(OR(A869&gt;$AE$6,$AE$6&lt;2,$B$6=0),"",(B869-$B$5)/$B$6)</f>
      </c>
      <c r="AA869" s="107">
        <f>IF(Z869="","",MAX(0.000000000001,MIN(0.999999999999,NORMSDIST(Z869))))</f>
      </c>
      <c r="AB869" s="107">
        <f>IF(AA869="","",LN(AA869))</f>
      </c>
      <c r="AC869" s="107">
        <f>IF(OR(A869&gt;$AE$6,$AE$6&lt;2,$B$6=0),"",INDEX($AA$10:$AA$1009,$AE$6+1-A869))</f>
      </c>
      <c r="AD869" s="107">
        <f>IF(AC869="","",LN(1-AC869))</f>
      </c>
      <c r="AE869" s="107">
        <f>IF(AB869="","",-(2*A869-1)*(AB869+AD869)/$AE$6)</f>
      </c>
      <c r="AF869" s="106">
        <f>IF(AE869="","",SUM($AE$10:AE869)-$AE$6)</f>
      </c>
      <c r="AG869" s="106"/>
      <c r="AH869" s="106"/>
      <c r="AI869" s="106"/>
      <c r="AJ869" s="106"/>
      <c r="AK869" s="106"/>
    </row>
    <row r="870" ht="12.75" customHeight="1">
      <c r="A870" s="114">
        <v>861.0</v>
      </c>
      <c r="B870" s="107">
        <f>IF(A870&gt;$AE$6,"",SMALL(INDIRECT("'Selo '!"&amp;ADDRESS(17,$Z$3+5,4)&amp;":"&amp;ADDRESS(67,$Z$3+5,4)),A870))</f>
      </c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7"/>
      <c r="Y870" s="119"/>
      <c r="Z870" s="107">
        <f>IF(OR(A870&gt;$AE$6,$AE$6&lt;2,$B$6=0),"",(B870-$B$5)/$B$6)</f>
      </c>
      <c r="AA870" s="107">
        <f>IF(Z870="","",MAX(0.000000000001,MIN(0.999999999999,NORMSDIST(Z870))))</f>
      </c>
      <c r="AB870" s="107">
        <f>IF(AA870="","",LN(AA870))</f>
      </c>
      <c r="AC870" s="107">
        <f>IF(OR(A870&gt;$AE$6,$AE$6&lt;2,$B$6=0),"",INDEX($AA$10:$AA$1009,$AE$6+1-A870))</f>
      </c>
      <c r="AD870" s="107">
        <f>IF(AC870="","",LN(1-AC870))</f>
      </c>
      <c r="AE870" s="107">
        <f>IF(AB870="","",-(2*A870-1)*(AB870+AD870)/$AE$6)</f>
      </c>
      <c r="AF870" s="106">
        <f>IF(AE870="","",SUM($AE$10:AE870)-$AE$6)</f>
      </c>
      <c r="AG870" s="106"/>
      <c r="AH870" s="106"/>
      <c r="AI870" s="106"/>
      <c r="AJ870" s="106"/>
      <c r="AK870" s="106"/>
    </row>
    <row r="871" ht="12.75" customHeight="1">
      <c r="A871" s="114">
        <v>862.0</v>
      </c>
      <c r="B871" s="107">
        <f>IF(A871&gt;$AE$6,"",SMALL(INDIRECT("'Selo '!"&amp;ADDRESS(17,$Z$3+5,4)&amp;":"&amp;ADDRESS(67,$Z$3+5,4)),A871))</f>
      </c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7"/>
      <c r="Y871" s="119"/>
      <c r="Z871" s="107">
        <f>IF(OR(A871&gt;$AE$6,$AE$6&lt;2,$B$6=0),"",(B871-$B$5)/$B$6)</f>
      </c>
      <c r="AA871" s="107">
        <f>IF(Z871="","",MAX(0.000000000001,MIN(0.999999999999,NORMSDIST(Z871))))</f>
      </c>
      <c r="AB871" s="107">
        <f>IF(AA871="","",LN(AA871))</f>
      </c>
      <c r="AC871" s="107">
        <f>IF(OR(A871&gt;$AE$6,$AE$6&lt;2,$B$6=0),"",INDEX($AA$10:$AA$1009,$AE$6+1-A871))</f>
      </c>
      <c r="AD871" s="107">
        <f>IF(AC871="","",LN(1-AC871))</f>
      </c>
      <c r="AE871" s="107">
        <f>IF(AB871="","",-(2*A871-1)*(AB871+AD871)/$AE$6)</f>
      </c>
      <c r="AF871" s="106">
        <f>IF(AE871="","",SUM($AE$10:AE871)-$AE$6)</f>
      </c>
      <c r="AG871" s="106"/>
      <c r="AH871" s="106"/>
      <c r="AI871" s="106"/>
      <c r="AJ871" s="106"/>
      <c r="AK871" s="106"/>
    </row>
    <row r="872" ht="12.75" customHeight="1">
      <c r="A872" s="114">
        <v>863.0</v>
      </c>
      <c r="B872" s="107">
        <f>IF(A872&gt;$AE$6,"",SMALL(INDIRECT("'Selo '!"&amp;ADDRESS(17,$Z$3+5,4)&amp;":"&amp;ADDRESS(67,$Z$3+5,4)),A872))</f>
      </c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7"/>
      <c r="Y872" s="119"/>
      <c r="Z872" s="107">
        <f>IF(OR(A872&gt;$AE$6,$AE$6&lt;2,$B$6=0),"",(B872-$B$5)/$B$6)</f>
      </c>
      <c r="AA872" s="107">
        <f>IF(Z872="","",MAX(0.000000000001,MIN(0.999999999999,NORMSDIST(Z872))))</f>
      </c>
      <c r="AB872" s="107">
        <f>IF(AA872="","",LN(AA872))</f>
      </c>
      <c r="AC872" s="107">
        <f>IF(OR(A872&gt;$AE$6,$AE$6&lt;2,$B$6=0),"",INDEX($AA$10:$AA$1009,$AE$6+1-A872))</f>
      </c>
      <c r="AD872" s="107">
        <f>IF(AC872="","",LN(1-AC872))</f>
      </c>
      <c r="AE872" s="107">
        <f>IF(AB872="","",-(2*A872-1)*(AB872+AD872)/$AE$6)</f>
      </c>
      <c r="AF872" s="106">
        <f>IF(AE872="","",SUM($AE$10:AE872)-$AE$6)</f>
      </c>
      <c r="AG872" s="106"/>
      <c r="AH872" s="106"/>
      <c r="AI872" s="106"/>
      <c r="AJ872" s="106"/>
      <c r="AK872" s="106"/>
    </row>
    <row r="873" ht="12.75" customHeight="1">
      <c r="A873" s="114">
        <v>864.0</v>
      </c>
      <c r="B873" s="107">
        <f>IF(A873&gt;$AE$6,"",SMALL(INDIRECT("'Selo '!"&amp;ADDRESS(17,$Z$3+5,4)&amp;":"&amp;ADDRESS(67,$Z$3+5,4)),A873))</f>
      </c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7"/>
      <c r="Y873" s="119"/>
      <c r="Z873" s="107">
        <f>IF(OR(A873&gt;$AE$6,$AE$6&lt;2,$B$6=0),"",(B873-$B$5)/$B$6)</f>
      </c>
      <c r="AA873" s="107">
        <f>IF(Z873="","",MAX(0.000000000001,MIN(0.999999999999,NORMSDIST(Z873))))</f>
      </c>
      <c r="AB873" s="107">
        <f>IF(AA873="","",LN(AA873))</f>
      </c>
      <c r="AC873" s="107">
        <f>IF(OR(A873&gt;$AE$6,$AE$6&lt;2,$B$6=0),"",INDEX($AA$10:$AA$1009,$AE$6+1-A873))</f>
      </c>
      <c r="AD873" s="107">
        <f>IF(AC873="","",LN(1-AC873))</f>
      </c>
      <c r="AE873" s="107">
        <f>IF(AB873="","",-(2*A873-1)*(AB873+AD873)/$AE$6)</f>
      </c>
      <c r="AF873" s="106">
        <f>IF(AE873="","",SUM($AE$10:AE873)-$AE$6)</f>
      </c>
      <c r="AG873" s="106"/>
      <c r="AH873" s="106"/>
      <c r="AI873" s="106"/>
      <c r="AJ873" s="106"/>
      <c r="AK873" s="106"/>
    </row>
    <row r="874" ht="12.75" customHeight="1">
      <c r="A874" s="114">
        <v>865.0</v>
      </c>
      <c r="B874" s="107">
        <f>IF(A874&gt;$AE$6,"",SMALL(INDIRECT("'Selo '!"&amp;ADDRESS(17,$Z$3+5,4)&amp;":"&amp;ADDRESS(67,$Z$3+5,4)),A874))</f>
      </c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7"/>
      <c r="Y874" s="119"/>
      <c r="Z874" s="107">
        <f>IF(OR(A874&gt;$AE$6,$AE$6&lt;2,$B$6=0),"",(B874-$B$5)/$B$6)</f>
      </c>
      <c r="AA874" s="107">
        <f>IF(Z874="","",MAX(0.000000000001,MIN(0.999999999999,NORMSDIST(Z874))))</f>
      </c>
      <c r="AB874" s="107">
        <f>IF(AA874="","",LN(AA874))</f>
      </c>
      <c r="AC874" s="107">
        <f>IF(OR(A874&gt;$AE$6,$AE$6&lt;2,$B$6=0),"",INDEX($AA$10:$AA$1009,$AE$6+1-A874))</f>
      </c>
      <c r="AD874" s="107">
        <f>IF(AC874="","",LN(1-AC874))</f>
      </c>
      <c r="AE874" s="107">
        <f>IF(AB874="","",-(2*A874-1)*(AB874+AD874)/$AE$6)</f>
      </c>
      <c r="AF874" s="106">
        <f>IF(AE874="","",SUM($AE$10:AE874)-$AE$6)</f>
      </c>
      <c r="AG874" s="106"/>
      <c r="AH874" s="106"/>
      <c r="AI874" s="106"/>
      <c r="AJ874" s="106"/>
      <c r="AK874" s="106"/>
    </row>
    <row r="875" ht="12.75" customHeight="1">
      <c r="A875" s="114">
        <v>866.0</v>
      </c>
      <c r="B875" s="107">
        <f>IF(A875&gt;$AE$6,"",SMALL(INDIRECT("'Selo '!"&amp;ADDRESS(17,$Z$3+5,4)&amp;":"&amp;ADDRESS(67,$Z$3+5,4)),A875))</f>
      </c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7"/>
      <c r="Y875" s="119"/>
      <c r="Z875" s="107">
        <f>IF(OR(A875&gt;$AE$6,$AE$6&lt;2,$B$6=0),"",(B875-$B$5)/$B$6)</f>
      </c>
      <c r="AA875" s="107">
        <f>IF(Z875="","",MAX(0.000000000001,MIN(0.999999999999,NORMSDIST(Z875))))</f>
      </c>
      <c r="AB875" s="107">
        <f>IF(AA875="","",LN(AA875))</f>
      </c>
      <c r="AC875" s="107">
        <f>IF(OR(A875&gt;$AE$6,$AE$6&lt;2,$B$6=0),"",INDEX($AA$10:$AA$1009,$AE$6+1-A875))</f>
      </c>
      <c r="AD875" s="107">
        <f>IF(AC875="","",LN(1-AC875))</f>
      </c>
      <c r="AE875" s="107">
        <f>IF(AB875="","",-(2*A875-1)*(AB875+AD875)/$AE$6)</f>
      </c>
      <c r="AF875" s="106">
        <f>IF(AE875="","",SUM($AE$10:AE875)-$AE$6)</f>
      </c>
      <c r="AG875" s="106"/>
      <c r="AH875" s="106"/>
      <c r="AI875" s="106"/>
      <c r="AJ875" s="106"/>
      <c r="AK875" s="106"/>
    </row>
    <row r="876" ht="12.75" customHeight="1">
      <c r="A876" s="114">
        <v>867.0</v>
      </c>
      <c r="B876" s="107">
        <f>IF(A876&gt;$AE$6,"",SMALL(INDIRECT("'Selo '!"&amp;ADDRESS(17,$Z$3+5,4)&amp;":"&amp;ADDRESS(67,$Z$3+5,4)),A876))</f>
      </c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7"/>
      <c r="Y876" s="119"/>
      <c r="Z876" s="107">
        <f>IF(OR(A876&gt;$AE$6,$AE$6&lt;2,$B$6=0),"",(B876-$B$5)/$B$6)</f>
      </c>
      <c r="AA876" s="107">
        <f>IF(Z876="","",MAX(0.000000000001,MIN(0.999999999999,NORMSDIST(Z876))))</f>
      </c>
      <c r="AB876" s="107">
        <f>IF(AA876="","",LN(AA876))</f>
      </c>
      <c r="AC876" s="107">
        <f>IF(OR(A876&gt;$AE$6,$AE$6&lt;2,$B$6=0),"",INDEX($AA$10:$AA$1009,$AE$6+1-A876))</f>
      </c>
      <c r="AD876" s="107">
        <f>IF(AC876="","",LN(1-AC876))</f>
      </c>
      <c r="AE876" s="107">
        <f>IF(AB876="","",-(2*A876-1)*(AB876+AD876)/$AE$6)</f>
      </c>
      <c r="AF876" s="106">
        <f>IF(AE876="","",SUM($AE$10:AE876)-$AE$6)</f>
      </c>
      <c r="AG876" s="106"/>
      <c r="AH876" s="106"/>
      <c r="AI876" s="106"/>
      <c r="AJ876" s="106"/>
      <c r="AK876" s="106"/>
    </row>
    <row r="877" ht="12.75" customHeight="1">
      <c r="A877" s="114">
        <v>868.0</v>
      </c>
      <c r="B877" s="107">
        <f>IF(A877&gt;$AE$6,"",SMALL(INDIRECT("'Selo '!"&amp;ADDRESS(17,$Z$3+5,4)&amp;":"&amp;ADDRESS(67,$Z$3+5,4)),A877))</f>
      </c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7"/>
      <c r="Y877" s="119"/>
      <c r="Z877" s="107">
        <f>IF(OR(A877&gt;$AE$6,$AE$6&lt;2,$B$6=0),"",(B877-$B$5)/$B$6)</f>
      </c>
      <c r="AA877" s="107">
        <f>IF(Z877="","",MAX(0.000000000001,MIN(0.999999999999,NORMSDIST(Z877))))</f>
      </c>
      <c r="AB877" s="107">
        <f>IF(AA877="","",LN(AA877))</f>
      </c>
      <c r="AC877" s="107">
        <f>IF(OR(A877&gt;$AE$6,$AE$6&lt;2,$B$6=0),"",INDEX($AA$10:$AA$1009,$AE$6+1-A877))</f>
      </c>
      <c r="AD877" s="107">
        <f>IF(AC877="","",LN(1-AC877))</f>
      </c>
      <c r="AE877" s="107">
        <f>IF(AB877="","",-(2*A877-1)*(AB877+AD877)/$AE$6)</f>
      </c>
      <c r="AF877" s="106">
        <f>IF(AE877="","",SUM($AE$10:AE877)-$AE$6)</f>
      </c>
      <c r="AG877" s="106"/>
      <c r="AH877" s="106"/>
      <c r="AI877" s="106"/>
      <c r="AJ877" s="106"/>
      <c r="AK877" s="106"/>
    </row>
    <row r="878" ht="12.75" customHeight="1">
      <c r="A878" s="114">
        <v>869.0</v>
      </c>
      <c r="B878" s="107">
        <f>IF(A878&gt;$AE$6,"",SMALL(INDIRECT("'Selo '!"&amp;ADDRESS(17,$Z$3+5,4)&amp;":"&amp;ADDRESS(67,$Z$3+5,4)),A878))</f>
      </c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7"/>
      <c r="Y878" s="119"/>
      <c r="Z878" s="107">
        <f>IF(OR(A878&gt;$AE$6,$AE$6&lt;2,$B$6=0),"",(B878-$B$5)/$B$6)</f>
      </c>
      <c r="AA878" s="107">
        <f>IF(Z878="","",MAX(0.000000000001,MIN(0.999999999999,NORMSDIST(Z878))))</f>
      </c>
      <c r="AB878" s="107">
        <f>IF(AA878="","",LN(AA878))</f>
      </c>
      <c r="AC878" s="107">
        <f>IF(OR(A878&gt;$AE$6,$AE$6&lt;2,$B$6=0),"",INDEX($AA$10:$AA$1009,$AE$6+1-A878))</f>
      </c>
      <c r="AD878" s="107">
        <f>IF(AC878="","",LN(1-AC878))</f>
      </c>
      <c r="AE878" s="107">
        <f>IF(AB878="","",-(2*A878-1)*(AB878+AD878)/$AE$6)</f>
      </c>
      <c r="AF878" s="106">
        <f>IF(AE878="","",SUM($AE$10:AE878)-$AE$6)</f>
      </c>
      <c r="AG878" s="106"/>
      <c r="AH878" s="106"/>
      <c r="AI878" s="106"/>
      <c r="AJ878" s="106"/>
      <c r="AK878" s="106"/>
    </row>
    <row r="879" ht="12.75" customHeight="1">
      <c r="A879" s="114">
        <v>870.0</v>
      </c>
      <c r="B879" s="107">
        <f>IF(A879&gt;$AE$6,"",SMALL(INDIRECT("'Selo '!"&amp;ADDRESS(17,$Z$3+5,4)&amp;":"&amp;ADDRESS(67,$Z$3+5,4)),A879))</f>
      </c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7"/>
      <c r="Y879" s="119"/>
      <c r="Z879" s="107">
        <f>IF(OR(A879&gt;$AE$6,$AE$6&lt;2,$B$6=0),"",(B879-$B$5)/$B$6)</f>
      </c>
      <c r="AA879" s="107">
        <f>IF(Z879="","",MAX(0.000000000001,MIN(0.999999999999,NORMSDIST(Z879))))</f>
      </c>
      <c r="AB879" s="107">
        <f>IF(AA879="","",LN(AA879))</f>
      </c>
      <c r="AC879" s="107">
        <f>IF(OR(A879&gt;$AE$6,$AE$6&lt;2,$B$6=0),"",INDEX($AA$10:$AA$1009,$AE$6+1-A879))</f>
      </c>
      <c r="AD879" s="107">
        <f>IF(AC879="","",LN(1-AC879))</f>
      </c>
      <c r="AE879" s="107">
        <f>IF(AB879="","",-(2*A879-1)*(AB879+AD879)/$AE$6)</f>
      </c>
      <c r="AF879" s="106">
        <f>IF(AE879="","",SUM($AE$10:AE879)-$AE$6)</f>
      </c>
      <c r="AG879" s="106"/>
      <c r="AH879" s="106"/>
      <c r="AI879" s="106"/>
      <c r="AJ879" s="106"/>
      <c r="AK879" s="106"/>
    </row>
    <row r="880" ht="12.75" customHeight="1">
      <c r="A880" s="114">
        <v>871.0</v>
      </c>
      <c r="B880" s="107">
        <f>IF(A880&gt;$AE$6,"",SMALL(INDIRECT("'Selo '!"&amp;ADDRESS(17,$Z$3+5,4)&amp;":"&amp;ADDRESS(67,$Z$3+5,4)),A880))</f>
      </c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7"/>
      <c r="Y880" s="119"/>
      <c r="Z880" s="107">
        <f>IF(OR(A880&gt;$AE$6,$AE$6&lt;2,$B$6=0),"",(B880-$B$5)/$B$6)</f>
      </c>
      <c r="AA880" s="107">
        <f>IF(Z880="","",MAX(0.000000000001,MIN(0.999999999999,NORMSDIST(Z880))))</f>
      </c>
      <c r="AB880" s="107">
        <f>IF(AA880="","",LN(AA880))</f>
      </c>
      <c r="AC880" s="107">
        <f>IF(OR(A880&gt;$AE$6,$AE$6&lt;2,$B$6=0),"",INDEX($AA$10:$AA$1009,$AE$6+1-A880))</f>
      </c>
      <c r="AD880" s="107">
        <f>IF(AC880="","",LN(1-AC880))</f>
      </c>
      <c r="AE880" s="107">
        <f>IF(AB880="","",-(2*A880-1)*(AB880+AD880)/$AE$6)</f>
      </c>
      <c r="AF880" s="106">
        <f>IF(AE880="","",SUM($AE$10:AE880)-$AE$6)</f>
      </c>
      <c r="AG880" s="106"/>
      <c r="AH880" s="106"/>
      <c r="AI880" s="106"/>
      <c r="AJ880" s="106"/>
      <c r="AK880" s="106"/>
    </row>
    <row r="881" ht="12.75" customHeight="1">
      <c r="A881" s="114">
        <v>872.0</v>
      </c>
      <c r="B881" s="107">
        <f>IF(A881&gt;$AE$6,"",SMALL(INDIRECT("'Selo '!"&amp;ADDRESS(17,$Z$3+5,4)&amp;":"&amp;ADDRESS(67,$Z$3+5,4)),A881))</f>
      </c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7"/>
      <c r="Y881" s="119"/>
      <c r="Z881" s="107">
        <f>IF(OR(A881&gt;$AE$6,$AE$6&lt;2,$B$6=0),"",(B881-$B$5)/$B$6)</f>
      </c>
      <c r="AA881" s="107">
        <f>IF(Z881="","",MAX(0.000000000001,MIN(0.999999999999,NORMSDIST(Z881))))</f>
      </c>
      <c r="AB881" s="107">
        <f>IF(AA881="","",LN(AA881))</f>
      </c>
      <c r="AC881" s="107">
        <f>IF(OR(A881&gt;$AE$6,$AE$6&lt;2,$B$6=0),"",INDEX($AA$10:$AA$1009,$AE$6+1-A881))</f>
      </c>
      <c r="AD881" s="107">
        <f>IF(AC881="","",LN(1-AC881))</f>
      </c>
      <c r="AE881" s="107">
        <f>IF(AB881="","",-(2*A881-1)*(AB881+AD881)/$AE$6)</f>
      </c>
      <c r="AF881" s="106">
        <f>IF(AE881="","",SUM($AE$10:AE881)-$AE$6)</f>
      </c>
      <c r="AG881" s="106"/>
      <c r="AH881" s="106"/>
      <c r="AI881" s="106"/>
      <c r="AJ881" s="106"/>
      <c r="AK881" s="106"/>
    </row>
    <row r="882" ht="12.75" customHeight="1">
      <c r="A882" s="114">
        <v>873.0</v>
      </c>
      <c r="B882" s="107">
        <f>IF(A882&gt;$AE$6,"",SMALL(INDIRECT("'Selo '!"&amp;ADDRESS(17,$Z$3+5,4)&amp;":"&amp;ADDRESS(67,$Z$3+5,4)),A882))</f>
      </c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7"/>
      <c r="Y882" s="119"/>
      <c r="Z882" s="107">
        <f>IF(OR(A882&gt;$AE$6,$AE$6&lt;2,$B$6=0),"",(B882-$B$5)/$B$6)</f>
      </c>
      <c r="AA882" s="107">
        <f>IF(Z882="","",MAX(0.000000000001,MIN(0.999999999999,NORMSDIST(Z882))))</f>
      </c>
      <c r="AB882" s="107">
        <f>IF(AA882="","",LN(AA882))</f>
      </c>
      <c r="AC882" s="107">
        <f>IF(OR(A882&gt;$AE$6,$AE$6&lt;2,$B$6=0),"",INDEX($AA$10:$AA$1009,$AE$6+1-A882))</f>
      </c>
      <c r="AD882" s="107">
        <f>IF(AC882="","",LN(1-AC882))</f>
      </c>
      <c r="AE882" s="107">
        <f>IF(AB882="","",-(2*A882-1)*(AB882+AD882)/$AE$6)</f>
      </c>
      <c r="AF882" s="106">
        <f>IF(AE882="","",SUM($AE$10:AE882)-$AE$6)</f>
      </c>
      <c r="AG882" s="106"/>
      <c r="AH882" s="106"/>
      <c r="AI882" s="106"/>
      <c r="AJ882" s="106"/>
      <c r="AK882" s="106"/>
    </row>
    <row r="883" ht="12.75" customHeight="1">
      <c r="A883" s="114">
        <v>874.0</v>
      </c>
      <c r="B883" s="107">
        <f>IF(A883&gt;$AE$6,"",SMALL(INDIRECT("'Selo '!"&amp;ADDRESS(17,$Z$3+5,4)&amp;":"&amp;ADDRESS(67,$Z$3+5,4)),A883))</f>
      </c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7"/>
      <c r="Y883" s="119"/>
      <c r="Z883" s="107">
        <f>IF(OR(A883&gt;$AE$6,$AE$6&lt;2,$B$6=0),"",(B883-$B$5)/$B$6)</f>
      </c>
      <c r="AA883" s="107">
        <f>IF(Z883="","",MAX(0.000000000001,MIN(0.999999999999,NORMSDIST(Z883))))</f>
      </c>
      <c r="AB883" s="107">
        <f>IF(AA883="","",LN(AA883))</f>
      </c>
      <c r="AC883" s="107">
        <f>IF(OR(A883&gt;$AE$6,$AE$6&lt;2,$B$6=0),"",INDEX($AA$10:$AA$1009,$AE$6+1-A883))</f>
      </c>
      <c r="AD883" s="107">
        <f>IF(AC883="","",LN(1-AC883))</f>
      </c>
      <c r="AE883" s="107">
        <f>IF(AB883="","",-(2*A883-1)*(AB883+AD883)/$AE$6)</f>
      </c>
      <c r="AF883" s="106">
        <f>IF(AE883="","",SUM($AE$10:AE883)-$AE$6)</f>
      </c>
      <c r="AG883" s="106"/>
      <c r="AH883" s="106"/>
      <c r="AI883" s="106"/>
      <c r="AJ883" s="106"/>
      <c r="AK883" s="106"/>
    </row>
    <row r="884" ht="12.75" customHeight="1">
      <c r="A884" s="114">
        <v>875.0</v>
      </c>
      <c r="B884" s="107">
        <f>IF(A884&gt;$AE$6,"",SMALL(INDIRECT("'Selo '!"&amp;ADDRESS(17,$Z$3+5,4)&amp;":"&amp;ADDRESS(67,$Z$3+5,4)),A884))</f>
      </c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7"/>
      <c r="Y884" s="119"/>
      <c r="Z884" s="107">
        <f>IF(OR(A884&gt;$AE$6,$AE$6&lt;2,$B$6=0),"",(B884-$B$5)/$B$6)</f>
      </c>
      <c r="AA884" s="107">
        <f>IF(Z884="","",MAX(0.000000000001,MIN(0.999999999999,NORMSDIST(Z884))))</f>
      </c>
      <c r="AB884" s="107">
        <f>IF(AA884="","",LN(AA884))</f>
      </c>
      <c r="AC884" s="107">
        <f>IF(OR(A884&gt;$AE$6,$AE$6&lt;2,$B$6=0),"",INDEX($AA$10:$AA$1009,$AE$6+1-A884))</f>
      </c>
      <c r="AD884" s="107">
        <f>IF(AC884="","",LN(1-AC884))</f>
      </c>
      <c r="AE884" s="107">
        <f>IF(AB884="","",-(2*A884-1)*(AB884+AD884)/$AE$6)</f>
      </c>
      <c r="AF884" s="106">
        <f>IF(AE884="","",SUM($AE$10:AE884)-$AE$6)</f>
      </c>
      <c r="AG884" s="106"/>
      <c r="AH884" s="106"/>
      <c r="AI884" s="106"/>
      <c r="AJ884" s="106"/>
      <c r="AK884" s="106"/>
    </row>
    <row r="885" ht="12.75" customHeight="1">
      <c r="A885" s="114">
        <v>876.0</v>
      </c>
      <c r="B885" s="107">
        <f>IF(A885&gt;$AE$6,"",SMALL(INDIRECT("'Selo '!"&amp;ADDRESS(17,$Z$3+5,4)&amp;":"&amp;ADDRESS(67,$Z$3+5,4)),A885))</f>
      </c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7"/>
      <c r="Y885" s="119"/>
      <c r="Z885" s="107">
        <f>IF(OR(A885&gt;$AE$6,$AE$6&lt;2,$B$6=0),"",(B885-$B$5)/$B$6)</f>
      </c>
      <c r="AA885" s="107">
        <f>IF(Z885="","",MAX(0.000000000001,MIN(0.999999999999,NORMSDIST(Z885))))</f>
      </c>
      <c r="AB885" s="107">
        <f>IF(AA885="","",LN(AA885))</f>
      </c>
      <c r="AC885" s="107">
        <f>IF(OR(A885&gt;$AE$6,$AE$6&lt;2,$B$6=0),"",INDEX($AA$10:$AA$1009,$AE$6+1-A885))</f>
      </c>
      <c r="AD885" s="107">
        <f>IF(AC885="","",LN(1-AC885))</f>
      </c>
      <c r="AE885" s="107">
        <f>IF(AB885="","",-(2*A885-1)*(AB885+AD885)/$AE$6)</f>
      </c>
      <c r="AF885" s="106">
        <f>IF(AE885="","",SUM($AE$10:AE885)-$AE$6)</f>
      </c>
      <c r="AG885" s="106"/>
      <c r="AH885" s="106"/>
      <c r="AI885" s="106"/>
      <c r="AJ885" s="106"/>
      <c r="AK885" s="106"/>
    </row>
    <row r="886" ht="12.75" customHeight="1">
      <c r="A886" s="114">
        <v>877.0</v>
      </c>
      <c r="B886" s="107">
        <f>IF(A886&gt;$AE$6,"",SMALL(INDIRECT("'Selo '!"&amp;ADDRESS(17,$Z$3+5,4)&amp;":"&amp;ADDRESS(67,$Z$3+5,4)),A886))</f>
      </c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7"/>
      <c r="Y886" s="119"/>
      <c r="Z886" s="107">
        <f>IF(OR(A886&gt;$AE$6,$AE$6&lt;2,$B$6=0),"",(B886-$B$5)/$B$6)</f>
      </c>
      <c r="AA886" s="107">
        <f>IF(Z886="","",MAX(0.000000000001,MIN(0.999999999999,NORMSDIST(Z886))))</f>
      </c>
      <c r="AB886" s="107">
        <f>IF(AA886="","",LN(AA886))</f>
      </c>
      <c r="AC886" s="107">
        <f>IF(OR(A886&gt;$AE$6,$AE$6&lt;2,$B$6=0),"",INDEX($AA$10:$AA$1009,$AE$6+1-A886))</f>
      </c>
      <c r="AD886" s="107">
        <f>IF(AC886="","",LN(1-AC886))</f>
      </c>
      <c r="AE886" s="107">
        <f>IF(AB886="","",-(2*A886-1)*(AB886+AD886)/$AE$6)</f>
      </c>
      <c r="AF886" s="106">
        <f>IF(AE886="","",SUM($AE$10:AE886)-$AE$6)</f>
      </c>
      <c r="AG886" s="106"/>
      <c r="AH886" s="106"/>
      <c r="AI886" s="106"/>
      <c r="AJ886" s="106"/>
      <c r="AK886" s="106"/>
    </row>
    <row r="887" ht="12.75" customHeight="1">
      <c r="A887" s="114">
        <v>878.0</v>
      </c>
      <c r="B887" s="107">
        <f>IF(A887&gt;$AE$6,"",SMALL(INDIRECT("'Selo '!"&amp;ADDRESS(17,$Z$3+5,4)&amp;":"&amp;ADDRESS(67,$Z$3+5,4)),A887))</f>
      </c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7"/>
      <c r="Y887" s="119"/>
      <c r="Z887" s="107">
        <f>IF(OR(A887&gt;$AE$6,$AE$6&lt;2,$B$6=0),"",(B887-$B$5)/$B$6)</f>
      </c>
      <c r="AA887" s="107">
        <f>IF(Z887="","",MAX(0.000000000001,MIN(0.999999999999,NORMSDIST(Z887))))</f>
      </c>
      <c r="AB887" s="107">
        <f>IF(AA887="","",LN(AA887))</f>
      </c>
      <c r="AC887" s="107">
        <f>IF(OR(A887&gt;$AE$6,$AE$6&lt;2,$B$6=0),"",INDEX($AA$10:$AA$1009,$AE$6+1-A887))</f>
      </c>
      <c r="AD887" s="107">
        <f>IF(AC887="","",LN(1-AC887))</f>
      </c>
      <c r="AE887" s="107">
        <f>IF(AB887="","",-(2*A887-1)*(AB887+AD887)/$AE$6)</f>
      </c>
      <c r="AF887" s="106">
        <f>IF(AE887="","",SUM($AE$10:AE887)-$AE$6)</f>
      </c>
      <c r="AG887" s="106"/>
      <c r="AH887" s="106"/>
      <c r="AI887" s="106"/>
      <c r="AJ887" s="106"/>
      <c r="AK887" s="106"/>
    </row>
    <row r="888" ht="12.75" customHeight="1">
      <c r="A888" s="114">
        <v>879.0</v>
      </c>
      <c r="B888" s="107">
        <f>IF(A888&gt;$AE$6,"",SMALL(INDIRECT("'Selo '!"&amp;ADDRESS(17,$Z$3+5,4)&amp;":"&amp;ADDRESS(67,$Z$3+5,4)),A888))</f>
      </c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7"/>
      <c r="Y888" s="119"/>
      <c r="Z888" s="107">
        <f>IF(OR(A888&gt;$AE$6,$AE$6&lt;2,$B$6=0),"",(B888-$B$5)/$B$6)</f>
      </c>
      <c r="AA888" s="107">
        <f>IF(Z888="","",MAX(0.000000000001,MIN(0.999999999999,NORMSDIST(Z888))))</f>
      </c>
      <c r="AB888" s="107">
        <f>IF(AA888="","",LN(AA888))</f>
      </c>
      <c r="AC888" s="107">
        <f>IF(OR(A888&gt;$AE$6,$AE$6&lt;2,$B$6=0),"",INDEX($AA$10:$AA$1009,$AE$6+1-A888))</f>
      </c>
      <c r="AD888" s="107">
        <f>IF(AC888="","",LN(1-AC888))</f>
      </c>
      <c r="AE888" s="107">
        <f>IF(AB888="","",-(2*A888-1)*(AB888+AD888)/$AE$6)</f>
      </c>
      <c r="AF888" s="106">
        <f>IF(AE888="","",SUM($AE$10:AE888)-$AE$6)</f>
      </c>
      <c r="AG888" s="106"/>
      <c r="AH888" s="106"/>
      <c r="AI888" s="106"/>
      <c r="AJ888" s="106"/>
      <c r="AK888" s="106"/>
    </row>
    <row r="889" ht="12.75" customHeight="1">
      <c r="A889" s="114">
        <v>880.0</v>
      </c>
      <c r="B889" s="107">
        <f>IF(A889&gt;$AE$6,"",SMALL(INDIRECT("'Selo '!"&amp;ADDRESS(17,$Z$3+5,4)&amp;":"&amp;ADDRESS(67,$Z$3+5,4)),A889))</f>
      </c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7"/>
      <c r="Y889" s="119"/>
      <c r="Z889" s="107">
        <f>IF(OR(A889&gt;$AE$6,$AE$6&lt;2,$B$6=0),"",(B889-$B$5)/$B$6)</f>
      </c>
      <c r="AA889" s="107">
        <f>IF(Z889="","",MAX(0.000000000001,MIN(0.999999999999,NORMSDIST(Z889))))</f>
      </c>
      <c r="AB889" s="107">
        <f>IF(AA889="","",LN(AA889))</f>
      </c>
      <c r="AC889" s="107">
        <f>IF(OR(A889&gt;$AE$6,$AE$6&lt;2,$B$6=0),"",INDEX($AA$10:$AA$1009,$AE$6+1-A889))</f>
      </c>
      <c r="AD889" s="107">
        <f>IF(AC889="","",LN(1-AC889))</f>
      </c>
      <c r="AE889" s="107">
        <f>IF(AB889="","",-(2*A889-1)*(AB889+AD889)/$AE$6)</f>
      </c>
      <c r="AF889" s="106">
        <f>IF(AE889="","",SUM($AE$10:AE889)-$AE$6)</f>
      </c>
      <c r="AG889" s="106"/>
      <c r="AH889" s="106"/>
      <c r="AI889" s="106"/>
      <c r="AJ889" s="106"/>
      <c r="AK889" s="106"/>
    </row>
    <row r="890" ht="12.75" customHeight="1">
      <c r="A890" s="114">
        <v>881.0</v>
      </c>
      <c r="B890" s="107">
        <f>IF(A890&gt;$AE$6,"",SMALL(INDIRECT("'Selo '!"&amp;ADDRESS(17,$Z$3+5,4)&amp;":"&amp;ADDRESS(67,$Z$3+5,4)),A890))</f>
      </c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7"/>
      <c r="Y890" s="119"/>
      <c r="Z890" s="107">
        <f>IF(OR(A890&gt;$AE$6,$AE$6&lt;2,$B$6=0),"",(B890-$B$5)/$B$6)</f>
      </c>
      <c r="AA890" s="107">
        <f>IF(Z890="","",MAX(0.000000000001,MIN(0.999999999999,NORMSDIST(Z890))))</f>
      </c>
      <c r="AB890" s="107">
        <f>IF(AA890="","",LN(AA890))</f>
      </c>
      <c r="AC890" s="107">
        <f>IF(OR(A890&gt;$AE$6,$AE$6&lt;2,$B$6=0),"",INDEX($AA$10:$AA$1009,$AE$6+1-A890))</f>
      </c>
      <c r="AD890" s="107">
        <f>IF(AC890="","",LN(1-AC890))</f>
      </c>
      <c r="AE890" s="107">
        <f>IF(AB890="","",-(2*A890-1)*(AB890+AD890)/$AE$6)</f>
      </c>
      <c r="AF890" s="106">
        <f>IF(AE890="","",SUM($AE$10:AE890)-$AE$6)</f>
      </c>
      <c r="AG890" s="106"/>
      <c r="AH890" s="106"/>
      <c r="AI890" s="106"/>
      <c r="AJ890" s="106"/>
      <c r="AK890" s="106"/>
    </row>
    <row r="891" ht="12.75" customHeight="1">
      <c r="A891" s="114">
        <v>882.0</v>
      </c>
      <c r="B891" s="107">
        <f>IF(A891&gt;$AE$6,"",SMALL(INDIRECT("'Selo '!"&amp;ADDRESS(17,$Z$3+5,4)&amp;":"&amp;ADDRESS(67,$Z$3+5,4)),A891))</f>
      </c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7"/>
      <c r="Y891" s="119"/>
      <c r="Z891" s="107">
        <f>IF(OR(A891&gt;$AE$6,$AE$6&lt;2,$B$6=0),"",(B891-$B$5)/$B$6)</f>
      </c>
      <c r="AA891" s="107">
        <f>IF(Z891="","",MAX(0.000000000001,MIN(0.999999999999,NORMSDIST(Z891))))</f>
      </c>
      <c r="AB891" s="107">
        <f>IF(AA891="","",LN(AA891))</f>
      </c>
      <c r="AC891" s="107">
        <f>IF(OR(A891&gt;$AE$6,$AE$6&lt;2,$B$6=0),"",INDEX($AA$10:$AA$1009,$AE$6+1-A891))</f>
      </c>
      <c r="AD891" s="107">
        <f>IF(AC891="","",LN(1-AC891))</f>
      </c>
      <c r="AE891" s="107">
        <f>IF(AB891="","",-(2*A891-1)*(AB891+AD891)/$AE$6)</f>
      </c>
      <c r="AF891" s="106">
        <f>IF(AE891="","",SUM($AE$10:AE891)-$AE$6)</f>
      </c>
      <c r="AG891" s="106"/>
      <c r="AH891" s="106"/>
      <c r="AI891" s="106"/>
      <c r="AJ891" s="106"/>
      <c r="AK891" s="106"/>
    </row>
    <row r="892" ht="12.75" customHeight="1">
      <c r="A892" s="114">
        <v>883.0</v>
      </c>
      <c r="B892" s="107">
        <f>IF(A892&gt;$AE$6,"",SMALL(INDIRECT("'Selo '!"&amp;ADDRESS(17,$Z$3+5,4)&amp;":"&amp;ADDRESS(67,$Z$3+5,4)),A892))</f>
      </c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7"/>
      <c r="Y892" s="119"/>
      <c r="Z892" s="107">
        <f>IF(OR(A892&gt;$AE$6,$AE$6&lt;2,$B$6=0),"",(B892-$B$5)/$B$6)</f>
      </c>
      <c r="AA892" s="107">
        <f>IF(Z892="","",MAX(0.000000000001,MIN(0.999999999999,NORMSDIST(Z892))))</f>
      </c>
      <c r="AB892" s="107">
        <f>IF(AA892="","",LN(AA892))</f>
      </c>
      <c r="AC892" s="107">
        <f>IF(OR(A892&gt;$AE$6,$AE$6&lt;2,$B$6=0),"",INDEX($AA$10:$AA$1009,$AE$6+1-A892))</f>
      </c>
      <c r="AD892" s="107">
        <f>IF(AC892="","",LN(1-AC892))</f>
      </c>
      <c r="AE892" s="107">
        <f>IF(AB892="","",-(2*A892-1)*(AB892+AD892)/$AE$6)</f>
      </c>
      <c r="AF892" s="106">
        <f>IF(AE892="","",SUM($AE$10:AE892)-$AE$6)</f>
      </c>
      <c r="AG892" s="106"/>
      <c r="AH892" s="106"/>
      <c r="AI892" s="106"/>
      <c r="AJ892" s="106"/>
      <c r="AK892" s="106"/>
    </row>
    <row r="893" ht="12.75" customHeight="1">
      <c r="A893" s="114">
        <v>884.0</v>
      </c>
      <c r="B893" s="107">
        <f>IF(A893&gt;$AE$6,"",SMALL(INDIRECT("'Selo '!"&amp;ADDRESS(17,$Z$3+5,4)&amp;":"&amp;ADDRESS(67,$Z$3+5,4)),A893))</f>
      </c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7"/>
      <c r="Y893" s="119"/>
      <c r="Z893" s="107">
        <f>IF(OR(A893&gt;$AE$6,$AE$6&lt;2,$B$6=0),"",(B893-$B$5)/$B$6)</f>
      </c>
      <c r="AA893" s="107">
        <f>IF(Z893="","",MAX(0.000000000001,MIN(0.999999999999,NORMSDIST(Z893))))</f>
      </c>
      <c r="AB893" s="107">
        <f>IF(AA893="","",LN(AA893))</f>
      </c>
      <c r="AC893" s="107">
        <f>IF(OR(A893&gt;$AE$6,$AE$6&lt;2,$B$6=0),"",INDEX($AA$10:$AA$1009,$AE$6+1-A893))</f>
      </c>
      <c r="AD893" s="107">
        <f>IF(AC893="","",LN(1-AC893))</f>
      </c>
      <c r="AE893" s="107">
        <f>IF(AB893="","",-(2*A893-1)*(AB893+AD893)/$AE$6)</f>
      </c>
      <c r="AF893" s="106">
        <f>IF(AE893="","",SUM($AE$10:AE893)-$AE$6)</f>
      </c>
      <c r="AG893" s="106"/>
      <c r="AH893" s="106"/>
      <c r="AI893" s="106"/>
      <c r="AJ893" s="106"/>
      <c r="AK893" s="106"/>
    </row>
    <row r="894" ht="12.75" customHeight="1">
      <c r="A894" s="114">
        <v>885.0</v>
      </c>
      <c r="B894" s="107">
        <f>IF(A894&gt;$AE$6,"",SMALL(INDIRECT("'Selo '!"&amp;ADDRESS(17,$Z$3+5,4)&amp;":"&amp;ADDRESS(67,$Z$3+5,4)),A894))</f>
      </c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7"/>
      <c r="Y894" s="119"/>
      <c r="Z894" s="107">
        <f>IF(OR(A894&gt;$AE$6,$AE$6&lt;2,$B$6=0),"",(B894-$B$5)/$B$6)</f>
      </c>
      <c r="AA894" s="107">
        <f>IF(Z894="","",MAX(0.000000000001,MIN(0.999999999999,NORMSDIST(Z894))))</f>
      </c>
      <c r="AB894" s="107">
        <f>IF(AA894="","",LN(AA894))</f>
      </c>
      <c r="AC894" s="107">
        <f>IF(OR(A894&gt;$AE$6,$AE$6&lt;2,$B$6=0),"",INDEX($AA$10:$AA$1009,$AE$6+1-A894))</f>
      </c>
      <c r="AD894" s="107">
        <f>IF(AC894="","",LN(1-AC894))</f>
      </c>
      <c r="AE894" s="107">
        <f>IF(AB894="","",-(2*A894-1)*(AB894+AD894)/$AE$6)</f>
      </c>
      <c r="AF894" s="106">
        <f>IF(AE894="","",SUM($AE$10:AE894)-$AE$6)</f>
      </c>
      <c r="AG894" s="106"/>
      <c r="AH894" s="106"/>
      <c r="AI894" s="106"/>
      <c r="AJ894" s="106"/>
      <c r="AK894" s="106"/>
    </row>
    <row r="895" ht="12.75" customHeight="1">
      <c r="A895" s="114">
        <v>886.0</v>
      </c>
      <c r="B895" s="107">
        <f>IF(A895&gt;$AE$6,"",SMALL(INDIRECT("'Selo '!"&amp;ADDRESS(17,$Z$3+5,4)&amp;":"&amp;ADDRESS(67,$Z$3+5,4)),A895))</f>
      </c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7"/>
      <c r="Y895" s="119"/>
      <c r="Z895" s="107">
        <f>IF(OR(A895&gt;$AE$6,$AE$6&lt;2,$B$6=0),"",(B895-$B$5)/$B$6)</f>
      </c>
      <c r="AA895" s="107">
        <f>IF(Z895="","",MAX(0.000000000001,MIN(0.999999999999,NORMSDIST(Z895))))</f>
      </c>
      <c r="AB895" s="107">
        <f>IF(AA895="","",LN(AA895))</f>
      </c>
      <c r="AC895" s="107">
        <f>IF(OR(A895&gt;$AE$6,$AE$6&lt;2,$B$6=0),"",INDEX($AA$10:$AA$1009,$AE$6+1-A895))</f>
      </c>
      <c r="AD895" s="107">
        <f>IF(AC895="","",LN(1-AC895))</f>
      </c>
      <c r="AE895" s="107">
        <f>IF(AB895="","",-(2*A895-1)*(AB895+AD895)/$AE$6)</f>
      </c>
      <c r="AF895" s="106">
        <f>IF(AE895="","",SUM($AE$10:AE895)-$AE$6)</f>
      </c>
      <c r="AG895" s="106"/>
      <c r="AH895" s="106"/>
      <c r="AI895" s="106"/>
      <c r="AJ895" s="106"/>
      <c r="AK895" s="106"/>
    </row>
    <row r="896" ht="12.75" customHeight="1">
      <c r="A896" s="114">
        <v>887.0</v>
      </c>
      <c r="B896" s="107">
        <f>IF(A896&gt;$AE$6,"",SMALL(INDIRECT("'Selo '!"&amp;ADDRESS(17,$Z$3+5,4)&amp;":"&amp;ADDRESS(67,$Z$3+5,4)),A896))</f>
      </c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7"/>
      <c r="Y896" s="119"/>
      <c r="Z896" s="107">
        <f>IF(OR(A896&gt;$AE$6,$AE$6&lt;2,$B$6=0),"",(B896-$B$5)/$B$6)</f>
      </c>
      <c r="AA896" s="107">
        <f>IF(Z896="","",MAX(0.000000000001,MIN(0.999999999999,NORMSDIST(Z896))))</f>
      </c>
      <c r="AB896" s="107">
        <f>IF(AA896="","",LN(AA896))</f>
      </c>
      <c r="AC896" s="107">
        <f>IF(OR(A896&gt;$AE$6,$AE$6&lt;2,$B$6=0),"",INDEX($AA$10:$AA$1009,$AE$6+1-A896))</f>
      </c>
      <c r="AD896" s="107">
        <f>IF(AC896="","",LN(1-AC896))</f>
      </c>
      <c r="AE896" s="107">
        <f>IF(AB896="","",-(2*A896-1)*(AB896+AD896)/$AE$6)</f>
      </c>
      <c r="AF896" s="106">
        <f>IF(AE896="","",SUM($AE$10:AE896)-$AE$6)</f>
      </c>
      <c r="AG896" s="106"/>
      <c r="AH896" s="106"/>
      <c r="AI896" s="106"/>
      <c r="AJ896" s="106"/>
      <c r="AK896" s="106"/>
    </row>
    <row r="897" ht="12.75" customHeight="1">
      <c r="A897" s="114">
        <v>888.0</v>
      </c>
      <c r="B897" s="107">
        <f>IF(A897&gt;$AE$6,"",SMALL(INDIRECT("'Selo '!"&amp;ADDRESS(17,$Z$3+5,4)&amp;":"&amp;ADDRESS(67,$Z$3+5,4)),A897))</f>
      </c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7"/>
      <c r="Y897" s="119"/>
      <c r="Z897" s="107">
        <f>IF(OR(A897&gt;$AE$6,$AE$6&lt;2,$B$6=0),"",(B897-$B$5)/$B$6)</f>
      </c>
      <c r="AA897" s="107">
        <f>IF(Z897="","",MAX(0.000000000001,MIN(0.999999999999,NORMSDIST(Z897))))</f>
      </c>
      <c r="AB897" s="107">
        <f>IF(AA897="","",LN(AA897))</f>
      </c>
      <c r="AC897" s="107">
        <f>IF(OR(A897&gt;$AE$6,$AE$6&lt;2,$B$6=0),"",INDEX($AA$10:$AA$1009,$AE$6+1-A897))</f>
      </c>
      <c r="AD897" s="107">
        <f>IF(AC897="","",LN(1-AC897))</f>
      </c>
      <c r="AE897" s="107">
        <f>IF(AB897="","",-(2*A897-1)*(AB897+AD897)/$AE$6)</f>
      </c>
      <c r="AF897" s="106">
        <f>IF(AE897="","",SUM($AE$10:AE897)-$AE$6)</f>
      </c>
      <c r="AG897" s="106"/>
      <c r="AH897" s="106"/>
      <c r="AI897" s="106"/>
      <c r="AJ897" s="106"/>
      <c r="AK897" s="106"/>
    </row>
    <row r="898" ht="12.75" customHeight="1">
      <c r="A898" s="114">
        <v>889.0</v>
      </c>
      <c r="B898" s="107">
        <f>IF(A898&gt;$AE$6,"",SMALL(INDIRECT("'Selo '!"&amp;ADDRESS(17,$Z$3+5,4)&amp;":"&amp;ADDRESS(67,$Z$3+5,4)),A898))</f>
      </c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7"/>
      <c r="Y898" s="119"/>
      <c r="Z898" s="107">
        <f>IF(OR(A898&gt;$AE$6,$AE$6&lt;2,$B$6=0),"",(B898-$B$5)/$B$6)</f>
      </c>
      <c r="AA898" s="107">
        <f>IF(Z898="","",MAX(0.000000000001,MIN(0.999999999999,NORMSDIST(Z898))))</f>
      </c>
      <c r="AB898" s="107">
        <f>IF(AA898="","",LN(AA898))</f>
      </c>
      <c r="AC898" s="107">
        <f>IF(OR(A898&gt;$AE$6,$AE$6&lt;2,$B$6=0),"",INDEX($AA$10:$AA$1009,$AE$6+1-A898))</f>
      </c>
      <c r="AD898" s="107">
        <f>IF(AC898="","",LN(1-AC898))</f>
      </c>
      <c r="AE898" s="107">
        <f>IF(AB898="","",-(2*A898-1)*(AB898+AD898)/$AE$6)</f>
      </c>
      <c r="AF898" s="106">
        <f>IF(AE898="","",SUM($AE$10:AE898)-$AE$6)</f>
      </c>
      <c r="AG898" s="106"/>
      <c r="AH898" s="106"/>
      <c r="AI898" s="106"/>
      <c r="AJ898" s="106"/>
      <c r="AK898" s="106"/>
    </row>
    <row r="899" ht="12.75" customHeight="1">
      <c r="A899" s="114">
        <v>890.0</v>
      </c>
      <c r="B899" s="107">
        <f>IF(A899&gt;$AE$6,"",SMALL(INDIRECT("'Selo '!"&amp;ADDRESS(17,$Z$3+5,4)&amp;":"&amp;ADDRESS(67,$Z$3+5,4)),A899))</f>
      </c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7"/>
      <c r="Y899" s="119"/>
      <c r="Z899" s="107">
        <f>IF(OR(A899&gt;$AE$6,$AE$6&lt;2,$B$6=0),"",(B899-$B$5)/$B$6)</f>
      </c>
      <c r="AA899" s="107">
        <f>IF(Z899="","",MAX(0.000000000001,MIN(0.999999999999,NORMSDIST(Z899))))</f>
      </c>
      <c r="AB899" s="107">
        <f>IF(AA899="","",LN(AA899))</f>
      </c>
      <c r="AC899" s="107">
        <f>IF(OR(A899&gt;$AE$6,$AE$6&lt;2,$B$6=0),"",INDEX($AA$10:$AA$1009,$AE$6+1-A899))</f>
      </c>
      <c r="AD899" s="107">
        <f>IF(AC899="","",LN(1-AC899))</f>
      </c>
      <c r="AE899" s="107">
        <f>IF(AB899="","",-(2*A899-1)*(AB899+AD899)/$AE$6)</f>
      </c>
      <c r="AF899" s="106">
        <f>IF(AE899="","",SUM($AE$10:AE899)-$AE$6)</f>
      </c>
      <c r="AG899" s="106"/>
      <c r="AH899" s="106"/>
      <c r="AI899" s="106"/>
      <c r="AJ899" s="106"/>
      <c r="AK899" s="106"/>
    </row>
    <row r="900" ht="12.75" customHeight="1">
      <c r="A900" s="114">
        <v>891.0</v>
      </c>
      <c r="B900" s="107">
        <f>IF(A900&gt;$AE$6,"",SMALL(INDIRECT("'Selo '!"&amp;ADDRESS(17,$Z$3+5,4)&amp;":"&amp;ADDRESS(67,$Z$3+5,4)),A900))</f>
      </c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7"/>
      <c r="Y900" s="119"/>
      <c r="Z900" s="107">
        <f>IF(OR(A900&gt;$AE$6,$AE$6&lt;2,$B$6=0),"",(B900-$B$5)/$B$6)</f>
      </c>
      <c r="AA900" s="107">
        <f>IF(Z900="","",MAX(0.000000000001,MIN(0.999999999999,NORMSDIST(Z900))))</f>
      </c>
      <c r="AB900" s="107">
        <f>IF(AA900="","",LN(AA900))</f>
      </c>
      <c r="AC900" s="107">
        <f>IF(OR(A900&gt;$AE$6,$AE$6&lt;2,$B$6=0),"",INDEX($AA$10:$AA$1009,$AE$6+1-A900))</f>
      </c>
      <c r="AD900" s="107">
        <f>IF(AC900="","",LN(1-AC900))</f>
      </c>
      <c r="AE900" s="107">
        <f>IF(AB900="","",-(2*A900-1)*(AB900+AD900)/$AE$6)</f>
      </c>
      <c r="AF900" s="106">
        <f>IF(AE900="","",SUM($AE$10:AE900)-$AE$6)</f>
      </c>
      <c r="AG900" s="106"/>
      <c r="AH900" s="106"/>
      <c r="AI900" s="106"/>
      <c r="AJ900" s="106"/>
      <c r="AK900" s="106"/>
    </row>
    <row r="901" ht="12.75" customHeight="1">
      <c r="A901" s="114">
        <v>892.0</v>
      </c>
      <c r="B901" s="107">
        <f>IF(A901&gt;$AE$6,"",SMALL(INDIRECT("'Selo '!"&amp;ADDRESS(17,$Z$3+5,4)&amp;":"&amp;ADDRESS(67,$Z$3+5,4)),A901))</f>
      </c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7"/>
      <c r="Y901" s="119"/>
      <c r="Z901" s="107">
        <f>IF(OR(A901&gt;$AE$6,$AE$6&lt;2,$B$6=0),"",(B901-$B$5)/$B$6)</f>
      </c>
      <c r="AA901" s="107">
        <f>IF(Z901="","",MAX(0.000000000001,MIN(0.999999999999,NORMSDIST(Z901))))</f>
      </c>
      <c r="AB901" s="107">
        <f>IF(AA901="","",LN(AA901))</f>
      </c>
      <c r="AC901" s="107">
        <f>IF(OR(A901&gt;$AE$6,$AE$6&lt;2,$B$6=0),"",INDEX($AA$10:$AA$1009,$AE$6+1-A901))</f>
      </c>
      <c r="AD901" s="107">
        <f>IF(AC901="","",LN(1-AC901))</f>
      </c>
      <c r="AE901" s="107">
        <f>IF(AB901="","",-(2*A901-1)*(AB901+AD901)/$AE$6)</f>
      </c>
      <c r="AF901" s="106">
        <f>IF(AE901="","",SUM($AE$10:AE901)-$AE$6)</f>
      </c>
      <c r="AG901" s="106"/>
      <c r="AH901" s="106"/>
      <c r="AI901" s="106"/>
      <c r="AJ901" s="106"/>
      <c r="AK901" s="106"/>
    </row>
    <row r="902" ht="12.75" customHeight="1">
      <c r="A902" s="114">
        <v>893.0</v>
      </c>
      <c r="B902" s="107">
        <f>IF(A902&gt;$AE$6,"",SMALL(INDIRECT("'Selo '!"&amp;ADDRESS(17,$Z$3+5,4)&amp;":"&amp;ADDRESS(67,$Z$3+5,4)),A902))</f>
      </c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7"/>
      <c r="Y902" s="119"/>
      <c r="Z902" s="107">
        <f>IF(OR(A902&gt;$AE$6,$AE$6&lt;2,$B$6=0),"",(B902-$B$5)/$B$6)</f>
      </c>
      <c r="AA902" s="107">
        <f>IF(Z902="","",MAX(0.000000000001,MIN(0.999999999999,NORMSDIST(Z902))))</f>
      </c>
      <c r="AB902" s="107">
        <f>IF(AA902="","",LN(AA902))</f>
      </c>
      <c r="AC902" s="107">
        <f>IF(OR(A902&gt;$AE$6,$AE$6&lt;2,$B$6=0),"",INDEX($AA$10:$AA$1009,$AE$6+1-A902))</f>
      </c>
      <c r="AD902" s="107">
        <f>IF(AC902="","",LN(1-AC902))</f>
      </c>
      <c r="AE902" s="107">
        <f>IF(AB902="","",-(2*A902-1)*(AB902+AD902)/$AE$6)</f>
      </c>
      <c r="AF902" s="106">
        <f>IF(AE902="","",SUM($AE$10:AE902)-$AE$6)</f>
      </c>
      <c r="AG902" s="106"/>
      <c r="AH902" s="106"/>
      <c r="AI902" s="106"/>
      <c r="AJ902" s="106"/>
      <c r="AK902" s="106"/>
    </row>
    <row r="903" ht="12.75" customHeight="1">
      <c r="A903" s="114">
        <v>894.0</v>
      </c>
      <c r="B903" s="107">
        <f>IF(A903&gt;$AE$6,"",SMALL(INDIRECT("'Selo '!"&amp;ADDRESS(17,$Z$3+5,4)&amp;":"&amp;ADDRESS(67,$Z$3+5,4)),A903))</f>
      </c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7"/>
      <c r="Y903" s="119"/>
      <c r="Z903" s="107">
        <f>IF(OR(A903&gt;$AE$6,$AE$6&lt;2,$B$6=0),"",(B903-$B$5)/$B$6)</f>
      </c>
      <c r="AA903" s="107">
        <f>IF(Z903="","",MAX(0.000000000001,MIN(0.999999999999,NORMSDIST(Z903))))</f>
      </c>
      <c r="AB903" s="107">
        <f>IF(AA903="","",LN(AA903))</f>
      </c>
      <c r="AC903" s="107">
        <f>IF(OR(A903&gt;$AE$6,$AE$6&lt;2,$B$6=0),"",INDEX($AA$10:$AA$1009,$AE$6+1-A903))</f>
      </c>
      <c r="AD903" s="107">
        <f>IF(AC903="","",LN(1-AC903))</f>
      </c>
      <c r="AE903" s="107">
        <f>IF(AB903="","",-(2*A903-1)*(AB903+AD903)/$AE$6)</f>
      </c>
      <c r="AF903" s="106">
        <f>IF(AE903="","",SUM($AE$10:AE903)-$AE$6)</f>
      </c>
      <c r="AG903" s="106"/>
      <c r="AH903" s="106"/>
      <c r="AI903" s="106"/>
      <c r="AJ903" s="106"/>
      <c r="AK903" s="106"/>
    </row>
    <row r="904" ht="12.75" customHeight="1">
      <c r="A904" s="114">
        <v>895.0</v>
      </c>
      <c r="B904" s="107">
        <f>IF(A904&gt;$AE$6,"",SMALL(INDIRECT("'Selo '!"&amp;ADDRESS(17,$Z$3+5,4)&amp;":"&amp;ADDRESS(67,$Z$3+5,4)),A904))</f>
      </c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7"/>
      <c r="Y904" s="119"/>
      <c r="Z904" s="107">
        <f>IF(OR(A904&gt;$AE$6,$AE$6&lt;2,$B$6=0),"",(B904-$B$5)/$B$6)</f>
      </c>
      <c r="AA904" s="107">
        <f>IF(Z904="","",MAX(0.000000000001,MIN(0.999999999999,NORMSDIST(Z904))))</f>
      </c>
      <c r="AB904" s="107">
        <f>IF(AA904="","",LN(AA904))</f>
      </c>
      <c r="AC904" s="107">
        <f>IF(OR(A904&gt;$AE$6,$AE$6&lt;2,$B$6=0),"",INDEX($AA$10:$AA$1009,$AE$6+1-A904))</f>
      </c>
      <c r="AD904" s="107">
        <f>IF(AC904="","",LN(1-AC904))</f>
      </c>
      <c r="AE904" s="107">
        <f>IF(AB904="","",-(2*A904-1)*(AB904+AD904)/$AE$6)</f>
      </c>
      <c r="AF904" s="106">
        <f>IF(AE904="","",SUM($AE$10:AE904)-$AE$6)</f>
      </c>
      <c r="AG904" s="106"/>
      <c r="AH904" s="106"/>
      <c r="AI904" s="106"/>
      <c r="AJ904" s="106"/>
      <c r="AK904" s="106"/>
    </row>
    <row r="905" ht="12.75" customHeight="1">
      <c r="A905" s="114">
        <v>896.0</v>
      </c>
      <c r="B905" s="107">
        <f>IF(A905&gt;$AE$6,"",SMALL(INDIRECT("'Selo '!"&amp;ADDRESS(17,$Z$3+5,4)&amp;":"&amp;ADDRESS(67,$Z$3+5,4)),A905))</f>
      </c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7"/>
      <c r="Y905" s="119"/>
      <c r="Z905" s="107">
        <f>IF(OR(A905&gt;$AE$6,$AE$6&lt;2,$B$6=0),"",(B905-$B$5)/$B$6)</f>
      </c>
      <c r="AA905" s="107">
        <f>IF(Z905="","",MAX(0.000000000001,MIN(0.999999999999,NORMSDIST(Z905))))</f>
      </c>
      <c r="AB905" s="107">
        <f>IF(AA905="","",LN(AA905))</f>
      </c>
      <c r="AC905" s="107">
        <f>IF(OR(A905&gt;$AE$6,$AE$6&lt;2,$B$6=0),"",INDEX($AA$10:$AA$1009,$AE$6+1-A905))</f>
      </c>
      <c r="AD905" s="107">
        <f>IF(AC905="","",LN(1-AC905))</f>
      </c>
      <c r="AE905" s="107">
        <f>IF(AB905="","",-(2*A905-1)*(AB905+AD905)/$AE$6)</f>
      </c>
      <c r="AF905" s="106">
        <f>IF(AE905="","",SUM($AE$10:AE905)-$AE$6)</f>
      </c>
      <c r="AG905" s="106"/>
      <c r="AH905" s="106"/>
      <c r="AI905" s="106"/>
      <c r="AJ905" s="106"/>
      <c r="AK905" s="106"/>
    </row>
    <row r="906" ht="12.75" customHeight="1">
      <c r="A906" s="114">
        <v>897.0</v>
      </c>
      <c r="B906" s="107">
        <f>IF(A906&gt;$AE$6,"",SMALL(INDIRECT("'Selo '!"&amp;ADDRESS(17,$Z$3+5,4)&amp;":"&amp;ADDRESS(67,$Z$3+5,4)),A906))</f>
      </c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7"/>
      <c r="Y906" s="119"/>
      <c r="Z906" s="107">
        <f>IF(OR(A906&gt;$AE$6,$AE$6&lt;2,$B$6=0),"",(B906-$B$5)/$B$6)</f>
      </c>
      <c r="AA906" s="107">
        <f>IF(Z906="","",MAX(0.000000000001,MIN(0.999999999999,NORMSDIST(Z906))))</f>
      </c>
      <c r="AB906" s="107">
        <f>IF(AA906="","",LN(AA906))</f>
      </c>
      <c r="AC906" s="107">
        <f>IF(OR(A906&gt;$AE$6,$AE$6&lt;2,$B$6=0),"",INDEX($AA$10:$AA$1009,$AE$6+1-A906))</f>
      </c>
      <c r="AD906" s="107">
        <f>IF(AC906="","",LN(1-AC906))</f>
      </c>
      <c r="AE906" s="107">
        <f>IF(AB906="","",-(2*A906-1)*(AB906+AD906)/$AE$6)</f>
      </c>
      <c r="AF906" s="106">
        <f>IF(AE906="","",SUM($AE$10:AE906)-$AE$6)</f>
      </c>
      <c r="AG906" s="106"/>
      <c r="AH906" s="106"/>
      <c r="AI906" s="106"/>
      <c r="AJ906" s="106"/>
      <c r="AK906" s="106"/>
    </row>
    <row r="907" ht="12.75" customHeight="1">
      <c r="A907" s="114">
        <v>898.0</v>
      </c>
      <c r="B907" s="107">
        <f>IF(A907&gt;$AE$6,"",SMALL(INDIRECT("'Selo '!"&amp;ADDRESS(17,$Z$3+5,4)&amp;":"&amp;ADDRESS(67,$Z$3+5,4)),A907))</f>
      </c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7"/>
      <c r="Y907" s="119"/>
      <c r="Z907" s="107">
        <f>IF(OR(A907&gt;$AE$6,$AE$6&lt;2,$B$6=0),"",(B907-$B$5)/$B$6)</f>
      </c>
      <c r="AA907" s="107">
        <f>IF(Z907="","",MAX(0.000000000001,MIN(0.999999999999,NORMSDIST(Z907))))</f>
      </c>
      <c r="AB907" s="107">
        <f>IF(AA907="","",LN(AA907))</f>
      </c>
      <c r="AC907" s="107">
        <f>IF(OR(A907&gt;$AE$6,$AE$6&lt;2,$B$6=0),"",INDEX($AA$10:$AA$1009,$AE$6+1-A907))</f>
      </c>
      <c r="AD907" s="107">
        <f>IF(AC907="","",LN(1-AC907))</f>
      </c>
      <c r="AE907" s="107">
        <f>IF(AB907="","",-(2*A907-1)*(AB907+AD907)/$AE$6)</f>
      </c>
      <c r="AF907" s="106">
        <f>IF(AE907="","",SUM($AE$10:AE907)-$AE$6)</f>
      </c>
      <c r="AG907" s="106"/>
      <c r="AH907" s="106"/>
      <c r="AI907" s="106"/>
      <c r="AJ907" s="106"/>
      <c r="AK907" s="106"/>
    </row>
    <row r="908" ht="12.75" customHeight="1">
      <c r="A908" s="114">
        <v>899.0</v>
      </c>
      <c r="B908" s="107">
        <f>IF(A908&gt;$AE$6,"",SMALL(INDIRECT("'Selo '!"&amp;ADDRESS(17,$Z$3+5,4)&amp;":"&amp;ADDRESS(67,$Z$3+5,4)),A908))</f>
      </c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7"/>
      <c r="Y908" s="119"/>
      <c r="Z908" s="107">
        <f>IF(OR(A908&gt;$AE$6,$AE$6&lt;2,$B$6=0),"",(B908-$B$5)/$B$6)</f>
      </c>
      <c r="AA908" s="107">
        <f>IF(Z908="","",MAX(0.000000000001,MIN(0.999999999999,NORMSDIST(Z908))))</f>
      </c>
      <c r="AB908" s="107">
        <f>IF(AA908="","",LN(AA908))</f>
      </c>
      <c r="AC908" s="107">
        <f>IF(OR(A908&gt;$AE$6,$AE$6&lt;2,$B$6=0),"",INDEX($AA$10:$AA$1009,$AE$6+1-A908))</f>
      </c>
      <c r="AD908" s="107">
        <f>IF(AC908="","",LN(1-AC908))</f>
      </c>
      <c r="AE908" s="107">
        <f>IF(AB908="","",-(2*A908-1)*(AB908+AD908)/$AE$6)</f>
      </c>
      <c r="AF908" s="106">
        <f>IF(AE908="","",SUM($AE$10:AE908)-$AE$6)</f>
      </c>
      <c r="AG908" s="106"/>
      <c r="AH908" s="106"/>
      <c r="AI908" s="106"/>
      <c r="AJ908" s="106"/>
      <c r="AK908" s="106"/>
    </row>
    <row r="909" ht="12.75" customHeight="1">
      <c r="A909" s="114">
        <v>900.0</v>
      </c>
      <c r="B909" s="107">
        <f>IF(A909&gt;$AE$6,"",SMALL(INDIRECT("'Selo '!"&amp;ADDRESS(17,$Z$3+5,4)&amp;":"&amp;ADDRESS(67,$Z$3+5,4)),A909))</f>
      </c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7"/>
      <c r="Y909" s="119"/>
      <c r="Z909" s="107">
        <f>IF(OR(A909&gt;$AE$6,$AE$6&lt;2,$B$6=0),"",(B909-$B$5)/$B$6)</f>
      </c>
      <c r="AA909" s="107">
        <f>IF(Z909="","",MAX(0.000000000001,MIN(0.999999999999,NORMSDIST(Z909))))</f>
      </c>
      <c r="AB909" s="107">
        <f>IF(AA909="","",LN(AA909))</f>
      </c>
      <c r="AC909" s="107">
        <f>IF(OR(A909&gt;$AE$6,$AE$6&lt;2,$B$6=0),"",INDEX($AA$10:$AA$1009,$AE$6+1-A909))</f>
      </c>
      <c r="AD909" s="107">
        <f>IF(AC909="","",LN(1-AC909))</f>
      </c>
      <c r="AE909" s="107">
        <f>IF(AB909="","",-(2*A909-1)*(AB909+AD909)/$AE$6)</f>
      </c>
      <c r="AF909" s="106">
        <f>IF(AE909="","",SUM($AE$10:AE909)-$AE$6)</f>
      </c>
      <c r="AG909" s="106"/>
      <c r="AH909" s="106"/>
      <c r="AI909" s="106"/>
      <c r="AJ909" s="106"/>
      <c r="AK909" s="106"/>
    </row>
    <row r="910" ht="12.75" customHeight="1">
      <c r="A910" s="114">
        <v>901.0</v>
      </c>
      <c r="B910" s="107">
        <f>IF(A910&gt;$AE$6,"",SMALL(INDIRECT("'Selo '!"&amp;ADDRESS(17,$Z$3+5,4)&amp;":"&amp;ADDRESS(67,$Z$3+5,4)),A910))</f>
      </c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7"/>
      <c r="Y910" s="119"/>
      <c r="Z910" s="107">
        <f>IF(OR(A910&gt;$AE$6,$AE$6&lt;2,$B$6=0),"",(B910-$B$5)/$B$6)</f>
      </c>
      <c r="AA910" s="107">
        <f>IF(Z910="","",MAX(0.000000000001,MIN(0.999999999999,NORMSDIST(Z910))))</f>
      </c>
      <c r="AB910" s="107">
        <f>IF(AA910="","",LN(AA910))</f>
      </c>
      <c r="AC910" s="107">
        <f>IF(OR(A910&gt;$AE$6,$AE$6&lt;2,$B$6=0),"",INDEX($AA$10:$AA$1009,$AE$6+1-A910))</f>
      </c>
      <c r="AD910" s="107">
        <f>IF(AC910="","",LN(1-AC910))</f>
      </c>
      <c r="AE910" s="107">
        <f>IF(AB910="","",-(2*A910-1)*(AB910+AD910)/$AE$6)</f>
      </c>
      <c r="AF910" s="106">
        <f>IF(AE910="","",SUM($AE$10:AE910)-$AE$6)</f>
      </c>
      <c r="AG910" s="106"/>
      <c r="AH910" s="106"/>
      <c r="AI910" s="106"/>
      <c r="AJ910" s="106"/>
      <c r="AK910" s="106"/>
    </row>
    <row r="911" ht="12.75" customHeight="1">
      <c r="A911" s="114">
        <v>902.0</v>
      </c>
      <c r="B911" s="107">
        <f>IF(A911&gt;$AE$6,"",SMALL(INDIRECT("'Selo '!"&amp;ADDRESS(17,$Z$3+5,4)&amp;":"&amp;ADDRESS(67,$Z$3+5,4)),A911))</f>
      </c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7"/>
      <c r="Y911" s="119"/>
      <c r="Z911" s="107">
        <f>IF(OR(A911&gt;$AE$6,$AE$6&lt;2,$B$6=0),"",(B911-$B$5)/$B$6)</f>
      </c>
      <c r="AA911" s="107">
        <f>IF(Z911="","",MAX(0.000000000001,MIN(0.999999999999,NORMSDIST(Z911))))</f>
      </c>
      <c r="AB911" s="107">
        <f>IF(AA911="","",LN(AA911))</f>
      </c>
      <c r="AC911" s="107">
        <f>IF(OR(A911&gt;$AE$6,$AE$6&lt;2,$B$6=0),"",INDEX($AA$10:$AA$1009,$AE$6+1-A911))</f>
      </c>
      <c r="AD911" s="107">
        <f>IF(AC911="","",LN(1-AC911))</f>
      </c>
      <c r="AE911" s="107">
        <f>IF(AB911="","",-(2*A911-1)*(AB911+AD911)/$AE$6)</f>
      </c>
      <c r="AF911" s="106">
        <f>IF(AE911="","",SUM($AE$10:AE911)-$AE$6)</f>
      </c>
      <c r="AG911" s="106"/>
      <c r="AH911" s="106"/>
      <c r="AI911" s="106"/>
      <c r="AJ911" s="106"/>
      <c r="AK911" s="106"/>
    </row>
    <row r="912" ht="12.75" customHeight="1">
      <c r="A912" s="114">
        <v>903.0</v>
      </c>
      <c r="B912" s="107">
        <f>IF(A912&gt;$AE$6,"",SMALL(INDIRECT("'Selo '!"&amp;ADDRESS(17,$Z$3+5,4)&amp;":"&amp;ADDRESS(67,$Z$3+5,4)),A912))</f>
      </c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7"/>
      <c r="Y912" s="119"/>
      <c r="Z912" s="107">
        <f>IF(OR(A912&gt;$AE$6,$AE$6&lt;2,$B$6=0),"",(B912-$B$5)/$B$6)</f>
      </c>
      <c r="AA912" s="107">
        <f>IF(Z912="","",MAX(0.000000000001,MIN(0.999999999999,NORMSDIST(Z912))))</f>
      </c>
      <c r="AB912" s="107">
        <f>IF(AA912="","",LN(AA912))</f>
      </c>
      <c r="AC912" s="107">
        <f>IF(OR(A912&gt;$AE$6,$AE$6&lt;2,$B$6=0),"",INDEX($AA$10:$AA$1009,$AE$6+1-A912))</f>
      </c>
      <c r="AD912" s="107">
        <f>IF(AC912="","",LN(1-AC912))</f>
      </c>
      <c r="AE912" s="107">
        <f>IF(AB912="","",-(2*A912-1)*(AB912+AD912)/$AE$6)</f>
      </c>
      <c r="AF912" s="106">
        <f>IF(AE912="","",SUM($AE$10:AE912)-$AE$6)</f>
      </c>
      <c r="AG912" s="106"/>
      <c r="AH912" s="106"/>
      <c r="AI912" s="106"/>
      <c r="AJ912" s="106"/>
      <c r="AK912" s="106"/>
    </row>
    <row r="913" ht="12.75" customHeight="1">
      <c r="A913" s="114">
        <v>904.0</v>
      </c>
      <c r="B913" s="107">
        <f>IF(A913&gt;$AE$6,"",SMALL(INDIRECT("'Selo '!"&amp;ADDRESS(17,$Z$3+5,4)&amp;":"&amp;ADDRESS(67,$Z$3+5,4)),A913))</f>
      </c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7"/>
      <c r="Y913" s="119"/>
      <c r="Z913" s="107">
        <f>IF(OR(A913&gt;$AE$6,$AE$6&lt;2,$B$6=0),"",(B913-$B$5)/$B$6)</f>
      </c>
      <c r="AA913" s="107">
        <f>IF(Z913="","",MAX(0.000000000001,MIN(0.999999999999,NORMSDIST(Z913))))</f>
      </c>
      <c r="AB913" s="107">
        <f>IF(AA913="","",LN(AA913))</f>
      </c>
      <c r="AC913" s="107">
        <f>IF(OR(A913&gt;$AE$6,$AE$6&lt;2,$B$6=0),"",INDEX($AA$10:$AA$1009,$AE$6+1-A913))</f>
      </c>
      <c r="AD913" s="107">
        <f>IF(AC913="","",LN(1-AC913))</f>
      </c>
      <c r="AE913" s="107">
        <f>IF(AB913="","",-(2*A913-1)*(AB913+AD913)/$AE$6)</f>
      </c>
      <c r="AF913" s="106">
        <f>IF(AE913="","",SUM($AE$10:AE913)-$AE$6)</f>
      </c>
      <c r="AG913" s="106"/>
      <c r="AH913" s="106"/>
      <c r="AI913" s="106"/>
      <c r="AJ913" s="106"/>
      <c r="AK913" s="106"/>
    </row>
    <row r="914" ht="12.75" customHeight="1">
      <c r="A914" s="114">
        <v>905.0</v>
      </c>
      <c r="B914" s="107">
        <f>IF(A914&gt;$AE$6,"",SMALL(INDIRECT("'Selo '!"&amp;ADDRESS(17,$Z$3+5,4)&amp;":"&amp;ADDRESS(67,$Z$3+5,4)),A914))</f>
      </c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7"/>
      <c r="Y914" s="119"/>
      <c r="Z914" s="107">
        <f>IF(OR(A914&gt;$AE$6,$AE$6&lt;2,$B$6=0),"",(B914-$B$5)/$B$6)</f>
      </c>
      <c r="AA914" s="107">
        <f>IF(Z914="","",MAX(0.000000000001,MIN(0.999999999999,NORMSDIST(Z914))))</f>
      </c>
      <c r="AB914" s="107">
        <f>IF(AA914="","",LN(AA914))</f>
      </c>
      <c r="AC914" s="107">
        <f>IF(OR(A914&gt;$AE$6,$AE$6&lt;2,$B$6=0),"",INDEX($AA$10:$AA$1009,$AE$6+1-A914))</f>
      </c>
      <c r="AD914" s="107">
        <f>IF(AC914="","",LN(1-AC914))</f>
      </c>
      <c r="AE914" s="107">
        <f>IF(AB914="","",-(2*A914-1)*(AB914+AD914)/$AE$6)</f>
      </c>
      <c r="AF914" s="106">
        <f>IF(AE914="","",SUM($AE$10:AE914)-$AE$6)</f>
      </c>
      <c r="AG914" s="106"/>
      <c r="AH914" s="106"/>
      <c r="AI914" s="106"/>
      <c r="AJ914" s="106"/>
      <c r="AK914" s="106"/>
    </row>
    <row r="915" ht="12.75" customHeight="1">
      <c r="A915" s="114">
        <v>906.0</v>
      </c>
      <c r="B915" s="107">
        <f>IF(A915&gt;$AE$6,"",SMALL(INDIRECT("'Selo '!"&amp;ADDRESS(17,$Z$3+5,4)&amp;":"&amp;ADDRESS(67,$Z$3+5,4)),A915))</f>
      </c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7"/>
      <c r="Y915" s="119"/>
      <c r="Z915" s="107">
        <f>IF(OR(A915&gt;$AE$6,$AE$6&lt;2,$B$6=0),"",(B915-$B$5)/$B$6)</f>
      </c>
      <c r="AA915" s="107">
        <f>IF(Z915="","",MAX(0.000000000001,MIN(0.999999999999,NORMSDIST(Z915))))</f>
      </c>
      <c r="AB915" s="107">
        <f>IF(AA915="","",LN(AA915))</f>
      </c>
      <c r="AC915" s="107">
        <f>IF(OR(A915&gt;$AE$6,$AE$6&lt;2,$B$6=0),"",INDEX($AA$10:$AA$1009,$AE$6+1-A915))</f>
      </c>
      <c r="AD915" s="107">
        <f>IF(AC915="","",LN(1-AC915))</f>
      </c>
      <c r="AE915" s="107">
        <f>IF(AB915="","",-(2*A915-1)*(AB915+AD915)/$AE$6)</f>
      </c>
      <c r="AF915" s="106">
        <f>IF(AE915="","",SUM($AE$10:AE915)-$AE$6)</f>
      </c>
      <c r="AG915" s="106"/>
      <c r="AH915" s="106"/>
      <c r="AI915" s="106"/>
      <c r="AJ915" s="106"/>
      <c r="AK915" s="106"/>
    </row>
    <row r="916" ht="12.75" customHeight="1">
      <c r="A916" s="114">
        <v>907.0</v>
      </c>
      <c r="B916" s="107">
        <f>IF(A916&gt;$AE$6,"",SMALL(INDIRECT("'Selo '!"&amp;ADDRESS(17,$Z$3+5,4)&amp;":"&amp;ADDRESS(67,$Z$3+5,4)),A916))</f>
      </c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7"/>
      <c r="Y916" s="119"/>
      <c r="Z916" s="107">
        <f>IF(OR(A916&gt;$AE$6,$AE$6&lt;2,$B$6=0),"",(B916-$B$5)/$B$6)</f>
      </c>
      <c r="AA916" s="107">
        <f>IF(Z916="","",MAX(0.000000000001,MIN(0.999999999999,NORMSDIST(Z916))))</f>
      </c>
      <c r="AB916" s="107">
        <f>IF(AA916="","",LN(AA916))</f>
      </c>
      <c r="AC916" s="107">
        <f>IF(OR(A916&gt;$AE$6,$AE$6&lt;2,$B$6=0),"",INDEX($AA$10:$AA$1009,$AE$6+1-A916))</f>
      </c>
      <c r="AD916" s="107">
        <f>IF(AC916="","",LN(1-AC916))</f>
      </c>
      <c r="AE916" s="107">
        <f>IF(AB916="","",-(2*A916-1)*(AB916+AD916)/$AE$6)</f>
      </c>
      <c r="AF916" s="106">
        <f>IF(AE916="","",SUM($AE$10:AE916)-$AE$6)</f>
      </c>
      <c r="AG916" s="106"/>
      <c r="AH916" s="106"/>
      <c r="AI916" s="106"/>
      <c r="AJ916" s="106"/>
      <c r="AK916" s="106"/>
    </row>
    <row r="917" ht="12.75" customHeight="1">
      <c r="A917" s="114">
        <v>908.0</v>
      </c>
      <c r="B917" s="107">
        <f>IF(A917&gt;$AE$6,"",SMALL(INDIRECT("'Selo '!"&amp;ADDRESS(17,$Z$3+5,4)&amp;":"&amp;ADDRESS(67,$Z$3+5,4)),A917))</f>
      </c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7"/>
      <c r="Y917" s="119"/>
      <c r="Z917" s="107">
        <f>IF(OR(A917&gt;$AE$6,$AE$6&lt;2,$B$6=0),"",(B917-$B$5)/$B$6)</f>
      </c>
      <c r="AA917" s="107">
        <f>IF(Z917="","",MAX(0.000000000001,MIN(0.999999999999,NORMSDIST(Z917))))</f>
      </c>
      <c r="AB917" s="107">
        <f>IF(AA917="","",LN(AA917))</f>
      </c>
      <c r="AC917" s="107">
        <f>IF(OR(A917&gt;$AE$6,$AE$6&lt;2,$B$6=0),"",INDEX($AA$10:$AA$1009,$AE$6+1-A917))</f>
      </c>
      <c r="AD917" s="107">
        <f>IF(AC917="","",LN(1-AC917))</f>
      </c>
      <c r="AE917" s="107">
        <f>IF(AB917="","",-(2*A917-1)*(AB917+AD917)/$AE$6)</f>
      </c>
      <c r="AF917" s="106">
        <f>IF(AE917="","",SUM($AE$10:AE917)-$AE$6)</f>
      </c>
      <c r="AG917" s="106"/>
      <c r="AH917" s="106"/>
      <c r="AI917" s="106"/>
      <c r="AJ917" s="106"/>
      <c r="AK917" s="106"/>
    </row>
    <row r="918" ht="12.75" customHeight="1">
      <c r="A918" s="114">
        <v>909.0</v>
      </c>
      <c r="B918" s="107">
        <f>IF(A918&gt;$AE$6,"",SMALL(INDIRECT("'Selo '!"&amp;ADDRESS(17,$Z$3+5,4)&amp;":"&amp;ADDRESS(67,$Z$3+5,4)),A918))</f>
      </c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7"/>
      <c r="Y918" s="119"/>
      <c r="Z918" s="107">
        <f>IF(OR(A918&gt;$AE$6,$AE$6&lt;2,$B$6=0),"",(B918-$B$5)/$B$6)</f>
      </c>
      <c r="AA918" s="107">
        <f>IF(Z918="","",MAX(0.000000000001,MIN(0.999999999999,NORMSDIST(Z918))))</f>
      </c>
      <c r="AB918" s="107">
        <f>IF(AA918="","",LN(AA918))</f>
      </c>
      <c r="AC918" s="107">
        <f>IF(OR(A918&gt;$AE$6,$AE$6&lt;2,$B$6=0),"",INDEX($AA$10:$AA$1009,$AE$6+1-A918))</f>
      </c>
      <c r="AD918" s="107">
        <f>IF(AC918="","",LN(1-AC918))</f>
      </c>
      <c r="AE918" s="107">
        <f>IF(AB918="","",-(2*A918-1)*(AB918+AD918)/$AE$6)</f>
      </c>
      <c r="AF918" s="106">
        <f>IF(AE918="","",SUM($AE$10:AE918)-$AE$6)</f>
      </c>
      <c r="AG918" s="106"/>
      <c r="AH918" s="106"/>
      <c r="AI918" s="106"/>
      <c r="AJ918" s="106"/>
      <c r="AK918" s="106"/>
    </row>
    <row r="919" ht="12.75" customHeight="1">
      <c r="A919" s="114">
        <v>910.0</v>
      </c>
      <c r="B919" s="107">
        <f>IF(A919&gt;$AE$6,"",SMALL(INDIRECT("'Selo '!"&amp;ADDRESS(17,$Z$3+5,4)&amp;":"&amp;ADDRESS(67,$Z$3+5,4)),A919))</f>
      </c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7"/>
      <c r="Y919" s="119"/>
      <c r="Z919" s="107">
        <f>IF(OR(A919&gt;$AE$6,$AE$6&lt;2,$B$6=0),"",(B919-$B$5)/$B$6)</f>
      </c>
      <c r="AA919" s="107">
        <f>IF(Z919="","",MAX(0.000000000001,MIN(0.999999999999,NORMSDIST(Z919))))</f>
      </c>
      <c r="AB919" s="107">
        <f>IF(AA919="","",LN(AA919))</f>
      </c>
      <c r="AC919" s="107">
        <f>IF(OR(A919&gt;$AE$6,$AE$6&lt;2,$B$6=0),"",INDEX($AA$10:$AA$1009,$AE$6+1-A919))</f>
      </c>
      <c r="AD919" s="107">
        <f>IF(AC919="","",LN(1-AC919))</f>
      </c>
      <c r="AE919" s="107">
        <f>IF(AB919="","",-(2*A919-1)*(AB919+AD919)/$AE$6)</f>
      </c>
      <c r="AF919" s="106">
        <f>IF(AE919="","",SUM($AE$10:AE919)-$AE$6)</f>
      </c>
      <c r="AG919" s="106"/>
      <c r="AH919" s="106"/>
      <c r="AI919" s="106"/>
      <c r="AJ919" s="106"/>
      <c r="AK919" s="106"/>
    </row>
    <row r="920" ht="12.75" customHeight="1">
      <c r="A920" s="114">
        <v>911.0</v>
      </c>
      <c r="B920" s="107">
        <f>IF(A920&gt;$AE$6,"",SMALL(INDIRECT("'Selo '!"&amp;ADDRESS(17,$Z$3+5,4)&amp;":"&amp;ADDRESS(67,$Z$3+5,4)),A920))</f>
      </c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7"/>
      <c r="Y920" s="119"/>
      <c r="Z920" s="107">
        <f>IF(OR(A920&gt;$AE$6,$AE$6&lt;2,$B$6=0),"",(B920-$B$5)/$B$6)</f>
      </c>
      <c r="AA920" s="107">
        <f>IF(Z920="","",MAX(0.000000000001,MIN(0.999999999999,NORMSDIST(Z920))))</f>
      </c>
      <c r="AB920" s="107">
        <f>IF(AA920="","",LN(AA920))</f>
      </c>
      <c r="AC920" s="107">
        <f>IF(OR(A920&gt;$AE$6,$AE$6&lt;2,$B$6=0),"",INDEX($AA$10:$AA$1009,$AE$6+1-A920))</f>
      </c>
      <c r="AD920" s="107">
        <f>IF(AC920="","",LN(1-AC920))</f>
      </c>
      <c r="AE920" s="107">
        <f>IF(AB920="","",-(2*A920-1)*(AB920+AD920)/$AE$6)</f>
      </c>
      <c r="AF920" s="106">
        <f>IF(AE920="","",SUM($AE$10:AE920)-$AE$6)</f>
      </c>
      <c r="AG920" s="106"/>
      <c r="AH920" s="106"/>
      <c r="AI920" s="106"/>
      <c r="AJ920" s="106"/>
      <c r="AK920" s="106"/>
    </row>
    <row r="921" ht="12.75" customHeight="1">
      <c r="A921" s="114">
        <v>912.0</v>
      </c>
      <c r="B921" s="107">
        <f>IF(A921&gt;$AE$6,"",SMALL(INDIRECT("'Selo '!"&amp;ADDRESS(17,$Z$3+5,4)&amp;":"&amp;ADDRESS(67,$Z$3+5,4)),A921))</f>
      </c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7"/>
      <c r="Y921" s="119"/>
      <c r="Z921" s="107">
        <f>IF(OR(A921&gt;$AE$6,$AE$6&lt;2,$B$6=0),"",(B921-$B$5)/$B$6)</f>
      </c>
      <c r="AA921" s="107">
        <f>IF(Z921="","",MAX(0.000000000001,MIN(0.999999999999,NORMSDIST(Z921))))</f>
      </c>
      <c r="AB921" s="107">
        <f>IF(AA921="","",LN(AA921))</f>
      </c>
      <c r="AC921" s="107">
        <f>IF(OR(A921&gt;$AE$6,$AE$6&lt;2,$B$6=0),"",INDEX($AA$10:$AA$1009,$AE$6+1-A921))</f>
      </c>
      <c r="AD921" s="107">
        <f>IF(AC921="","",LN(1-AC921))</f>
      </c>
      <c r="AE921" s="107">
        <f>IF(AB921="","",-(2*A921-1)*(AB921+AD921)/$AE$6)</f>
      </c>
      <c r="AF921" s="106">
        <f>IF(AE921="","",SUM($AE$10:AE921)-$AE$6)</f>
      </c>
      <c r="AG921" s="106"/>
      <c r="AH921" s="106"/>
      <c r="AI921" s="106"/>
      <c r="AJ921" s="106"/>
      <c r="AK921" s="106"/>
    </row>
    <row r="922" ht="12.75" customHeight="1">
      <c r="A922" s="114">
        <v>913.0</v>
      </c>
      <c r="B922" s="107">
        <f>IF(A922&gt;$AE$6,"",SMALL(INDIRECT("'Selo '!"&amp;ADDRESS(17,$Z$3+5,4)&amp;":"&amp;ADDRESS(67,$Z$3+5,4)),A922))</f>
      </c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7"/>
      <c r="Y922" s="119"/>
      <c r="Z922" s="107">
        <f>IF(OR(A922&gt;$AE$6,$AE$6&lt;2,$B$6=0),"",(B922-$B$5)/$B$6)</f>
      </c>
      <c r="AA922" s="107">
        <f>IF(Z922="","",MAX(0.000000000001,MIN(0.999999999999,NORMSDIST(Z922))))</f>
      </c>
      <c r="AB922" s="107">
        <f>IF(AA922="","",LN(AA922))</f>
      </c>
      <c r="AC922" s="107">
        <f>IF(OR(A922&gt;$AE$6,$AE$6&lt;2,$B$6=0),"",INDEX($AA$10:$AA$1009,$AE$6+1-A922))</f>
      </c>
      <c r="AD922" s="107">
        <f>IF(AC922="","",LN(1-AC922))</f>
      </c>
      <c r="AE922" s="107">
        <f>IF(AB922="","",-(2*A922-1)*(AB922+AD922)/$AE$6)</f>
      </c>
      <c r="AF922" s="106">
        <f>IF(AE922="","",SUM($AE$10:AE922)-$AE$6)</f>
      </c>
      <c r="AG922" s="106"/>
      <c r="AH922" s="106"/>
      <c r="AI922" s="106"/>
      <c r="AJ922" s="106"/>
      <c r="AK922" s="106"/>
    </row>
    <row r="923" ht="12.75" customHeight="1">
      <c r="A923" s="114">
        <v>914.0</v>
      </c>
      <c r="B923" s="107">
        <f>IF(A923&gt;$AE$6,"",SMALL(INDIRECT("'Selo '!"&amp;ADDRESS(17,$Z$3+5,4)&amp;":"&amp;ADDRESS(67,$Z$3+5,4)),A923))</f>
      </c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7"/>
      <c r="Y923" s="119"/>
      <c r="Z923" s="107">
        <f>IF(OR(A923&gt;$AE$6,$AE$6&lt;2,$B$6=0),"",(B923-$B$5)/$B$6)</f>
      </c>
      <c r="AA923" s="107">
        <f>IF(Z923="","",MAX(0.000000000001,MIN(0.999999999999,NORMSDIST(Z923))))</f>
      </c>
      <c r="AB923" s="107">
        <f>IF(AA923="","",LN(AA923))</f>
      </c>
      <c r="AC923" s="107">
        <f>IF(OR(A923&gt;$AE$6,$AE$6&lt;2,$B$6=0),"",INDEX($AA$10:$AA$1009,$AE$6+1-A923))</f>
      </c>
      <c r="AD923" s="107">
        <f>IF(AC923="","",LN(1-AC923))</f>
      </c>
      <c r="AE923" s="107">
        <f>IF(AB923="","",-(2*A923-1)*(AB923+AD923)/$AE$6)</f>
      </c>
      <c r="AF923" s="106">
        <f>IF(AE923="","",SUM($AE$10:AE923)-$AE$6)</f>
      </c>
      <c r="AG923" s="106"/>
      <c r="AH923" s="106"/>
      <c r="AI923" s="106"/>
      <c r="AJ923" s="106"/>
      <c r="AK923" s="106"/>
    </row>
    <row r="924" ht="12.75" customHeight="1">
      <c r="A924" s="114">
        <v>915.0</v>
      </c>
      <c r="B924" s="107">
        <f>IF(A924&gt;$AE$6,"",SMALL(INDIRECT("'Selo '!"&amp;ADDRESS(17,$Z$3+5,4)&amp;":"&amp;ADDRESS(67,$Z$3+5,4)),A924))</f>
      </c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7"/>
      <c r="Y924" s="119"/>
      <c r="Z924" s="107">
        <f>IF(OR(A924&gt;$AE$6,$AE$6&lt;2,$B$6=0),"",(B924-$B$5)/$B$6)</f>
      </c>
      <c r="AA924" s="107">
        <f>IF(Z924="","",MAX(0.000000000001,MIN(0.999999999999,NORMSDIST(Z924))))</f>
      </c>
      <c r="AB924" s="107">
        <f>IF(AA924="","",LN(AA924))</f>
      </c>
      <c r="AC924" s="107">
        <f>IF(OR(A924&gt;$AE$6,$AE$6&lt;2,$B$6=0),"",INDEX($AA$10:$AA$1009,$AE$6+1-A924))</f>
      </c>
      <c r="AD924" s="107">
        <f>IF(AC924="","",LN(1-AC924))</f>
      </c>
      <c r="AE924" s="107">
        <f>IF(AB924="","",-(2*A924-1)*(AB924+AD924)/$AE$6)</f>
      </c>
      <c r="AF924" s="106">
        <f>IF(AE924="","",SUM($AE$10:AE924)-$AE$6)</f>
      </c>
      <c r="AG924" s="106"/>
      <c r="AH924" s="106"/>
      <c r="AI924" s="106"/>
      <c r="AJ924" s="106"/>
      <c r="AK924" s="106"/>
    </row>
    <row r="925" ht="12.75" customHeight="1">
      <c r="A925" s="114">
        <v>916.0</v>
      </c>
      <c r="B925" s="107">
        <f>IF(A925&gt;$AE$6,"",SMALL(INDIRECT("'Selo '!"&amp;ADDRESS(17,$Z$3+5,4)&amp;":"&amp;ADDRESS(67,$Z$3+5,4)),A925))</f>
      </c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7"/>
      <c r="Y925" s="119"/>
      <c r="Z925" s="107">
        <f>IF(OR(A925&gt;$AE$6,$AE$6&lt;2,$B$6=0),"",(B925-$B$5)/$B$6)</f>
      </c>
      <c r="AA925" s="107">
        <f>IF(Z925="","",MAX(0.000000000001,MIN(0.999999999999,NORMSDIST(Z925))))</f>
      </c>
      <c r="AB925" s="107">
        <f>IF(AA925="","",LN(AA925))</f>
      </c>
      <c r="AC925" s="107">
        <f>IF(OR(A925&gt;$AE$6,$AE$6&lt;2,$B$6=0),"",INDEX($AA$10:$AA$1009,$AE$6+1-A925))</f>
      </c>
      <c r="AD925" s="107">
        <f>IF(AC925="","",LN(1-AC925))</f>
      </c>
      <c r="AE925" s="107">
        <f>IF(AB925="","",-(2*A925-1)*(AB925+AD925)/$AE$6)</f>
      </c>
      <c r="AF925" s="106">
        <f>IF(AE925="","",SUM($AE$10:AE925)-$AE$6)</f>
      </c>
      <c r="AG925" s="106"/>
      <c r="AH925" s="106"/>
      <c r="AI925" s="106"/>
      <c r="AJ925" s="106"/>
      <c r="AK925" s="106"/>
    </row>
    <row r="926" ht="12.75" customHeight="1">
      <c r="A926" s="114">
        <v>917.0</v>
      </c>
      <c r="B926" s="107">
        <f>IF(A926&gt;$AE$6,"",SMALL(INDIRECT("'Selo '!"&amp;ADDRESS(17,$Z$3+5,4)&amp;":"&amp;ADDRESS(67,$Z$3+5,4)),A926))</f>
      </c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7"/>
      <c r="Y926" s="119"/>
      <c r="Z926" s="107">
        <f>IF(OR(A926&gt;$AE$6,$AE$6&lt;2,$B$6=0),"",(B926-$B$5)/$B$6)</f>
      </c>
      <c r="AA926" s="107">
        <f>IF(Z926="","",MAX(0.000000000001,MIN(0.999999999999,NORMSDIST(Z926))))</f>
      </c>
      <c r="AB926" s="107">
        <f>IF(AA926="","",LN(AA926))</f>
      </c>
      <c r="AC926" s="107">
        <f>IF(OR(A926&gt;$AE$6,$AE$6&lt;2,$B$6=0),"",INDEX($AA$10:$AA$1009,$AE$6+1-A926))</f>
      </c>
      <c r="AD926" s="107">
        <f>IF(AC926="","",LN(1-AC926))</f>
      </c>
      <c r="AE926" s="107">
        <f>IF(AB926="","",-(2*A926-1)*(AB926+AD926)/$AE$6)</f>
      </c>
      <c r="AF926" s="106">
        <f>IF(AE926="","",SUM($AE$10:AE926)-$AE$6)</f>
      </c>
      <c r="AG926" s="106"/>
      <c r="AH926" s="106"/>
      <c r="AI926" s="106"/>
      <c r="AJ926" s="106"/>
      <c r="AK926" s="106"/>
    </row>
    <row r="927" ht="12.75" customHeight="1">
      <c r="A927" s="114">
        <v>918.0</v>
      </c>
      <c r="B927" s="107">
        <f>IF(A927&gt;$AE$6,"",SMALL(INDIRECT("'Selo '!"&amp;ADDRESS(17,$Z$3+5,4)&amp;":"&amp;ADDRESS(67,$Z$3+5,4)),A927))</f>
      </c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7"/>
      <c r="Y927" s="119"/>
      <c r="Z927" s="107">
        <f>IF(OR(A927&gt;$AE$6,$AE$6&lt;2,$B$6=0),"",(B927-$B$5)/$B$6)</f>
      </c>
      <c r="AA927" s="107">
        <f>IF(Z927="","",MAX(0.000000000001,MIN(0.999999999999,NORMSDIST(Z927))))</f>
      </c>
      <c r="AB927" s="107">
        <f>IF(AA927="","",LN(AA927))</f>
      </c>
      <c r="AC927" s="107">
        <f>IF(OR(A927&gt;$AE$6,$AE$6&lt;2,$B$6=0),"",INDEX($AA$10:$AA$1009,$AE$6+1-A927))</f>
      </c>
      <c r="AD927" s="107">
        <f>IF(AC927="","",LN(1-AC927))</f>
      </c>
      <c r="AE927" s="107">
        <f>IF(AB927="","",-(2*A927-1)*(AB927+AD927)/$AE$6)</f>
      </c>
      <c r="AF927" s="106">
        <f>IF(AE927="","",SUM($AE$10:AE927)-$AE$6)</f>
      </c>
      <c r="AG927" s="106"/>
      <c r="AH927" s="106"/>
      <c r="AI927" s="106"/>
      <c r="AJ927" s="106"/>
      <c r="AK927" s="106"/>
    </row>
    <row r="928" ht="12.75" customHeight="1">
      <c r="A928" s="114">
        <v>919.0</v>
      </c>
      <c r="B928" s="107">
        <f>IF(A928&gt;$AE$6,"",SMALL(INDIRECT("'Selo '!"&amp;ADDRESS(17,$Z$3+5,4)&amp;":"&amp;ADDRESS(67,$Z$3+5,4)),A928))</f>
      </c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7"/>
      <c r="Y928" s="119"/>
      <c r="Z928" s="107">
        <f>IF(OR(A928&gt;$AE$6,$AE$6&lt;2,$B$6=0),"",(B928-$B$5)/$B$6)</f>
      </c>
      <c r="AA928" s="107">
        <f>IF(Z928="","",MAX(0.000000000001,MIN(0.999999999999,NORMSDIST(Z928))))</f>
      </c>
      <c r="AB928" s="107">
        <f>IF(AA928="","",LN(AA928))</f>
      </c>
      <c r="AC928" s="107">
        <f>IF(OR(A928&gt;$AE$6,$AE$6&lt;2,$B$6=0),"",INDEX($AA$10:$AA$1009,$AE$6+1-A928))</f>
      </c>
      <c r="AD928" s="107">
        <f>IF(AC928="","",LN(1-AC928))</f>
      </c>
      <c r="AE928" s="107">
        <f>IF(AB928="","",-(2*A928-1)*(AB928+AD928)/$AE$6)</f>
      </c>
      <c r="AF928" s="106">
        <f>IF(AE928="","",SUM($AE$10:AE928)-$AE$6)</f>
      </c>
      <c r="AG928" s="106"/>
      <c r="AH928" s="106"/>
      <c r="AI928" s="106"/>
      <c r="AJ928" s="106"/>
      <c r="AK928" s="106"/>
    </row>
    <row r="929" ht="12.75" customHeight="1">
      <c r="A929" s="114">
        <v>920.0</v>
      </c>
      <c r="B929" s="107">
        <f>IF(A929&gt;$AE$6,"",SMALL(INDIRECT("'Selo '!"&amp;ADDRESS(17,$Z$3+5,4)&amp;":"&amp;ADDRESS(67,$Z$3+5,4)),A929))</f>
      </c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7"/>
      <c r="Y929" s="119"/>
      <c r="Z929" s="107">
        <f>IF(OR(A929&gt;$AE$6,$AE$6&lt;2,$B$6=0),"",(B929-$B$5)/$B$6)</f>
      </c>
      <c r="AA929" s="107">
        <f>IF(Z929="","",MAX(0.000000000001,MIN(0.999999999999,NORMSDIST(Z929))))</f>
      </c>
      <c r="AB929" s="107">
        <f>IF(AA929="","",LN(AA929))</f>
      </c>
      <c r="AC929" s="107">
        <f>IF(OR(A929&gt;$AE$6,$AE$6&lt;2,$B$6=0),"",INDEX($AA$10:$AA$1009,$AE$6+1-A929))</f>
      </c>
      <c r="AD929" s="107">
        <f>IF(AC929="","",LN(1-AC929))</f>
      </c>
      <c r="AE929" s="107">
        <f>IF(AB929="","",-(2*A929-1)*(AB929+AD929)/$AE$6)</f>
      </c>
      <c r="AF929" s="106">
        <f>IF(AE929="","",SUM($AE$10:AE929)-$AE$6)</f>
      </c>
      <c r="AG929" s="106"/>
      <c r="AH929" s="106"/>
      <c r="AI929" s="106"/>
      <c r="AJ929" s="106"/>
      <c r="AK929" s="106"/>
    </row>
    <row r="930" ht="12.75" customHeight="1">
      <c r="A930" s="114">
        <v>921.0</v>
      </c>
      <c r="B930" s="107">
        <f>IF(A930&gt;$AE$6,"",SMALL(INDIRECT("'Selo '!"&amp;ADDRESS(17,$Z$3+5,4)&amp;":"&amp;ADDRESS(67,$Z$3+5,4)),A930))</f>
      </c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7"/>
      <c r="Y930" s="119"/>
      <c r="Z930" s="107">
        <f>IF(OR(A930&gt;$AE$6,$AE$6&lt;2,$B$6=0),"",(B930-$B$5)/$B$6)</f>
      </c>
      <c r="AA930" s="107">
        <f>IF(Z930="","",MAX(0.000000000001,MIN(0.999999999999,NORMSDIST(Z930))))</f>
      </c>
      <c r="AB930" s="107">
        <f>IF(AA930="","",LN(AA930))</f>
      </c>
      <c r="AC930" s="107">
        <f>IF(OR(A930&gt;$AE$6,$AE$6&lt;2,$B$6=0),"",INDEX($AA$10:$AA$1009,$AE$6+1-A930))</f>
      </c>
      <c r="AD930" s="107">
        <f>IF(AC930="","",LN(1-AC930))</f>
      </c>
      <c r="AE930" s="107">
        <f>IF(AB930="","",-(2*A930-1)*(AB930+AD930)/$AE$6)</f>
      </c>
      <c r="AF930" s="106">
        <f>IF(AE930="","",SUM($AE$10:AE930)-$AE$6)</f>
      </c>
      <c r="AG930" s="106"/>
      <c r="AH930" s="106"/>
      <c r="AI930" s="106"/>
      <c r="AJ930" s="106"/>
      <c r="AK930" s="106"/>
    </row>
    <row r="931" ht="12.75" customHeight="1">
      <c r="A931" s="114">
        <v>922.0</v>
      </c>
      <c r="B931" s="107">
        <f>IF(A931&gt;$AE$6,"",SMALL(INDIRECT("'Selo '!"&amp;ADDRESS(17,$Z$3+5,4)&amp;":"&amp;ADDRESS(67,$Z$3+5,4)),A931))</f>
      </c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7"/>
      <c r="Y931" s="119"/>
      <c r="Z931" s="107">
        <f>IF(OR(A931&gt;$AE$6,$AE$6&lt;2,$B$6=0),"",(B931-$B$5)/$B$6)</f>
      </c>
      <c r="AA931" s="107">
        <f>IF(Z931="","",MAX(0.000000000001,MIN(0.999999999999,NORMSDIST(Z931))))</f>
      </c>
      <c r="AB931" s="107">
        <f>IF(AA931="","",LN(AA931))</f>
      </c>
      <c r="AC931" s="107">
        <f>IF(OR(A931&gt;$AE$6,$AE$6&lt;2,$B$6=0),"",INDEX($AA$10:$AA$1009,$AE$6+1-A931))</f>
      </c>
      <c r="AD931" s="107">
        <f>IF(AC931="","",LN(1-AC931))</f>
      </c>
      <c r="AE931" s="107">
        <f>IF(AB931="","",-(2*A931-1)*(AB931+AD931)/$AE$6)</f>
      </c>
      <c r="AF931" s="106">
        <f>IF(AE931="","",SUM($AE$10:AE931)-$AE$6)</f>
      </c>
      <c r="AG931" s="106"/>
      <c r="AH931" s="106"/>
      <c r="AI931" s="106"/>
      <c r="AJ931" s="106"/>
      <c r="AK931" s="106"/>
    </row>
    <row r="932" ht="12.75" customHeight="1">
      <c r="A932" s="114">
        <v>923.0</v>
      </c>
      <c r="B932" s="107">
        <f>IF(A932&gt;$AE$6,"",SMALL(INDIRECT("'Selo '!"&amp;ADDRESS(17,$Z$3+5,4)&amp;":"&amp;ADDRESS(67,$Z$3+5,4)),A932))</f>
      </c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7"/>
      <c r="Y932" s="119"/>
      <c r="Z932" s="107">
        <f>IF(OR(A932&gt;$AE$6,$AE$6&lt;2,$B$6=0),"",(B932-$B$5)/$B$6)</f>
      </c>
      <c r="AA932" s="107">
        <f>IF(Z932="","",MAX(0.000000000001,MIN(0.999999999999,NORMSDIST(Z932))))</f>
      </c>
      <c r="AB932" s="107">
        <f>IF(AA932="","",LN(AA932))</f>
      </c>
      <c r="AC932" s="107">
        <f>IF(OR(A932&gt;$AE$6,$AE$6&lt;2,$B$6=0),"",INDEX($AA$10:$AA$1009,$AE$6+1-A932))</f>
      </c>
      <c r="AD932" s="107">
        <f>IF(AC932="","",LN(1-AC932))</f>
      </c>
      <c r="AE932" s="107">
        <f>IF(AB932="","",-(2*A932-1)*(AB932+AD932)/$AE$6)</f>
      </c>
      <c r="AF932" s="106">
        <f>IF(AE932="","",SUM($AE$10:AE932)-$AE$6)</f>
      </c>
      <c r="AG932" s="106"/>
      <c r="AH932" s="106"/>
      <c r="AI932" s="106"/>
      <c r="AJ932" s="106"/>
      <c r="AK932" s="106"/>
    </row>
    <row r="933" ht="12.75" customHeight="1">
      <c r="A933" s="114">
        <v>924.0</v>
      </c>
      <c r="B933" s="107">
        <f>IF(A933&gt;$AE$6,"",SMALL(INDIRECT("'Selo '!"&amp;ADDRESS(17,$Z$3+5,4)&amp;":"&amp;ADDRESS(67,$Z$3+5,4)),A933))</f>
      </c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7"/>
      <c r="Y933" s="119"/>
      <c r="Z933" s="107">
        <f>IF(OR(A933&gt;$AE$6,$AE$6&lt;2,$B$6=0),"",(B933-$B$5)/$B$6)</f>
      </c>
      <c r="AA933" s="107">
        <f>IF(Z933="","",MAX(0.000000000001,MIN(0.999999999999,NORMSDIST(Z933))))</f>
      </c>
      <c r="AB933" s="107">
        <f>IF(AA933="","",LN(AA933))</f>
      </c>
      <c r="AC933" s="107">
        <f>IF(OR(A933&gt;$AE$6,$AE$6&lt;2,$B$6=0),"",INDEX($AA$10:$AA$1009,$AE$6+1-A933))</f>
      </c>
      <c r="AD933" s="107">
        <f>IF(AC933="","",LN(1-AC933))</f>
      </c>
      <c r="AE933" s="107">
        <f>IF(AB933="","",-(2*A933-1)*(AB933+AD933)/$AE$6)</f>
      </c>
      <c r="AF933" s="106">
        <f>IF(AE933="","",SUM($AE$10:AE933)-$AE$6)</f>
      </c>
      <c r="AG933" s="106"/>
      <c r="AH933" s="106"/>
      <c r="AI933" s="106"/>
      <c r="AJ933" s="106"/>
      <c r="AK933" s="106"/>
    </row>
    <row r="934" ht="12.75" customHeight="1">
      <c r="A934" s="114">
        <v>925.0</v>
      </c>
      <c r="B934" s="107">
        <f>IF(A934&gt;$AE$6,"",SMALL(INDIRECT("'Selo '!"&amp;ADDRESS(17,$Z$3+5,4)&amp;":"&amp;ADDRESS(67,$Z$3+5,4)),A934))</f>
      </c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7"/>
      <c r="Y934" s="119"/>
      <c r="Z934" s="107">
        <f>IF(OR(A934&gt;$AE$6,$AE$6&lt;2,$B$6=0),"",(B934-$B$5)/$B$6)</f>
      </c>
      <c r="AA934" s="107">
        <f>IF(Z934="","",MAX(0.000000000001,MIN(0.999999999999,NORMSDIST(Z934))))</f>
      </c>
      <c r="AB934" s="107">
        <f>IF(AA934="","",LN(AA934))</f>
      </c>
      <c r="AC934" s="107">
        <f>IF(OR(A934&gt;$AE$6,$AE$6&lt;2,$B$6=0),"",INDEX($AA$10:$AA$1009,$AE$6+1-A934))</f>
      </c>
      <c r="AD934" s="107">
        <f>IF(AC934="","",LN(1-AC934))</f>
      </c>
      <c r="AE934" s="107">
        <f>IF(AB934="","",-(2*A934-1)*(AB934+AD934)/$AE$6)</f>
      </c>
      <c r="AF934" s="106">
        <f>IF(AE934="","",SUM($AE$10:AE934)-$AE$6)</f>
      </c>
      <c r="AG934" s="106"/>
      <c r="AH934" s="106"/>
      <c r="AI934" s="106"/>
      <c r="AJ934" s="106"/>
      <c r="AK934" s="106"/>
    </row>
    <row r="935" ht="12.75" customHeight="1">
      <c r="A935" s="114">
        <v>926.0</v>
      </c>
      <c r="B935" s="107">
        <f>IF(A935&gt;$AE$6,"",SMALL(INDIRECT("'Selo '!"&amp;ADDRESS(17,$Z$3+5,4)&amp;":"&amp;ADDRESS(67,$Z$3+5,4)),A935))</f>
      </c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7"/>
      <c r="Y935" s="119"/>
      <c r="Z935" s="107">
        <f>IF(OR(A935&gt;$AE$6,$AE$6&lt;2,$B$6=0),"",(B935-$B$5)/$B$6)</f>
      </c>
      <c r="AA935" s="107">
        <f>IF(Z935="","",MAX(0.000000000001,MIN(0.999999999999,NORMSDIST(Z935))))</f>
      </c>
      <c r="AB935" s="107">
        <f>IF(AA935="","",LN(AA935))</f>
      </c>
      <c r="AC935" s="107">
        <f>IF(OR(A935&gt;$AE$6,$AE$6&lt;2,$B$6=0),"",INDEX($AA$10:$AA$1009,$AE$6+1-A935))</f>
      </c>
      <c r="AD935" s="107">
        <f>IF(AC935="","",LN(1-AC935))</f>
      </c>
      <c r="AE935" s="107">
        <f>IF(AB935="","",-(2*A935-1)*(AB935+AD935)/$AE$6)</f>
      </c>
      <c r="AF935" s="106">
        <f>IF(AE935="","",SUM($AE$10:AE935)-$AE$6)</f>
      </c>
      <c r="AG935" s="106"/>
      <c r="AH935" s="106"/>
      <c r="AI935" s="106"/>
      <c r="AJ935" s="106"/>
      <c r="AK935" s="106"/>
    </row>
    <row r="936" ht="12.75" customHeight="1">
      <c r="A936" s="114">
        <v>927.0</v>
      </c>
      <c r="B936" s="107">
        <f>IF(A936&gt;$AE$6,"",SMALL(INDIRECT("'Selo '!"&amp;ADDRESS(17,$Z$3+5,4)&amp;":"&amp;ADDRESS(67,$Z$3+5,4)),A936))</f>
      </c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7"/>
      <c r="Y936" s="119"/>
      <c r="Z936" s="107">
        <f>IF(OR(A936&gt;$AE$6,$AE$6&lt;2,$B$6=0),"",(B936-$B$5)/$B$6)</f>
      </c>
      <c r="AA936" s="107">
        <f>IF(Z936="","",MAX(0.000000000001,MIN(0.999999999999,NORMSDIST(Z936))))</f>
      </c>
      <c r="AB936" s="107">
        <f>IF(AA936="","",LN(AA936))</f>
      </c>
      <c r="AC936" s="107">
        <f>IF(OR(A936&gt;$AE$6,$AE$6&lt;2,$B$6=0),"",INDEX($AA$10:$AA$1009,$AE$6+1-A936))</f>
      </c>
      <c r="AD936" s="107">
        <f>IF(AC936="","",LN(1-AC936))</f>
      </c>
      <c r="AE936" s="107">
        <f>IF(AB936="","",-(2*A936-1)*(AB936+AD936)/$AE$6)</f>
      </c>
      <c r="AF936" s="106">
        <f>IF(AE936="","",SUM($AE$10:AE936)-$AE$6)</f>
      </c>
      <c r="AG936" s="106"/>
      <c r="AH936" s="106"/>
      <c r="AI936" s="106"/>
      <c r="AJ936" s="106"/>
      <c r="AK936" s="106"/>
    </row>
    <row r="937" ht="12.75" customHeight="1">
      <c r="A937" s="114">
        <v>928.0</v>
      </c>
      <c r="B937" s="107">
        <f>IF(A937&gt;$AE$6,"",SMALL(INDIRECT("'Selo '!"&amp;ADDRESS(17,$Z$3+5,4)&amp;":"&amp;ADDRESS(67,$Z$3+5,4)),A937))</f>
      </c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7"/>
      <c r="Y937" s="119"/>
      <c r="Z937" s="107">
        <f>IF(OR(A937&gt;$AE$6,$AE$6&lt;2,$B$6=0),"",(B937-$B$5)/$B$6)</f>
      </c>
      <c r="AA937" s="107">
        <f>IF(Z937="","",MAX(0.000000000001,MIN(0.999999999999,NORMSDIST(Z937))))</f>
      </c>
      <c r="AB937" s="107">
        <f>IF(AA937="","",LN(AA937))</f>
      </c>
      <c r="AC937" s="107">
        <f>IF(OR(A937&gt;$AE$6,$AE$6&lt;2,$B$6=0),"",INDEX($AA$10:$AA$1009,$AE$6+1-A937))</f>
      </c>
      <c r="AD937" s="107">
        <f>IF(AC937="","",LN(1-AC937))</f>
      </c>
      <c r="AE937" s="107">
        <f>IF(AB937="","",-(2*A937-1)*(AB937+AD937)/$AE$6)</f>
      </c>
      <c r="AF937" s="106">
        <f>IF(AE937="","",SUM($AE$10:AE937)-$AE$6)</f>
      </c>
      <c r="AG937" s="106"/>
      <c r="AH937" s="106"/>
      <c r="AI937" s="106"/>
      <c r="AJ937" s="106"/>
      <c r="AK937" s="106"/>
    </row>
    <row r="938" ht="12.75" customHeight="1">
      <c r="A938" s="114">
        <v>929.0</v>
      </c>
      <c r="B938" s="107">
        <f>IF(A938&gt;$AE$6,"",SMALL(INDIRECT("'Selo '!"&amp;ADDRESS(17,$Z$3+5,4)&amp;":"&amp;ADDRESS(67,$Z$3+5,4)),A938))</f>
      </c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7"/>
      <c r="Y938" s="119"/>
      <c r="Z938" s="107">
        <f>IF(OR(A938&gt;$AE$6,$AE$6&lt;2,$B$6=0),"",(B938-$B$5)/$B$6)</f>
      </c>
      <c r="AA938" s="107">
        <f>IF(Z938="","",MAX(0.000000000001,MIN(0.999999999999,NORMSDIST(Z938))))</f>
      </c>
      <c r="AB938" s="107">
        <f>IF(AA938="","",LN(AA938))</f>
      </c>
      <c r="AC938" s="107">
        <f>IF(OR(A938&gt;$AE$6,$AE$6&lt;2,$B$6=0),"",INDEX($AA$10:$AA$1009,$AE$6+1-A938))</f>
      </c>
      <c r="AD938" s="107">
        <f>IF(AC938="","",LN(1-AC938))</f>
      </c>
      <c r="AE938" s="107">
        <f>IF(AB938="","",-(2*A938-1)*(AB938+AD938)/$AE$6)</f>
      </c>
      <c r="AF938" s="106">
        <f>IF(AE938="","",SUM($AE$10:AE938)-$AE$6)</f>
      </c>
      <c r="AG938" s="106"/>
      <c r="AH938" s="106"/>
      <c r="AI938" s="106"/>
      <c r="AJ938" s="106"/>
      <c r="AK938" s="106"/>
    </row>
    <row r="939" ht="12.75" customHeight="1">
      <c r="A939" s="114">
        <v>930.0</v>
      </c>
      <c r="B939" s="107">
        <f>IF(A939&gt;$AE$6,"",SMALL(INDIRECT("'Selo '!"&amp;ADDRESS(17,$Z$3+5,4)&amp;":"&amp;ADDRESS(67,$Z$3+5,4)),A939))</f>
      </c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7"/>
      <c r="Y939" s="119"/>
      <c r="Z939" s="107">
        <f>IF(OR(A939&gt;$AE$6,$AE$6&lt;2,$B$6=0),"",(B939-$B$5)/$B$6)</f>
      </c>
      <c r="AA939" s="107">
        <f>IF(Z939="","",MAX(0.000000000001,MIN(0.999999999999,NORMSDIST(Z939))))</f>
      </c>
      <c r="AB939" s="107">
        <f>IF(AA939="","",LN(AA939))</f>
      </c>
      <c r="AC939" s="107">
        <f>IF(OR(A939&gt;$AE$6,$AE$6&lt;2,$B$6=0),"",INDEX($AA$10:$AA$1009,$AE$6+1-A939))</f>
      </c>
      <c r="AD939" s="107">
        <f>IF(AC939="","",LN(1-AC939))</f>
      </c>
      <c r="AE939" s="107">
        <f>IF(AB939="","",-(2*A939-1)*(AB939+AD939)/$AE$6)</f>
      </c>
      <c r="AF939" s="106">
        <f>IF(AE939="","",SUM($AE$10:AE939)-$AE$6)</f>
      </c>
      <c r="AG939" s="106"/>
      <c r="AH939" s="106"/>
      <c r="AI939" s="106"/>
      <c r="AJ939" s="106"/>
      <c r="AK939" s="106"/>
    </row>
    <row r="940" ht="12.75" customHeight="1">
      <c r="A940" s="114">
        <v>931.0</v>
      </c>
      <c r="B940" s="107">
        <f>IF(A940&gt;$AE$6,"",SMALL(INDIRECT("'Selo '!"&amp;ADDRESS(17,$Z$3+5,4)&amp;":"&amp;ADDRESS(67,$Z$3+5,4)),A940))</f>
      </c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7"/>
      <c r="Y940" s="119"/>
      <c r="Z940" s="107">
        <f>IF(OR(A940&gt;$AE$6,$AE$6&lt;2,$B$6=0),"",(B940-$B$5)/$B$6)</f>
      </c>
      <c r="AA940" s="107">
        <f>IF(Z940="","",MAX(0.000000000001,MIN(0.999999999999,NORMSDIST(Z940))))</f>
      </c>
      <c r="AB940" s="107">
        <f>IF(AA940="","",LN(AA940))</f>
      </c>
      <c r="AC940" s="107">
        <f>IF(OR(A940&gt;$AE$6,$AE$6&lt;2,$B$6=0),"",INDEX($AA$10:$AA$1009,$AE$6+1-A940))</f>
      </c>
      <c r="AD940" s="107">
        <f>IF(AC940="","",LN(1-AC940))</f>
      </c>
      <c r="AE940" s="107">
        <f>IF(AB940="","",-(2*A940-1)*(AB940+AD940)/$AE$6)</f>
      </c>
      <c r="AF940" s="106">
        <f>IF(AE940="","",SUM($AE$10:AE940)-$AE$6)</f>
      </c>
      <c r="AG940" s="106"/>
      <c r="AH940" s="106"/>
      <c r="AI940" s="106"/>
      <c r="AJ940" s="106"/>
      <c r="AK940" s="106"/>
    </row>
    <row r="941" ht="12.75" customHeight="1">
      <c r="A941" s="114">
        <v>932.0</v>
      </c>
      <c r="B941" s="107">
        <f>IF(A941&gt;$AE$6,"",SMALL(INDIRECT("'Selo '!"&amp;ADDRESS(17,$Z$3+5,4)&amp;":"&amp;ADDRESS(67,$Z$3+5,4)),A941))</f>
      </c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7"/>
      <c r="Y941" s="119"/>
      <c r="Z941" s="107">
        <f>IF(OR(A941&gt;$AE$6,$AE$6&lt;2,$B$6=0),"",(B941-$B$5)/$B$6)</f>
      </c>
      <c r="AA941" s="107">
        <f>IF(Z941="","",MAX(0.000000000001,MIN(0.999999999999,NORMSDIST(Z941))))</f>
      </c>
      <c r="AB941" s="107">
        <f>IF(AA941="","",LN(AA941))</f>
      </c>
      <c r="AC941" s="107">
        <f>IF(OR(A941&gt;$AE$6,$AE$6&lt;2,$B$6=0),"",INDEX($AA$10:$AA$1009,$AE$6+1-A941))</f>
      </c>
      <c r="AD941" s="107">
        <f>IF(AC941="","",LN(1-AC941))</f>
      </c>
      <c r="AE941" s="107">
        <f>IF(AB941="","",-(2*A941-1)*(AB941+AD941)/$AE$6)</f>
      </c>
      <c r="AF941" s="106">
        <f>IF(AE941="","",SUM($AE$10:AE941)-$AE$6)</f>
      </c>
      <c r="AG941" s="106"/>
      <c r="AH941" s="106"/>
      <c r="AI941" s="106"/>
      <c r="AJ941" s="106"/>
      <c r="AK941" s="106"/>
    </row>
    <row r="942" ht="12.75" customHeight="1">
      <c r="A942" s="114">
        <v>933.0</v>
      </c>
      <c r="B942" s="107">
        <f>IF(A942&gt;$AE$6,"",SMALL(INDIRECT("'Selo '!"&amp;ADDRESS(17,$Z$3+5,4)&amp;":"&amp;ADDRESS(67,$Z$3+5,4)),A942))</f>
      </c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7"/>
      <c r="Y942" s="119"/>
      <c r="Z942" s="107">
        <f>IF(OR(A942&gt;$AE$6,$AE$6&lt;2,$B$6=0),"",(B942-$B$5)/$B$6)</f>
      </c>
      <c r="AA942" s="107">
        <f>IF(Z942="","",MAX(0.000000000001,MIN(0.999999999999,NORMSDIST(Z942))))</f>
      </c>
      <c r="AB942" s="107">
        <f>IF(AA942="","",LN(AA942))</f>
      </c>
      <c r="AC942" s="107">
        <f>IF(OR(A942&gt;$AE$6,$AE$6&lt;2,$B$6=0),"",INDEX($AA$10:$AA$1009,$AE$6+1-A942))</f>
      </c>
      <c r="AD942" s="107">
        <f>IF(AC942="","",LN(1-AC942))</f>
      </c>
      <c r="AE942" s="107">
        <f>IF(AB942="","",-(2*A942-1)*(AB942+AD942)/$AE$6)</f>
      </c>
      <c r="AF942" s="106">
        <f>IF(AE942="","",SUM($AE$10:AE942)-$AE$6)</f>
      </c>
      <c r="AG942" s="106"/>
      <c r="AH942" s="106"/>
      <c r="AI942" s="106"/>
      <c r="AJ942" s="106"/>
      <c r="AK942" s="106"/>
    </row>
    <row r="943" ht="12.75" customHeight="1">
      <c r="A943" s="114">
        <v>934.0</v>
      </c>
      <c r="B943" s="107">
        <f>IF(A943&gt;$AE$6,"",SMALL(INDIRECT("'Selo '!"&amp;ADDRESS(17,$Z$3+5,4)&amp;":"&amp;ADDRESS(67,$Z$3+5,4)),A943))</f>
      </c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7"/>
      <c r="Y943" s="119"/>
      <c r="Z943" s="107">
        <f>IF(OR(A943&gt;$AE$6,$AE$6&lt;2,$B$6=0),"",(B943-$B$5)/$B$6)</f>
      </c>
      <c r="AA943" s="107">
        <f>IF(Z943="","",MAX(0.000000000001,MIN(0.999999999999,NORMSDIST(Z943))))</f>
      </c>
      <c r="AB943" s="107">
        <f>IF(AA943="","",LN(AA943))</f>
      </c>
      <c r="AC943" s="107">
        <f>IF(OR(A943&gt;$AE$6,$AE$6&lt;2,$B$6=0),"",INDEX($AA$10:$AA$1009,$AE$6+1-A943))</f>
      </c>
      <c r="AD943" s="107">
        <f>IF(AC943="","",LN(1-AC943))</f>
      </c>
      <c r="AE943" s="107">
        <f>IF(AB943="","",-(2*A943-1)*(AB943+AD943)/$AE$6)</f>
      </c>
      <c r="AF943" s="106">
        <f>IF(AE943="","",SUM($AE$10:AE943)-$AE$6)</f>
      </c>
      <c r="AG943" s="106"/>
      <c r="AH943" s="106"/>
      <c r="AI943" s="106"/>
      <c r="AJ943" s="106"/>
      <c r="AK943" s="106"/>
    </row>
    <row r="944" ht="12.75" customHeight="1">
      <c r="A944" s="114">
        <v>935.0</v>
      </c>
      <c r="B944" s="107">
        <f>IF(A944&gt;$AE$6,"",SMALL(INDIRECT("'Selo '!"&amp;ADDRESS(17,$Z$3+5,4)&amp;":"&amp;ADDRESS(67,$Z$3+5,4)),A944))</f>
      </c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7"/>
      <c r="Y944" s="119"/>
      <c r="Z944" s="107">
        <f>IF(OR(A944&gt;$AE$6,$AE$6&lt;2,$B$6=0),"",(B944-$B$5)/$B$6)</f>
      </c>
      <c r="AA944" s="107">
        <f>IF(Z944="","",MAX(0.000000000001,MIN(0.999999999999,NORMSDIST(Z944))))</f>
      </c>
      <c r="AB944" s="107">
        <f>IF(AA944="","",LN(AA944))</f>
      </c>
      <c r="AC944" s="107">
        <f>IF(OR(A944&gt;$AE$6,$AE$6&lt;2,$B$6=0),"",INDEX($AA$10:$AA$1009,$AE$6+1-A944))</f>
      </c>
      <c r="AD944" s="107">
        <f>IF(AC944="","",LN(1-AC944))</f>
      </c>
      <c r="AE944" s="107">
        <f>IF(AB944="","",-(2*A944-1)*(AB944+AD944)/$AE$6)</f>
      </c>
      <c r="AF944" s="106">
        <f>IF(AE944="","",SUM($AE$10:AE944)-$AE$6)</f>
      </c>
      <c r="AG944" s="106"/>
      <c r="AH944" s="106"/>
      <c r="AI944" s="106"/>
      <c r="AJ944" s="106"/>
      <c r="AK944" s="106"/>
    </row>
    <row r="945" ht="12.75" customHeight="1">
      <c r="A945" s="114">
        <v>936.0</v>
      </c>
      <c r="B945" s="107">
        <f>IF(A945&gt;$AE$6,"",SMALL(INDIRECT("'Selo '!"&amp;ADDRESS(17,$Z$3+5,4)&amp;":"&amp;ADDRESS(67,$Z$3+5,4)),A945))</f>
      </c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7"/>
      <c r="Y945" s="119"/>
      <c r="Z945" s="107">
        <f>IF(OR(A945&gt;$AE$6,$AE$6&lt;2,$B$6=0),"",(B945-$B$5)/$B$6)</f>
      </c>
      <c r="AA945" s="107">
        <f>IF(Z945="","",MAX(0.000000000001,MIN(0.999999999999,NORMSDIST(Z945))))</f>
      </c>
      <c r="AB945" s="107">
        <f>IF(AA945="","",LN(AA945))</f>
      </c>
      <c r="AC945" s="107">
        <f>IF(OR(A945&gt;$AE$6,$AE$6&lt;2,$B$6=0),"",INDEX($AA$10:$AA$1009,$AE$6+1-A945))</f>
      </c>
      <c r="AD945" s="107">
        <f>IF(AC945="","",LN(1-AC945))</f>
      </c>
      <c r="AE945" s="107">
        <f>IF(AB945="","",-(2*A945-1)*(AB945+AD945)/$AE$6)</f>
      </c>
      <c r="AF945" s="106">
        <f>IF(AE945="","",SUM($AE$10:AE945)-$AE$6)</f>
      </c>
      <c r="AG945" s="106"/>
      <c r="AH945" s="106"/>
      <c r="AI945" s="106"/>
      <c r="AJ945" s="106"/>
      <c r="AK945" s="106"/>
    </row>
    <row r="946" ht="12.75" customHeight="1">
      <c r="A946" s="114">
        <v>937.0</v>
      </c>
      <c r="B946" s="107">
        <f>IF(A946&gt;$AE$6,"",SMALL(INDIRECT("'Selo '!"&amp;ADDRESS(17,$Z$3+5,4)&amp;":"&amp;ADDRESS(67,$Z$3+5,4)),A946))</f>
      </c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7"/>
      <c r="Y946" s="119"/>
      <c r="Z946" s="107">
        <f>IF(OR(A946&gt;$AE$6,$AE$6&lt;2,$B$6=0),"",(B946-$B$5)/$B$6)</f>
      </c>
      <c r="AA946" s="107">
        <f>IF(Z946="","",MAX(0.000000000001,MIN(0.999999999999,NORMSDIST(Z946))))</f>
      </c>
      <c r="AB946" s="107">
        <f>IF(AA946="","",LN(AA946))</f>
      </c>
      <c r="AC946" s="107">
        <f>IF(OR(A946&gt;$AE$6,$AE$6&lt;2,$B$6=0),"",INDEX($AA$10:$AA$1009,$AE$6+1-A946))</f>
      </c>
      <c r="AD946" s="107">
        <f>IF(AC946="","",LN(1-AC946))</f>
      </c>
      <c r="AE946" s="107">
        <f>IF(AB946="","",-(2*A946-1)*(AB946+AD946)/$AE$6)</f>
      </c>
      <c r="AF946" s="106">
        <f>IF(AE946="","",SUM($AE$10:AE946)-$AE$6)</f>
      </c>
      <c r="AG946" s="106"/>
      <c r="AH946" s="106"/>
      <c r="AI946" s="106"/>
      <c r="AJ946" s="106"/>
      <c r="AK946" s="106"/>
    </row>
    <row r="947" ht="12.75" customHeight="1">
      <c r="A947" s="114">
        <v>938.0</v>
      </c>
      <c r="B947" s="107">
        <f>IF(A947&gt;$AE$6,"",SMALL(INDIRECT("'Selo '!"&amp;ADDRESS(17,$Z$3+5,4)&amp;":"&amp;ADDRESS(67,$Z$3+5,4)),A947))</f>
      </c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7"/>
      <c r="Y947" s="119"/>
      <c r="Z947" s="107">
        <f>IF(OR(A947&gt;$AE$6,$AE$6&lt;2,$B$6=0),"",(B947-$B$5)/$B$6)</f>
      </c>
      <c r="AA947" s="107">
        <f>IF(Z947="","",MAX(0.000000000001,MIN(0.999999999999,NORMSDIST(Z947))))</f>
      </c>
      <c r="AB947" s="107">
        <f>IF(AA947="","",LN(AA947))</f>
      </c>
      <c r="AC947" s="107">
        <f>IF(OR(A947&gt;$AE$6,$AE$6&lt;2,$B$6=0),"",INDEX($AA$10:$AA$1009,$AE$6+1-A947))</f>
      </c>
      <c r="AD947" s="107">
        <f>IF(AC947="","",LN(1-AC947))</f>
      </c>
      <c r="AE947" s="107">
        <f>IF(AB947="","",-(2*A947-1)*(AB947+AD947)/$AE$6)</f>
      </c>
      <c r="AF947" s="106">
        <f>IF(AE947="","",SUM($AE$10:AE947)-$AE$6)</f>
      </c>
      <c r="AG947" s="106"/>
      <c r="AH947" s="106"/>
      <c r="AI947" s="106"/>
      <c r="AJ947" s="106"/>
      <c r="AK947" s="106"/>
    </row>
    <row r="948" ht="12.75" customHeight="1">
      <c r="A948" s="114">
        <v>939.0</v>
      </c>
      <c r="B948" s="107">
        <f>IF(A948&gt;$AE$6,"",SMALL(INDIRECT("'Selo '!"&amp;ADDRESS(17,$Z$3+5,4)&amp;":"&amp;ADDRESS(67,$Z$3+5,4)),A948))</f>
      </c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7"/>
      <c r="Y948" s="119"/>
      <c r="Z948" s="107">
        <f>IF(OR(A948&gt;$AE$6,$AE$6&lt;2,$B$6=0),"",(B948-$B$5)/$B$6)</f>
      </c>
      <c r="AA948" s="107">
        <f>IF(Z948="","",MAX(0.000000000001,MIN(0.999999999999,NORMSDIST(Z948))))</f>
      </c>
      <c r="AB948" s="107">
        <f>IF(AA948="","",LN(AA948))</f>
      </c>
      <c r="AC948" s="107">
        <f>IF(OR(A948&gt;$AE$6,$AE$6&lt;2,$B$6=0),"",INDEX($AA$10:$AA$1009,$AE$6+1-A948))</f>
      </c>
      <c r="AD948" s="107">
        <f>IF(AC948="","",LN(1-AC948))</f>
      </c>
      <c r="AE948" s="107">
        <f>IF(AB948="","",-(2*A948-1)*(AB948+AD948)/$AE$6)</f>
      </c>
      <c r="AF948" s="106">
        <f>IF(AE948="","",SUM($AE$10:AE948)-$AE$6)</f>
      </c>
      <c r="AG948" s="106"/>
      <c r="AH948" s="106"/>
      <c r="AI948" s="106"/>
      <c r="AJ948" s="106"/>
      <c r="AK948" s="106"/>
    </row>
    <row r="949" ht="12.75" customHeight="1">
      <c r="A949" s="114">
        <v>940.0</v>
      </c>
      <c r="B949" s="107">
        <f>IF(A949&gt;$AE$6,"",SMALL(INDIRECT("'Selo '!"&amp;ADDRESS(17,$Z$3+5,4)&amp;":"&amp;ADDRESS(67,$Z$3+5,4)),A949))</f>
      </c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7"/>
      <c r="Y949" s="119"/>
      <c r="Z949" s="107">
        <f>IF(OR(A949&gt;$AE$6,$AE$6&lt;2,$B$6=0),"",(B949-$B$5)/$B$6)</f>
      </c>
      <c r="AA949" s="107">
        <f>IF(Z949="","",MAX(0.000000000001,MIN(0.999999999999,NORMSDIST(Z949))))</f>
      </c>
      <c r="AB949" s="107">
        <f>IF(AA949="","",LN(AA949))</f>
      </c>
      <c r="AC949" s="107">
        <f>IF(OR(A949&gt;$AE$6,$AE$6&lt;2,$B$6=0),"",INDEX($AA$10:$AA$1009,$AE$6+1-A949))</f>
      </c>
      <c r="AD949" s="107">
        <f>IF(AC949="","",LN(1-AC949))</f>
      </c>
      <c r="AE949" s="107">
        <f>IF(AB949="","",-(2*A949-1)*(AB949+AD949)/$AE$6)</f>
      </c>
      <c r="AF949" s="106">
        <f>IF(AE949="","",SUM($AE$10:AE949)-$AE$6)</f>
      </c>
      <c r="AG949" s="106"/>
      <c r="AH949" s="106"/>
      <c r="AI949" s="106"/>
      <c r="AJ949" s="106"/>
      <c r="AK949" s="106"/>
    </row>
    <row r="950" ht="12.75" customHeight="1">
      <c r="A950" s="114">
        <v>941.0</v>
      </c>
      <c r="B950" s="107">
        <f>IF(A950&gt;$AE$6,"",SMALL(INDIRECT("'Selo '!"&amp;ADDRESS(17,$Z$3+5,4)&amp;":"&amp;ADDRESS(67,$Z$3+5,4)),A950))</f>
      </c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7"/>
      <c r="Y950" s="119"/>
      <c r="Z950" s="107">
        <f>IF(OR(A950&gt;$AE$6,$AE$6&lt;2,$B$6=0),"",(B950-$B$5)/$B$6)</f>
      </c>
      <c r="AA950" s="107">
        <f>IF(Z950="","",MAX(0.000000000001,MIN(0.999999999999,NORMSDIST(Z950))))</f>
      </c>
      <c r="AB950" s="107">
        <f>IF(AA950="","",LN(AA950))</f>
      </c>
      <c r="AC950" s="107">
        <f>IF(OR(A950&gt;$AE$6,$AE$6&lt;2,$B$6=0),"",INDEX($AA$10:$AA$1009,$AE$6+1-A950))</f>
      </c>
      <c r="AD950" s="107">
        <f>IF(AC950="","",LN(1-AC950))</f>
      </c>
      <c r="AE950" s="107">
        <f>IF(AB950="","",-(2*A950-1)*(AB950+AD950)/$AE$6)</f>
      </c>
      <c r="AF950" s="106">
        <f>IF(AE950="","",SUM($AE$10:AE950)-$AE$6)</f>
      </c>
      <c r="AG950" s="106"/>
      <c r="AH950" s="106"/>
      <c r="AI950" s="106"/>
      <c r="AJ950" s="106"/>
      <c r="AK950" s="106"/>
    </row>
    <row r="951" ht="12.75" customHeight="1">
      <c r="A951" s="114">
        <v>942.0</v>
      </c>
      <c r="B951" s="107">
        <f>IF(A951&gt;$AE$6,"",SMALL(INDIRECT("'Selo '!"&amp;ADDRESS(17,$Z$3+5,4)&amp;":"&amp;ADDRESS(67,$Z$3+5,4)),A951))</f>
      </c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7"/>
      <c r="Y951" s="119"/>
      <c r="Z951" s="107">
        <f>IF(OR(A951&gt;$AE$6,$AE$6&lt;2,$B$6=0),"",(B951-$B$5)/$B$6)</f>
      </c>
      <c r="AA951" s="107">
        <f>IF(Z951="","",MAX(0.000000000001,MIN(0.999999999999,NORMSDIST(Z951))))</f>
      </c>
      <c r="AB951" s="107">
        <f>IF(AA951="","",LN(AA951))</f>
      </c>
      <c r="AC951" s="107">
        <f>IF(OR(A951&gt;$AE$6,$AE$6&lt;2,$B$6=0),"",INDEX($AA$10:$AA$1009,$AE$6+1-A951))</f>
      </c>
      <c r="AD951" s="107">
        <f>IF(AC951="","",LN(1-AC951))</f>
      </c>
      <c r="AE951" s="107">
        <f>IF(AB951="","",-(2*A951-1)*(AB951+AD951)/$AE$6)</f>
      </c>
      <c r="AF951" s="106">
        <f>IF(AE951="","",SUM($AE$10:AE951)-$AE$6)</f>
      </c>
      <c r="AG951" s="106"/>
      <c r="AH951" s="106"/>
      <c r="AI951" s="106"/>
      <c r="AJ951" s="106"/>
      <c r="AK951" s="106"/>
    </row>
    <row r="952" ht="12.75" customHeight="1">
      <c r="A952" s="114">
        <v>943.0</v>
      </c>
      <c r="B952" s="107">
        <f>IF(A952&gt;$AE$6,"",SMALL(INDIRECT("'Selo '!"&amp;ADDRESS(17,$Z$3+5,4)&amp;":"&amp;ADDRESS(67,$Z$3+5,4)),A952))</f>
      </c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7"/>
      <c r="Y952" s="119"/>
      <c r="Z952" s="107">
        <f>IF(OR(A952&gt;$AE$6,$AE$6&lt;2,$B$6=0),"",(B952-$B$5)/$B$6)</f>
      </c>
      <c r="AA952" s="107">
        <f>IF(Z952="","",MAX(0.000000000001,MIN(0.999999999999,NORMSDIST(Z952))))</f>
      </c>
      <c r="AB952" s="107">
        <f>IF(AA952="","",LN(AA952))</f>
      </c>
      <c r="AC952" s="107">
        <f>IF(OR(A952&gt;$AE$6,$AE$6&lt;2,$B$6=0),"",INDEX($AA$10:$AA$1009,$AE$6+1-A952))</f>
      </c>
      <c r="AD952" s="107">
        <f>IF(AC952="","",LN(1-AC952))</f>
      </c>
      <c r="AE952" s="107">
        <f>IF(AB952="","",-(2*A952-1)*(AB952+AD952)/$AE$6)</f>
      </c>
      <c r="AF952" s="106">
        <f>IF(AE952="","",SUM($AE$10:AE952)-$AE$6)</f>
      </c>
      <c r="AG952" s="106"/>
      <c r="AH952" s="106"/>
      <c r="AI952" s="106"/>
      <c r="AJ952" s="106"/>
      <c r="AK952" s="106"/>
    </row>
    <row r="953" ht="12.75" customHeight="1">
      <c r="A953" s="114">
        <v>944.0</v>
      </c>
      <c r="B953" s="107">
        <f>IF(A953&gt;$AE$6,"",SMALL(INDIRECT("'Selo '!"&amp;ADDRESS(17,$Z$3+5,4)&amp;":"&amp;ADDRESS(67,$Z$3+5,4)),A953))</f>
      </c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7"/>
      <c r="Y953" s="119"/>
      <c r="Z953" s="107">
        <f>IF(OR(A953&gt;$AE$6,$AE$6&lt;2,$B$6=0),"",(B953-$B$5)/$B$6)</f>
      </c>
      <c r="AA953" s="107">
        <f>IF(Z953="","",MAX(0.000000000001,MIN(0.999999999999,NORMSDIST(Z953))))</f>
      </c>
      <c r="AB953" s="107">
        <f>IF(AA953="","",LN(AA953))</f>
      </c>
      <c r="AC953" s="107">
        <f>IF(OR(A953&gt;$AE$6,$AE$6&lt;2,$B$6=0),"",INDEX($AA$10:$AA$1009,$AE$6+1-A953))</f>
      </c>
      <c r="AD953" s="107">
        <f>IF(AC953="","",LN(1-AC953))</f>
      </c>
      <c r="AE953" s="107">
        <f>IF(AB953="","",-(2*A953-1)*(AB953+AD953)/$AE$6)</f>
      </c>
      <c r="AF953" s="106">
        <f>IF(AE953="","",SUM($AE$10:AE953)-$AE$6)</f>
      </c>
      <c r="AG953" s="106"/>
      <c r="AH953" s="106"/>
      <c r="AI953" s="106"/>
      <c r="AJ953" s="106"/>
      <c r="AK953" s="106"/>
    </row>
    <row r="954" ht="12.75" customHeight="1">
      <c r="A954" s="114">
        <v>945.0</v>
      </c>
      <c r="B954" s="107">
        <f>IF(A954&gt;$AE$6,"",SMALL(INDIRECT("'Selo '!"&amp;ADDRESS(17,$Z$3+5,4)&amp;":"&amp;ADDRESS(67,$Z$3+5,4)),A954))</f>
      </c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7"/>
      <c r="Y954" s="119"/>
      <c r="Z954" s="107">
        <f>IF(OR(A954&gt;$AE$6,$AE$6&lt;2,$B$6=0),"",(B954-$B$5)/$B$6)</f>
      </c>
      <c r="AA954" s="107">
        <f>IF(Z954="","",MAX(0.000000000001,MIN(0.999999999999,NORMSDIST(Z954))))</f>
      </c>
      <c r="AB954" s="107">
        <f>IF(AA954="","",LN(AA954))</f>
      </c>
      <c r="AC954" s="107">
        <f>IF(OR(A954&gt;$AE$6,$AE$6&lt;2,$B$6=0),"",INDEX($AA$10:$AA$1009,$AE$6+1-A954))</f>
      </c>
      <c r="AD954" s="107">
        <f>IF(AC954="","",LN(1-AC954))</f>
      </c>
      <c r="AE954" s="107">
        <f>IF(AB954="","",-(2*A954-1)*(AB954+AD954)/$AE$6)</f>
      </c>
      <c r="AF954" s="106">
        <f>IF(AE954="","",SUM($AE$10:AE954)-$AE$6)</f>
      </c>
      <c r="AG954" s="106"/>
      <c r="AH954" s="106"/>
      <c r="AI954" s="106"/>
      <c r="AJ954" s="106"/>
      <c r="AK954" s="106"/>
    </row>
    <row r="955" ht="12.75" customHeight="1">
      <c r="A955" s="114">
        <v>946.0</v>
      </c>
      <c r="B955" s="107">
        <f>IF(A955&gt;$AE$6,"",SMALL(INDIRECT("'Selo '!"&amp;ADDRESS(17,$Z$3+5,4)&amp;":"&amp;ADDRESS(67,$Z$3+5,4)),A955))</f>
      </c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7"/>
      <c r="Y955" s="119"/>
      <c r="Z955" s="107">
        <f>IF(OR(A955&gt;$AE$6,$AE$6&lt;2,$B$6=0),"",(B955-$B$5)/$B$6)</f>
      </c>
      <c r="AA955" s="107">
        <f>IF(Z955="","",MAX(0.000000000001,MIN(0.999999999999,NORMSDIST(Z955))))</f>
      </c>
      <c r="AB955" s="107">
        <f>IF(AA955="","",LN(AA955))</f>
      </c>
      <c r="AC955" s="107">
        <f>IF(OR(A955&gt;$AE$6,$AE$6&lt;2,$B$6=0),"",INDEX($AA$10:$AA$1009,$AE$6+1-A955))</f>
      </c>
      <c r="AD955" s="107">
        <f>IF(AC955="","",LN(1-AC955))</f>
      </c>
      <c r="AE955" s="107">
        <f>IF(AB955="","",-(2*A955-1)*(AB955+AD955)/$AE$6)</f>
      </c>
      <c r="AF955" s="106">
        <f>IF(AE955="","",SUM($AE$10:AE955)-$AE$6)</f>
      </c>
      <c r="AG955" s="106"/>
      <c r="AH955" s="106"/>
      <c r="AI955" s="106"/>
      <c r="AJ955" s="106"/>
      <c r="AK955" s="106"/>
    </row>
    <row r="956" ht="12.75" customHeight="1">
      <c r="A956" s="114">
        <v>947.0</v>
      </c>
      <c r="B956" s="107">
        <f>IF(A956&gt;$AE$6,"",SMALL(INDIRECT("'Selo '!"&amp;ADDRESS(17,$Z$3+5,4)&amp;":"&amp;ADDRESS(67,$Z$3+5,4)),A956))</f>
      </c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7"/>
      <c r="Y956" s="119"/>
      <c r="Z956" s="107">
        <f>IF(OR(A956&gt;$AE$6,$AE$6&lt;2,$B$6=0),"",(B956-$B$5)/$B$6)</f>
      </c>
      <c r="AA956" s="107">
        <f>IF(Z956="","",MAX(0.000000000001,MIN(0.999999999999,NORMSDIST(Z956))))</f>
      </c>
      <c r="AB956" s="107">
        <f>IF(AA956="","",LN(AA956))</f>
      </c>
      <c r="AC956" s="107">
        <f>IF(OR(A956&gt;$AE$6,$AE$6&lt;2,$B$6=0),"",INDEX($AA$10:$AA$1009,$AE$6+1-A956))</f>
      </c>
      <c r="AD956" s="107">
        <f>IF(AC956="","",LN(1-AC956))</f>
      </c>
      <c r="AE956" s="107">
        <f>IF(AB956="","",-(2*A956-1)*(AB956+AD956)/$AE$6)</f>
      </c>
      <c r="AF956" s="106">
        <f>IF(AE956="","",SUM($AE$10:AE956)-$AE$6)</f>
      </c>
      <c r="AG956" s="106"/>
      <c r="AH956" s="106"/>
      <c r="AI956" s="106"/>
      <c r="AJ956" s="106"/>
      <c r="AK956" s="106"/>
    </row>
    <row r="957" ht="12.75" customHeight="1">
      <c r="A957" s="114">
        <v>948.0</v>
      </c>
      <c r="B957" s="107">
        <f>IF(A957&gt;$AE$6,"",SMALL(INDIRECT("'Selo '!"&amp;ADDRESS(17,$Z$3+5,4)&amp;":"&amp;ADDRESS(67,$Z$3+5,4)),A957))</f>
      </c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7"/>
      <c r="Y957" s="119"/>
      <c r="Z957" s="107">
        <f>IF(OR(A957&gt;$AE$6,$AE$6&lt;2,$B$6=0),"",(B957-$B$5)/$B$6)</f>
      </c>
      <c r="AA957" s="107">
        <f>IF(Z957="","",MAX(0.000000000001,MIN(0.999999999999,NORMSDIST(Z957))))</f>
      </c>
      <c r="AB957" s="107">
        <f>IF(AA957="","",LN(AA957))</f>
      </c>
      <c r="AC957" s="107">
        <f>IF(OR(A957&gt;$AE$6,$AE$6&lt;2,$B$6=0),"",INDEX($AA$10:$AA$1009,$AE$6+1-A957))</f>
      </c>
      <c r="AD957" s="107">
        <f>IF(AC957="","",LN(1-AC957))</f>
      </c>
      <c r="AE957" s="107">
        <f>IF(AB957="","",-(2*A957-1)*(AB957+AD957)/$AE$6)</f>
      </c>
      <c r="AF957" s="106">
        <f>IF(AE957="","",SUM($AE$10:AE957)-$AE$6)</f>
      </c>
      <c r="AG957" s="106"/>
      <c r="AH957" s="106"/>
      <c r="AI957" s="106"/>
      <c r="AJ957" s="106"/>
      <c r="AK957" s="106"/>
    </row>
    <row r="958" ht="12.75" customHeight="1">
      <c r="A958" s="114">
        <v>949.0</v>
      </c>
      <c r="B958" s="107">
        <f>IF(A958&gt;$AE$6,"",SMALL(INDIRECT("'Selo '!"&amp;ADDRESS(17,$Z$3+5,4)&amp;":"&amp;ADDRESS(67,$Z$3+5,4)),A958))</f>
      </c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7"/>
      <c r="Y958" s="119"/>
      <c r="Z958" s="107">
        <f>IF(OR(A958&gt;$AE$6,$AE$6&lt;2,$B$6=0),"",(B958-$B$5)/$B$6)</f>
      </c>
      <c r="AA958" s="107">
        <f>IF(Z958="","",MAX(0.000000000001,MIN(0.999999999999,NORMSDIST(Z958))))</f>
      </c>
      <c r="AB958" s="107">
        <f>IF(AA958="","",LN(AA958))</f>
      </c>
      <c r="AC958" s="107">
        <f>IF(OR(A958&gt;$AE$6,$AE$6&lt;2,$B$6=0),"",INDEX($AA$10:$AA$1009,$AE$6+1-A958))</f>
      </c>
      <c r="AD958" s="107">
        <f>IF(AC958="","",LN(1-AC958))</f>
      </c>
      <c r="AE958" s="107">
        <f>IF(AB958="","",-(2*A958-1)*(AB958+AD958)/$AE$6)</f>
      </c>
      <c r="AF958" s="106">
        <f>IF(AE958="","",SUM($AE$10:AE958)-$AE$6)</f>
      </c>
      <c r="AG958" s="106"/>
      <c r="AH958" s="106"/>
      <c r="AI958" s="106"/>
      <c r="AJ958" s="106"/>
      <c r="AK958" s="106"/>
    </row>
    <row r="959" ht="12.75" customHeight="1">
      <c r="A959" s="114">
        <v>950.0</v>
      </c>
      <c r="B959" s="107">
        <f>IF(A959&gt;$AE$6,"",SMALL(INDIRECT("'Selo '!"&amp;ADDRESS(17,$Z$3+5,4)&amp;":"&amp;ADDRESS(67,$Z$3+5,4)),A959))</f>
      </c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7"/>
      <c r="Y959" s="119"/>
      <c r="Z959" s="107">
        <f>IF(OR(A959&gt;$AE$6,$AE$6&lt;2,$B$6=0),"",(B959-$B$5)/$B$6)</f>
      </c>
      <c r="AA959" s="107">
        <f>IF(Z959="","",MAX(0.000000000001,MIN(0.999999999999,NORMSDIST(Z959))))</f>
      </c>
      <c r="AB959" s="107">
        <f>IF(AA959="","",LN(AA959))</f>
      </c>
      <c r="AC959" s="107">
        <f>IF(OR(A959&gt;$AE$6,$AE$6&lt;2,$B$6=0),"",INDEX($AA$10:$AA$1009,$AE$6+1-A959))</f>
      </c>
      <c r="AD959" s="107">
        <f>IF(AC959="","",LN(1-AC959))</f>
      </c>
      <c r="AE959" s="107">
        <f>IF(AB959="","",-(2*A959-1)*(AB959+AD959)/$AE$6)</f>
      </c>
      <c r="AF959" s="106">
        <f>IF(AE959="","",SUM($AE$10:AE959)-$AE$6)</f>
      </c>
      <c r="AG959" s="106"/>
      <c r="AH959" s="106"/>
      <c r="AI959" s="106"/>
      <c r="AJ959" s="106"/>
      <c r="AK959" s="106"/>
    </row>
    <row r="960" ht="12.75" customHeight="1">
      <c r="A960" s="114">
        <v>951.0</v>
      </c>
      <c r="B960" s="107">
        <f>IF(A960&gt;$AE$6,"",SMALL(INDIRECT("'Selo '!"&amp;ADDRESS(17,$Z$3+5,4)&amp;":"&amp;ADDRESS(67,$Z$3+5,4)),A960))</f>
      </c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7"/>
      <c r="Y960" s="119"/>
      <c r="Z960" s="107">
        <f>IF(OR(A960&gt;$AE$6,$AE$6&lt;2,$B$6=0),"",(B960-$B$5)/$B$6)</f>
      </c>
      <c r="AA960" s="107">
        <f>IF(Z960="","",MAX(0.000000000001,MIN(0.999999999999,NORMSDIST(Z960))))</f>
      </c>
      <c r="AB960" s="107">
        <f>IF(AA960="","",LN(AA960))</f>
      </c>
      <c r="AC960" s="107">
        <f>IF(OR(A960&gt;$AE$6,$AE$6&lt;2,$B$6=0),"",INDEX($AA$10:$AA$1009,$AE$6+1-A960))</f>
      </c>
      <c r="AD960" s="107">
        <f>IF(AC960="","",LN(1-AC960))</f>
      </c>
      <c r="AE960" s="107">
        <f>IF(AB960="","",-(2*A960-1)*(AB960+AD960)/$AE$6)</f>
      </c>
      <c r="AF960" s="106">
        <f>IF(AE960="","",SUM($AE$10:AE960)-$AE$6)</f>
      </c>
      <c r="AG960" s="106"/>
      <c r="AH960" s="106"/>
      <c r="AI960" s="106"/>
      <c r="AJ960" s="106"/>
      <c r="AK960" s="106"/>
    </row>
    <row r="961" ht="12.75" customHeight="1">
      <c r="A961" s="114">
        <v>952.0</v>
      </c>
      <c r="B961" s="107">
        <f>IF(A961&gt;$AE$6,"",SMALL(INDIRECT("'Selo '!"&amp;ADDRESS(17,$Z$3+5,4)&amp;":"&amp;ADDRESS(67,$Z$3+5,4)),A961))</f>
      </c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7"/>
      <c r="Y961" s="119"/>
      <c r="Z961" s="107">
        <f>IF(OR(A961&gt;$AE$6,$AE$6&lt;2,$B$6=0),"",(B961-$B$5)/$B$6)</f>
      </c>
      <c r="AA961" s="107">
        <f>IF(Z961="","",MAX(0.000000000001,MIN(0.999999999999,NORMSDIST(Z961))))</f>
      </c>
      <c r="AB961" s="107">
        <f>IF(AA961="","",LN(AA961))</f>
      </c>
      <c r="AC961" s="107">
        <f>IF(OR(A961&gt;$AE$6,$AE$6&lt;2,$B$6=0),"",INDEX($AA$10:$AA$1009,$AE$6+1-A961))</f>
      </c>
      <c r="AD961" s="107">
        <f>IF(AC961="","",LN(1-AC961))</f>
      </c>
      <c r="AE961" s="107">
        <f>IF(AB961="","",-(2*A961-1)*(AB961+AD961)/$AE$6)</f>
      </c>
      <c r="AF961" s="106">
        <f>IF(AE961="","",SUM($AE$10:AE961)-$AE$6)</f>
      </c>
      <c r="AG961" s="106"/>
      <c r="AH961" s="106"/>
      <c r="AI961" s="106"/>
      <c r="AJ961" s="106"/>
      <c r="AK961" s="106"/>
    </row>
    <row r="962" ht="12.75" customHeight="1">
      <c r="A962" s="114">
        <v>953.0</v>
      </c>
      <c r="B962" s="107">
        <f>IF(A962&gt;$AE$6,"",SMALL(INDIRECT("'Selo '!"&amp;ADDRESS(17,$Z$3+5,4)&amp;":"&amp;ADDRESS(67,$Z$3+5,4)),A962))</f>
      </c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7"/>
      <c r="Y962" s="119"/>
      <c r="Z962" s="107">
        <f>IF(OR(A962&gt;$AE$6,$AE$6&lt;2,$B$6=0),"",(B962-$B$5)/$B$6)</f>
      </c>
      <c r="AA962" s="107">
        <f>IF(Z962="","",MAX(0.000000000001,MIN(0.999999999999,NORMSDIST(Z962))))</f>
      </c>
      <c r="AB962" s="107">
        <f>IF(AA962="","",LN(AA962))</f>
      </c>
      <c r="AC962" s="107">
        <f>IF(OR(A962&gt;$AE$6,$AE$6&lt;2,$B$6=0),"",INDEX($AA$10:$AA$1009,$AE$6+1-A962))</f>
      </c>
      <c r="AD962" s="107">
        <f>IF(AC962="","",LN(1-AC962))</f>
      </c>
      <c r="AE962" s="107">
        <f>IF(AB962="","",-(2*A962-1)*(AB962+AD962)/$AE$6)</f>
      </c>
      <c r="AF962" s="106">
        <f>IF(AE962="","",SUM($AE$10:AE962)-$AE$6)</f>
      </c>
      <c r="AG962" s="106"/>
      <c r="AH962" s="106"/>
      <c r="AI962" s="106"/>
      <c r="AJ962" s="106"/>
      <c r="AK962" s="106"/>
    </row>
    <row r="963" ht="12.75" customHeight="1">
      <c r="A963" s="114">
        <v>954.0</v>
      </c>
      <c r="B963" s="107">
        <f>IF(A963&gt;$AE$6,"",SMALL(INDIRECT("'Selo '!"&amp;ADDRESS(17,$Z$3+5,4)&amp;":"&amp;ADDRESS(67,$Z$3+5,4)),A963))</f>
      </c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7"/>
      <c r="Y963" s="119"/>
      <c r="Z963" s="107">
        <f>IF(OR(A963&gt;$AE$6,$AE$6&lt;2,$B$6=0),"",(B963-$B$5)/$B$6)</f>
      </c>
      <c r="AA963" s="107">
        <f>IF(Z963="","",MAX(0.000000000001,MIN(0.999999999999,NORMSDIST(Z963))))</f>
      </c>
      <c r="AB963" s="107">
        <f>IF(AA963="","",LN(AA963))</f>
      </c>
      <c r="AC963" s="107">
        <f>IF(OR(A963&gt;$AE$6,$AE$6&lt;2,$B$6=0),"",INDEX($AA$10:$AA$1009,$AE$6+1-A963))</f>
      </c>
      <c r="AD963" s="107">
        <f>IF(AC963="","",LN(1-AC963))</f>
      </c>
      <c r="AE963" s="107">
        <f>IF(AB963="","",-(2*A963-1)*(AB963+AD963)/$AE$6)</f>
      </c>
      <c r="AF963" s="106">
        <f>IF(AE963="","",SUM($AE$10:AE963)-$AE$6)</f>
      </c>
      <c r="AG963" s="106"/>
      <c r="AH963" s="106"/>
      <c r="AI963" s="106"/>
      <c r="AJ963" s="106"/>
      <c r="AK963" s="106"/>
    </row>
    <row r="964" ht="12.75" customHeight="1">
      <c r="A964" s="114">
        <v>955.0</v>
      </c>
      <c r="B964" s="107">
        <f>IF(A964&gt;$AE$6,"",SMALL(INDIRECT("'Selo '!"&amp;ADDRESS(17,$Z$3+5,4)&amp;":"&amp;ADDRESS(67,$Z$3+5,4)),A964))</f>
      </c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7"/>
      <c r="Y964" s="119"/>
      <c r="Z964" s="107">
        <f>IF(OR(A964&gt;$AE$6,$AE$6&lt;2,$B$6=0),"",(B964-$B$5)/$B$6)</f>
      </c>
      <c r="AA964" s="107">
        <f>IF(Z964="","",MAX(0.000000000001,MIN(0.999999999999,NORMSDIST(Z964))))</f>
      </c>
      <c r="AB964" s="107">
        <f>IF(AA964="","",LN(AA964))</f>
      </c>
      <c r="AC964" s="107">
        <f>IF(OR(A964&gt;$AE$6,$AE$6&lt;2,$B$6=0),"",INDEX($AA$10:$AA$1009,$AE$6+1-A964))</f>
      </c>
      <c r="AD964" s="107">
        <f>IF(AC964="","",LN(1-AC964))</f>
      </c>
      <c r="AE964" s="107">
        <f>IF(AB964="","",-(2*A964-1)*(AB964+AD964)/$AE$6)</f>
      </c>
      <c r="AF964" s="106">
        <f>IF(AE964="","",SUM($AE$10:AE964)-$AE$6)</f>
      </c>
      <c r="AG964" s="106"/>
      <c r="AH964" s="106"/>
      <c r="AI964" s="106"/>
      <c r="AJ964" s="106"/>
      <c r="AK964" s="106"/>
    </row>
    <row r="965" ht="12.75" customHeight="1">
      <c r="A965" s="114">
        <v>956.0</v>
      </c>
      <c r="B965" s="107">
        <f>IF(A965&gt;$AE$6,"",SMALL(INDIRECT("'Selo '!"&amp;ADDRESS(17,$Z$3+5,4)&amp;":"&amp;ADDRESS(67,$Z$3+5,4)),A965))</f>
      </c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7"/>
      <c r="Y965" s="119"/>
      <c r="Z965" s="107">
        <f>IF(OR(A965&gt;$AE$6,$AE$6&lt;2,$B$6=0),"",(B965-$B$5)/$B$6)</f>
      </c>
      <c r="AA965" s="107">
        <f>IF(Z965="","",MAX(0.000000000001,MIN(0.999999999999,NORMSDIST(Z965))))</f>
      </c>
      <c r="AB965" s="107">
        <f>IF(AA965="","",LN(AA965))</f>
      </c>
      <c r="AC965" s="107">
        <f>IF(OR(A965&gt;$AE$6,$AE$6&lt;2,$B$6=0),"",INDEX($AA$10:$AA$1009,$AE$6+1-A965))</f>
      </c>
      <c r="AD965" s="107">
        <f>IF(AC965="","",LN(1-AC965))</f>
      </c>
      <c r="AE965" s="107">
        <f>IF(AB965="","",-(2*A965-1)*(AB965+AD965)/$AE$6)</f>
      </c>
      <c r="AF965" s="106">
        <f>IF(AE965="","",SUM($AE$10:AE965)-$AE$6)</f>
      </c>
      <c r="AG965" s="106"/>
      <c r="AH965" s="106"/>
      <c r="AI965" s="106"/>
      <c r="AJ965" s="106"/>
      <c r="AK965" s="106"/>
    </row>
    <row r="966" ht="12.75" customHeight="1">
      <c r="A966" s="114">
        <v>957.0</v>
      </c>
      <c r="B966" s="107">
        <f>IF(A966&gt;$AE$6,"",SMALL(INDIRECT("'Selo '!"&amp;ADDRESS(17,$Z$3+5,4)&amp;":"&amp;ADDRESS(67,$Z$3+5,4)),A966))</f>
      </c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7"/>
      <c r="Y966" s="119"/>
      <c r="Z966" s="107">
        <f>IF(OR(A966&gt;$AE$6,$AE$6&lt;2,$B$6=0),"",(B966-$B$5)/$B$6)</f>
      </c>
      <c r="AA966" s="107">
        <f>IF(Z966="","",MAX(0.000000000001,MIN(0.999999999999,NORMSDIST(Z966))))</f>
      </c>
      <c r="AB966" s="107">
        <f>IF(AA966="","",LN(AA966))</f>
      </c>
      <c r="AC966" s="107">
        <f>IF(OR(A966&gt;$AE$6,$AE$6&lt;2,$B$6=0),"",INDEX($AA$10:$AA$1009,$AE$6+1-A966))</f>
      </c>
      <c r="AD966" s="107">
        <f>IF(AC966="","",LN(1-AC966))</f>
      </c>
      <c r="AE966" s="107">
        <f>IF(AB966="","",-(2*A966-1)*(AB966+AD966)/$AE$6)</f>
      </c>
      <c r="AF966" s="106">
        <f>IF(AE966="","",SUM($AE$10:AE966)-$AE$6)</f>
      </c>
      <c r="AG966" s="106"/>
      <c r="AH966" s="106"/>
      <c r="AI966" s="106"/>
      <c r="AJ966" s="106"/>
      <c r="AK966" s="106"/>
    </row>
    <row r="967" ht="12.75" customHeight="1">
      <c r="A967" s="114">
        <v>958.0</v>
      </c>
      <c r="B967" s="107">
        <f>IF(A967&gt;$AE$6,"",SMALL(INDIRECT("'Selo '!"&amp;ADDRESS(17,$Z$3+5,4)&amp;":"&amp;ADDRESS(67,$Z$3+5,4)),A967))</f>
      </c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7"/>
      <c r="Y967" s="119"/>
      <c r="Z967" s="107">
        <f>IF(OR(A967&gt;$AE$6,$AE$6&lt;2,$B$6=0),"",(B967-$B$5)/$B$6)</f>
      </c>
      <c r="AA967" s="107">
        <f>IF(Z967="","",MAX(0.000000000001,MIN(0.999999999999,NORMSDIST(Z967))))</f>
      </c>
      <c r="AB967" s="107">
        <f>IF(AA967="","",LN(AA967))</f>
      </c>
      <c r="AC967" s="107">
        <f>IF(OR(A967&gt;$AE$6,$AE$6&lt;2,$B$6=0),"",INDEX($AA$10:$AA$1009,$AE$6+1-A967))</f>
      </c>
      <c r="AD967" s="107">
        <f>IF(AC967="","",LN(1-AC967))</f>
      </c>
      <c r="AE967" s="107">
        <f>IF(AB967="","",-(2*A967-1)*(AB967+AD967)/$AE$6)</f>
      </c>
      <c r="AF967" s="106">
        <f>IF(AE967="","",SUM($AE$10:AE967)-$AE$6)</f>
      </c>
      <c r="AG967" s="106"/>
      <c r="AH967" s="106"/>
      <c r="AI967" s="106"/>
      <c r="AJ967" s="106"/>
      <c r="AK967" s="106"/>
    </row>
    <row r="968" ht="12.75" customHeight="1">
      <c r="A968" s="114">
        <v>959.0</v>
      </c>
      <c r="B968" s="107">
        <f>IF(A968&gt;$AE$6,"",SMALL(INDIRECT("'Selo '!"&amp;ADDRESS(17,$Z$3+5,4)&amp;":"&amp;ADDRESS(67,$Z$3+5,4)),A968))</f>
      </c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7"/>
      <c r="Y968" s="119"/>
      <c r="Z968" s="107">
        <f>IF(OR(A968&gt;$AE$6,$AE$6&lt;2,$B$6=0),"",(B968-$B$5)/$B$6)</f>
      </c>
      <c r="AA968" s="107">
        <f>IF(Z968="","",MAX(0.000000000001,MIN(0.999999999999,NORMSDIST(Z968))))</f>
      </c>
      <c r="AB968" s="107">
        <f>IF(AA968="","",LN(AA968))</f>
      </c>
      <c r="AC968" s="107">
        <f>IF(OR(A968&gt;$AE$6,$AE$6&lt;2,$B$6=0),"",INDEX($AA$10:$AA$1009,$AE$6+1-A968))</f>
      </c>
      <c r="AD968" s="107">
        <f>IF(AC968="","",LN(1-AC968))</f>
      </c>
      <c r="AE968" s="107">
        <f>IF(AB968="","",-(2*A968-1)*(AB968+AD968)/$AE$6)</f>
      </c>
      <c r="AF968" s="106">
        <f>IF(AE968="","",SUM($AE$10:AE968)-$AE$6)</f>
      </c>
      <c r="AG968" s="106"/>
      <c r="AH968" s="106"/>
      <c r="AI968" s="106"/>
      <c r="AJ968" s="106"/>
      <c r="AK968" s="106"/>
    </row>
    <row r="969" ht="12.75" customHeight="1">
      <c r="A969" s="114">
        <v>960.0</v>
      </c>
      <c r="B969" s="107">
        <f>IF(A969&gt;$AE$6,"",SMALL(INDIRECT("'Selo '!"&amp;ADDRESS(17,$Z$3+5,4)&amp;":"&amp;ADDRESS(67,$Z$3+5,4)),A969))</f>
      </c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7"/>
      <c r="Y969" s="119"/>
      <c r="Z969" s="107">
        <f>IF(OR(A969&gt;$AE$6,$AE$6&lt;2,$B$6=0),"",(B969-$B$5)/$B$6)</f>
      </c>
      <c r="AA969" s="107">
        <f>IF(Z969="","",MAX(0.000000000001,MIN(0.999999999999,NORMSDIST(Z969))))</f>
      </c>
      <c r="AB969" s="107">
        <f>IF(AA969="","",LN(AA969))</f>
      </c>
      <c r="AC969" s="107">
        <f>IF(OR(A969&gt;$AE$6,$AE$6&lt;2,$B$6=0),"",INDEX($AA$10:$AA$1009,$AE$6+1-A969))</f>
      </c>
      <c r="AD969" s="107">
        <f>IF(AC969="","",LN(1-AC969))</f>
      </c>
      <c r="AE969" s="107">
        <f>IF(AB969="","",-(2*A969-1)*(AB969+AD969)/$AE$6)</f>
      </c>
      <c r="AF969" s="106">
        <f>IF(AE969="","",SUM($AE$10:AE969)-$AE$6)</f>
      </c>
      <c r="AG969" s="106"/>
      <c r="AH969" s="106"/>
      <c r="AI969" s="106"/>
      <c r="AJ969" s="106"/>
      <c r="AK969" s="106"/>
    </row>
    <row r="970" ht="12.75" customHeight="1">
      <c r="A970" s="114">
        <v>961.0</v>
      </c>
      <c r="B970" s="107">
        <f>IF(A970&gt;$AE$6,"",SMALL(INDIRECT("'Selo '!"&amp;ADDRESS(17,$Z$3+5,4)&amp;":"&amp;ADDRESS(67,$Z$3+5,4)),A970))</f>
      </c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7"/>
      <c r="Y970" s="119"/>
      <c r="Z970" s="107">
        <f>IF(OR(A970&gt;$AE$6,$AE$6&lt;2,$B$6=0),"",(B970-$B$5)/$B$6)</f>
      </c>
      <c r="AA970" s="107">
        <f>IF(Z970="","",MAX(0.000000000001,MIN(0.999999999999,NORMSDIST(Z970))))</f>
      </c>
      <c r="AB970" s="107">
        <f>IF(AA970="","",LN(AA970))</f>
      </c>
      <c r="AC970" s="107">
        <f>IF(OR(A970&gt;$AE$6,$AE$6&lt;2,$B$6=0),"",INDEX($AA$10:$AA$1009,$AE$6+1-A970))</f>
      </c>
      <c r="AD970" s="107">
        <f>IF(AC970="","",LN(1-AC970))</f>
      </c>
      <c r="AE970" s="107">
        <f>IF(AB970="","",-(2*A970-1)*(AB970+AD970)/$AE$6)</f>
      </c>
      <c r="AF970" s="106">
        <f>IF(AE970="","",SUM($AE$10:AE970)-$AE$6)</f>
      </c>
      <c r="AG970" s="106"/>
      <c r="AH970" s="106"/>
      <c r="AI970" s="106"/>
      <c r="AJ970" s="106"/>
      <c r="AK970" s="106"/>
    </row>
    <row r="971" ht="12.75" customHeight="1">
      <c r="A971" s="114">
        <v>962.0</v>
      </c>
      <c r="B971" s="107">
        <f>IF(A971&gt;$AE$6,"",SMALL(INDIRECT("'Selo '!"&amp;ADDRESS(17,$Z$3+5,4)&amp;":"&amp;ADDRESS(67,$Z$3+5,4)),A971))</f>
      </c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7"/>
      <c r="Y971" s="119"/>
      <c r="Z971" s="107">
        <f>IF(OR(A971&gt;$AE$6,$AE$6&lt;2,$B$6=0),"",(B971-$B$5)/$B$6)</f>
      </c>
      <c r="AA971" s="107">
        <f>IF(Z971="","",MAX(0.000000000001,MIN(0.999999999999,NORMSDIST(Z971))))</f>
      </c>
      <c r="AB971" s="107">
        <f>IF(AA971="","",LN(AA971))</f>
      </c>
      <c r="AC971" s="107">
        <f>IF(OR(A971&gt;$AE$6,$AE$6&lt;2,$B$6=0),"",INDEX($AA$10:$AA$1009,$AE$6+1-A971))</f>
      </c>
      <c r="AD971" s="107">
        <f>IF(AC971="","",LN(1-AC971))</f>
      </c>
      <c r="AE971" s="107">
        <f>IF(AB971="","",-(2*A971-1)*(AB971+AD971)/$AE$6)</f>
      </c>
      <c r="AF971" s="106">
        <f>IF(AE971="","",SUM($AE$10:AE971)-$AE$6)</f>
      </c>
      <c r="AG971" s="106"/>
      <c r="AH971" s="106"/>
      <c r="AI971" s="106"/>
      <c r="AJ971" s="106"/>
      <c r="AK971" s="106"/>
    </row>
    <row r="972" ht="12.75" customHeight="1">
      <c r="A972" s="114">
        <v>963.0</v>
      </c>
      <c r="B972" s="107">
        <f>IF(A972&gt;$AE$6,"",SMALL(INDIRECT("'Selo '!"&amp;ADDRESS(17,$Z$3+5,4)&amp;":"&amp;ADDRESS(67,$Z$3+5,4)),A972))</f>
      </c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7"/>
      <c r="Y972" s="119"/>
      <c r="Z972" s="107">
        <f>IF(OR(A972&gt;$AE$6,$AE$6&lt;2,$B$6=0),"",(B972-$B$5)/$B$6)</f>
      </c>
      <c r="AA972" s="107">
        <f>IF(Z972="","",MAX(0.000000000001,MIN(0.999999999999,NORMSDIST(Z972))))</f>
      </c>
      <c r="AB972" s="107">
        <f>IF(AA972="","",LN(AA972))</f>
      </c>
      <c r="AC972" s="107">
        <f>IF(OR(A972&gt;$AE$6,$AE$6&lt;2,$B$6=0),"",INDEX($AA$10:$AA$1009,$AE$6+1-A972))</f>
      </c>
      <c r="AD972" s="107">
        <f>IF(AC972="","",LN(1-AC972))</f>
      </c>
      <c r="AE972" s="107">
        <f>IF(AB972="","",-(2*A972-1)*(AB972+AD972)/$AE$6)</f>
      </c>
      <c r="AF972" s="106">
        <f>IF(AE972="","",SUM($AE$10:AE972)-$AE$6)</f>
      </c>
      <c r="AG972" s="106"/>
      <c r="AH972" s="106"/>
      <c r="AI972" s="106"/>
      <c r="AJ972" s="106"/>
      <c r="AK972" s="106"/>
    </row>
    <row r="973" ht="12.75" customHeight="1">
      <c r="A973" s="114">
        <v>964.0</v>
      </c>
      <c r="B973" s="107">
        <f>IF(A973&gt;$AE$6,"",SMALL(INDIRECT("'Selo '!"&amp;ADDRESS(17,$Z$3+5,4)&amp;":"&amp;ADDRESS(67,$Z$3+5,4)),A973))</f>
      </c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7"/>
      <c r="Y973" s="119"/>
      <c r="Z973" s="107">
        <f>IF(OR(A973&gt;$AE$6,$AE$6&lt;2,$B$6=0),"",(B973-$B$5)/$B$6)</f>
      </c>
      <c r="AA973" s="107">
        <f>IF(Z973="","",MAX(0.000000000001,MIN(0.999999999999,NORMSDIST(Z973))))</f>
      </c>
      <c r="AB973" s="107">
        <f>IF(AA973="","",LN(AA973))</f>
      </c>
      <c r="AC973" s="107">
        <f>IF(OR(A973&gt;$AE$6,$AE$6&lt;2,$B$6=0),"",INDEX($AA$10:$AA$1009,$AE$6+1-A973))</f>
      </c>
      <c r="AD973" s="107">
        <f>IF(AC973="","",LN(1-AC973))</f>
      </c>
      <c r="AE973" s="107">
        <f>IF(AB973="","",-(2*A973-1)*(AB973+AD973)/$AE$6)</f>
      </c>
      <c r="AF973" s="106">
        <f>IF(AE973="","",SUM($AE$10:AE973)-$AE$6)</f>
      </c>
      <c r="AG973" s="106"/>
      <c r="AH973" s="106"/>
      <c r="AI973" s="106"/>
      <c r="AJ973" s="106"/>
      <c r="AK973" s="106"/>
    </row>
    <row r="974" ht="12.75" customHeight="1">
      <c r="A974" s="114">
        <v>965.0</v>
      </c>
      <c r="B974" s="107">
        <f>IF(A974&gt;$AE$6,"",SMALL(INDIRECT("'Selo '!"&amp;ADDRESS(17,$Z$3+5,4)&amp;":"&amp;ADDRESS(67,$Z$3+5,4)),A974))</f>
      </c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7"/>
      <c r="Y974" s="119"/>
      <c r="Z974" s="107">
        <f>IF(OR(A974&gt;$AE$6,$AE$6&lt;2,$B$6=0),"",(B974-$B$5)/$B$6)</f>
      </c>
      <c r="AA974" s="107">
        <f>IF(Z974="","",MAX(0.000000000001,MIN(0.999999999999,NORMSDIST(Z974))))</f>
      </c>
      <c r="AB974" s="107">
        <f>IF(AA974="","",LN(AA974))</f>
      </c>
      <c r="AC974" s="107">
        <f>IF(OR(A974&gt;$AE$6,$AE$6&lt;2,$B$6=0),"",INDEX($AA$10:$AA$1009,$AE$6+1-A974))</f>
      </c>
      <c r="AD974" s="107">
        <f>IF(AC974="","",LN(1-AC974))</f>
      </c>
      <c r="AE974" s="107">
        <f>IF(AB974="","",-(2*A974-1)*(AB974+AD974)/$AE$6)</f>
      </c>
      <c r="AF974" s="106">
        <f>IF(AE974="","",SUM($AE$10:AE974)-$AE$6)</f>
      </c>
      <c r="AG974" s="106"/>
      <c r="AH974" s="106"/>
      <c r="AI974" s="106"/>
      <c r="AJ974" s="106"/>
      <c r="AK974" s="106"/>
    </row>
    <row r="975" ht="12.75" customHeight="1">
      <c r="A975" s="114">
        <v>966.0</v>
      </c>
      <c r="B975" s="107">
        <f>IF(A975&gt;$AE$6,"",SMALL(INDIRECT("'Selo '!"&amp;ADDRESS(17,$Z$3+5,4)&amp;":"&amp;ADDRESS(67,$Z$3+5,4)),A975))</f>
      </c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7"/>
      <c r="Y975" s="119"/>
      <c r="Z975" s="107">
        <f>IF(OR(A975&gt;$AE$6,$AE$6&lt;2,$B$6=0),"",(B975-$B$5)/$B$6)</f>
      </c>
      <c r="AA975" s="107">
        <f>IF(Z975="","",MAX(0.000000000001,MIN(0.999999999999,NORMSDIST(Z975))))</f>
      </c>
      <c r="AB975" s="107">
        <f>IF(AA975="","",LN(AA975))</f>
      </c>
      <c r="AC975" s="107">
        <f>IF(OR(A975&gt;$AE$6,$AE$6&lt;2,$B$6=0),"",INDEX($AA$10:$AA$1009,$AE$6+1-A975))</f>
      </c>
      <c r="AD975" s="107">
        <f>IF(AC975="","",LN(1-AC975))</f>
      </c>
      <c r="AE975" s="107">
        <f>IF(AB975="","",-(2*A975-1)*(AB975+AD975)/$AE$6)</f>
      </c>
      <c r="AF975" s="106">
        <f>IF(AE975="","",SUM($AE$10:AE975)-$AE$6)</f>
      </c>
      <c r="AG975" s="106"/>
      <c r="AH975" s="106"/>
      <c r="AI975" s="106"/>
      <c r="AJ975" s="106"/>
      <c r="AK975" s="106"/>
    </row>
    <row r="976" ht="12.75" customHeight="1">
      <c r="A976" s="114">
        <v>967.0</v>
      </c>
      <c r="B976" s="107">
        <f>IF(A976&gt;$AE$6,"",SMALL(INDIRECT("'Selo '!"&amp;ADDRESS(17,$Z$3+5,4)&amp;":"&amp;ADDRESS(67,$Z$3+5,4)),A976))</f>
      </c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7"/>
      <c r="Y976" s="119"/>
      <c r="Z976" s="107">
        <f>IF(OR(A976&gt;$AE$6,$AE$6&lt;2,$B$6=0),"",(B976-$B$5)/$B$6)</f>
      </c>
      <c r="AA976" s="107">
        <f>IF(Z976="","",MAX(0.000000000001,MIN(0.999999999999,NORMSDIST(Z976))))</f>
      </c>
      <c r="AB976" s="107">
        <f>IF(AA976="","",LN(AA976))</f>
      </c>
      <c r="AC976" s="107">
        <f>IF(OR(A976&gt;$AE$6,$AE$6&lt;2,$B$6=0),"",INDEX($AA$10:$AA$1009,$AE$6+1-A976))</f>
      </c>
      <c r="AD976" s="107">
        <f>IF(AC976="","",LN(1-AC976))</f>
      </c>
      <c r="AE976" s="107">
        <f>IF(AB976="","",-(2*A976-1)*(AB976+AD976)/$AE$6)</f>
      </c>
      <c r="AF976" s="106">
        <f>IF(AE976="","",SUM($AE$10:AE976)-$AE$6)</f>
      </c>
      <c r="AG976" s="106"/>
      <c r="AH976" s="106"/>
      <c r="AI976" s="106"/>
      <c r="AJ976" s="106"/>
      <c r="AK976" s="106"/>
    </row>
    <row r="977" ht="12.75" customHeight="1">
      <c r="A977" s="114">
        <v>968.0</v>
      </c>
      <c r="B977" s="107">
        <f>IF(A977&gt;$AE$6,"",SMALL(INDIRECT("'Selo '!"&amp;ADDRESS(17,$Z$3+5,4)&amp;":"&amp;ADDRESS(67,$Z$3+5,4)),A977))</f>
      </c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7"/>
      <c r="Y977" s="119"/>
      <c r="Z977" s="107">
        <f>IF(OR(A977&gt;$AE$6,$AE$6&lt;2,$B$6=0),"",(B977-$B$5)/$B$6)</f>
      </c>
      <c r="AA977" s="107">
        <f>IF(Z977="","",MAX(0.000000000001,MIN(0.999999999999,NORMSDIST(Z977))))</f>
      </c>
      <c r="AB977" s="107">
        <f>IF(AA977="","",LN(AA977))</f>
      </c>
      <c r="AC977" s="107">
        <f>IF(OR(A977&gt;$AE$6,$AE$6&lt;2,$B$6=0),"",INDEX($AA$10:$AA$1009,$AE$6+1-A977))</f>
      </c>
      <c r="AD977" s="107">
        <f>IF(AC977="","",LN(1-AC977))</f>
      </c>
      <c r="AE977" s="107">
        <f>IF(AB977="","",-(2*A977-1)*(AB977+AD977)/$AE$6)</f>
      </c>
      <c r="AF977" s="106">
        <f>IF(AE977="","",SUM($AE$10:AE977)-$AE$6)</f>
      </c>
      <c r="AG977" s="106"/>
      <c r="AH977" s="106"/>
      <c r="AI977" s="106"/>
      <c r="AJ977" s="106"/>
      <c r="AK977" s="106"/>
    </row>
    <row r="978" ht="12.75" customHeight="1">
      <c r="A978" s="114">
        <v>969.0</v>
      </c>
      <c r="B978" s="107">
        <f>IF(A978&gt;$AE$6,"",SMALL(INDIRECT("'Selo '!"&amp;ADDRESS(17,$Z$3+5,4)&amp;":"&amp;ADDRESS(67,$Z$3+5,4)),A978))</f>
      </c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7"/>
      <c r="Y978" s="119"/>
      <c r="Z978" s="107">
        <f>IF(OR(A978&gt;$AE$6,$AE$6&lt;2,$B$6=0),"",(B978-$B$5)/$B$6)</f>
      </c>
      <c r="AA978" s="107">
        <f>IF(Z978="","",MAX(0.000000000001,MIN(0.999999999999,NORMSDIST(Z978))))</f>
      </c>
      <c r="AB978" s="107">
        <f>IF(AA978="","",LN(AA978))</f>
      </c>
      <c r="AC978" s="107">
        <f>IF(OR(A978&gt;$AE$6,$AE$6&lt;2,$B$6=0),"",INDEX($AA$10:$AA$1009,$AE$6+1-A978))</f>
      </c>
      <c r="AD978" s="107">
        <f>IF(AC978="","",LN(1-AC978))</f>
      </c>
      <c r="AE978" s="107">
        <f>IF(AB978="","",-(2*A978-1)*(AB978+AD978)/$AE$6)</f>
      </c>
      <c r="AF978" s="106">
        <f>IF(AE978="","",SUM($AE$10:AE978)-$AE$6)</f>
      </c>
      <c r="AG978" s="106"/>
      <c r="AH978" s="106"/>
      <c r="AI978" s="106"/>
      <c r="AJ978" s="106"/>
      <c r="AK978" s="106"/>
    </row>
    <row r="979" ht="12.75" customHeight="1">
      <c r="A979" s="114">
        <v>970.0</v>
      </c>
      <c r="B979" s="107">
        <f>IF(A979&gt;$AE$6,"",SMALL(INDIRECT("'Selo '!"&amp;ADDRESS(17,$Z$3+5,4)&amp;":"&amp;ADDRESS(67,$Z$3+5,4)),A979))</f>
      </c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7"/>
      <c r="Y979" s="119"/>
      <c r="Z979" s="107">
        <f>IF(OR(A979&gt;$AE$6,$AE$6&lt;2,$B$6=0),"",(B979-$B$5)/$B$6)</f>
      </c>
      <c r="AA979" s="107">
        <f>IF(Z979="","",MAX(0.000000000001,MIN(0.999999999999,NORMSDIST(Z979))))</f>
      </c>
      <c r="AB979" s="107">
        <f>IF(AA979="","",LN(AA979))</f>
      </c>
      <c r="AC979" s="107">
        <f>IF(OR(A979&gt;$AE$6,$AE$6&lt;2,$B$6=0),"",INDEX($AA$10:$AA$1009,$AE$6+1-A979))</f>
      </c>
      <c r="AD979" s="107">
        <f>IF(AC979="","",LN(1-AC979))</f>
      </c>
      <c r="AE979" s="107">
        <f>IF(AB979="","",-(2*A979-1)*(AB979+AD979)/$AE$6)</f>
      </c>
      <c r="AF979" s="106">
        <f>IF(AE979="","",SUM($AE$10:AE979)-$AE$6)</f>
      </c>
      <c r="AG979" s="106"/>
      <c r="AH979" s="106"/>
      <c r="AI979" s="106"/>
      <c r="AJ979" s="106"/>
      <c r="AK979" s="106"/>
    </row>
    <row r="980" ht="12.75" customHeight="1">
      <c r="A980" s="114">
        <v>971.0</v>
      </c>
      <c r="B980" s="107">
        <f>IF(A980&gt;$AE$6,"",SMALL(INDIRECT("'Selo '!"&amp;ADDRESS(17,$Z$3+5,4)&amp;":"&amp;ADDRESS(67,$Z$3+5,4)),A980))</f>
      </c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7"/>
      <c r="Y980" s="119"/>
      <c r="Z980" s="107">
        <f>IF(OR(A980&gt;$AE$6,$AE$6&lt;2,$B$6=0),"",(B980-$B$5)/$B$6)</f>
      </c>
      <c r="AA980" s="107">
        <f>IF(Z980="","",MAX(0.000000000001,MIN(0.999999999999,NORMSDIST(Z980))))</f>
      </c>
      <c r="AB980" s="107">
        <f>IF(AA980="","",LN(AA980))</f>
      </c>
      <c r="AC980" s="107">
        <f>IF(OR(A980&gt;$AE$6,$AE$6&lt;2,$B$6=0),"",INDEX($AA$10:$AA$1009,$AE$6+1-A980))</f>
      </c>
      <c r="AD980" s="107">
        <f>IF(AC980="","",LN(1-AC980))</f>
      </c>
      <c r="AE980" s="107">
        <f>IF(AB980="","",-(2*A980-1)*(AB980+AD980)/$AE$6)</f>
      </c>
      <c r="AF980" s="106">
        <f>IF(AE980="","",SUM($AE$10:AE980)-$AE$6)</f>
      </c>
      <c r="AG980" s="106"/>
      <c r="AH980" s="106"/>
      <c r="AI980" s="106"/>
      <c r="AJ980" s="106"/>
      <c r="AK980" s="106"/>
    </row>
    <row r="981" ht="12.75" customHeight="1">
      <c r="A981" s="114">
        <v>972.0</v>
      </c>
      <c r="B981" s="107">
        <f>IF(A981&gt;$AE$6,"",SMALL(INDIRECT("'Selo '!"&amp;ADDRESS(17,$Z$3+5,4)&amp;":"&amp;ADDRESS(67,$Z$3+5,4)),A981))</f>
      </c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7"/>
      <c r="Y981" s="119"/>
      <c r="Z981" s="107">
        <f>IF(OR(A981&gt;$AE$6,$AE$6&lt;2,$B$6=0),"",(B981-$B$5)/$B$6)</f>
      </c>
      <c r="AA981" s="107">
        <f>IF(Z981="","",MAX(0.000000000001,MIN(0.999999999999,NORMSDIST(Z981))))</f>
      </c>
      <c r="AB981" s="107">
        <f>IF(AA981="","",LN(AA981))</f>
      </c>
      <c r="AC981" s="107">
        <f>IF(OR(A981&gt;$AE$6,$AE$6&lt;2,$B$6=0),"",INDEX($AA$10:$AA$1009,$AE$6+1-A981))</f>
      </c>
      <c r="AD981" s="107">
        <f>IF(AC981="","",LN(1-AC981))</f>
      </c>
      <c r="AE981" s="107">
        <f>IF(AB981="","",-(2*A981-1)*(AB981+AD981)/$AE$6)</f>
      </c>
      <c r="AF981" s="106">
        <f>IF(AE981="","",SUM($AE$10:AE981)-$AE$6)</f>
      </c>
      <c r="AG981" s="106"/>
      <c r="AH981" s="106"/>
      <c r="AI981" s="106"/>
      <c r="AJ981" s="106"/>
      <c r="AK981" s="106"/>
    </row>
    <row r="982" ht="12.75" customHeight="1">
      <c r="A982" s="114">
        <v>973.0</v>
      </c>
      <c r="B982" s="107">
        <f>IF(A982&gt;$AE$6,"",SMALL(INDIRECT("'Selo '!"&amp;ADDRESS(17,$Z$3+5,4)&amp;":"&amp;ADDRESS(67,$Z$3+5,4)),A982))</f>
      </c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7"/>
      <c r="Y982" s="119"/>
      <c r="Z982" s="107">
        <f>IF(OR(A982&gt;$AE$6,$AE$6&lt;2,$B$6=0),"",(B982-$B$5)/$B$6)</f>
      </c>
      <c r="AA982" s="107">
        <f>IF(Z982="","",MAX(0.000000000001,MIN(0.999999999999,NORMSDIST(Z982))))</f>
      </c>
      <c r="AB982" s="107">
        <f>IF(AA982="","",LN(AA982))</f>
      </c>
      <c r="AC982" s="107">
        <f>IF(OR(A982&gt;$AE$6,$AE$6&lt;2,$B$6=0),"",INDEX($AA$10:$AA$1009,$AE$6+1-A982))</f>
      </c>
      <c r="AD982" s="107">
        <f>IF(AC982="","",LN(1-AC982))</f>
      </c>
      <c r="AE982" s="107">
        <f>IF(AB982="","",-(2*A982-1)*(AB982+AD982)/$AE$6)</f>
      </c>
      <c r="AF982" s="106">
        <f>IF(AE982="","",SUM($AE$10:AE982)-$AE$6)</f>
      </c>
      <c r="AG982" s="106"/>
      <c r="AH982" s="106"/>
      <c r="AI982" s="106"/>
      <c r="AJ982" s="106"/>
      <c r="AK982" s="106"/>
    </row>
    <row r="983" ht="12.75" customHeight="1">
      <c r="A983" s="114">
        <v>974.0</v>
      </c>
      <c r="B983" s="107">
        <f>IF(A983&gt;$AE$6,"",SMALL(INDIRECT("'Selo '!"&amp;ADDRESS(17,$Z$3+5,4)&amp;":"&amp;ADDRESS(67,$Z$3+5,4)),A983))</f>
      </c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7"/>
      <c r="Y983" s="119"/>
      <c r="Z983" s="107">
        <f>IF(OR(A983&gt;$AE$6,$AE$6&lt;2,$B$6=0),"",(B983-$B$5)/$B$6)</f>
      </c>
      <c r="AA983" s="107">
        <f>IF(Z983="","",MAX(0.000000000001,MIN(0.999999999999,NORMSDIST(Z983))))</f>
      </c>
      <c r="AB983" s="107">
        <f>IF(AA983="","",LN(AA983))</f>
      </c>
      <c r="AC983" s="107">
        <f>IF(OR(A983&gt;$AE$6,$AE$6&lt;2,$B$6=0),"",INDEX($AA$10:$AA$1009,$AE$6+1-A983))</f>
      </c>
      <c r="AD983" s="107">
        <f>IF(AC983="","",LN(1-AC983))</f>
      </c>
      <c r="AE983" s="107">
        <f>IF(AB983="","",-(2*A983-1)*(AB983+AD983)/$AE$6)</f>
      </c>
      <c r="AF983" s="106">
        <f>IF(AE983="","",SUM($AE$10:AE983)-$AE$6)</f>
      </c>
      <c r="AG983" s="106"/>
      <c r="AH983" s="106"/>
      <c r="AI983" s="106"/>
      <c r="AJ983" s="106"/>
      <c r="AK983" s="106"/>
    </row>
    <row r="984" ht="12.75" customHeight="1">
      <c r="A984" s="114">
        <v>975.0</v>
      </c>
      <c r="B984" s="107">
        <f>IF(A984&gt;$AE$6,"",SMALL(INDIRECT("'Selo '!"&amp;ADDRESS(17,$Z$3+5,4)&amp;":"&amp;ADDRESS(67,$Z$3+5,4)),A984))</f>
      </c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7"/>
      <c r="Y984" s="119"/>
      <c r="Z984" s="107">
        <f>IF(OR(A984&gt;$AE$6,$AE$6&lt;2,$B$6=0),"",(B984-$B$5)/$B$6)</f>
      </c>
      <c r="AA984" s="107">
        <f>IF(Z984="","",MAX(0.000000000001,MIN(0.999999999999,NORMSDIST(Z984))))</f>
      </c>
      <c r="AB984" s="107">
        <f>IF(AA984="","",LN(AA984))</f>
      </c>
      <c r="AC984" s="107">
        <f>IF(OR(A984&gt;$AE$6,$AE$6&lt;2,$B$6=0),"",INDEX($AA$10:$AA$1009,$AE$6+1-A984))</f>
      </c>
      <c r="AD984" s="107">
        <f>IF(AC984="","",LN(1-AC984))</f>
      </c>
      <c r="AE984" s="107">
        <f>IF(AB984="","",-(2*A984-1)*(AB984+AD984)/$AE$6)</f>
      </c>
      <c r="AF984" s="106">
        <f>IF(AE984="","",SUM($AE$10:AE984)-$AE$6)</f>
      </c>
      <c r="AG984" s="106"/>
      <c r="AH984" s="106"/>
      <c r="AI984" s="106"/>
      <c r="AJ984" s="106"/>
      <c r="AK984" s="106"/>
    </row>
    <row r="985" ht="12.75" customHeight="1">
      <c r="A985" s="114">
        <v>976.0</v>
      </c>
      <c r="B985" s="107">
        <f>IF(A985&gt;$AE$6,"",SMALL(INDIRECT("'Selo '!"&amp;ADDRESS(17,$Z$3+5,4)&amp;":"&amp;ADDRESS(67,$Z$3+5,4)),A985))</f>
      </c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7"/>
      <c r="Y985" s="119"/>
      <c r="Z985" s="107">
        <f>IF(OR(A985&gt;$AE$6,$AE$6&lt;2,$B$6=0),"",(B985-$B$5)/$B$6)</f>
      </c>
      <c r="AA985" s="107">
        <f>IF(Z985="","",MAX(0.000000000001,MIN(0.999999999999,NORMSDIST(Z985))))</f>
      </c>
      <c r="AB985" s="107">
        <f>IF(AA985="","",LN(AA985))</f>
      </c>
      <c r="AC985" s="107">
        <f>IF(OR(A985&gt;$AE$6,$AE$6&lt;2,$B$6=0),"",INDEX($AA$10:$AA$1009,$AE$6+1-A985))</f>
      </c>
      <c r="AD985" s="107">
        <f>IF(AC985="","",LN(1-AC985))</f>
      </c>
      <c r="AE985" s="107">
        <f>IF(AB985="","",-(2*A985-1)*(AB985+AD985)/$AE$6)</f>
      </c>
      <c r="AF985" s="106">
        <f>IF(AE985="","",SUM($AE$10:AE985)-$AE$6)</f>
      </c>
      <c r="AG985" s="106"/>
      <c r="AH985" s="106"/>
      <c r="AI985" s="106"/>
      <c r="AJ985" s="106"/>
      <c r="AK985" s="106"/>
    </row>
    <row r="986" ht="12.75" customHeight="1">
      <c r="A986" s="114">
        <v>977.0</v>
      </c>
      <c r="B986" s="107">
        <f>IF(A986&gt;$AE$6,"",SMALL(INDIRECT("'Selo '!"&amp;ADDRESS(17,$Z$3+5,4)&amp;":"&amp;ADDRESS(67,$Z$3+5,4)),A986))</f>
      </c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7"/>
      <c r="Y986" s="119"/>
      <c r="Z986" s="107">
        <f>IF(OR(A986&gt;$AE$6,$AE$6&lt;2,$B$6=0),"",(B986-$B$5)/$B$6)</f>
      </c>
      <c r="AA986" s="107">
        <f>IF(Z986="","",MAX(0.000000000001,MIN(0.999999999999,NORMSDIST(Z986))))</f>
      </c>
      <c r="AB986" s="107">
        <f>IF(AA986="","",LN(AA986))</f>
      </c>
      <c r="AC986" s="107">
        <f>IF(OR(A986&gt;$AE$6,$AE$6&lt;2,$B$6=0),"",INDEX($AA$10:$AA$1009,$AE$6+1-A986))</f>
      </c>
      <c r="AD986" s="107">
        <f>IF(AC986="","",LN(1-AC986))</f>
      </c>
      <c r="AE986" s="107">
        <f>IF(AB986="","",-(2*A986-1)*(AB986+AD986)/$AE$6)</f>
      </c>
      <c r="AF986" s="106">
        <f>IF(AE986="","",SUM($AE$10:AE986)-$AE$6)</f>
      </c>
      <c r="AG986" s="106"/>
      <c r="AH986" s="106"/>
      <c r="AI986" s="106"/>
      <c r="AJ986" s="106"/>
      <c r="AK986" s="106"/>
    </row>
    <row r="987" ht="12.75" customHeight="1">
      <c r="A987" s="114">
        <v>978.0</v>
      </c>
      <c r="B987" s="107">
        <f>IF(A987&gt;$AE$6,"",SMALL(INDIRECT("'Selo '!"&amp;ADDRESS(17,$Z$3+5,4)&amp;":"&amp;ADDRESS(67,$Z$3+5,4)),A987))</f>
      </c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7"/>
      <c r="Y987" s="119"/>
      <c r="Z987" s="107">
        <f>IF(OR(A987&gt;$AE$6,$AE$6&lt;2,$B$6=0),"",(B987-$B$5)/$B$6)</f>
      </c>
      <c r="AA987" s="107">
        <f>IF(Z987="","",MAX(0.000000000001,MIN(0.999999999999,NORMSDIST(Z987))))</f>
      </c>
      <c r="AB987" s="107">
        <f>IF(AA987="","",LN(AA987))</f>
      </c>
      <c r="AC987" s="107">
        <f>IF(OR(A987&gt;$AE$6,$AE$6&lt;2,$B$6=0),"",INDEX($AA$10:$AA$1009,$AE$6+1-A987))</f>
      </c>
      <c r="AD987" s="107">
        <f>IF(AC987="","",LN(1-AC987))</f>
      </c>
      <c r="AE987" s="107">
        <f>IF(AB987="","",-(2*A987-1)*(AB987+AD987)/$AE$6)</f>
      </c>
      <c r="AF987" s="106">
        <f>IF(AE987="","",SUM($AE$10:AE987)-$AE$6)</f>
      </c>
      <c r="AG987" s="106"/>
      <c r="AH987" s="106"/>
      <c r="AI987" s="106"/>
      <c r="AJ987" s="106"/>
      <c r="AK987" s="106"/>
    </row>
    <row r="988" ht="12.75" customHeight="1">
      <c r="A988" s="114">
        <v>979.0</v>
      </c>
      <c r="B988" s="107">
        <f>IF(A988&gt;$AE$6,"",SMALL(INDIRECT("'Selo '!"&amp;ADDRESS(17,$Z$3+5,4)&amp;":"&amp;ADDRESS(67,$Z$3+5,4)),A988))</f>
      </c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7"/>
      <c r="Y988" s="119"/>
      <c r="Z988" s="107">
        <f>IF(OR(A988&gt;$AE$6,$AE$6&lt;2,$B$6=0),"",(B988-$B$5)/$B$6)</f>
      </c>
      <c r="AA988" s="107">
        <f>IF(Z988="","",MAX(0.000000000001,MIN(0.999999999999,NORMSDIST(Z988))))</f>
      </c>
      <c r="AB988" s="107">
        <f>IF(AA988="","",LN(AA988))</f>
      </c>
      <c r="AC988" s="107">
        <f>IF(OR(A988&gt;$AE$6,$AE$6&lt;2,$B$6=0),"",INDEX($AA$10:$AA$1009,$AE$6+1-A988))</f>
      </c>
      <c r="AD988" s="107">
        <f>IF(AC988="","",LN(1-AC988))</f>
      </c>
      <c r="AE988" s="107">
        <f>IF(AB988="","",-(2*A988-1)*(AB988+AD988)/$AE$6)</f>
      </c>
      <c r="AF988" s="106">
        <f>IF(AE988="","",SUM($AE$10:AE988)-$AE$6)</f>
      </c>
      <c r="AG988" s="106"/>
      <c r="AH988" s="106"/>
      <c r="AI988" s="106"/>
      <c r="AJ988" s="106"/>
      <c r="AK988" s="106"/>
    </row>
    <row r="989" ht="12.75" customHeight="1">
      <c r="A989" s="114">
        <v>980.0</v>
      </c>
      <c r="B989" s="107">
        <f>IF(A989&gt;$AE$6,"",SMALL(INDIRECT("'Selo '!"&amp;ADDRESS(17,$Z$3+5,4)&amp;":"&amp;ADDRESS(67,$Z$3+5,4)),A989))</f>
      </c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7"/>
      <c r="Y989" s="119"/>
      <c r="Z989" s="107">
        <f>IF(OR(A989&gt;$AE$6,$AE$6&lt;2,$B$6=0),"",(B989-$B$5)/$B$6)</f>
      </c>
      <c r="AA989" s="107">
        <f>IF(Z989="","",MAX(0.000000000001,MIN(0.999999999999,NORMSDIST(Z989))))</f>
      </c>
      <c r="AB989" s="107">
        <f>IF(AA989="","",LN(AA989))</f>
      </c>
      <c r="AC989" s="107">
        <f>IF(OR(A989&gt;$AE$6,$AE$6&lt;2,$B$6=0),"",INDEX($AA$10:$AA$1009,$AE$6+1-A989))</f>
      </c>
      <c r="AD989" s="107">
        <f>IF(AC989="","",LN(1-AC989))</f>
      </c>
      <c r="AE989" s="107">
        <f>IF(AB989="","",-(2*A989-1)*(AB989+AD989)/$AE$6)</f>
      </c>
      <c r="AF989" s="106">
        <f>IF(AE989="","",SUM($AE$10:AE989)-$AE$6)</f>
      </c>
      <c r="AG989" s="106"/>
      <c r="AH989" s="106"/>
      <c r="AI989" s="106"/>
      <c r="AJ989" s="106"/>
      <c r="AK989" s="106"/>
    </row>
    <row r="990" ht="12.75" customHeight="1">
      <c r="A990" s="114">
        <v>981.0</v>
      </c>
      <c r="B990" s="107">
        <f>IF(A990&gt;$AE$6,"",SMALL(INDIRECT("'Selo '!"&amp;ADDRESS(17,$Z$3+5,4)&amp;":"&amp;ADDRESS(67,$Z$3+5,4)),A990))</f>
      </c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7"/>
      <c r="Y990" s="119"/>
      <c r="Z990" s="107">
        <f>IF(OR(A990&gt;$AE$6,$AE$6&lt;2,$B$6=0),"",(B990-$B$5)/$B$6)</f>
      </c>
      <c r="AA990" s="107">
        <f>IF(Z990="","",MAX(0.000000000001,MIN(0.999999999999,NORMSDIST(Z990))))</f>
      </c>
      <c r="AB990" s="107">
        <f>IF(AA990="","",LN(AA990))</f>
      </c>
      <c r="AC990" s="107">
        <f>IF(OR(A990&gt;$AE$6,$AE$6&lt;2,$B$6=0),"",INDEX($AA$10:$AA$1009,$AE$6+1-A990))</f>
      </c>
      <c r="AD990" s="107">
        <f>IF(AC990="","",LN(1-AC990))</f>
      </c>
      <c r="AE990" s="107">
        <f>IF(AB990="","",-(2*A990-1)*(AB990+AD990)/$AE$6)</f>
      </c>
      <c r="AF990" s="106">
        <f>IF(AE990="","",SUM($AE$10:AE990)-$AE$6)</f>
      </c>
      <c r="AG990" s="106"/>
      <c r="AH990" s="106"/>
      <c r="AI990" s="106"/>
      <c r="AJ990" s="106"/>
      <c r="AK990" s="106"/>
    </row>
    <row r="991" ht="12.75" customHeight="1">
      <c r="A991" s="114">
        <v>982.0</v>
      </c>
      <c r="B991" s="107">
        <f>IF(A991&gt;$AE$6,"",SMALL(INDIRECT("'Selo '!"&amp;ADDRESS(17,$Z$3+5,4)&amp;":"&amp;ADDRESS(67,$Z$3+5,4)),A991))</f>
      </c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7"/>
      <c r="Y991" s="119"/>
      <c r="Z991" s="107">
        <f>IF(OR(A991&gt;$AE$6,$AE$6&lt;2,$B$6=0),"",(B991-$B$5)/$B$6)</f>
      </c>
      <c r="AA991" s="107">
        <f>IF(Z991="","",MAX(0.000000000001,MIN(0.999999999999,NORMSDIST(Z991))))</f>
      </c>
      <c r="AB991" s="107">
        <f>IF(AA991="","",LN(AA991))</f>
      </c>
      <c r="AC991" s="107">
        <f>IF(OR(A991&gt;$AE$6,$AE$6&lt;2,$B$6=0),"",INDEX($AA$10:$AA$1009,$AE$6+1-A991))</f>
      </c>
      <c r="AD991" s="107">
        <f>IF(AC991="","",LN(1-AC991))</f>
      </c>
      <c r="AE991" s="107">
        <f>IF(AB991="","",-(2*A991-1)*(AB991+AD991)/$AE$6)</f>
      </c>
      <c r="AF991" s="106">
        <f>IF(AE991="","",SUM($AE$10:AE991)-$AE$6)</f>
      </c>
      <c r="AG991" s="106"/>
      <c r="AH991" s="106"/>
      <c r="AI991" s="106"/>
      <c r="AJ991" s="106"/>
      <c r="AK991" s="106"/>
    </row>
    <row r="992" ht="12.75" customHeight="1">
      <c r="A992" s="114">
        <v>983.0</v>
      </c>
      <c r="B992" s="107">
        <f>IF(A992&gt;$AE$6,"",SMALL(INDIRECT("'Selo '!"&amp;ADDRESS(17,$Z$3+5,4)&amp;":"&amp;ADDRESS(67,$Z$3+5,4)),A992))</f>
      </c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7"/>
      <c r="Y992" s="119"/>
      <c r="Z992" s="107">
        <f>IF(OR(A992&gt;$AE$6,$AE$6&lt;2,$B$6=0),"",(B992-$B$5)/$B$6)</f>
      </c>
      <c r="AA992" s="107">
        <f>IF(Z992="","",MAX(0.000000000001,MIN(0.999999999999,NORMSDIST(Z992))))</f>
      </c>
      <c r="AB992" s="107">
        <f>IF(AA992="","",LN(AA992))</f>
      </c>
      <c r="AC992" s="107">
        <f>IF(OR(A992&gt;$AE$6,$AE$6&lt;2,$B$6=0),"",INDEX($AA$10:$AA$1009,$AE$6+1-A992))</f>
      </c>
      <c r="AD992" s="107">
        <f>IF(AC992="","",LN(1-AC992))</f>
      </c>
      <c r="AE992" s="107">
        <f>IF(AB992="","",-(2*A992-1)*(AB992+AD992)/$AE$6)</f>
      </c>
      <c r="AF992" s="106">
        <f>IF(AE992="","",SUM($AE$10:AE992)-$AE$6)</f>
      </c>
      <c r="AG992" s="106"/>
      <c r="AH992" s="106"/>
      <c r="AI992" s="106"/>
      <c r="AJ992" s="106"/>
      <c r="AK992" s="106"/>
    </row>
    <row r="993" ht="12.75" customHeight="1">
      <c r="A993" s="114">
        <v>984.0</v>
      </c>
      <c r="B993" s="107">
        <f>IF(A993&gt;$AE$6,"",SMALL(INDIRECT("'Selo '!"&amp;ADDRESS(17,$Z$3+5,4)&amp;":"&amp;ADDRESS(67,$Z$3+5,4)),A993))</f>
      </c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7"/>
      <c r="Y993" s="119"/>
      <c r="Z993" s="107">
        <f>IF(OR(A993&gt;$AE$6,$AE$6&lt;2,$B$6=0),"",(B993-$B$5)/$B$6)</f>
      </c>
      <c r="AA993" s="107">
        <f>IF(Z993="","",MAX(0.000000000001,MIN(0.999999999999,NORMSDIST(Z993))))</f>
      </c>
      <c r="AB993" s="107">
        <f>IF(AA993="","",LN(AA993))</f>
      </c>
      <c r="AC993" s="107">
        <f>IF(OR(A993&gt;$AE$6,$AE$6&lt;2,$B$6=0),"",INDEX($AA$10:$AA$1009,$AE$6+1-A993))</f>
      </c>
      <c r="AD993" s="107">
        <f>IF(AC993="","",LN(1-AC993))</f>
      </c>
      <c r="AE993" s="107">
        <f>IF(AB993="","",-(2*A993-1)*(AB993+AD993)/$AE$6)</f>
      </c>
      <c r="AF993" s="106">
        <f>IF(AE993="","",SUM($AE$10:AE993)-$AE$6)</f>
      </c>
      <c r="AG993" s="106"/>
      <c r="AH993" s="106"/>
      <c r="AI993" s="106"/>
      <c r="AJ993" s="106"/>
      <c r="AK993" s="106"/>
    </row>
    <row r="994" ht="12.75" customHeight="1">
      <c r="A994" s="114">
        <v>985.0</v>
      </c>
      <c r="B994" s="107">
        <f>IF(A994&gt;$AE$6,"",SMALL(INDIRECT("'Selo '!"&amp;ADDRESS(17,$Z$3+5,4)&amp;":"&amp;ADDRESS(67,$Z$3+5,4)),A994))</f>
      </c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7"/>
      <c r="Y994" s="119"/>
      <c r="Z994" s="107">
        <f>IF(OR(A994&gt;$AE$6,$AE$6&lt;2,$B$6=0),"",(B994-$B$5)/$B$6)</f>
      </c>
      <c r="AA994" s="107">
        <f>IF(Z994="","",MAX(0.000000000001,MIN(0.999999999999,NORMSDIST(Z994))))</f>
      </c>
      <c r="AB994" s="107">
        <f>IF(AA994="","",LN(AA994))</f>
      </c>
      <c r="AC994" s="107">
        <f>IF(OR(A994&gt;$AE$6,$AE$6&lt;2,$B$6=0),"",INDEX($AA$10:$AA$1009,$AE$6+1-A994))</f>
      </c>
      <c r="AD994" s="107">
        <f>IF(AC994="","",LN(1-AC994))</f>
      </c>
      <c r="AE994" s="107">
        <f>IF(AB994="","",-(2*A994-1)*(AB994+AD994)/$AE$6)</f>
      </c>
      <c r="AF994" s="106">
        <f>IF(AE994="","",SUM($AE$10:AE994)-$AE$6)</f>
      </c>
      <c r="AG994" s="106"/>
      <c r="AH994" s="106"/>
      <c r="AI994" s="106"/>
      <c r="AJ994" s="106"/>
      <c r="AK994" s="106"/>
    </row>
    <row r="995" ht="12.75" customHeight="1">
      <c r="A995" s="114">
        <v>986.0</v>
      </c>
      <c r="B995" s="107">
        <f>IF(A995&gt;$AE$6,"",SMALL(INDIRECT("'Selo '!"&amp;ADDRESS(17,$Z$3+5,4)&amp;":"&amp;ADDRESS(67,$Z$3+5,4)),A995))</f>
      </c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7"/>
      <c r="Y995" s="119"/>
      <c r="Z995" s="107">
        <f>IF(OR(A995&gt;$AE$6,$AE$6&lt;2,$B$6=0),"",(B995-$B$5)/$B$6)</f>
      </c>
      <c r="AA995" s="107">
        <f>IF(Z995="","",MAX(0.000000000001,MIN(0.999999999999,NORMSDIST(Z995))))</f>
      </c>
      <c r="AB995" s="107">
        <f>IF(AA995="","",LN(AA995))</f>
      </c>
      <c r="AC995" s="107">
        <f>IF(OR(A995&gt;$AE$6,$AE$6&lt;2,$B$6=0),"",INDEX($AA$10:$AA$1009,$AE$6+1-A995))</f>
      </c>
      <c r="AD995" s="107">
        <f>IF(AC995="","",LN(1-AC995))</f>
      </c>
      <c r="AE995" s="107">
        <f>IF(AB995="","",-(2*A995-1)*(AB995+AD995)/$AE$6)</f>
      </c>
      <c r="AF995" s="106">
        <f>IF(AE995="","",SUM($AE$10:AE995)-$AE$6)</f>
      </c>
      <c r="AG995" s="106"/>
      <c r="AH995" s="106"/>
      <c r="AI995" s="106"/>
      <c r="AJ995" s="106"/>
      <c r="AK995" s="106"/>
    </row>
    <row r="996" ht="12.75" customHeight="1">
      <c r="A996" s="114">
        <v>987.0</v>
      </c>
      <c r="B996" s="107">
        <f>IF(A996&gt;$AE$6,"",SMALL(INDIRECT("'Selo '!"&amp;ADDRESS(17,$Z$3+5,4)&amp;":"&amp;ADDRESS(67,$Z$3+5,4)),A996))</f>
      </c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7"/>
      <c r="Y996" s="119"/>
      <c r="Z996" s="107">
        <f>IF(OR(A996&gt;$AE$6,$AE$6&lt;2,$B$6=0),"",(B996-$B$5)/$B$6)</f>
      </c>
      <c r="AA996" s="107">
        <f>IF(Z996="","",MAX(0.000000000001,MIN(0.999999999999,NORMSDIST(Z996))))</f>
      </c>
      <c r="AB996" s="107">
        <f>IF(AA996="","",LN(AA996))</f>
      </c>
      <c r="AC996" s="107">
        <f>IF(OR(A996&gt;$AE$6,$AE$6&lt;2,$B$6=0),"",INDEX($AA$10:$AA$1009,$AE$6+1-A996))</f>
      </c>
      <c r="AD996" s="107">
        <f>IF(AC996="","",LN(1-AC996))</f>
      </c>
      <c r="AE996" s="107">
        <f>IF(AB996="","",-(2*A996-1)*(AB996+AD996)/$AE$6)</f>
      </c>
      <c r="AF996" s="106">
        <f>IF(AE996="","",SUM($AE$10:AE996)-$AE$6)</f>
      </c>
      <c r="AG996" s="106"/>
      <c r="AH996" s="106"/>
      <c r="AI996" s="106"/>
      <c r="AJ996" s="106"/>
      <c r="AK996" s="106"/>
    </row>
    <row r="997" ht="12.75" customHeight="1">
      <c r="A997" s="114">
        <v>988.0</v>
      </c>
      <c r="B997" s="107">
        <f>IF(A997&gt;$AE$6,"",SMALL(INDIRECT("'Selo '!"&amp;ADDRESS(17,$Z$3+5,4)&amp;":"&amp;ADDRESS(67,$Z$3+5,4)),A997))</f>
      </c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7"/>
      <c r="Y997" s="119"/>
      <c r="Z997" s="107">
        <f>IF(OR(A997&gt;$AE$6,$AE$6&lt;2,$B$6=0),"",(B997-$B$5)/$B$6)</f>
      </c>
      <c r="AA997" s="107">
        <f>IF(Z997="","",MAX(0.000000000001,MIN(0.999999999999,NORMSDIST(Z997))))</f>
      </c>
      <c r="AB997" s="107">
        <f>IF(AA997="","",LN(AA997))</f>
      </c>
      <c r="AC997" s="107">
        <f>IF(OR(A997&gt;$AE$6,$AE$6&lt;2,$B$6=0),"",INDEX($AA$10:$AA$1009,$AE$6+1-A997))</f>
      </c>
      <c r="AD997" s="107">
        <f>IF(AC997="","",LN(1-AC997))</f>
      </c>
      <c r="AE997" s="107">
        <f>IF(AB997="","",-(2*A997-1)*(AB997+AD997)/$AE$6)</f>
      </c>
      <c r="AF997" s="106">
        <f>IF(AE997="","",SUM($AE$10:AE997)-$AE$6)</f>
      </c>
      <c r="AG997" s="106"/>
      <c r="AH997" s="106"/>
      <c r="AI997" s="106"/>
      <c r="AJ997" s="106"/>
      <c r="AK997" s="106"/>
    </row>
    <row r="998" ht="12.75" customHeight="1">
      <c r="A998" s="114">
        <v>989.0</v>
      </c>
      <c r="B998" s="107">
        <f>IF(A998&gt;$AE$6,"",SMALL(INDIRECT("'Selo '!"&amp;ADDRESS(17,$Z$3+5,4)&amp;":"&amp;ADDRESS(67,$Z$3+5,4)),A998))</f>
      </c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7"/>
      <c r="Y998" s="119"/>
      <c r="Z998" s="107">
        <f>IF(OR(A998&gt;$AE$6,$AE$6&lt;2,$B$6=0),"",(B998-$B$5)/$B$6)</f>
      </c>
      <c r="AA998" s="107">
        <f>IF(Z998="","",MAX(0.000000000001,MIN(0.999999999999,NORMSDIST(Z998))))</f>
      </c>
      <c r="AB998" s="107">
        <f>IF(AA998="","",LN(AA998))</f>
      </c>
      <c r="AC998" s="107">
        <f>IF(OR(A998&gt;$AE$6,$AE$6&lt;2,$B$6=0),"",INDEX($AA$10:$AA$1009,$AE$6+1-A998))</f>
      </c>
      <c r="AD998" s="107">
        <f>IF(AC998="","",LN(1-AC998))</f>
      </c>
      <c r="AE998" s="107">
        <f>IF(AB998="","",-(2*A998-1)*(AB998+AD998)/$AE$6)</f>
      </c>
      <c r="AF998" s="106">
        <f>IF(AE998="","",SUM($AE$10:AE998)-$AE$6)</f>
      </c>
      <c r="AG998" s="106"/>
      <c r="AH998" s="106"/>
      <c r="AI998" s="106"/>
      <c r="AJ998" s="106"/>
      <c r="AK998" s="106"/>
    </row>
    <row r="999" ht="12.75" customHeight="1">
      <c r="A999" s="114">
        <v>990.0</v>
      </c>
      <c r="B999" s="107">
        <f>IF(A999&gt;$AE$6,"",SMALL(INDIRECT("'Selo '!"&amp;ADDRESS(17,$Z$3+5,4)&amp;":"&amp;ADDRESS(67,$Z$3+5,4)),A999))</f>
      </c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7"/>
      <c r="Y999" s="119"/>
      <c r="Z999" s="107">
        <f>IF(OR(A999&gt;$AE$6,$AE$6&lt;2,$B$6=0),"",(B999-$B$5)/$B$6)</f>
      </c>
      <c r="AA999" s="107">
        <f>IF(Z999="","",MAX(0.000000000001,MIN(0.999999999999,NORMSDIST(Z999))))</f>
      </c>
      <c r="AB999" s="107">
        <f>IF(AA999="","",LN(AA999))</f>
      </c>
      <c r="AC999" s="107">
        <f>IF(OR(A999&gt;$AE$6,$AE$6&lt;2,$B$6=0),"",INDEX($AA$10:$AA$1009,$AE$6+1-A999))</f>
      </c>
      <c r="AD999" s="107">
        <f>IF(AC999="","",LN(1-AC999))</f>
      </c>
      <c r="AE999" s="107">
        <f>IF(AB999="","",-(2*A999-1)*(AB999+AD999)/$AE$6)</f>
      </c>
      <c r="AF999" s="106">
        <f>IF(AE999="","",SUM($AE$10:AE999)-$AE$6)</f>
      </c>
      <c r="AG999" s="106"/>
      <c r="AH999" s="106"/>
      <c r="AI999" s="106"/>
      <c r="AJ999" s="106"/>
      <c r="AK999" s="106"/>
    </row>
    <row r="1000" ht="12.75" customHeight="1">
      <c r="A1000" s="114">
        <v>991.0</v>
      </c>
      <c r="B1000" s="107">
        <f>IF(A1000&gt;$AE$6,"",SMALL(INDIRECT("'Selo '!"&amp;ADDRESS(17,$Z$3+5,4)&amp;":"&amp;ADDRESS(67,$Z$3+5,4)),A1000))</f>
      </c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7"/>
      <c r="Y1000" s="119"/>
      <c r="Z1000" s="107">
        <f>IF(OR(A1000&gt;$AE$6,$AE$6&lt;2,$B$6=0),"",(B1000-$B$5)/$B$6)</f>
      </c>
      <c r="AA1000" s="107">
        <f>IF(Z1000="","",MAX(0.000000000001,MIN(0.999999999999,NORMSDIST(Z1000))))</f>
      </c>
      <c r="AB1000" s="107">
        <f>IF(AA1000="","",LN(AA1000))</f>
      </c>
      <c r="AC1000" s="107">
        <f>IF(OR(A1000&gt;$AE$6,$AE$6&lt;2,$B$6=0),"",INDEX($AA$10:$AA$1009,$AE$6+1-A1000))</f>
      </c>
      <c r="AD1000" s="107">
        <f>IF(AC1000="","",LN(1-AC1000))</f>
      </c>
      <c r="AE1000" s="107">
        <f>IF(AB1000="","",-(2*A1000-1)*(AB1000+AD1000)/$AE$6)</f>
      </c>
      <c r="AF1000" s="106">
        <f>IF(AE1000="","",SUM($AE$10:AE1000)-$AE$6)</f>
      </c>
      <c r="AG1000" s="106"/>
      <c r="AH1000" s="106"/>
      <c r="AI1000" s="106"/>
      <c r="AJ1000" s="106"/>
      <c r="AK1000" s="106"/>
    </row>
    <row r="1001" ht="12.75" customHeight="1">
      <c r="A1001" s="114">
        <v>992.0</v>
      </c>
      <c r="B1001" s="107">
        <f>IF(A1001&gt;$AE$6,"",SMALL(INDIRECT("'Selo '!"&amp;ADDRESS(17,$Z$3+5,4)&amp;":"&amp;ADDRESS(67,$Z$3+5,4)),A1001))</f>
      </c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7"/>
      <c r="Y1001" s="119"/>
      <c r="Z1001" s="107">
        <f>IF(OR(A1001&gt;$AE$6,$AE$6&lt;2,$B$6=0),"",(B1001-$B$5)/$B$6)</f>
      </c>
      <c r="AA1001" s="107">
        <f>IF(Z1001="","",MAX(0.000000000001,MIN(0.999999999999,NORMSDIST(Z1001))))</f>
      </c>
      <c r="AB1001" s="107">
        <f>IF(AA1001="","",LN(AA1001))</f>
      </c>
      <c r="AC1001" s="107">
        <f>IF(OR(A1001&gt;$AE$6,$AE$6&lt;2,$B$6=0),"",INDEX($AA$10:$AA$1009,$AE$6+1-A1001))</f>
      </c>
      <c r="AD1001" s="107">
        <f>IF(AC1001="","",LN(1-AC1001))</f>
      </c>
      <c r="AE1001" s="107">
        <f>IF(AB1001="","",-(2*A1001-1)*(AB1001+AD1001)/$AE$6)</f>
      </c>
      <c r="AF1001" s="106">
        <f>IF(AE1001="","",SUM($AE$10:AE1001)-$AE$6)</f>
      </c>
      <c r="AG1001" s="106"/>
      <c r="AH1001" s="106"/>
      <c r="AI1001" s="106"/>
      <c r="AJ1001" s="106"/>
      <c r="AK1001" s="106"/>
    </row>
    <row r="1002" ht="12.75" customHeight="1">
      <c r="A1002" s="114">
        <v>993.0</v>
      </c>
      <c r="B1002" s="107">
        <f>IF(A1002&gt;$AE$6,"",SMALL(INDIRECT("'Selo '!"&amp;ADDRESS(17,$Z$3+5,4)&amp;":"&amp;ADDRESS(67,$Z$3+5,4)),A1002))</f>
      </c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7"/>
      <c r="Y1002" s="119"/>
      <c r="Z1002" s="107">
        <f>IF(OR(A1002&gt;$AE$6,$AE$6&lt;2,$B$6=0),"",(B1002-$B$5)/$B$6)</f>
      </c>
      <c r="AA1002" s="107">
        <f>IF(Z1002="","",MAX(0.000000000001,MIN(0.999999999999,NORMSDIST(Z1002))))</f>
      </c>
      <c r="AB1002" s="107">
        <f>IF(AA1002="","",LN(AA1002))</f>
      </c>
      <c r="AC1002" s="107">
        <f>IF(OR(A1002&gt;$AE$6,$AE$6&lt;2,$B$6=0),"",INDEX($AA$10:$AA$1009,$AE$6+1-A1002))</f>
      </c>
      <c r="AD1002" s="107">
        <f>IF(AC1002="","",LN(1-AC1002))</f>
      </c>
      <c r="AE1002" s="107">
        <f>IF(AB1002="","",-(2*A1002-1)*(AB1002+AD1002)/$AE$6)</f>
      </c>
      <c r="AF1002" s="106">
        <f>IF(AE1002="","",SUM($AE$10:AE1002)-$AE$6)</f>
      </c>
      <c r="AG1002" s="106"/>
      <c r="AH1002" s="106"/>
      <c r="AI1002" s="106"/>
      <c r="AJ1002" s="106"/>
      <c r="AK1002" s="106"/>
    </row>
    <row r="1003" ht="12.75" customHeight="1">
      <c r="A1003" s="114">
        <v>994.0</v>
      </c>
      <c r="B1003" s="107">
        <f>IF(A1003&gt;$AE$6,"",SMALL(INDIRECT("'Selo '!"&amp;ADDRESS(17,$Z$3+5,4)&amp;":"&amp;ADDRESS(67,$Z$3+5,4)),A1003))</f>
      </c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7"/>
      <c r="Y1003" s="119"/>
      <c r="Z1003" s="107">
        <f>IF(OR(A1003&gt;$AE$6,$AE$6&lt;2,$B$6=0),"",(B1003-$B$5)/$B$6)</f>
      </c>
      <c r="AA1003" s="107">
        <f>IF(Z1003="","",MAX(0.000000000001,MIN(0.999999999999,NORMSDIST(Z1003))))</f>
      </c>
      <c r="AB1003" s="107">
        <f>IF(AA1003="","",LN(AA1003))</f>
      </c>
      <c r="AC1003" s="107">
        <f>IF(OR(A1003&gt;$AE$6,$AE$6&lt;2,$B$6=0),"",INDEX($AA$10:$AA$1009,$AE$6+1-A1003))</f>
      </c>
      <c r="AD1003" s="107">
        <f>IF(AC1003="","",LN(1-AC1003))</f>
      </c>
      <c r="AE1003" s="107">
        <f>IF(AB1003="","",-(2*A1003-1)*(AB1003+AD1003)/$AE$6)</f>
      </c>
      <c r="AF1003" s="106">
        <f>IF(AE1003="","",SUM($AE$10:AE1003)-$AE$6)</f>
      </c>
      <c r="AG1003" s="106"/>
      <c r="AH1003" s="106"/>
      <c r="AI1003" s="106"/>
      <c r="AJ1003" s="106"/>
      <c r="AK1003" s="106"/>
    </row>
    <row r="1004" ht="12.75" customHeight="1">
      <c r="A1004" s="114">
        <v>995.0</v>
      </c>
      <c r="B1004" s="107">
        <f>IF(A1004&gt;$AE$6,"",SMALL(INDIRECT("'Selo '!"&amp;ADDRESS(17,$Z$3+5,4)&amp;":"&amp;ADDRESS(67,$Z$3+5,4)),A1004))</f>
      </c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7"/>
      <c r="Y1004" s="119"/>
      <c r="Z1004" s="107">
        <f>IF(OR(A1004&gt;$AE$6,$AE$6&lt;2,$B$6=0),"",(B1004-$B$5)/$B$6)</f>
      </c>
      <c r="AA1004" s="107">
        <f>IF(Z1004="","",MAX(0.000000000001,MIN(0.999999999999,NORMSDIST(Z1004))))</f>
      </c>
      <c r="AB1004" s="107">
        <f>IF(AA1004="","",LN(AA1004))</f>
      </c>
      <c r="AC1004" s="107">
        <f>IF(OR(A1004&gt;$AE$6,$AE$6&lt;2,$B$6=0),"",INDEX($AA$10:$AA$1009,$AE$6+1-A1004))</f>
      </c>
      <c r="AD1004" s="107">
        <f>IF(AC1004="","",LN(1-AC1004))</f>
      </c>
      <c r="AE1004" s="107">
        <f>IF(AB1004="","",-(2*A1004-1)*(AB1004+AD1004)/$AE$6)</f>
      </c>
      <c r="AF1004" s="106">
        <f>IF(AE1004="","",SUM($AE$10:AE1004)-$AE$6)</f>
      </c>
      <c r="AG1004" s="106"/>
      <c r="AH1004" s="106"/>
      <c r="AI1004" s="106"/>
      <c r="AJ1004" s="106"/>
      <c r="AK1004" s="106"/>
    </row>
    <row r="1005" ht="12.75" customHeight="1">
      <c r="A1005" s="114">
        <v>996.0</v>
      </c>
      <c r="B1005" s="107">
        <f>IF(A1005&gt;$AE$6,"",SMALL(INDIRECT("'Selo '!"&amp;ADDRESS(17,$Z$3+5,4)&amp;":"&amp;ADDRESS(67,$Z$3+5,4)),A1005))</f>
      </c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7"/>
      <c r="Y1005" s="119"/>
      <c r="Z1005" s="107">
        <f>IF(OR(A1005&gt;$AE$6,$AE$6&lt;2,$B$6=0),"",(B1005-$B$5)/$B$6)</f>
      </c>
      <c r="AA1005" s="107">
        <f>IF(Z1005="","",MAX(0.000000000001,MIN(0.999999999999,NORMSDIST(Z1005))))</f>
      </c>
      <c r="AB1005" s="107">
        <f>IF(AA1005="","",LN(AA1005))</f>
      </c>
      <c r="AC1005" s="107">
        <f>IF(OR(A1005&gt;$AE$6,$AE$6&lt;2,$B$6=0),"",INDEX($AA$10:$AA$1009,$AE$6+1-A1005))</f>
      </c>
      <c r="AD1005" s="107">
        <f>IF(AC1005="","",LN(1-AC1005))</f>
      </c>
      <c r="AE1005" s="107">
        <f>IF(AB1005="","",-(2*A1005-1)*(AB1005+AD1005)/$AE$6)</f>
      </c>
      <c r="AF1005" s="106">
        <f>IF(AE1005="","",SUM($AE$10:AE1005)-$AE$6)</f>
      </c>
      <c r="AG1005" s="106"/>
      <c r="AH1005" s="106"/>
      <c r="AI1005" s="106"/>
      <c r="AJ1005" s="106"/>
      <c r="AK1005" s="106"/>
    </row>
    <row r="1006" ht="12.75" customHeight="1">
      <c r="A1006" s="114">
        <v>997.0</v>
      </c>
      <c r="B1006" s="107">
        <f>IF(A1006&gt;$AE$6,"",SMALL(INDIRECT("'Selo '!"&amp;ADDRESS(17,$Z$3+5,4)&amp;":"&amp;ADDRESS(67,$Z$3+5,4)),A1006))</f>
      </c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7"/>
      <c r="Y1006" s="119"/>
      <c r="Z1006" s="107">
        <f>IF(OR(A1006&gt;$AE$6,$AE$6&lt;2,$B$6=0),"",(B1006-$B$5)/$B$6)</f>
      </c>
      <c r="AA1006" s="107">
        <f>IF(Z1006="","",MAX(0.000000000001,MIN(0.999999999999,NORMSDIST(Z1006))))</f>
      </c>
      <c r="AB1006" s="107">
        <f>IF(AA1006="","",LN(AA1006))</f>
      </c>
      <c r="AC1006" s="107">
        <f>IF(OR(A1006&gt;$AE$6,$AE$6&lt;2,$B$6=0),"",INDEX($AA$10:$AA$1009,$AE$6+1-A1006))</f>
      </c>
      <c r="AD1006" s="107">
        <f>IF(AC1006="","",LN(1-AC1006))</f>
      </c>
      <c r="AE1006" s="107">
        <f>IF(AB1006="","",-(2*A1006-1)*(AB1006+AD1006)/$AE$6)</f>
      </c>
      <c r="AF1006" s="106">
        <f>IF(AE1006="","",SUM($AE$10:AE1006)-$AE$6)</f>
      </c>
      <c r="AG1006" s="106"/>
      <c r="AH1006" s="106"/>
      <c r="AI1006" s="106"/>
      <c r="AJ1006" s="106"/>
      <c r="AK1006" s="106"/>
    </row>
    <row r="1007" ht="12.75" customHeight="1">
      <c r="A1007" s="114">
        <v>998.0</v>
      </c>
      <c r="B1007" s="107">
        <f>IF(A1007&gt;$AE$6,"",SMALL(INDIRECT("'Selo '!"&amp;ADDRESS(17,$Z$3+5,4)&amp;":"&amp;ADDRESS(67,$Z$3+5,4)),A1007))</f>
      </c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7"/>
      <c r="Y1007" s="119"/>
      <c r="Z1007" s="107">
        <f>IF(OR(A1007&gt;$AE$6,$AE$6&lt;2,$B$6=0),"",(B1007-$B$5)/$B$6)</f>
      </c>
      <c r="AA1007" s="107">
        <f>IF(Z1007="","",MAX(0.000000000001,MIN(0.999999999999,NORMSDIST(Z1007))))</f>
      </c>
      <c r="AB1007" s="107">
        <f>IF(AA1007="","",LN(AA1007))</f>
      </c>
      <c r="AC1007" s="107">
        <f>IF(OR(A1007&gt;$AE$6,$AE$6&lt;2,$B$6=0),"",INDEX($AA$10:$AA$1009,$AE$6+1-A1007))</f>
      </c>
      <c r="AD1007" s="107">
        <f>IF(AC1007="","",LN(1-AC1007))</f>
      </c>
      <c r="AE1007" s="107">
        <f>IF(AB1007="","",-(2*A1007-1)*(AB1007+AD1007)/$AE$6)</f>
      </c>
      <c r="AF1007" s="106">
        <f>IF(AE1007="","",SUM($AE$10:AE1007)-$AE$6)</f>
      </c>
      <c r="AG1007" s="106"/>
      <c r="AH1007" s="106"/>
      <c r="AI1007" s="106"/>
      <c r="AJ1007" s="106"/>
      <c r="AK1007" s="106"/>
    </row>
    <row r="1008" ht="12.75" customHeight="1">
      <c r="A1008" s="114">
        <v>999.0</v>
      </c>
      <c r="B1008" s="107">
        <f>IF(A1008&gt;$AE$6,"",SMALL(INDIRECT("'Selo '!"&amp;ADDRESS(17,$Z$3+5,4)&amp;":"&amp;ADDRESS(67,$Z$3+5,4)),A1008))</f>
      </c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7"/>
      <c r="Y1008" s="119"/>
      <c r="Z1008" s="107">
        <f>IF(OR(A1008&gt;$AE$6,$AE$6&lt;2,$B$6=0),"",(B1008-$B$5)/$B$6)</f>
      </c>
      <c r="AA1008" s="107">
        <f>IF(Z1008="","",MAX(0.000000000001,MIN(0.999999999999,NORMSDIST(Z1008))))</f>
      </c>
      <c r="AB1008" s="107">
        <f>IF(AA1008="","",LN(AA1008))</f>
      </c>
      <c r="AC1008" s="107">
        <f>IF(OR(A1008&gt;$AE$6,$AE$6&lt;2,$B$6=0),"",INDEX($AA$10:$AA$1009,$AE$6+1-A1008))</f>
      </c>
      <c r="AD1008" s="107">
        <f>IF(AC1008="","",LN(1-AC1008))</f>
      </c>
      <c r="AE1008" s="107">
        <f>IF(AB1008="","",-(2*A1008-1)*(AB1008+AD1008)/$AE$6)</f>
      </c>
      <c r="AF1008" s="106">
        <f>IF(AE1008="","",SUM($AE$10:AE1008)-$AE$6)</f>
      </c>
      <c r="AG1008" s="106"/>
      <c r="AH1008" s="106"/>
      <c r="AI1008" s="106"/>
      <c r="AJ1008" s="106"/>
      <c r="AK1008" s="106"/>
    </row>
    <row r="1009" ht="12.75" customHeight="1">
      <c r="A1009" s="114">
        <v>1000.0</v>
      </c>
      <c r="B1009" s="107">
        <f>IF(A1009&gt;$AE$6,"",SMALL(INDIRECT("'Selo '!"&amp;ADDRESS(17,$Z$3+5,4)&amp;":"&amp;ADDRESS(67,$Z$3+5,4)),A1009))</f>
      </c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7"/>
      <c r="Y1009" s="119"/>
      <c r="Z1009" s="107">
        <f>IF(OR(A1009&gt;$AE$6,$AE$6&lt;2,$B$6=0),"",(B1009-$B$5)/$B$6)</f>
      </c>
      <c r="AA1009" s="107">
        <f>IF(Z1009="","",MAX(0.000000000001,MIN(0.999999999999,NORMSDIST(Z1009))))</f>
      </c>
      <c r="AB1009" s="107">
        <f>IF(AA1009="","",LN(AA1009))</f>
      </c>
      <c r="AC1009" s="107">
        <f>IF(OR(A1009&gt;$AE$6,$AE$6&lt;2,$B$6=0),"",INDEX($AA$10:$AA$1009,$AE$6+1-A1009))</f>
      </c>
      <c r="AD1009" s="107">
        <f>IF(AC1009="","",LN(1-AC1009))</f>
      </c>
      <c r="AE1009" s="107">
        <f>IF(AB1009="","",-(2*A1009-1)*(AB1009+AD1009)/$AE$6)</f>
      </c>
      <c r="AF1009" s="106">
        <f>IF(AE1009="","",SUM($AE$10:AE1009)-$AE$6)</f>
      </c>
      <c r="AG1009" s="106"/>
      <c r="AH1009" s="106"/>
      <c r="AI1009" s="106"/>
      <c r="AJ1009" s="106"/>
      <c r="AK1009" s="106"/>
    </row>
    <row r="1010" ht="12.75" customHeight="1">
      <c r="A1010" s="114"/>
      <c r="B1010" s="107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7"/>
      <c r="Y1010" s="107"/>
      <c r="Z1010" s="107"/>
      <c r="AA1010" s="107"/>
      <c r="AB1010" s="107"/>
      <c r="AC1010" s="107"/>
      <c r="AD1010" s="107"/>
      <c r="AE1010" s="107"/>
      <c r="AF1010" s="106"/>
      <c r="AG1010" s="106"/>
      <c r="AH1010" s="106"/>
      <c r="AI1010" s="106"/>
      <c r="AJ1010" s="106"/>
      <c r="AK1010" s="106"/>
    </row>
    <row r="1011" ht="12.75" customHeight="1">
      <c r="A1011" s="114"/>
      <c r="B1011" s="107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7"/>
      <c r="Y1011" s="107"/>
      <c r="Z1011" s="107"/>
      <c r="AA1011" s="107"/>
      <c r="AB1011" s="107"/>
      <c r="AC1011" s="107"/>
      <c r="AD1011" s="107"/>
      <c r="AE1011" s="107"/>
      <c r="AF1011" s="106"/>
      <c r="AG1011" s="106"/>
      <c r="AH1011" s="106"/>
      <c r="AI1011" s="106"/>
      <c r="AJ1011" s="106"/>
      <c r="AK1011" s="106"/>
    </row>
    <row r="1012" ht="12.75" customHeight="1">
      <c r="A1012" s="114"/>
      <c r="B1012" s="107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7"/>
      <c r="Y1012" s="107"/>
      <c r="Z1012" s="107"/>
      <c r="AA1012" s="107"/>
      <c r="AB1012" s="107"/>
      <c r="AC1012" s="107"/>
      <c r="AD1012" s="107"/>
      <c r="AE1012" s="107"/>
      <c r="AF1012" s="106"/>
      <c r="AG1012" s="106"/>
      <c r="AH1012" s="106"/>
      <c r="AI1012" s="106"/>
      <c r="AJ1012" s="106"/>
      <c r="AK1012" s="106"/>
    </row>
    <row r="1013" ht="12.75" customHeight="1">
      <c r="A1013" s="114"/>
      <c r="B1013" s="107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7"/>
      <c r="Y1013" s="107"/>
      <c r="Z1013" s="107"/>
      <c r="AA1013" s="107"/>
      <c r="AB1013" s="107"/>
      <c r="AC1013" s="107"/>
      <c r="AD1013" s="107"/>
      <c r="AE1013" s="107"/>
      <c r="AF1013" s="106"/>
      <c r="AG1013" s="106"/>
      <c r="AH1013" s="106"/>
      <c r="AI1013" s="106"/>
      <c r="AJ1013" s="106"/>
      <c r="AK1013" s="106"/>
    </row>
    <row r="1014" ht="12.75" customHeight="1">
      <c r="A1014" s="114"/>
      <c r="B1014" s="107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7"/>
      <c r="Y1014" s="107"/>
      <c r="Z1014" s="107"/>
      <c r="AA1014" s="107"/>
      <c r="AB1014" s="107"/>
      <c r="AC1014" s="107"/>
      <c r="AD1014" s="107"/>
      <c r="AE1014" s="107"/>
      <c r="AF1014" s="106"/>
      <c r="AG1014" s="106"/>
      <c r="AH1014" s="106"/>
      <c r="AI1014" s="106"/>
      <c r="AJ1014" s="106"/>
      <c r="AK1014" s="106"/>
    </row>
    <row r="1015" ht="12.75" customHeight="1">
      <c r="A1015" s="114"/>
      <c r="B1015" s="107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7"/>
      <c r="Y1015" s="107"/>
      <c r="Z1015" s="107"/>
      <c r="AA1015" s="107"/>
      <c r="AB1015" s="107"/>
      <c r="AC1015" s="107"/>
      <c r="AD1015" s="107"/>
      <c r="AE1015" s="107"/>
      <c r="AF1015" s="106"/>
      <c r="AG1015" s="106"/>
      <c r="AH1015" s="106"/>
      <c r="AI1015" s="106"/>
      <c r="AJ1015" s="106"/>
      <c r="AK1015" s="106"/>
    </row>
    <row r="1016" ht="12.75" customHeight="1">
      <c r="A1016" s="114"/>
      <c r="B1016" s="107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7"/>
      <c r="Y1016" s="107"/>
      <c r="Z1016" s="107"/>
      <c r="AA1016" s="107"/>
      <c r="AB1016" s="107"/>
      <c r="AC1016" s="107"/>
      <c r="AD1016" s="107"/>
      <c r="AE1016" s="107"/>
      <c r="AF1016" s="106"/>
      <c r="AG1016" s="106"/>
      <c r="AH1016" s="106"/>
      <c r="AI1016" s="106"/>
      <c r="AJ1016" s="106"/>
      <c r="AK1016" s="106"/>
    </row>
    <row r="1017" ht="12.75" customHeight="1">
      <c r="A1017" s="114"/>
      <c r="B1017" s="107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7"/>
      <c r="Y1017" s="107"/>
      <c r="Z1017" s="107"/>
      <c r="AA1017" s="107"/>
      <c r="AB1017" s="107"/>
      <c r="AC1017" s="107"/>
      <c r="AD1017" s="107"/>
      <c r="AE1017" s="107"/>
      <c r="AF1017" s="106"/>
      <c r="AG1017" s="106"/>
      <c r="AH1017" s="106"/>
      <c r="AI1017" s="106"/>
      <c r="AJ1017" s="106"/>
      <c r="AK1017" s="106"/>
    </row>
    <row r="1018" ht="12.75" customHeight="1">
      <c r="A1018" s="114"/>
      <c r="B1018" s="107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7"/>
      <c r="Y1018" s="107"/>
      <c r="Z1018" s="107"/>
      <c r="AA1018" s="107"/>
      <c r="AB1018" s="107"/>
      <c r="AC1018" s="107"/>
      <c r="AD1018" s="107"/>
      <c r="AE1018" s="107"/>
      <c r="AF1018" s="106"/>
      <c r="AG1018" s="106"/>
      <c r="AH1018" s="106"/>
      <c r="AI1018" s="106"/>
      <c r="AJ1018" s="106"/>
      <c r="AK1018" s="106"/>
    </row>
    <row r="1019" ht="12.75" customHeight="1">
      <c r="A1019" s="114"/>
      <c r="B1019" s="107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7"/>
      <c r="Y1019" s="107"/>
      <c r="Z1019" s="107"/>
      <c r="AA1019" s="107"/>
      <c r="AB1019" s="107"/>
      <c r="AC1019" s="107"/>
      <c r="AD1019" s="107"/>
      <c r="AE1019" s="107"/>
      <c r="AF1019" s="106"/>
      <c r="AG1019" s="106"/>
      <c r="AH1019" s="106"/>
      <c r="AI1019" s="106"/>
      <c r="AJ1019" s="106"/>
      <c r="AK1019" s="106"/>
    </row>
    <row r="1020" ht="12.75" customHeight="1">
      <c r="A1020" s="114"/>
      <c r="B1020" s="107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7"/>
      <c r="Y1020" s="107"/>
      <c r="Z1020" s="107"/>
      <c r="AA1020" s="107"/>
      <c r="AB1020" s="107"/>
      <c r="AC1020" s="107"/>
      <c r="AD1020" s="107"/>
      <c r="AE1020" s="107"/>
      <c r="AF1020" s="106"/>
      <c r="AG1020" s="106"/>
      <c r="AH1020" s="106"/>
      <c r="AI1020" s="106"/>
      <c r="AJ1020" s="106"/>
      <c r="AK1020" s="106"/>
    </row>
    <row r="1021" ht="12.75" customHeight="1">
      <c r="A1021" s="114"/>
      <c r="B1021" s="107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7"/>
      <c r="Y1021" s="107"/>
      <c r="Z1021" s="107"/>
      <c r="AA1021" s="107"/>
      <c r="AB1021" s="107"/>
      <c r="AC1021" s="107"/>
      <c r="AD1021" s="107"/>
      <c r="AE1021" s="107"/>
      <c r="AF1021" s="106"/>
      <c r="AG1021" s="106"/>
      <c r="AH1021" s="106"/>
      <c r="AI1021" s="106"/>
      <c r="AJ1021" s="106"/>
      <c r="AK1021" s="106"/>
    </row>
    <row r="1022" ht="12.75" customHeight="1">
      <c r="A1022" s="114"/>
      <c r="B1022" s="107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7"/>
      <c r="Y1022" s="107"/>
      <c r="Z1022" s="107"/>
      <c r="AA1022" s="107"/>
      <c r="AB1022" s="107"/>
      <c r="AC1022" s="107"/>
      <c r="AD1022" s="107"/>
      <c r="AE1022" s="107"/>
      <c r="AF1022" s="106"/>
      <c r="AG1022" s="106"/>
      <c r="AH1022" s="106"/>
      <c r="AI1022" s="106"/>
      <c r="AJ1022" s="106"/>
      <c r="AK1022" s="106"/>
    </row>
    <row r="1023" ht="12.75" customHeight="1">
      <c r="A1023" s="114"/>
      <c r="B1023" s="107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7"/>
      <c r="Y1023" s="107"/>
      <c r="Z1023" s="107"/>
      <c r="AA1023" s="107"/>
      <c r="AB1023" s="107"/>
      <c r="AC1023" s="107"/>
      <c r="AD1023" s="107"/>
      <c r="AE1023" s="107"/>
      <c r="AF1023" s="106"/>
      <c r="AG1023" s="106"/>
      <c r="AH1023" s="106"/>
      <c r="AI1023" s="106"/>
      <c r="AJ1023" s="106"/>
      <c r="AK1023" s="106"/>
    </row>
    <row r="1024" ht="12.75" customHeight="1">
      <c r="A1024" s="114"/>
      <c r="B1024" s="107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7"/>
      <c r="Y1024" s="107"/>
      <c r="Z1024" s="107"/>
      <c r="AA1024" s="107"/>
      <c r="AB1024" s="107"/>
      <c r="AC1024" s="107"/>
      <c r="AD1024" s="107"/>
      <c r="AE1024" s="107"/>
      <c r="AF1024" s="106"/>
      <c r="AG1024" s="106"/>
      <c r="AH1024" s="106"/>
      <c r="AI1024" s="106"/>
      <c r="AJ1024" s="106"/>
      <c r="AK1024" s="106"/>
    </row>
    <row r="1025" ht="12.75" customHeight="1">
      <c r="A1025" s="114"/>
      <c r="B1025" s="107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7"/>
      <c r="Y1025" s="107"/>
      <c r="Z1025" s="107"/>
      <c r="AA1025" s="107"/>
      <c r="AB1025" s="107"/>
      <c r="AC1025" s="107"/>
      <c r="AD1025" s="107"/>
      <c r="AE1025" s="107"/>
      <c r="AF1025" s="106"/>
      <c r="AG1025" s="106"/>
      <c r="AH1025" s="106"/>
      <c r="AI1025" s="106"/>
      <c r="AJ1025" s="106"/>
      <c r="AK1025" s="106"/>
    </row>
    <row r="1026" ht="12.75" customHeight="1">
      <c r="A1026" s="114"/>
      <c r="B1026" s="107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7"/>
      <c r="Y1026" s="107"/>
      <c r="Z1026" s="107"/>
      <c r="AA1026" s="107"/>
      <c r="AB1026" s="107"/>
      <c r="AC1026" s="107"/>
      <c r="AD1026" s="107"/>
      <c r="AE1026" s="107"/>
      <c r="AF1026" s="106"/>
      <c r="AG1026" s="106"/>
      <c r="AH1026" s="106"/>
      <c r="AI1026" s="106"/>
      <c r="AJ1026" s="106"/>
      <c r="AK1026" s="106"/>
    </row>
    <row r="1027" ht="12.75" customHeight="1">
      <c r="A1027" s="114"/>
      <c r="B1027" s="107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7"/>
      <c r="Y1027" s="107"/>
      <c r="Z1027" s="107"/>
      <c r="AA1027" s="107"/>
      <c r="AB1027" s="107"/>
      <c r="AC1027" s="107"/>
      <c r="AD1027" s="107"/>
      <c r="AE1027" s="107"/>
      <c r="AF1027" s="106"/>
      <c r="AG1027" s="106"/>
      <c r="AH1027" s="106"/>
      <c r="AI1027" s="106"/>
      <c r="AJ1027" s="106"/>
      <c r="AK1027" s="106"/>
    </row>
    <row r="1028" ht="12.75" customHeight="1">
      <c r="A1028" s="114"/>
      <c r="B1028" s="107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7"/>
      <c r="Y1028" s="107"/>
      <c r="Z1028" s="107"/>
      <c r="AA1028" s="107"/>
      <c r="AB1028" s="107"/>
      <c r="AC1028" s="107"/>
      <c r="AD1028" s="107"/>
      <c r="AE1028" s="107"/>
      <c r="AF1028" s="106"/>
      <c r="AG1028" s="106"/>
      <c r="AH1028" s="106"/>
      <c r="AI1028" s="106"/>
      <c r="AJ1028" s="106"/>
      <c r="AK1028" s="106"/>
    </row>
    <row r="1029" ht="12.75" customHeight="1">
      <c r="A1029" s="114"/>
      <c r="B1029" s="107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7"/>
      <c r="Y1029" s="107"/>
      <c r="Z1029" s="107"/>
      <c r="AA1029" s="107"/>
      <c r="AB1029" s="107"/>
      <c r="AC1029" s="107"/>
      <c r="AD1029" s="107"/>
      <c r="AE1029" s="107"/>
      <c r="AF1029" s="106"/>
      <c r="AG1029" s="106"/>
      <c r="AH1029" s="106"/>
      <c r="AI1029" s="106"/>
      <c r="AJ1029" s="106"/>
      <c r="AK1029" s="106"/>
    </row>
    <row r="1030" ht="12.75" customHeight="1">
      <c r="A1030" s="114"/>
      <c r="B1030" s="107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7"/>
      <c r="Y1030" s="107"/>
      <c r="Z1030" s="107"/>
      <c r="AA1030" s="107"/>
      <c r="AB1030" s="107"/>
      <c r="AC1030" s="107"/>
      <c r="AD1030" s="107"/>
      <c r="AE1030" s="107"/>
      <c r="AF1030" s="106"/>
      <c r="AG1030" s="106"/>
      <c r="AH1030" s="106"/>
      <c r="AI1030" s="106"/>
      <c r="AJ1030" s="106"/>
      <c r="AK1030" s="106"/>
    </row>
    <row r="1031" ht="12.75" customHeight="1">
      <c r="A1031" s="114"/>
      <c r="B1031" s="107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7"/>
      <c r="Y1031" s="107"/>
      <c r="Z1031" s="107"/>
      <c r="AA1031" s="107"/>
      <c r="AB1031" s="107"/>
      <c r="AC1031" s="107"/>
      <c r="AD1031" s="107"/>
      <c r="AE1031" s="107"/>
      <c r="AF1031" s="106"/>
      <c r="AG1031" s="106"/>
      <c r="AH1031" s="106"/>
      <c r="AI1031" s="106"/>
      <c r="AJ1031" s="106"/>
      <c r="AK1031" s="106"/>
    </row>
    <row r="1032" ht="12.75" customHeight="1">
      <c r="A1032" s="114"/>
      <c r="B1032" s="107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7"/>
      <c r="Y1032" s="107"/>
      <c r="Z1032" s="107"/>
      <c r="AA1032" s="107"/>
      <c r="AB1032" s="107"/>
      <c r="AC1032" s="107"/>
      <c r="AD1032" s="107"/>
      <c r="AE1032" s="107"/>
      <c r="AF1032" s="106"/>
      <c r="AG1032" s="106"/>
      <c r="AH1032" s="106"/>
      <c r="AI1032" s="106"/>
      <c r="AJ1032" s="106"/>
      <c r="AK1032" s="106"/>
    </row>
    <row r="1033" ht="12.75" customHeight="1">
      <c r="A1033" s="114"/>
      <c r="B1033" s="107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7"/>
      <c r="Y1033" s="107"/>
      <c r="Z1033" s="107"/>
      <c r="AA1033" s="107"/>
      <c r="AB1033" s="107"/>
      <c r="AC1033" s="107"/>
      <c r="AD1033" s="107"/>
      <c r="AE1033" s="107"/>
      <c r="AF1033" s="106"/>
      <c r="AG1033" s="106"/>
      <c r="AH1033" s="106"/>
      <c r="AI1033" s="106"/>
      <c r="AJ1033" s="106"/>
      <c r="AK1033" s="106"/>
    </row>
    <row r="1034" ht="12.75" customHeight="1">
      <c r="A1034" s="114"/>
      <c r="B1034" s="107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7"/>
      <c r="Y1034" s="107"/>
      <c r="Z1034" s="107"/>
      <c r="AA1034" s="107"/>
      <c r="AB1034" s="107"/>
      <c r="AC1034" s="107"/>
      <c r="AD1034" s="107"/>
      <c r="AE1034" s="107"/>
      <c r="AF1034" s="106"/>
      <c r="AG1034" s="106"/>
      <c r="AH1034" s="106"/>
      <c r="AI1034" s="106"/>
      <c r="AJ1034" s="106"/>
      <c r="AK1034" s="106"/>
    </row>
    <row r="1035" ht="12.75" customHeight="1">
      <c r="A1035" s="114"/>
      <c r="B1035" s="107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7"/>
      <c r="Y1035" s="107"/>
      <c r="Z1035" s="107"/>
      <c r="AA1035" s="107"/>
      <c r="AB1035" s="107"/>
      <c r="AC1035" s="107"/>
      <c r="AD1035" s="107"/>
      <c r="AE1035" s="107"/>
      <c r="AF1035" s="106"/>
      <c r="AG1035" s="106"/>
      <c r="AH1035" s="106"/>
      <c r="AI1035" s="106"/>
      <c r="AJ1035" s="106"/>
      <c r="AK1035" s="106"/>
    </row>
    <row r="1036" ht="12.75" customHeight="1">
      <c r="A1036" s="114"/>
      <c r="B1036" s="107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7"/>
      <c r="Y1036" s="107"/>
      <c r="Z1036" s="107"/>
      <c r="AA1036" s="107"/>
      <c r="AB1036" s="107"/>
      <c r="AC1036" s="107"/>
      <c r="AD1036" s="107"/>
      <c r="AE1036" s="107"/>
      <c r="AF1036" s="106"/>
      <c r="AG1036" s="106"/>
      <c r="AH1036" s="106"/>
      <c r="AI1036" s="106"/>
      <c r="AJ1036" s="106"/>
      <c r="AK1036" s="106"/>
    </row>
    <row r="1037" ht="12.75" customHeight="1">
      <c r="A1037" s="114"/>
      <c r="B1037" s="107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7"/>
      <c r="Y1037" s="107"/>
      <c r="Z1037" s="107"/>
      <c r="AA1037" s="107"/>
      <c r="AB1037" s="107"/>
      <c r="AC1037" s="107"/>
      <c r="AD1037" s="107"/>
      <c r="AE1037" s="107"/>
      <c r="AF1037" s="106"/>
      <c r="AG1037" s="106"/>
      <c r="AH1037" s="106"/>
      <c r="AI1037" s="106"/>
      <c r="AJ1037" s="106"/>
      <c r="AK1037" s="106"/>
    </row>
    <row r="1038" ht="12.75" customHeight="1">
      <c r="A1038" s="114"/>
      <c r="B1038" s="107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7"/>
      <c r="Y1038" s="107"/>
      <c r="Z1038" s="107"/>
      <c r="AA1038" s="107"/>
      <c r="AB1038" s="107"/>
      <c r="AC1038" s="107"/>
      <c r="AD1038" s="107"/>
      <c r="AE1038" s="107"/>
      <c r="AF1038" s="106"/>
      <c r="AG1038" s="106"/>
      <c r="AH1038" s="106"/>
      <c r="AI1038" s="106"/>
      <c r="AJ1038" s="106"/>
      <c r="AK1038" s="106"/>
    </row>
    <row r="1039" ht="12.75" customHeight="1">
      <c r="A1039" s="114"/>
      <c r="B1039" s="107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7"/>
      <c r="Y1039" s="107"/>
      <c r="Z1039" s="107"/>
      <c r="AA1039" s="107"/>
      <c r="AB1039" s="107"/>
      <c r="AC1039" s="107"/>
      <c r="AD1039" s="107"/>
      <c r="AE1039" s="107"/>
      <c r="AF1039" s="106"/>
      <c r="AG1039" s="106"/>
      <c r="AH1039" s="106"/>
      <c r="AI1039" s="106"/>
      <c r="AJ1039" s="106"/>
      <c r="AK1039" s="106"/>
    </row>
    <row r="1040" ht="12.75" customHeight="1">
      <c r="A1040" s="114"/>
      <c r="B1040" s="107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7"/>
      <c r="Y1040" s="107"/>
      <c r="Z1040" s="107"/>
      <c r="AA1040" s="107"/>
      <c r="AB1040" s="107"/>
      <c r="AC1040" s="107"/>
      <c r="AD1040" s="107"/>
      <c r="AE1040" s="107"/>
      <c r="AF1040" s="106"/>
      <c r="AG1040" s="106"/>
      <c r="AH1040" s="106"/>
      <c r="AI1040" s="106"/>
      <c r="AJ1040" s="106"/>
      <c r="AK1040" s="106"/>
    </row>
    <row r="1041" ht="12.75" customHeight="1">
      <c r="A1041" s="114"/>
      <c r="B1041" s="107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7"/>
      <c r="Y1041" s="107"/>
      <c r="Z1041" s="107"/>
      <c r="AA1041" s="107"/>
      <c r="AB1041" s="107"/>
      <c r="AC1041" s="107"/>
      <c r="AD1041" s="107"/>
      <c r="AE1041" s="107"/>
      <c r="AF1041" s="106"/>
      <c r="AG1041" s="106"/>
      <c r="AH1041" s="106"/>
      <c r="AI1041" s="106"/>
      <c r="AJ1041" s="106"/>
      <c r="AK1041" s="106"/>
    </row>
    <row r="1042" ht="12.75" customHeight="1">
      <c r="A1042" s="114"/>
      <c r="B1042" s="107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7"/>
      <c r="Y1042" s="107"/>
      <c r="Z1042" s="107"/>
      <c r="AA1042" s="107"/>
      <c r="AB1042" s="107"/>
      <c r="AC1042" s="107"/>
      <c r="AD1042" s="107"/>
      <c r="AE1042" s="107"/>
      <c r="AF1042" s="106"/>
      <c r="AG1042" s="106"/>
      <c r="AH1042" s="106"/>
      <c r="AI1042" s="106"/>
      <c r="AJ1042" s="106"/>
      <c r="AK1042" s="106"/>
    </row>
    <row r="1043" ht="12.75" customHeight="1">
      <c r="A1043" s="114"/>
      <c r="B1043" s="107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7"/>
      <c r="Y1043" s="107"/>
      <c r="Z1043" s="107"/>
      <c r="AA1043" s="107"/>
      <c r="AB1043" s="107"/>
      <c r="AC1043" s="107"/>
      <c r="AD1043" s="107"/>
      <c r="AE1043" s="107"/>
      <c r="AF1043" s="106"/>
      <c r="AG1043" s="106"/>
      <c r="AH1043" s="106"/>
      <c r="AI1043" s="106"/>
      <c r="AJ1043" s="106"/>
      <c r="AK1043" s="106"/>
    </row>
    <row r="1044" ht="12.75" customHeight="1">
      <c r="A1044" s="114"/>
      <c r="B1044" s="107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7"/>
      <c r="Y1044" s="107"/>
      <c r="Z1044" s="107"/>
      <c r="AA1044" s="107"/>
      <c r="AB1044" s="107"/>
      <c r="AC1044" s="107"/>
      <c r="AD1044" s="107"/>
      <c r="AE1044" s="107"/>
      <c r="AF1044" s="106"/>
      <c r="AG1044" s="106"/>
      <c r="AH1044" s="106"/>
      <c r="AI1044" s="106"/>
      <c r="AJ1044" s="106"/>
      <c r="AK1044" s="106"/>
    </row>
    <row r="1045" ht="12.75" customHeight="1">
      <c r="A1045" s="114"/>
      <c r="B1045" s="107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7"/>
      <c r="Y1045" s="107"/>
      <c r="Z1045" s="107"/>
      <c r="AA1045" s="107"/>
      <c r="AB1045" s="107"/>
      <c r="AC1045" s="107"/>
      <c r="AD1045" s="107"/>
      <c r="AE1045" s="107"/>
      <c r="AF1045" s="106"/>
      <c r="AG1045" s="106"/>
      <c r="AH1045" s="106"/>
      <c r="AI1045" s="106"/>
      <c r="AJ1045" s="106"/>
      <c r="AK1045" s="106"/>
    </row>
    <row r="1046" ht="12.75" customHeight="1">
      <c r="A1046" s="114"/>
      <c r="B1046" s="107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7"/>
      <c r="Y1046" s="107"/>
      <c r="Z1046" s="107"/>
      <c r="AA1046" s="107"/>
      <c r="AB1046" s="107"/>
      <c r="AC1046" s="107"/>
      <c r="AD1046" s="107"/>
      <c r="AE1046" s="107"/>
      <c r="AF1046" s="106"/>
      <c r="AG1046" s="106"/>
      <c r="AH1046" s="106"/>
      <c r="AI1046" s="106"/>
      <c r="AJ1046" s="106"/>
      <c r="AK1046" s="106"/>
    </row>
    <row r="1047" ht="12.75" customHeight="1">
      <c r="A1047" s="114"/>
      <c r="B1047" s="107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7"/>
      <c r="Y1047" s="107"/>
      <c r="Z1047" s="107"/>
      <c r="AA1047" s="107"/>
      <c r="AB1047" s="107"/>
      <c r="AC1047" s="107"/>
      <c r="AD1047" s="107"/>
      <c r="AE1047" s="107"/>
      <c r="AF1047" s="106"/>
      <c r="AG1047" s="106"/>
      <c r="AH1047" s="106"/>
      <c r="AI1047" s="106"/>
      <c r="AJ1047" s="106"/>
      <c r="AK1047" s="106"/>
    </row>
    <row r="1048" ht="12.75" customHeight="1">
      <c r="A1048" s="114"/>
      <c r="B1048" s="107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7"/>
      <c r="Y1048" s="107"/>
      <c r="Z1048" s="107"/>
      <c r="AA1048" s="107"/>
      <c r="AB1048" s="107"/>
      <c r="AC1048" s="107"/>
      <c r="AD1048" s="107"/>
      <c r="AE1048" s="107"/>
      <c r="AF1048" s="106"/>
      <c r="AG1048" s="106"/>
      <c r="AH1048" s="106"/>
      <c r="AI1048" s="106"/>
      <c r="AJ1048" s="106"/>
      <c r="AK1048" s="106"/>
    </row>
    <row r="1049" ht="12.75" customHeight="1">
      <c r="A1049" s="114"/>
      <c r="B1049" s="107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7"/>
      <c r="Y1049" s="107"/>
      <c r="Z1049" s="107"/>
      <c r="AA1049" s="107"/>
      <c r="AB1049" s="107"/>
      <c r="AC1049" s="107"/>
      <c r="AD1049" s="107"/>
      <c r="AE1049" s="107"/>
      <c r="AF1049" s="106"/>
      <c r="AG1049" s="106"/>
      <c r="AH1049" s="106"/>
      <c r="AI1049" s="106"/>
      <c r="AJ1049" s="106"/>
      <c r="AK1049" s="106"/>
    </row>
    <row r="1050" ht="12.75" customHeight="1">
      <c r="A1050" s="114"/>
      <c r="B1050" s="107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7"/>
      <c r="Y1050" s="107"/>
      <c r="Z1050" s="107"/>
      <c r="AA1050" s="107"/>
      <c r="AB1050" s="107"/>
      <c r="AC1050" s="107"/>
      <c r="AD1050" s="107"/>
      <c r="AE1050" s="107"/>
      <c r="AF1050" s="106"/>
      <c r="AG1050" s="106"/>
      <c r="AH1050" s="106"/>
      <c r="AI1050" s="106"/>
      <c r="AJ1050" s="106"/>
      <c r="AK1050" s="106"/>
    </row>
    <row r="1051" ht="12.75" customHeight="1">
      <c r="A1051" s="114"/>
      <c r="B1051" s="107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7"/>
      <c r="Y1051" s="107"/>
      <c r="Z1051" s="107"/>
      <c r="AA1051" s="107"/>
      <c r="AB1051" s="107"/>
      <c r="AC1051" s="107"/>
      <c r="AD1051" s="107"/>
      <c r="AE1051" s="107"/>
      <c r="AF1051" s="106"/>
      <c r="AG1051" s="106"/>
      <c r="AH1051" s="106"/>
      <c r="AI1051" s="106"/>
      <c r="AJ1051" s="106"/>
      <c r="AK1051" s="106"/>
    </row>
    <row r="1052" ht="12.75" customHeight="1">
      <c r="A1052" s="114"/>
      <c r="B1052" s="107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7"/>
      <c r="Y1052" s="107"/>
      <c r="Z1052" s="107"/>
      <c r="AA1052" s="107"/>
      <c r="AB1052" s="107"/>
      <c r="AC1052" s="107"/>
      <c r="AD1052" s="107"/>
      <c r="AE1052" s="107"/>
      <c r="AF1052" s="106"/>
      <c r="AG1052" s="106"/>
      <c r="AH1052" s="106"/>
      <c r="AI1052" s="106"/>
      <c r="AJ1052" s="106"/>
      <c r="AK1052" s="106"/>
    </row>
    <row r="1053" ht="12.75" customHeight="1">
      <c r="A1053" s="114"/>
      <c r="B1053" s="107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7"/>
      <c r="Y1053" s="107"/>
      <c r="Z1053" s="107"/>
      <c r="AA1053" s="107"/>
      <c r="AB1053" s="107"/>
      <c r="AC1053" s="107"/>
      <c r="AD1053" s="107"/>
      <c r="AE1053" s="107"/>
      <c r="AF1053" s="106"/>
      <c r="AG1053" s="106"/>
      <c r="AH1053" s="106"/>
      <c r="AI1053" s="106"/>
      <c r="AJ1053" s="106"/>
      <c r="AK1053" s="106"/>
    </row>
    <row r="1054" ht="12.75" customHeight="1">
      <c r="A1054" s="114"/>
      <c r="B1054" s="107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7"/>
      <c r="Y1054" s="107"/>
      <c r="Z1054" s="107"/>
      <c r="AA1054" s="107"/>
      <c r="AB1054" s="107"/>
      <c r="AC1054" s="107"/>
      <c r="AD1054" s="107"/>
      <c r="AE1054" s="107"/>
      <c r="AF1054" s="106"/>
      <c r="AG1054" s="106"/>
      <c r="AH1054" s="106"/>
      <c r="AI1054" s="106"/>
      <c r="AJ1054" s="106"/>
      <c r="AK1054" s="106"/>
    </row>
    <row r="1055" ht="12.75" customHeight="1">
      <c r="A1055" s="114"/>
      <c r="B1055" s="107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7"/>
      <c r="Y1055" s="107"/>
      <c r="Z1055" s="107"/>
      <c r="AA1055" s="107"/>
      <c r="AB1055" s="107"/>
      <c r="AC1055" s="107"/>
      <c r="AD1055" s="107"/>
      <c r="AE1055" s="107"/>
      <c r="AF1055" s="106"/>
      <c r="AG1055" s="106"/>
      <c r="AH1055" s="106"/>
      <c r="AI1055" s="106"/>
      <c r="AJ1055" s="106"/>
      <c r="AK1055" s="106"/>
    </row>
    <row r="1056" ht="12.75" customHeight="1">
      <c r="A1056" s="114"/>
      <c r="B1056" s="107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7"/>
      <c r="Y1056" s="107"/>
      <c r="Z1056" s="107"/>
      <c r="AA1056" s="107"/>
      <c r="AB1056" s="107"/>
      <c r="AC1056" s="107"/>
      <c r="AD1056" s="107"/>
      <c r="AE1056" s="107"/>
      <c r="AF1056" s="106"/>
      <c r="AG1056" s="106"/>
      <c r="AH1056" s="106"/>
      <c r="AI1056" s="106"/>
      <c r="AJ1056" s="106"/>
      <c r="AK1056" s="106"/>
    </row>
    <row r="1057" ht="12.75" customHeight="1">
      <c r="A1057" s="114"/>
      <c r="B1057" s="107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7"/>
      <c r="Y1057" s="107"/>
      <c r="Z1057" s="107"/>
      <c r="AA1057" s="107"/>
      <c r="AB1057" s="107"/>
      <c r="AC1057" s="107"/>
      <c r="AD1057" s="107"/>
      <c r="AE1057" s="107"/>
      <c r="AF1057" s="106"/>
      <c r="AG1057" s="106"/>
      <c r="AH1057" s="106"/>
      <c r="AI1057" s="106"/>
      <c r="AJ1057" s="106"/>
      <c r="AK1057" s="106"/>
    </row>
    <row r="1058" ht="12.75" customHeight="1">
      <c r="A1058" s="114"/>
      <c r="B1058" s="107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7"/>
      <c r="Y1058" s="107"/>
      <c r="Z1058" s="107"/>
      <c r="AA1058" s="107"/>
      <c r="AB1058" s="107"/>
      <c r="AC1058" s="107"/>
      <c r="AD1058" s="107"/>
      <c r="AE1058" s="107"/>
      <c r="AF1058" s="106"/>
      <c r="AG1058" s="106"/>
      <c r="AH1058" s="106"/>
      <c r="AI1058" s="106"/>
      <c r="AJ1058" s="106"/>
      <c r="AK1058" s="106"/>
    </row>
    <row r="1059" ht="12.75" customHeight="1">
      <c r="A1059" s="114"/>
      <c r="B1059" s="107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7"/>
      <c r="Y1059" s="107"/>
      <c r="Z1059" s="107"/>
      <c r="AA1059" s="107"/>
      <c r="AB1059" s="107"/>
      <c r="AC1059" s="107"/>
      <c r="AD1059" s="107"/>
      <c r="AE1059" s="107"/>
      <c r="AF1059" s="106"/>
      <c r="AG1059" s="106"/>
      <c r="AH1059" s="106"/>
      <c r="AI1059" s="106"/>
      <c r="AJ1059" s="106"/>
      <c r="AK1059" s="106"/>
    </row>
    <row r="1060" ht="12.75" customHeight="1">
      <c r="A1060" s="114"/>
      <c r="B1060" s="107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7"/>
      <c r="Y1060" s="107"/>
      <c r="Z1060" s="107"/>
      <c r="AA1060" s="107"/>
      <c r="AB1060" s="107"/>
      <c r="AC1060" s="107"/>
      <c r="AD1060" s="107"/>
      <c r="AE1060" s="107"/>
      <c r="AF1060" s="106"/>
      <c r="AG1060" s="106"/>
      <c r="AH1060" s="106"/>
      <c r="AI1060" s="106"/>
      <c r="AJ1060" s="106"/>
      <c r="AK1060" s="106"/>
    </row>
    <row r="1061" ht="12.75" customHeight="1">
      <c r="A1061" s="114"/>
      <c r="B1061" s="107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7"/>
      <c r="Y1061" s="107"/>
      <c r="Z1061" s="107"/>
      <c r="AA1061" s="107"/>
      <c r="AB1061" s="107"/>
      <c r="AC1061" s="107"/>
      <c r="AD1061" s="107"/>
      <c r="AE1061" s="107"/>
      <c r="AF1061" s="106"/>
      <c r="AG1061" s="106"/>
      <c r="AH1061" s="106"/>
      <c r="AI1061" s="106"/>
      <c r="AJ1061" s="106"/>
      <c r="AK1061" s="106"/>
    </row>
    <row r="1062" ht="12.75" customHeight="1">
      <c r="A1062" s="114"/>
      <c r="B1062" s="107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7"/>
      <c r="Y1062" s="107"/>
      <c r="Z1062" s="107"/>
      <c r="AA1062" s="107"/>
      <c r="AB1062" s="107"/>
      <c r="AC1062" s="107"/>
      <c r="AD1062" s="107"/>
      <c r="AE1062" s="107"/>
      <c r="AF1062" s="106"/>
      <c r="AG1062" s="106"/>
      <c r="AH1062" s="106"/>
      <c r="AI1062" s="106"/>
      <c r="AJ1062" s="106"/>
      <c r="AK1062" s="106"/>
    </row>
    <row r="1063" ht="12.75" customHeight="1">
      <c r="A1063" s="114"/>
      <c r="B1063" s="107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7"/>
      <c r="Y1063" s="107"/>
      <c r="Z1063" s="107"/>
      <c r="AA1063" s="107"/>
      <c r="AB1063" s="107"/>
      <c r="AC1063" s="107"/>
      <c r="AD1063" s="107"/>
      <c r="AE1063" s="107"/>
      <c r="AF1063" s="106"/>
      <c r="AG1063" s="106"/>
      <c r="AH1063" s="106"/>
      <c r="AI1063" s="106"/>
      <c r="AJ1063" s="106"/>
      <c r="AK1063" s="106"/>
    </row>
    <row r="1064" ht="12.75" customHeight="1">
      <c r="A1064" s="114"/>
      <c r="B1064" s="107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7"/>
      <c r="Y1064" s="107"/>
      <c r="Z1064" s="107"/>
      <c r="AA1064" s="107"/>
      <c r="AB1064" s="107"/>
      <c r="AC1064" s="107"/>
      <c r="AD1064" s="107"/>
      <c r="AE1064" s="107"/>
      <c r="AF1064" s="106"/>
      <c r="AG1064" s="106"/>
      <c r="AH1064" s="106"/>
      <c r="AI1064" s="106"/>
      <c r="AJ1064" s="106"/>
      <c r="AK1064" s="106"/>
    </row>
    <row r="1065" ht="12.75" customHeight="1">
      <c r="A1065" s="114"/>
      <c r="B1065" s="107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7"/>
      <c r="Y1065" s="107"/>
      <c r="Z1065" s="107"/>
      <c r="AA1065" s="107"/>
      <c r="AB1065" s="107"/>
      <c r="AC1065" s="107"/>
      <c r="AD1065" s="107"/>
      <c r="AE1065" s="107"/>
      <c r="AF1065" s="106"/>
      <c r="AG1065" s="106"/>
      <c r="AH1065" s="106"/>
      <c r="AI1065" s="106"/>
      <c r="AJ1065" s="106"/>
      <c r="AK1065" s="106"/>
    </row>
    <row r="1066" ht="12.75" customHeight="1">
      <c r="A1066" s="114"/>
      <c r="B1066" s="107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7"/>
      <c r="Y1066" s="107"/>
      <c r="Z1066" s="107"/>
      <c r="AA1066" s="107"/>
      <c r="AB1066" s="107"/>
      <c r="AC1066" s="107"/>
      <c r="AD1066" s="107"/>
      <c r="AE1066" s="107"/>
      <c r="AF1066" s="106"/>
      <c r="AG1066" s="106"/>
      <c r="AH1066" s="106"/>
      <c r="AI1066" s="106"/>
      <c r="AJ1066" s="106"/>
      <c r="AK1066" s="106"/>
    </row>
    <row r="1067" ht="12.75" customHeight="1">
      <c r="A1067" s="114"/>
      <c r="B1067" s="107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7"/>
      <c r="Y1067" s="107"/>
      <c r="Z1067" s="107"/>
      <c r="AA1067" s="107"/>
      <c r="AB1067" s="107"/>
      <c r="AC1067" s="107"/>
      <c r="AD1067" s="107"/>
      <c r="AE1067" s="107"/>
      <c r="AF1067" s="106"/>
      <c r="AG1067" s="106"/>
      <c r="AH1067" s="106"/>
      <c r="AI1067" s="106"/>
      <c r="AJ1067" s="106"/>
      <c r="AK1067" s="106"/>
    </row>
    <row r="1068" ht="12.75" customHeight="1">
      <c r="A1068" s="114"/>
      <c r="B1068" s="107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7"/>
      <c r="Y1068" s="107"/>
      <c r="Z1068" s="107"/>
      <c r="AA1068" s="107"/>
      <c r="AB1068" s="107"/>
      <c r="AC1068" s="107"/>
      <c r="AD1068" s="107"/>
      <c r="AE1068" s="107"/>
      <c r="AF1068" s="106"/>
      <c r="AG1068" s="106"/>
      <c r="AH1068" s="106"/>
      <c r="AI1068" s="106"/>
      <c r="AJ1068" s="106"/>
      <c r="AK1068" s="106"/>
    </row>
    <row r="1069" ht="12.75" customHeight="1">
      <c r="A1069" s="114"/>
      <c r="B1069" s="107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7"/>
      <c r="Y1069" s="107"/>
      <c r="Z1069" s="107"/>
      <c r="AA1069" s="107"/>
      <c r="AB1069" s="107"/>
      <c r="AC1069" s="107"/>
      <c r="AD1069" s="107"/>
      <c r="AE1069" s="107"/>
      <c r="AF1069" s="106"/>
      <c r="AG1069" s="106"/>
      <c r="AH1069" s="106"/>
      <c r="AI1069" s="106"/>
      <c r="AJ1069" s="106"/>
      <c r="AK1069" s="106"/>
    </row>
    <row r="1070" ht="12.75" customHeight="1">
      <c r="A1070" s="114"/>
      <c r="B1070" s="107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7"/>
      <c r="Y1070" s="107"/>
      <c r="Z1070" s="107"/>
      <c r="AA1070" s="107"/>
      <c r="AB1070" s="107"/>
      <c r="AC1070" s="107"/>
      <c r="AD1070" s="107"/>
      <c r="AE1070" s="107"/>
      <c r="AF1070" s="106"/>
      <c r="AG1070" s="106"/>
      <c r="AH1070" s="106"/>
      <c r="AI1070" s="106"/>
      <c r="AJ1070" s="106"/>
      <c r="AK1070" s="106"/>
    </row>
    <row r="1071" ht="12.75" customHeight="1">
      <c r="A1071" s="114"/>
      <c r="B1071" s="107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7"/>
      <c r="Y1071" s="107"/>
      <c r="Z1071" s="107"/>
      <c r="AA1071" s="107"/>
      <c r="AB1071" s="107"/>
      <c r="AC1071" s="107"/>
      <c r="AD1071" s="107"/>
      <c r="AE1071" s="107"/>
      <c r="AF1071" s="106"/>
      <c r="AG1071" s="106"/>
      <c r="AH1071" s="106"/>
      <c r="AI1071" s="106"/>
      <c r="AJ1071" s="106"/>
      <c r="AK1071" s="106"/>
    </row>
    <row r="1072" ht="12.75" customHeight="1">
      <c r="A1072" s="114"/>
      <c r="B1072" s="107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7"/>
      <c r="Y1072" s="107"/>
      <c r="Z1072" s="107"/>
      <c r="AA1072" s="107"/>
      <c r="AB1072" s="107"/>
      <c r="AC1072" s="107"/>
      <c r="AD1072" s="107"/>
      <c r="AE1072" s="107"/>
      <c r="AF1072" s="106"/>
      <c r="AG1072" s="106"/>
      <c r="AH1072" s="106"/>
      <c r="AI1072" s="106"/>
      <c r="AJ1072" s="106"/>
      <c r="AK1072" s="106"/>
    </row>
    <row r="1073" ht="12.75" customHeight="1">
      <c r="A1073" s="114"/>
      <c r="B1073" s="107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7"/>
      <c r="Y1073" s="107"/>
      <c r="Z1073" s="107"/>
      <c r="AA1073" s="107"/>
      <c r="AB1073" s="107"/>
      <c r="AC1073" s="107"/>
      <c r="AD1073" s="107"/>
      <c r="AE1073" s="107"/>
      <c r="AF1073" s="106"/>
      <c r="AG1073" s="106"/>
      <c r="AH1073" s="106"/>
      <c r="AI1073" s="106"/>
      <c r="AJ1073" s="106"/>
      <c r="AK1073" s="106"/>
    </row>
    <row r="1074" ht="12.75" customHeight="1">
      <c r="A1074" s="114"/>
      <c r="B1074" s="107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7"/>
      <c r="Y1074" s="107"/>
      <c r="Z1074" s="107"/>
      <c r="AA1074" s="107"/>
      <c r="AB1074" s="107"/>
      <c r="AC1074" s="107"/>
      <c r="AD1074" s="107"/>
      <c r="AE1074" s="107"/>
      <c r="AF1074" s="106"/>
      <c r="AG1074" s="106"/>
      <c r="AH1074" s="106"/>
      <c r="AI1074" s="106"/>
      <c r="AJ1074" s="106"/>
      <c r="AK1074" s="106"/>
    </row>
    <row r="1075" ht="12.75" customHeight="1">
      <c r="A1075" s="114"/>
      <c r="B1075" s="107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7"/>
      <c r="Y1075" s="107"/>
      <c r="Z1075" s="107"/>
      <c r="AA1075" s="107"/>
      <c r="AB1075" s="107"/>
      <c r="AC1075" s="107"/>
      <c r="AD1075" s="107"/>
      <c r="AE1075" s="107"/>
      <c r="AF1075" s="106"/>
      <c r="AG1075" s="106"/>
      <c r="AH1075" s="106"/>
      <c r="AI1075" s="106"/>
      <c r="AJ1075" s="106"/>
      <c r="AK1075" s="106"/>
    </row>
    <row r="1076" ht="12.75" customHeight="1">
      <c r="A1076" s="114"/>
      <c r="B1076" s="107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7"/>
      <c r="Y1076" s="107"/>
      <c r="Z1076" s="107"/>
      <c r="AA1076" s="107"/>
      <c r="AB1076" s="107"/>
      <c r="AC1076" s="107"/>
      <c r="AD1076" s="107"/>
      <c r="AE1076" s="107"/>
      <c r="AF1076" s="106"/>
      <c r="AG1076" s="106"/>
      <c r="AH1076" s="106"/>
      <c r="AI1076" s="106"/>
      <c r="AJ1076" s="106"/>
      <c r="AK1076" s="106"/>
    </row>
    <row r="1077" ht="12.75" customHeight="1">
      <c r="A1077" s="114"/>
      <c r="B1077" s="107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7"/>
      <c r="Y1077" s="107"/>
      <c r="Z1077" s="107"/>
      <c r="AA1077" s="107"/>
      <c r="AB1077" s="107"/>
      <c r="AC1077" s="107"/>
      <c r="AD1077" s="107"/>
      <c r="AE1077" s="107"/>
      <c r="AF1077" s="106"/>
      <c r="AG1077" s="106"/>
      <c r="AH1077" s="106"/>
      <c r="AI1077" s="106"/>
      <c r="AJ1077" s="106"/>
      <c r="AK1077" s="106"/>
    </row>
    <row r="1078" ht="12.75" customHeight="1">
      <c r="A1078" s="114"/>
      <c r="B1078" s="107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7"/>
      <c r="Y1078" s="107"/>
      <c r="Z1078" s="107"/>
      <c r="AA1078" s="107"/>
      <c r="AB1078" s="107"/>
      <c r="AC1078" s="107"/>
      <c r="AD1078" s="107"/>
      <c r="AE1078" s="107"/>
      <c r="AF1078" s="106"/>
      <c r="AG1078" s="106"/>
      <c r="AH1078" s="106"/>
      <c r="AI1078" s="106"/>
      <c r="AJ1078" s="106"/>
      <c r="AK1078" s="106"/>
    </row>
    <row r="1079" ht="12.75" customHeight="1">
      <c r="A1079" s="114"/>
      <c r="B1079" s="107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7"/>
      <c r="Y1079" s="107"/>
      <c r="Z1079" s="107"/>
      <c r="AA1079" s="107"/>
      <c r="AB1079" s="107"/>
      <c r="AC1079" s="107"/>
      <c r="AD1079" s="107"/>
      <c r="AE1079" s="107"/>
      <c r="AF1079" s="106"/>
      <c r="AG1079" s="106"/>
      <c r="AH1079" s="106"/>
      <c r="AI1079" s="106"/>
      <c r="AJ1079" s="106"/>
      <c r="AK1079" s="106"/>
    </row>
    <row r="1080" ht="12.75" customHeight="1">
      <c r="A1080" s="114"/>
      <c r="B1080" s="107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7"/>
      <c r="Y1080" s="107"/>
      <c r="Z1080" s="107"/>
      <c r="AA1080" s="107"/>
      <c r="AB1080" s="107"/>
      <c r="AC1080" s="107"/>
      <c r="AD1080" s="107"/>
      <c r="AE1080" s="107"/>
      <c r="AF1080" s="106"/>
      <c r="AG1080" s="106"/>
      <c r="AH1080" s="106"/>
      <c r="AI1080" s="106"/>
      <c r="AJ1080" s="106"/>
      <c r="AK1080" s="106"/>
    </row>
    <row r="1081" ht="12.75" customHeight="1">
      <c r="A1081" s="114"/>
      <c r="B1081" s="107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7"/>
      <c r="Y1081" s="107"/>
      <c r="Z1081" s="107"/>
      <c r="AA1081" s="107"/>
      <c r="AB1081" s="107"/>
      <c r="AC1081" s="107"/>
      <c r="AD1081" s="107"/>
      <c r="AE1081" s="107"/>
      <c r="AF1081" s="106"/>
      <c r="AG1081" s="106"/>
      <c r="AH1081" s="106"/>
      <c r="AI1081" s="106"/>
      <c r="AJ1081" s="106"/>
      <c r="AK1081" s="106"/>
    </row>
    <row r="1082" ht="12.75" customHeight="1">
      <c r="A1082" s="114"/>
      <c r="B1082" s="107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7"/>
      <c r="Y1082" s="107"/>
      <c r="Z1082" s="107"/>
      <c r="AA1082" s="107"/>
      <c r="AB1082" s="107"/>
      <c r="AC1082" s="107"/>
      <c r="AD1082" s="107"/>
      <c r="AE1082" s="107"/>
      <c r="AF1082" s="106"/>
      <c r="AG1082" s="106"/>
      <c r="AH1082" s="106"/>
      <c r="AI1082" s="106"/>
      <c r="AJ1082" s="106"/>
      <c r="AK1082" s="106"/>
    </row>
    <row r="1083" ht="12.75" customHeight="1">
      <c r="A1083" s="114"/>
      <c r="B1083" s="107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7"/>
      <c r="Y1083" s="107"/>
      <c r="Z1083" s="107"/>
      <c r="AA1083" s="107"/>
      <c r="AB1083" s="107"/>
      <c r="AC1083" s="107"/>
      <c r="AD1083" s="107"/>
      <c r="AE1083" s="107"/>
      <c r="AF1083" s="106"/>
      <c r="AG1083" s="106"/>
      <c r="AH1083" s="106"/>
      <c r="AI1083" s="106"/>
      <c r="AJ1083" s="106"/>
      <c r="AK1083" s="106"/>
    </row>
    <row r="1084" ht="12.75" customHeight="1">
      <c r="A1084" s="114"/>
      <c r="B1084" s="107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7"/>
      <c r="Y1084" s="107"/>
      <c r="Z1084" s="107"/>
      <c r="AA1084" s="107"/>
      <c r="AB1084" s="107"/>
      <c r="AC1084" s="107"/>
      <c r="AD1084" s="107"/>
      <c r="AE1084" s="107"/>
      <c r="AF1084" s="106"/>
      <c r="AG1084" s="106"/>
      <c r="AH1084" s="106"/>
      <c r="AI1084" s="106"/>
      <c r="AJ1084" s="106"/>
      <c r="AK1084" s="106"/>
    </row>
    <row r="1085" ht="12.75" customHeight="1">
      <c r="A1085" s="114"/>
      <c r="B1085" s="107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7"/>
      <c r="Y1085" s="107"/>
      <c r="Z1085" s="107"/>
      <c r="AA1085" s="107"/>
      <c r="AB1085" s="107"/>
      <c r="AC1085" s="107"/>
      <c r="AD1085" s="107"/>
      <c r="AE1085" s="107"/>
      <c r="AF1085" s="106"/>
      <c r="AG1085" s="106"/>
      <c r="AH1085" s="106"/>
      <c r="AI1085" s="106"/>
      <c r="AJ1085" s="106"/>
      <c r="AK1085" s="106"/>
    </row>
    <row r="1086" ht="12.75" customHeight="1">
      <c r="A1086" s="114"/>
      <c r="B1086" s="107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7"/>
      <c r="Y1086" s="107"/>
      <c r="Z1086" s="107"/>
      <c r="AA1086" s="107"/>
      <c r="AB1086" s="107"/>
      <c r="AC1086" s="107"/>
      <c r="AD1086" s="107"/>
      <c r="AE1086" s="107"/>
      <c r="AF1086" s="106"/>
      <c r="AG1086" s="106"/>
      <c r="AH1086" s="106"/>
      <c r="AI1086" s="106"/>
      <c r="AJ1086" s="106"/>
      <c r="AK1086" s="106"/>
    </row>
    <row r="1087" ht="12.75" customHeight="1">
      <c r="A1087" s="114"/>
      <c r="B1087" s="107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7"/>
      <c r="Y1087" s="107"/>
      <c r="Z1087" s="107"/>
      <c r="AA1087" s="107"/>
      <c r="AB1087" s="107"/>
      <c r="AC1087" s="107"/>
      <c r="AD1087" s="107"/>
      <c r="AE1087" s="107"/>
      <c r="AF1087" s="106"/>
      <c r="AG1087" s="106"/>
      <c r="AH1087" s="106"/>
      <c r="AI1087" s="106"/>
      <c r="AJ1087" s="106"/>
      <c r="AK1087" s="106"/>
    </row>
    <row r="1088" ht="12.75" customHeight="1">
      <c r="A1088" s="114"/>
      <c r="B1088" s="107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7"/>
      <c r="Y1088" s="107"/>
      <c r="Z1088" s="107"/>
      <c r="AA1088" s="107"/>
      <c r="AB1088" s="107"/>
      <c r="AC1088" s="107"/>
      <c r="AD1088" s="107"/>
      <c r="AE1088" s="107"/>
      <c r="AF1088" s="106"/>
      <c r="AG1088" s="106"/>
      <c r="AH1088" s="106"/>
      <c r="AI1088" s="106"/>
      <c r="AJ1088" s="106"/>
      <c r="AK1088" s="106"/>
    </row>
    <row r="1089" ht="12.75" customHeight="1">
      <c r="A1089" s="114"/>
      <c r="B1089" s="107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7"/>
      <c r="Y1089" s="107"/>
      <c r="Z1089" s="107"/>
      <c r="AA1089" s="107"/>
      <c r="AB1089" s="107"/>
      <c r="AC1089" s="107"/>
      <c r="AD1089" s="107"/>
      <c r="AE1089" s="107"/>
      <c r="AF1089" s="106"/>
      <c r="AG1089" s="106"/>
      <c r="AH1089" s="106"/>
      <c r="AI1089" s="106"/>
      <c r="AJ1089" s="106"/>
      <c r="AK1089" s="106"/>
    </row>
    <row r="1090" ht="12.75" customHeight="1">
      <c r="A1090" s="114"/>
      <c r="B1090" s="107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7"/>
      <c r="Y1090" s="107"/>
      <c r="Z1090" s="107"/>
      <c r="AA1090" s="107"/>
      <c r="AB1090" s="107"/>
      <c r="AC1090" s="107"/>
      <c r="AD1090" s="107"/>
      <c r="AE1090" s="107"/>
      <c r="AF1090" s="106"/>
      <c r="AG1090" s="106"/>
      <c r="AH1090" s="106"/>
      <c r="AI1090" s="106"/>
      <c r="AJ1090" s="106"/>
      <c r="AK1090" s="106"/>
    </row>
    <row r="1091" ht="12.75" customHeight="1">
      <c r="A1091" s="114"/>
      <c r="B1091" s="107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7"/>
      <c r="Y1091" s="107"/>
      <c r="Z1091" s="107"/>
      <c r="AA1091" s="107"/>
      <c r="AB1091" s="107"/>
      <c r="AC1091" s="107"/>
      <c r="AD1091" s="107"/>
      <c r="AE1091" s="107"/>
      <c r="AF1091" s="106"/>
      <c r="AG1091" s="106"/>
      <c r="AH1091" s="106"/>
      <c r="AI1091" s="106"/>
      <c r="AJ1091" s="106"/>
      <c r="AK1091" s="106"/>
    </row>
    <row r="1092" ht="12.75" customHeight="1">
      <c r="A1092" s="114"/>
      <c r="B1092" s="107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7"/>
      <c r="Y1092" s="107"/>
      <c r="Z1092" s="107"/>
      <c r="AA1092" s="107"/>
      <c r="AB1092" s="107"/>
      <c r="AC1092" s="107"/>
      <c r="AD1092" s="107"/>
      <c r="AE1092" s="107"/>
      <c r="AF1092" s="106"/>
      <c r="AG1092" s="106"/>
      <c r="AH1092" s="106"/>
      <c r="AI1092" s="106"/>
      <c r="AJ1092" s="106"/>
      <c r="AK1092" s="106"/>
    </row>
    <row r="1093" ht="12.75" customHeight="1">
      <c r="A1093" s="114"/>
      <c r="B1093" s="107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7"/>
      <c r="Y1093" s="107"/>
      <c r="Z1093" s="107"/>
      <c r="AA1093" s="107"/>
      <c r="AB1093" s="107"/>
      <c r="AC1093" s="107"/>
      <c r="AD1093" s="107"/>
      <c r="AE1093" s="107"/>
      <c r="AF1093" s="106"/>
      <c r="AG1093" s="106"/>
      <c r="AH1093" s="106"/>
      <c r="AI1093" s="106"/>
      <c r="AJ1093" s="106"/>
      <c r="AK1093" s="106"/>
    </row>
    <row r="1094" ht="12.75" customHeight="1">
      <c r="A1094" s="114"/>
      <c r="B1094" s="107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7"/>
      <c r="Y1094" s="107"/>
      <c r="Z1094" s="107"/>
      <c r="AA1094" s="107"/>
      <c r="AB1094" s="107"/>
      <c r="AC1094" s="107"/>
      <c r="AD1094" s="107"/>
      <c r="AE1094" s="107"/>
      <c r="AF1094" s="106"/>
      <c r="AG1094" s="106"/>
      <c r="AH1094" s="106"/>
      <c r="AI1094" s="106"/>
      <c r="AJ1094" s="106"/>
      <c r="AK1094" s="106"/>
    </row>
    <row r="1095" ht="12.75" customHeight="1">
      <c r="A1095" s="114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7"/>
      <c r="Y1095" s="107"/>
      <c r="Z1095" s="107"/>
      <c r="AA1095" s="107"/>
      <c r="AB1095" s="107"/>
      <c r="AC1095" s="107"/>
      <c r="AD1095" s="107"/>
      <c r="AE1095" s="107"/>
      <c r="AF1095" s="106"/>
      <c r="AG1095" s="106"/>
      <c r="AH1095" s="106"/>
      <c r="AI1095" s="106"/>
      <c r="AJ1095" s="106"/>
      <c r="AK1095" s="106"/>
    </row>
    <row r="1096" ht="12.75" customHeight="1">
      <c r="A1096" s="114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7"/>
      <c r="Y1096" s="107"/>
      <c r="Z1096" s="107"/>
      <c r="AA1096" s="107"/>
      <c r="AB1096" s="107"/>
      <c r="AC1096" s="107"/>
      <c r="AD1096" s="107"/>
      <c r="AE1096" s="107"/>
      <c r="AF1096" s="106"/>
      <c r="AG1096" s="106"/>
      <c r="AH1096" s="106"/>
      <c r="AI1096" s="106"/>
      <c r="AJ1096" s="106"/>
      <c r="AK1096" s="106"/>
    </row>
    <row r="1097" ht="12.75" customHeight="1">
      <c r="A1097" s="114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7"/>
      <c r="Y1097" s="107"/>
      <c r="Z1097" s="107"/>
      <c r="AA1097" s="107"/>
      <c r="AB1097" s="107"/>
      <c r="AC1097" s="107"/>
      <c r="AD1097" s="107"/>
      <c r="AE1097" s="107"/>
      <c r="AF1097" s="106"/>
      <c r="AG1097" s="106"/>
      <c r="AH1097" s="106"/>
      <c r="AI1097" s="106"/>
      <c r="AJ1097" s="106"/>
      <c r="AK1097" s="106"/>
    </row>
    <row r="1098" ht="12.75" customHeight="1">
      <c r="A1098" s="114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7"/>
      <c r="Y1098" s="107"/>
      <c r="Z1098" s="107"/>
      <c r="AA1098" s="107"/>
      <c r="AB1098" s="107"/>
      <c r="AC1098" s="107"/>
      <c r="AD1098" s="107"/>
      <c r="AE1098" s="107"/>
      <c r="AF1098" s="106"/>
      <c r="AG1098" s="106"/>
      <c r="AH1098" s="106"/>
      <c r="AI1098" s="106"/>
      <c r="AJ1098" s="106"/>
      <c r="AK1098" s="106"/>
    </row>
    <row r="1099" ht="12.75" customHeight="1">
      <c r="A1099" s="114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7"/>
      <c r="Y1099" s="107"/>
      <c r="Z1099" s="107"/>
      <c r="AA1099" s="107"/>
      <c r="AB1099" s="107"/>
      <c r="AC1099" s="107"/>
      <c r="AD1099" s="107"/>
      <c r="AE1099" s="107"/>
      <c r="AF1099" s="106"/>
      <c r="AG1099" s="106"/>
      <c r="AH1099" s="106"/>
      <c r="AI1099" s="106"/>
      <c r="AJ1099" s="106"/>
      <c r="AK1099" s="106"/>
    </row>
    <row r="1100" ht="12.75" customHeight="1">
      <c r="A1100" s="114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7"/>
      <c r="Y1100" s="107"/>
      <c r="Z1100" s="107"/>
      <c r="AA1100" s="107"/>
      <c r="AB1100" s="107"/>
      <c r="AC1100" s="107"/>
      <c r="AD1100" s="107"/>
      <c r="AE1100" s="107"/>
      <c r="AF1100" s="106"/>
      <c r="AG1100" s="106"/>
      <c r="AH1100" s="106"/>
      <c r="AI1100" s="106"/>
      <c r="AJ1100" s="106"/>
      <c r="AK1100" s="106"/>
    </row>
    <row r="1101" ht="12.75" customHeight="1">
      <c r="A1101" s="114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7"/>
      <c r="Y1101" s="107"/>
      <c r="Z1101" s="107"/>
      <c r="AA1101" s="107"/>
      <c r="AB1101" s="107"/>
      <c r="AC1101" s="107"/>
      <c r="AD1101" s="107"/>
      <c r="AE1101" s="107"/>
      <c r="AF1101" s="106"/>
      <c r="AG1101" s="106"/>
      <c r="AH1101" s="106"/>
      <c r="AI1101" s="106"/>
      <c r="AJ1101" s="106"/>
      <c r="AK1101" s="106"/>
    </row>
    <row r="1102" ht="12.75" customHeight="1">
      <c r="A1102" s="114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7"/>
      <c r="Y1102" s="107"/>
      <c r="Z1102" s="107"/>
      <c r="AA1102" s="107"/>
      <c r="AB1102" s="107"/>
      <c r="AC1102" s="107"/>
      <c r="AD1102" s="107"/>
      <c r="AE1102" s="107"/>
      <c r="AF1102" s="106"/>
      <c r="AG1102" s="106"/>
      <c r="AH1102" s="106"/>
      <c r="AI1102" s="106"/>
      <c r="AJ1102" s="106"/>
      <c r="AK1102" s="106"/>
    </row>
    <row r="1103" ht="12.75" customHeight="1">
      <c r="A1103" s="114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7"/>
      <c r="Y1103" s="107"/>
      <c r="Z1103" s="107"/>
      <c r="AA1103" s="107"/>
      <c r="AB1103" s="107"/>
      <c r="AC1103" s="107"/>
      <c r="AD1103" s="107"/>
      <c r="AE1103" s="107"/>
      <c r="AF1103" s="106"/>
      <c r="AG1103" s="106"/>
      <c r="AH1103" s="106"/>
      <c r="AI1103" s="106"/>
      <c r="AJ1103" s="106"/>
      <c r="AK1103" s="106"/>
    </row>
    <row r="1104" ht="12.75" customHeight="1">
      <c r="A1104" s="114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7"/>
      <c r="Y1104" s="107"/>
      <c r="Z1104" s="107"/>
      <c r="AA1104" s="107"/>
      <c r="AB1104" s="107"/>
      <c r="AC1104" s="107"/>
      <c r="AD1104" s="107"/>
      <c r="AE1104" s="107"/>
      <c r="AF1104" s="106"/>
      <c r="AG1104" s="106"/>
      <c r="AH1104" s="106"/>
      <c r="AI1104" s="106"/>
      <c r="AJ1104" s="106"/>
      <c r="AK1104" s="106"/>
    </row>
    <row r="1105" ht="12.75" customHeight="1">
      <c r="A1105" s="114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7"/>
      <c r="Y1105" s="107"/>
      <c r="Z1105" s="107"/>
      <c r="AA1105" s="107"/>
      <c r="AB1105" s="107"/>
      <c r="AC1105" s="107"/>
      <c r="AD1105" s="107"/>
      <c r="AE1105" s="107"/>
      <c r="AF1105" s="106"/>
      <c r="AG1105" s="106"/>
      <c r="AH1105" s="106"/>
      <c r="AI1105" s="106"/>
      <c r="AJ1105" s="106"/>
      <c r="AK1105" s="106"/>
    </row>
    <row r="1106" ht="12.75" customHeight="1">
      <c r="A1106" s="114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7"/>
      <c r="Y1106" s="107"/>
      <c r="Z1106" s="107"/>
      <c r="AA1106" s="107"/>
      <c r="AB1106" s="107"/>
      <c r="AC1106" s="107"/>
      <c r="AD1106" s="107"/>
      <c r="AE1106" s="107"/>
      <c r="AF1106" s="106"/>
      <c r="AG1106" s="106"/>
      <c r="AH1106" s="106"/>
      <c r="AI1106" s="106"/>
      <c r="AJ1106" s="106"/>
      <c r="AK1106" s="106"/>
    </row>
    <row r="1107" ht="12.75" customHeight="1">
      <c r="A1107" s="114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7"/>
      <c r="Y1107" s="107"/>
      <c r="Z1107" s="107"/>
      <c r="AA1107" s="107"/>
      <c r="AB1107" s="107"/>
      <c r="AC1107" s="107"/>
      <c r="AD1107" s="107"/>
      <c r="AE1107" s="107"/>
      <c r="AF1107" s="106"/>
      <c r="AG1107" s="106"/>
      <c r="AH1107" s="106"/>
      <c r="AI1107" s="106"/>
      <c r="AJ1107" s="106"/>
      <c r="AK1107" s="106"/>
    </row>
    <row r="1108" ht="12.75" customHeight="1">
      <c r="A1108" s="114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7"/>
      <c r="Y1108" s="107"/>
      <c r="Z1108" s="107"/>
      <c r="AA1108" s="107"/>
      <c r="AB1108" s="107"/>
      <c r="AC1108" s="107"/>
      <c r="AD1108" s="107"/>
      <c r="AE1108" s="107"/>
      <c r="AF1108" s="106"/>
      <c r="AG1108" s="106"/>
      <c r="AH1108" s="106"/>
      <c r="AI1108" s="106"/>
      <c r="AJ1108" s="106"/>
      <c r="AK1108" s="106"/>
    </row>
    <row r="1109" ht="12.75" customHeight="1">
      <c r="A1109" s="114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7"/>
      <c r="Y1109" s="107"/>
      <c r="Z1109" s="107"/>
      <c r="AA1109" s="107"/>
      <c r="AB1109" s="107"/>
      <c r="AC1109" s="107"/>
      <c r="AD1109" s="107"/>
      <c r="AE1109" s="107"/>
      <c r="AF1109" s="106"/>
      <c r="AG1109" s="106"/>
      <c r="AH1109" s="106"/>
      <c r="AI1109" s="106"/>
      <c r="AJ1109" s="106"/>
      <c r="AK1109" s="106"/>
    </row>
    <row r="1110" ht="12.75" customHeight="1">
      <c r="A1110" s="114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7"/>
      <c r="Y1110" s="107"/>
      <c r="Z1110" s="107"/>
      <c r="AA1110" s="107"/>
      <c r="AB1110" s="107"/>
      <c r="AC1110" s="107"/>
      <c r="AD1110" s="107"/>
      <c r="AE1110" s="107"/>
      <c r="AF1110" s="106"/>
      <c r="AG1110" s="106"/>
      <c r="AH1110" s="106"/>
      <c r="AI1110" s="106"/>
      <c r="AJ1110" s="106"/>
      <c r="AK1110" s="106"/>
    </row>
    <row r="1111" ht="12.75" customHeight="1">
      <c r="A1111" s="114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7"/>
      <c r="Y1111" s="107"/>
      <c r="Z1111" s="107"/>
      <c r="AA1111" s="107"/>
      <c r="AB1111" s="107"/>
      <c r="AC1111" s="107"/>
      <c r="AD1111" s="107"/>
      <c r="AE1111" s="107"/>
      <c r="AF1111" s="106"/>
      <c r="AG1111" s="106"/>
      <c r="AH1111" s="106"/>
      <c r="AI1111" s="106"/>
      <c r="AJ1111" s="106"/>
      <c r="AK1111" s="106"/>
    </row>
    <row r="1112" ht="12.75" customHeight="1">
      <c r="A1112" s="114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7"/>
      <c r="Y1112" s="107"/>
      <c r="Z1112" s="107"/>
      <c r="AA1112" s="107"/>
      <c r="AB1112" s="107"/>
      <c r="AC1112" s="107"/>
      <c r="AD1112" s="107"/>
      <c r="AE1112" s="107"/>
      <c r="AF1112" s="106"/>
      <c r="AG1112" s="106"/>
      <c r="AH1112" s="106"/>
      <c r="AI1112" s="106"/>
      <c r="AJ1112" s="106"/>
      <c r="AK1112" s="106"/>
    </row>
    <row r="1113" ht="12.75" customHeight="1">
      <c r="A1113" s="114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7"/>
      <c r="Y1113" s="107"/>
      <c r="Z1113" s="107"/>
      <c r="AA1113" s="107"/>
      <c r="AB1113" s="107"/>
      <c r="AC1113" s="107"/>
      <c r="AD1113" s="107"/>
      <c r="AE1113" s="107"/>
      <c r="AF1113" s="106"/>
      <c r="AG1113" s="106"/>
      <c r="AH1113" s="106"/>
      <c r="AI1113" s="106"/>
      <c r="AJ1113" s="106"/>
      <c r="AK1113" s="106"/>
    </row>
    <row r="1114" ht="12.75" customHeight="1">
      <c r="A1114" s="114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7"/>
      <c r="Y1114" s="107"/>
      <c r="Z1114" s="107"/>
      <c r="AA1114" s="107"/>
      <c r="AB1114" s="107"/>
      <c r="AC1114" s="107"/>
      <c r="AD1114" s="107"/>
      <c r="AE1114" s="107"/>
      <c r="AF1114" s="106"/>
      <c r="AG1114" s="106"/>
      <c r="AH1114" s="106"/>
      <c r="AI1114" s="106"/>
      <c r="AJ1114" s="106"/>
      <c r="AK1114" s="106"/>
    </row>
    <row r="1115" ht="12.75" customHeight="1">
      <c r="A1115" s="114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7"/>
      <c r="Y1115" s="107"/>
      <c r="Z1115" s="107"/>
      <c r="AA1115" s="107"/>
      <c r="AB1115" s="107"/>
      <c r="AC1115" s="107"/>
      <c r="AD1115" s="107"/>
      <c r="AE1115" s="107"/>
      <c r="AF1115" s="106"/>
      <c r="AG1115" s="106"/>
      <c r="AH1115" s="106"/>
      <c r="AI1115" s="106"/>
      <c r="AJ1115" s="106"/>
      <c r="AK1115" s="106"/>
    </row>
    <row r="1116" ht="12.75" customHeight="1">
      <c r="A1116" s="114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7"/>
      <c r="Y1116" s="107"/>
      <c r="Z1116" s="107"/>
      <c r="AA1116" s="107"/>
      <c r="AB1116" s="107"/>
      <c r="AC1116" s="107"/>
      <c r="AD1116" s="107"/>
      <c r="AE1116" s="107"/>
      <c r="AF1116" s="106"/>
      <c r="AG1116" s="106"/>
      <c r="AH1116" s="106"/>
      <c r="AI1116" s="106"/>
      <c r="AJ1116" s="106"/>
      <c r="AK1116" s="106"/>
    </row>
    <row r="1117" ht="12.75" customHeight="1">
      <c r="A1117" s="114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7"/>
      <c r="Y1117" s="107"/>
      <c r="Z1117" s="107"/>
      <c r="AA1117" s="107"/>
      <c r="AB1117" s="107"/>
      <c r="AC1117" s="107"/>
      <c r="AD1117" s="107"/>
      <c r="AE1117" s="107"/>
      <c r="AF1117" s="106"/>
      <c r="AG1117" s="106"/>
      <c r="AH1117" s="106"/>
      <c r="AI1117" s="106"/>
      <c r="AJ1117" s="106"/>
      <c r="AK1117" s="106"/>
    </row>
    <row r="1118" ht="12.75" customHeight="1">
      <c r="A1118" s="114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7"/>
      <c r="Y1118" s="107"/>
      <c r="Z1118" s="107"/>
      <c r="AA1118" s="107"/>
      <c r="AB1118" s="107"/>
      <c r="AC1118" s="107"/>
      <c r="AD1118" s="107"/>
      <c r="AE1118" s="107"/>
      <c r="AF1118" s="106"/>
      <c r="AG1118" s="106"/>
      <c r="AH1118" s="106"/>
      <c r="AI1118" s="106"/>
      <c r="AJ1118" s="106"/>
      <c r="AK1118" s="106"/>
    </row>
    <row r="1119" ht="12.75" customHeight="1">
      <c r="A1119" s="114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7"/>
      <c r="Y1119" s="107"/>
      <c r="Z1119" s="107"/>
      <c r="AA1119" s="107"/>
      <c r="AB1119" s="107"/>
      <c r="AC1119" s="107"/>
      <c r="AD1119" s="107"/>
      <c r="AE1119" s="107"/>
      <c r="AF1119" s="106"/>
      <c r="AG1119" s="106"/>
      <c r="AH1119" s="106"/>
      <c r="AI1119" s="106"/>
      <c r="AJ1119" s="106"/>
      <c r="AK1119" s="106"/>
    </row>
    <row r="1120" ht="12.75" customHeight="1">
      <c r="A1120" s="114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7"/>
      <c r="Y1120" s="107"/>
      <c r="Z1120" s="107"/>
      <c r="AA1120" s="107"/>
      <c r="AB1120" s="107"/>
      <c r="AC1120" s="107"/>
      <c r="AD1120" s="107"/>
      <c r="AE1120" s="107"/>
      <c r="AF1120" s="106"/>
      <c r="AG1120" s="106"/>
      <c r="AH1120" s="106"/>
      <c r="AI1120" s="106"/>
      <c r="AJ1120" s="106"/>
      <c r="AK1120" s="106"/>
    </row>
    <row r="1121" ht="12.75" customHeight="1">
      <c r="A1121" s="114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7"/>
      <c r="Y1121" s="107"/>
      <c r="Z1121" s="107"/>
      <c r="AA1121" s="107"/>
      <c r="AB1121" s="107"/>
      <c r="AC1121" s="107"/>
      <c r="AD1121" s="107"/>
      <c r="AE1121" s="107"/>
      <c r="AF1121" s="106"/>
      <c r="AG1121" s="106"/>
      <c r="AH1121" s="106"/>
      <c r="AI1121" s="106"/>
      <c r="AJ1121" s="106"/>
      <c r="AK1121" s="106"/>
    </row>
    <row r="1122" ht="12.75" customHeight="1">
      <c r="A1122" s="114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7"/>
      <c r="Y1122" s="107"/>
      <c r="Z1122" s="107"/>
      <c r="AA1122" s="107"/>
      <c r="AB1122" s="107"/>
      <c r="AC1122" s="107"/>
      <c r="AD1122" s="107"/>
      <c r="AE1122" s="107"/>
      <c r="AF1122" s="106"/>
      <c r="AG1122" s="106"/>
      <c r="AH1122" s="106"/>
      <c r="AI1122" s="106"/>
      <c r="AJ1122" s="106"/>
      <c r="AK1122" s="106"/>
    </row>
    <row r="1123" ht="12.75" customHeight="1">
      <c r="A1123" s="114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7"/>
      <c r="Y1123" s="107"/>
      <c r="Z1123" s="107"/>
      <c r="AA1123" s="107"/>
      <c r="AB1123" s="107"/>
      <c r="AC1123" s="107"/>
      <c r="AD1123" s="107"/>
      <c r="AE1123" s="107"/>
      <c r="AF1123" s="106"/>
      <c r="AG1123" s="106"/>
      <c r="AH1123" s="106"/>
      <c r="AI1123" s="106"/>
      <c r="AJ1123" s="106"/>
      <c r="AK1123" s="106"/>
    </row>
    <row r="1124" ht="12.75" customHeight="1">
      <c r="A1124" s="114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7"/>
      <c r="Y1124" s="107"/>
      <c r="Z1124" s="107"/>
      <c r="AA1124" s="107"/>
      <c r="AB1124" s="107"/>
      <c r="AC1124" s="107"/>
      <c r="AD1124" s="107"/>
      <c r="AE1124" s="107"/>
      <c r="AF1124" s="106"/>
      <c r="AG1124" s="106"/>
      <c r="AH1124" s="106"/>
      <c r="AI1124" s="106"/>
      <c r="AJ1124" s="106"/>
      <c r="AK1124" s="106"/>
    </row>
    <row r="1125" ht="12.75" customHeight="1">
      <c r="A1125" s="114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7"/>
      <c r="Y1125" s="107"/>
      <c r="Z1125" s="107"/>
      <c r="AA1125" s="107"/>
      <c r="AB1125" s="107"/>
      <c r="AC1125" s="107"/>
      <c r="AD1125" s="107"/>
      <c r="AE1125" s="107"/>
      <c r="AF1125" s="106"/>
      <c r="AG1125" s="106"/>
      <c r="AH1125" s="106"/>
      <c r="AI1125" s="106"/>
      <c r="AJ1125" s="106"/>
      <c r="AK1125" s="106"/>
    </row>
    <row r="1126" ht="12.75" customHeight="1">
      <c r="A1126" s="114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7"/>
      <c r="Y1126" s="107"/>
      <c r="Z1126" s="107"/>
      <c r="AA1126" s="107"/>
      <c r="AB1126" s="107"/>
      <c r="AC1126" s="107"/>
      <c r="AD1126" s="107"/>
      <c r="AE1126" s="107"/>
      <c r="AF1126" s="106"/>
      <c r="AG1126" s="106"/>
      <c r="AH1126" s="106"/>
      <c r="AI1126" s="106"/>
      <c r="AJ1126" s="106"/>
      <c r="AK1126" s="106"/>
    </row>
    <row r="1127" ht="12.75" customHeight="1">
      <c r="A1127" s="114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7"/>
      <c r="Y1127" s="107"/>
      <c r="Z1127" s="107"/>
      <c r="AA1127" s="107"/>
      <c r="AB1127" s="107"/>
      <c r="AC1127" s="107"/>
      <c r="AD1127" s="107"/>
      <c r="AE1127" s="107"/>
      <c r="AF1127" s="106"/>
      <c r="AG1127" s="106"/>
      <c r="AH1127" s="106"/>
      <c r="AI1127" s="106"/>
      <c r="AJ1127" s="106"/>
      <c r="AK1127" s="106"/>
    </row>
    <row r="1128" ht="12.75" customHeight="1">
      <c r="A1128" s="114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7"/>
      <c r="Y1128" s="107"/>
      <c r="Z1128" s="107"/>
      <c r="AA1128" s="107"/>
      <c r="AB1128" s="107"/>
      <c r="AC1128" s="107"/>
      <c r="AD1128" s="107"/>
      <c r="AE1128" s="107"/>
      <c r="AF1128" s="106"/>
      <c r="AG1128" s="106"/>
      <c r="AH1128" s="106"/>
      <c r="AI1128" s="106"/>
      <c r="AJ1128" s="106"/>
      <c r="AK1128" s="106"/>
    </row>
    <row r="1129" ht="12.75" customHeight="1">
      <c r="A1129" s="114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7"/>
      <c r="Y1129" s="107"/>
      <c r="Z1129" s="107"/>
      <c r="AA1129" s="107"/>
      <c r="AB1129" s="107"/>
      <c r="AC1129" s="107"/>
      <c r="AD1129" s="107"/>
      <c r="AE1129" s="107"/>
      <c r="AF1129" s="106"/>
      <c r="AG1129" s="106"/>
      <c r="AH1129" s="106"/>
      <c r="AI1129" s="106"/>
      <c r="AJ1129" s="106"/>
      <c r="AK1129" s="106"/>
    </row>
    <row r="1130" ht="12.75" customHeight="1">
      <c r="A1130" s="114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7"/>
      <c r="Y1130" s="107"/>
      <c r="Z1130" s="107"/>
      <c r="AA1130" s="107"/>
      <c r="AB1130" s="107"/>
      <c r="AC1130" s="107"/>
      <c r="AD1130" s="107"/>
      <c r="AE1130" s="107"/>
      <c r="AF1130" s="106"/>
      <c r="AG1130" s="106"/>
      <c r="AH1130" s="106"/>
      <c r="AI1130" s="106"/>
      <c r="AJ1130" s="106"/>
      <c r="AK1130" s="106"/>
    </row>
    <row r="1131" ht="12.75" customHeight="1">
      <c r="A1131" s="114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7"/>
      <c r="Y1131" s="107"/>
      <c r="Z1131" s="107"/>
      <c r="AA1131" s="107"/>
      <c r="AB1131" s="107"/>
      <c r="AC1131" s="107"/>
      <c r="AD1131" s="107"/>
      <c r="AE1131" s="107"/>
      <c r="AF1131" s="106"/>
      <c r="AG1131" s="106"/>
      <c r="AH1131" s="106"/>
      <c r="AI1131" s="106"/>
      <c r="AJ1131" s="106"/>
      <c r="AK1131" s="106"/>
    </row>
    <row r="1132" ht="12.75" customHeight="1">
      <c r="A1132" s="114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7"/>
      <c r="Y1132" s="107"/>
      <c r="Z1132" s="107"/>
      <c r="AA1132" s="107"/>
      <c r="AB1132" s="107"/>
      <c r="AC1132" s="107"/>
      <c r="AD1132" s="107"/>
      <c r="AE1132" s="107"/>
      <c r="AF1132" s="106"/>
      <c r="AG1132" s="106"/>
      <c r="AH1132" s="106"/>
      <c r="AI1132" s="106"/>
      <c r="AJ1132" s="106"/>
      <c r="AK1132" s="106"/>
    </row>
    <row r="1133" ht="12.75" customHeight="1">
      <c r="A1133" s="114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7"/>
      <c r="Y1133" s="107"/>
      <c r="Z1133" s="107"/>
      <c r="AA1133" s="107"/>
      <c r="AB1133" s="107"/>
      <c r="AC1133" s="107"/>
      <c r="AD1133" s="107"/>
      <c r="AE1133" s="107"/>
      <c r="AF1133" s="106"/>
      <c r="AG1133" s="106"/>
      <c r="AH1133" s="106"/>
      <c r="AI1133" s="106"/>
      <c r="AJ1133" s="106"/>
      <c r="AK1133" s="106"/>
    </row>
    <row r="1134" ht="12.75" customHeight="1">
      <c r="A1134" s="114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7"/>
      <c r="Y1134" s="107"/>
      <c r="Z1134" s="107"/>
      <c r="AA1134" s="107"/>
      <c r="AB1134" s="107"/>
      <c r="AC1134" s="107"/>
      <c r="AD1134" s="107"/>
      <c r="AE1134" s="107"/>
      <c r="AF1134" s="106"/>
      <c r="AG1134" s="106"/>
      <c r="AH1134" s="106"/>
      <c r="AI1134" s="106"/>
      <c r="AJ1134" s="106"/>
      <c r="AK1134" s="106"/>
    </row>
    <row r="1135" ht="12.75" customHeight="1">
      <c r="A1135" s="114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7"/>
      <c r="Y1135" s="107"/>
      <c r="Z1135" s="107"/>
      <c r="AA1135" s="107"/>
      <c r="AB1135" s="107"/>
      <c r="AC1135" s="107"/>
      <c r="AD1135" s="107"/>
      <c r="AE1135" s="107"/>
      <c r="AF1135" s="106"/>
      <c r="AG1135" s="106"/>
      <c r="AH1135" s="106"/>
      <c r="AI1135" s="106"/>
      <c r="AJ1135" s="106"/>
      <c r="AK1135" s="106"/>
    </row>
    <row r="1136" ht="12.75" customHeight="1">
      <c r="A1136" s="114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7"/>
      <c r="Y1136" s="107"/>
      <c r="Z1136" s="107"/>
      <c r="AA1136" s="107"/>
      <c r="AB1136" s="107"/>
      <c r="AC1136" s="107"/>
      <c r="AD1136" s="107"/>
      <c r="AE1136" s="107"/>
      <c r="AF1136" s="106"/>
      <c r="AG1136" s="106"/>
      <c r="AH1136" s="106"/>
      <c r="AI1136" s="106"/>
      <c r="AJ1136" s="106"/>
      <c r="AK1136" s="106"/>
    </row>
    <row r="1137" ht="12.75" customHeight="1">
      <c r="A1137" s="114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7"/>
      <c r="Y1137" s="107"/>
      <c r="Z1137" s="107"/>
      <c r="AA1137" s="107"/>
      <c r="AB1137" s="107"/>
      <c r="AC1137" s="107"/>
      <c r="AD1137" s="107"/>
      <c r="AE1137" s="107"/>
      <c r="AF1137" s="106"/>
      <c r="AG1137" s="106"/>
      <c r="AH1137" s="106"/>
      <c r="AI1137" s="106"/>
      <c r="AJ1137" s="106"/>
      <c r="AK1137" s="106"/>
    </row>
    <row r="1138" ht="12.75" customHeight="1">
      <c r="A1138" s="114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7"/>
      <c r="Y1138" s="107"/>
      <c r="Z1138" s="107"/>
      <c r="AA1138" s="107"/>
      <c r="AB1138" s="107"/>
      <c r="AC1138" s="107"/>
      <c r="AD1138" s="107"/>
      <c r="AE1138" s="107"/>
      <c r="AF1138" s="106"/>
      <c r="AG1138" s="106"/>
      <c r="AH1138" s="106"/>
      <c r="AI1138" s="106"/>
      <c r="AJ1138" s="106"/>
      <c r="AK1138" s="106"/>
    </row>
    <row r="1139" ht="12.75" customHeight="1">
      <c r="A1139" s="114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7"/>
      <c r="Y1139" s="107"/>
      <c r="Z1139" s="107"/>
      <c r="AA1139" s="107"/>
      <c r="AB1139" s="107"/>
      <c r="AC1139" s="107"/>
      <c r="AD1139" s="107"/>
      <c r="AE1139" s="107"/>
      <c r="AF1139" s="106"/>
      <c r="AG1139" s="106"/>
      <c r="AH1139" s="106"/>
      <c r="AI1139" s="106"/>
      <c r="AJ1139" s="106"/>
      <c r="AK1139" s="106"/>
    </row>
    <row r="1140" ht="12.75" customHeight="1">
      <c r="A1140" s="114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7"/>
      <c r="Y1140" s="107"/>
      <c r="Z1140" s="107"/>
      <c r="AA1140" s="107"/>
      <c r="AB1140" s="107"/>
      <c r="AC1140" s="107"/>
      <c r="AD1140" s="107"/>
      <c r="AE1140" s="107"/>
      <c r="AF1140" s="106"/>
      <c r="AG1140" s="106"/>
      <c r="AH1140" s="106"/>
      <c r="AI1140" s="106"/>
      <c r="AJ1140" s="106"/>
      <c r="AK1140" s="106"/>
    </row>
    <row r="1141" ht="12.75" customHeight="1">
      <c r="A1141" s="114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7"/>
      <c r="Y1141" s="107"/>
      <c r="Z1141" s="107"/>
      <c r="AA1141" s="107"/>
      <c r="AB1141" s="107"/>
      <c r="AC1141" s="107"/>
      <c r="AD1141" s="107"/>
      <c r="AE1141" s="107"/>
      <c r="AF1141" s="106"/>
      <c r="AG1141" s="106"/>
      <c r="AH1141" s="106"/>
      <c r="AI1141" s="106"/>
      <c r="AJ1141" s="106"/>
      <c r="AK1141" s="106"/>
    </row>
    <row r="1142" ht="12.75" customHeight="1">
      <c r="A1142" s="114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7"/>
      <c r="Y1142" s="107"/>
      <c r="Z1142" s="107"/>
      <c r="AA1142" s="107"/>
      <c r="AB1142" s="107"/>
      <c r="AC1142" s="107"/>
      <c r="AD1142" s="107"/>
      <c r="AE1142" s="107"/>
      <c r="AF1142" s="106"/>
      <c r="AG1142" s="106"/>
      <c r="AH1142" s="106"/>
      <c r="AI1142" s="106"/>
      <c r="AJ1142" s="106"/>
      <c r="AK1142" s="106"/>
    </row>
    <row r="1143" ht="12.75" customHeight="1">
      <c r="A1143" s="114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7"/>
      <c r="Y1143" s="107"/>
      <c r="Z1143" s="107"/>
      <c r="AA1143" s="107"/>
      <c r="AB1143" s="107"/>
      <c r="AC1143" s="107"/>
      <c r="AD1143" s="107"/>
      <c r="AE1143" s="107"/>
      <c r="AF1143" s="106"/>
      <c r="AG1143" s="106"/>
      <c r="AH1143" s="106"/>
      <c r="AI1143" s="106"/>
      <c r="AJ1143" s="106"/>
      <c r="AK1143" s="106"/>
    </row>
    <row r="1144" ht="12.75" customHeight="1">
      <c r="A1144" s="114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7"/>
      <c r="Y1144" s="107"/>
      <c r="Z1144" s="107"/>
      <c r="AA1144" s="107"/>
      <c r="AB1144" s="107"/>
      <c r="AC1144" s="107"/>
      <c r="AD1144" s="107"/>
      <c r="AE1144" s="107"/>
      <c r="AF1144" s="106"/>
      <c r="AG1144" s="106"/>
      <c r="AH1144" s="106"/>
      <c r="AI1144" s="106"/>
      <c r="AJ1144" s="106"/>
      <c r="AK1144" s="106"/>
    </row>
    <row r="1145" ht="12.75" customHeight="1">
      <c r="A1145" s="114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7"/>
      <c r="Y1145" s="107"/>
      <c r="Z1145" s="107"/>
      <c r="AA1145" s="107"/>
      <c r="AB1145" s="107"/>
      <c r="AC1145" s="107"/>
      <c r="AD1145" s="107"/>
      <c r="AE1145" s="107"/>
      <c r="AF1145" s="106"/>
      <c r="AG1145" s="106"/>
      <c r="AH1145" s="106"/>
      <c r="AI1145" s="106"/>
      <c r="AJ1145" s="106"/>
      <c r="AK1145" s="106"/>
    </row>
    <row r="1146" ht="12.75" customHeight="1">
      <c r="A1146" s="114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7"/>
      <c r="Y1146" s="107"/>
      <c r="Z1146" s="107"/>
      <c r="AA1146" s="107"/>
      <c r="AB1146" s="107"/>
      <c r="AC1146" s="107"/>
      <c r="AD1146" s="107"/>
      <c r="AE1146" s="107"/>
      <c r="AF1146" s="106"/>
      <c r="AG1146" s="106"/>
      <c r="AH1146" s="106"/>
      <c r="AI1146" s="106"/>
      <c r="AJ1146" s="106"/>
      <c r="AK1146" s="106"/>
    </row>
    <row r="1147" ht="12.75" customHeight="1">
      <c r="A1147" s="114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7"/>
      <c r="Y1147" s="107"/>
      <c r="Z1147" s="107"/>
      <c r="AA1147" s="107"/>
      <c r="AB1147" s="107"/>
      <c r="AC1147" s="107"/>
      <c r="AD1147" s="107"/>
      <c r="AE1147" s="107"/>
      <c r="AF1147" s="106"/>
      <c r="AG1147" s="106"/>
      <c r="AH1147" s="106"/>
      <c r="AI1147" s="106"/>
      <c r="AJ1147" s="106"/>
      <c r="AK1147" s="106"/>
    </row>
    <row r="1148" ht="12.75" customHeight="1">
      <c r="A1148" s="114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7"/>
      <c r="Y1148" s="107"/>
      <c r="Z1148" s="107"/>
      <c r="AA1148" s="107"/>
      <c r="AB1148" s="107"/>
      <c r="AC1148" s="107"/>
      <c r="AD1148" s="107"/>
      <c r="AE1148" s="107"/>
      <c r="AF1148" s="106"/>
      <c r="AG1148" s="106"/>
      <c r="AH1148" s="106"/>
      <c r="AI1148" s="106"/>
      <c r="AJ1148" s="106"/>
      <c r="AK1148" s="106"/>
    </row>
    <row r="1149" ht="12.75" customHeight="1">
      <c r="A1149" s="114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7"/>
      <c r="Y1149" s="107"/>
      <c r="Z1149" s="107"/>
      <c r="AA1149" s="107"/>
      <c r="AB1149" s="107"/>
      <c r="AC1149" s="107"/>
      <c r="AD1149" s="107"/>
      <c r="AE1149" s="107"/>
      <c r="AF1149" s="106"/>
      <c r="AG1149" s="106"/>
      <c r="AH1149" s="106"/>
      <c r="AI1149" s="106"/>
      <c r="AJ1149" s="106"/>
      <c r="AK1149" s="106"/>
    </row>
    <row r="1150" ht="12.75" customHeight="1">
      <c r="A1150" s="114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7"/>
      <c r="Y1150" s="107"/>
      <c r="Z1150" s="107"/>
      <c r="AA1150" s="107"/>
      <c r="AB1150" s="107"/>
      <c r="AC1150" s="107"/>
      <c r="AD1150" s="107"/>
      <c r="AE1150" s="107"/>
      <c r="AF1150" s="106"/>
      <c r="AG1150" s="106"/>
      <c r="AH1150" s="106"/>
      <c r="AI1150" s="106"/>
      <c r="AJ1150" s="106"/>
      <c r="AK1150" s="106"/>
    </row>
    <row r="1151" ht="12.75" customHeight="1">
      <c r="A1151" s="114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7"/>
      <c r="Y1151" s="107"/>
      <c r="Z1151" s="107"/>
      <c r="AA1151" s="107"/>
      <c r="AB1151" s="107"/>
      <c r="AC1151" s="107"/>
      <c r="AD1151" s="107"/>
      <c r="AE1151" s="107"/>
      <c r="AF1151" s="106"/>
      <c r="AG1151" s="106"/>
      <c r="AH1151" s="106"/>
      <c r="AI1151" s="106"/>
      <c r="AJ1151" s="106"/>
      <c r="AK1151" s="106"/>
    </row>
    <row r="1152" ht="12.75" customHeight="1">
      <c r="A1152" s="114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7"/>
      <c r="Y1152" s="107"/>
      <c r="Z1152" s="107"/>
      <c r="AA1152" s="107"/>
      <c r="AB1152" s="107"/>
      <c r="AC1152" s="107"/>
      <c r="AD1152" s="107"/>
      <c r="AE1152" s="107"/>
      <c r="AF1152" s="106"/>
      <c r="AG1152" s="106"/>
      <c r="AH1152" s="106"/>
      <c r="AI1152" s="106"/>
      <c r="AJ1152" s="106"/>
      <c r="AK1152" s="106"/>
    </row>
    <row r="1153" ht="12.75" customHeight="1">
      <c r="A1153" s="114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7"/>
      <c r="Y1153" s="107"/>
      <c r="Z1153" s="107"/>
      <c r="AA1153" s="107"/>
      <c r="AB1153" s="107"/>
      <c r="AC1153" s="107"/>
      <c r="AD1153" s="107"/>
      <c r="AE1153" s="107"/>
      <c r="AF1153" s="106"/>
      <c r="AG1153" s="106"/>
      <c r="AH1153" s="106"/>
      <c r="AI1153" s="106"/>
      <c r="AJ1153" s="106"/>
      <c r="AK1153" s="106"/>
    </row>
    <row r="1154" ht="12.75" customHeight="1">
      <c r="A1154" s="114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7"/>
      <c r="Y1154" s="107"/>
      <c r="Z1154" s="107"/>
      <c r="AA1154" s="107"/>
      <c r="AB1154" s="107"/>
      <c r="AC1154" s="107"/>
      <c r="AD1154" s="107"/>
      <c r="AE1154" s="107"/>
      <c r="AF1154" s="106"/>
      <c r="AG1154" s="106"/>
      <c r="AH1154" s="106"/>
      <c r="AI1154" s="106"/>
      <c r="AJ1154" s="106"/>
      <c r="AK1154" s="106"/>
    </row>
    <row r="1155" ht="12.75" customHeight="1">
      <c r="A1155" s="114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7"/>
      <c r="Y1155" s="107"/>
      <c r="Z1155" s="107"/>
      <c r="AA1155" s="107"/>
      <c r="AB1155" s="107"/>
      <c r="AC1155" s="107"/>
      <c r="AD1155" s="107"/>
      <c r="AE1155" s="107"/>
      <c r="AF1155" s="106"/>
      <c r="AG1155" s="106"/>
      <c r="AH1155" s="106"/>
      <c r="AI1155" s="106"/>
      <c r="AJ1155" s="106"/>
      <c r="AK1155" s="106"/>
    </row>
    <row r="1156" ht="12.75" customHeight="1">
      <c r="A1156" s="114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7"/>
      <c r="Y1156" s="107"/>
      <c r="Z1156" s="107"/>
      <c r="AA1156" s="107"/>
      <c r="AB1156" s="107"/>
      <c r="AC1156" s="107"/>
      <c r="AD1156" s="107"/>
      <c r="AE1156" s="107"/>
      <c r="AF1156" s="106"/>
      <c r="AG1156" s="106"/>
      <c r="AH1156" s="106"/>
      <c r="AI1156" s="106"/>
      <c r="AJ1156" s="106"/>
      <c r="AK1156" s="106"/>
    </row>
    <row r="1157" ht="12.75" customHeight="1">
      <c r="A1157" s="114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7"/>
      <c r="Y1157" s="107"/>
      <c r="Z1157" s="107"/>
      <c r="AA1157" s="107"/>
      <c r="AB1157" s="107"/>
      <c r="AC1157" s="107"/>
      <c r="AD1157" s="107"/>
      <c r="AE1157" s="107"/>
      <c r="AF1157" s="106"/>
      <c r="AG1157" s="106"/>
      <c r="AH1157" s="106"/>
      <c r="AI1157" s="106"/>
      <c r="AJ1157" s="106"/>
      <c r="AK1157" s="106"/>
    </row>
    <row r="1158" ht="12.75" customHeight="1">
      <c r="A1158" s="114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7"/>
      <c r="Y1158" s="107"/>
      <c r="Z1158" s="107"/>
      <c r="AA1158" s="107"/>
      <c r="AB1158" s="107"/>
      <c r="AC1158" s="107"/>
      <c r="AD1158" s="107"/>
      <c r="AE1158" s="107"/>
      <c r="AF1158" s="106"/>
      <c r="AG1158" s="106"/>
      <c r="AH1158" s="106"/>
      <c r="AI1158" s="106"/>
      <c r="AJ1158" s="106"/>
      <c r="AK1158" s="106"/>
    </row>
    <row r="1159" ht="12.75" customHeight="1">
      <c r="A1159" s="114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7"/>
      <c r="Y1159" s="107"/>
      <c r="Z1159" s="107"/>
      <c r="AA1159" s="107"/>
      <c r="AB1159" s="107"/>
      <c r="AC1159" s="107"/>
      <c r="AD1159" s="107"/>
      <c r="AE1159" s="107"/>
      <c r="AF1159" s="106"/>
      <c r="AG1159" s="106"/>
      <c r="AH1159" s="106"/>
      <c r="AI1159" s="106"/>
      <c r="AJ1159" s="106"/>
      <c r="AK1159" s="106"/>
    </row>
    <row r="1160" ht="12.75" customHeight="1">
      <c r="A1160" s="114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7"/>
      <c r="Y1160" s="107"/>
      <c r="Z1160" s="107"/>
      <c r="AA1160" s="107"/>
      <c r="AB1160" s="107"/>
      <c r="AC1160" s="107"/>
      <c r="AD1160" s="107"/>
      <c r="AE1160" s="107"/>
      <c r="AF1160" s="106"/>
      <c r="AG1160" s="106"/>
      <c r="AH1160" s="106"/>
      <c r="AI1160" s="106"/>
      <c r="AJ1160" s="106"/>
      <c r="AK1160" s="106"/>
    </row>
    <row r="1161" ht="12.75" customHeight="1">
      <c r="A1161" s="114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7"/>
      <c r="Y1161" s="107"/>
      <c r="Z1161" s="107"/>
      <c r="AA1161" s="107"/>
      <c r="AB1161" s="107"/>
      <c r="AC1161" s="107"/>
      <c r="AD1161" s="107"/>
      <c r="AE1161" s="107"/>
      <c r="AF1161" s="106"/>
      <c r="AG1161" s="106"/>
      <c r="AH1161" s="106"/>
      <c r="AI1161" s="106"/>
      <c r="AJ1161" s="106"/>
      <c r="AK1161" s="106"/>
    </row>
    <row r="1162" ht="12.75" customHeight="1">
      <c r="A1162" s="114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7"/>
      <c r="Y1162" s="107"/>
      <c r="Z1162" s="107"/>
      <c r="AA1162" s="107"/>
      <c r="AB1162" s="107"/>
      <c r="AC1162" s="107"/>
      <c r="AD1162" s="107"/>
      <c r="AE1162" s="107"/>
      <c r="AF1162" s="106"/>
      <c r="AG1162" s="106"/>
      <c r="AH1162" s="106"/>
      <c r="AI1162" s="106"/>
      <c r="AJ1162" s="106"/>
      <c r="AK1162" s="106"/>
    </row>
    <row r="1163" ht="12.75" customHeight="1">
      <c r="A1163" s="114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7"/>
      <c r="Y1163" s="107"/>
      <c r="Z1163" s="107"/>
      <c r="AA1163" s="107"/>
      <c r="AB1163" s="107"/>
      <c r="AC1163" s="107"/>
      <c r="AD1163" s="107"/>
      <c r="AE1163" s="107"/>
      <c r="AF1163" s="106"/>
      <c r="AG1163" s="106"/>
      <c r="AH1163" s="106"/>
      <c r="AI1163" s="106"/>
      <c r="AJ1163" s="106"/>
      <c r="AK1163" s="106"/>
    </row>
    <row r="1164" ht="12.75" customHeight="1">
      <c r="A1164" s="114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7"/>
      <c r="Y1164" s="107"/>
      <c r="Z1164" s="107"/>
      <c r="AA1164" s="107"/>
      <c r="AB1164" s="107"/>
      <c r="AC1164" s="107"/>
      <c r="AD1164" s="107"/>
      <c r="AE1164" s="107"/>
      <c r="AF1164" s="106"/>
      <c r="AG1164" s="106"/>
      <c r="AH1164" s="106"/>
      <c r="AI1164" s="106"/>
      <c r="AJ1164" s="106"/>
      <c r="AK1164" s="106"/>
    </row>
    <row r="1165" ht="12.75" customHeight="1">
      <c r="A1165" s="114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7"/>
      <c r="Y1165" s="107"/>
      <c r="Z1165" s="107"/>
      <c r="AA1165" s="107"/>
      <c r="AB1165" s="107"/>
      <c r="AC1165" s="107"/>
      <c r="AD1165" s="107"/>
      <c r="AE1165" s="107"/>
      <c r="AF1165" s="106"/>
      <c r="AG1165" s="106"/>
      <c r="AH1165" s="106"/>
      <c r="AI1165" s="106"/>
      <c r="AJ1165" s="106"/>
      <c r="AK1165" s="106"/>
    </row>
    <row r="1166" ht="12.75" customHeight="1">
      <c r="A1166" s="114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7"/>
      <c r="Y1166" s="107"/>
      <c r="Z1166" s="107"/>
      <c r="AA1166" s="107"/>
      <c r="AB1166" s="107"/>
      <c r="AC1166" s="107"/>
      <c r="AD1166" s="107"/>
      <c r="AE1166" s="107"/>
      <c r="AF1166" s="106"/>
      <c r="AG1166" s="106"/>
      <c r="AH1166" s="106"/>
      <c r="AI1166" s="106"/>
      <c r="AJ1166" s="106"/>
      <c r="AK1166" s="106"/>
    </row>
    <row r="1167" ht="12.75" customHeight="1">
      <c r="A1167" s="114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7"/>
      <c r="Y1167" s="107"/>
      <c r="Z1167" s="107"/>
      <c r="AA1167" s="107"/>
      <c r="AB1167" s="107"/>
      <c r="AC1167" s="107"/>
      <c r="AD1167" s="107"/>
      <c r="AE1167" s="107"/>
      <c r="AF1167" s="106"/>
      <c r="AG1167" s="106"/>
      <c r="AH1167" s="106"/>
      <c r="AI1167" s="106"/>
      <c r="AJ1167" s="106"/>
      <c r="AK1167" s="106"/>
    </row>
    <row r="1168" ht="12.75" customHeight="1">
      <c r="A1168" s="114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7"/>
      <c r="Y1168" s="107"/>
      <c r="Z1168" s="107"/>
      <c r="AA1168" s="107"/>
      <c r="AB1168" s="107"/>
      <c r="AC1168" s="107"/>
      <c r="AD1168" s="107"/>
      <c r="AE1168" s="107"/>
      <c r="AF1168" s="106"/>
      <c r="AG1168" s="106"/>
      <c r="AH1168" s="106"/>
      <c r="AI1168" s="106"/>
      <c r="AJ1168" s="106"/>
      <c r="AK1168" s="106"/>
    </row>
    <row r="1169" ht="12.75" customHeight="1">
      <c r="A1169" s="114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7"/>
      <c r="Y1169" s="107"/>
      <c r="Z1169" s="107"/>
      <c r="AA1169" s="107"/>
      <c r="AB1169" s="107"/>
      <c r="AC1169" s="107"/>
      <c r="AD1169" s="107"/>
      <c r="AE1169" s="107"/>
      <c r="AF1169" s="106"/>
      <c r="AG1169" s="106"/>
      <c r="AH1169" s="106"/>
      <c r="AI1169" s="106"/>
      <c r="AJ1169" s="106"/>
      <c r="AK1169" s="106"/>
    </row>
    <row r="1170" ht="12.75" customHeight="1">
      <c r="A1170" s="114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7"/>
      <c r="Y1170" s="107"/>
      <c r="Z1170" s="107"/>
      <c r="AA1170" s="107"/>
      <c r="AB1170" s="107"/>
      <c r="AC1170" s="107"/>
      <c r="AD1170" s="107"/>
      <c r="AE1170" s="107"/>
      <c r="AF1170" s="106"/>
      <c r="AG1170" s="106"/>
      <c r="AH1170" s="106"/>
      <c r="AI1170" s="106"/>
      <c r="AJ1170" s="106"/>
      <c r="AK1170" s="106"/>
    </row>
    <row r="1171" ht="12.75" customHeight="1">
      <c r="A1171" s="114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7"/>
      <c r="Y1171" s="107"/>
      <c r="Z1171" s="107"/>
      <c r="AA1171" s="107"/>
      <c r="AB1171" s="107"/>
      <c r="AC1171" s="107"/>
      <c r="AD1171" s="107"/>
      <c r="AE1171" s="107"/>
      <c r="AF1171" s="106"/>
      <c r="AG1171" s="106"/>
      <c r="AH1171" s="106"/>
      <c r="AI1171" s="106"/>
      <c r="AJ1171" s="106"/>
      <c r="AK1171" s="106"/>
    </row>
    <row r="1172" ht="12.75" customHeight="1">
      <c r="A1172" s="114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7"/>
      <c r="Y1172" s="107"/>
      <c r="Z1172" s="107"/>
      <c r="AA1172" s="107"/>
      <c r="AB1172" s="107"/>
      <c r="AC1172" s="107"/>
      <c r="AD1172" s="107"/>
      <c r="AE1172" s="107"/>
      <c r="AF1172" s="106"/>
      <c r="AG1172" s="106"/>
      <c r="AH1172" s="106"/>
      <c r="AI1172" s="106"/>
      <c r="AJ1172" s="106"/>
      <c r="AK1172" s="106"/>
    </row>
    <row r="1173" ht="12.75" customHeight="1">
      <c r="A1173" s="114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7"/>
      <c r="Y1173" s="107"/>
      <c r="Z1173" s="107"/>
      <c r="AA1173" s="107"/>
      <c r="AB1173" s="107"/>
      <c r="AC1173" s="107"/>
      <c r="AD1173" s="107"/>
      <c r="AE1173" s="107"/>
      <c r="AF1173" s="106"/>
      <c r="AG1173" s="106"/>
      <c r="AH1173" s="106"/>
      <c r="AI1173" s="106"/>
      <c r="AJ1173" s="106"/>
      <c r="AK1173" s="106"/>
    </row>
    <row r="1174" ht="12.75" customHeight="1">
      <c r="A1174" s="114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7"/>
      <c r="Y1174" s="107"/>
      <c r="Z1174" s="107"/>
      <c r="AA1174" s="107"/>
      <c r="AB1174" s="107"/>
      <c r="AC1174" s="107"/>
      <c r="AD1174" s="107"/>
      <c r="AE1174" s="107"/>
      <c r="AF1174" s="106"/>
      <c r="AG1174" s="106"/>
      <c r="AH1174" s="106"/>
      <c r="AI1174" s="106"/>
      <c r="AJ1174" s="106"/>
      <c r="AK1174" s="106"/>
    </row>
    <row r="1175" ht="12.75" customHeight="1">
      <c r="A1175" s="114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7"/>
      <c r="Y1175" s="107"/>
      <c r="Z1175" s="107"/>
      <c r="AA1175" s="107"/>
      <c r="AB1175" s="107"/>
      <c r="AC1175" s="107"/>
      <c r="AD1175" s="107"/>
      <c r="AE1175" s="107"/>
      <c r="AF1175" s="106"/>
      <c r="AG1175" s="106"/>
      <c r="AH1175" s="106"/>
      <c r="AI1175" s="106"/>
      <c r="AJ1175" s="106"/>
      <c r="AK1175" s="106"/>
    </row>
    <row r="1176" ht="12.75" customHeight="1">
      <c r="A1176" s="114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7"/>
      <c r="Y1176" s="107"/>
      <c r="Z1176" s="107"/>
      <c r="AA1176" s="107"/>
      <c r="AB1176" s="107"/>
      <c r="AC1176" s="107"/>
      <c r="AD1176" s="107"/>
      <c r="AE1176" s="107"/>
      <c r="AF1176" s="106"/>
      <c r="AG1176" s="106"/>
      <c r="AH1176" s="106"/>
      <c r="AI1176" s="106"/>
      <c r="AJ1176" s="106"/>
      <c r="AK1176" s="106"/>
    </row>
    <row r="1177" ht="12.75" customHeight="1">
      <c r="A1177" s="114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7"/>
      <c r="Y1177" s="107"/>
      <c r="Z1177" s="107"/>
      <c r="AA1177" s="107"/>
      <c r="AB1177" s="107"/>
      <c r="AC1177" s="107"/>
      <c r="AD1177" s="107"/>
      <c r="AE1177" s="107"/>
      <c r="AF1177" s="106"/>
      <c r="AG1177" s="106"/>
      <c r="AH1177" s="106"/>
      <c r="AI1177" s="106"/>
      <c r="AJ1177" s="106"/>
      <c r="AK1177" s="106"/>
    </row>
    <row r="1178" ht="12.75" customHeight="1">
      <c r="A1178" s="114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7"/>
      <c r="Y1178" s="107"/>
      <c r="Z1178" s="107"/>
      <c r="AA1178" s="107"/>
      <c r="AB1178" s="107"/>
      <c r="AC1178" s="107"/>
      <c r="AD1178" s="107"/>
      <c r="AE1178" s="107"/>
      <c r="AF1178" s="106"/>
      <c r="AG1178" s="106"/>
      <c r="AH1178" s="106"/>
      <c r="AI1178" s="106"/>
      <c r="AJ1178" s="106"/>
      <c r="AK1178" s="106"/>
    </row>
    <row r="1179" ht="12.75" customHeight="1">
      <c r="A1179" s="114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7"/>
      <c r="Y1179" s="107"/>
      <c r="Z1179" s="107"/>
      <c r="AA1179" s="107"/>
      <c r="AB1179" s="107"/>
      <c r="AC1179" s="107"/>
      <c r="AD1179" s="107"/>
      <c r="AE1179" s="107"/>
      <c r="AF1179" s="106"/>
      <c r="AG1179" s="106"/>
      <c r="AH1179" s="106"/>
      <c r="AI1179" s="106"/>
      <c r="AJ1179" s="106"/>
      <c r="AK1179" s="106"/>
    </row>
    <row r="1180" ht="12.75" customHeight="1">
      <c r="A1180" s="114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7"/>
      <c r="Y1180" s="107"/>
      <c r="Z1180" s="107"/>
      <c r="AA1180" s="107"/>
      <c r="AB1180" s="107"/>
      <c r="AC1180" s="107"/>
      <c r="AD1180" s="107"/>
      <c r="AE1180" s="107"/>
      <c r="AF1180" s="106"/>
      <c r="AG1180" s="106"/>
      <c r="AH1180" s="106"/>
      <c r="AI1180" s="106"/>
      <c r="AJ1180" s="106"/>
      <c r="AK1180" s="106"/>
    </row>
    <row r="1181" ht="12.75" customHeight="1">
      <c r="A1181" s="114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7"/>
      <c r="Y1181" s="107"/>
      <c r="Z1181" s="107"/>
      <c r="AA1181" s="107"/>
      <c r="AB1181" s="107"/>
      <c r="AC1181" s="107"/>
      <c r="AD1181" s="107"/>
      <c r="AE1181" s="107"/>
      <c r="AF1181" s="106"/>
      <c r="AG1181" s="106"/>
      <c r="AH1181" s="106"/>
      <c r="AI1181" s="106"/>
      <c r="AJ1181" s="106"/>
      <c r="AK1181" s="106"/>
    </row>
    <row r="1182" ht="12.75" customHeight="1">
      <c r="A1182" s="114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7"/>
      <c r="Y1182" s="107"/>
      <c r="Z1182" s="107"/>
      <c r="AA1182" s="107"/>
      <c r="AB1182" s="107"/>
      <c r="AC1182" s="107"/>
      <c r="AD1182" s="107"/>
      <c r="AE1182" s="107"/>
      <c r="AF1182" s="106"/>
      <c r="AG1182" s="106"/>
      <c r="AH1182" s="106"/>
      <c r="AI1182" s="106"/>
      <c r="AJ1182" s="106"/>
      <c r="AK1182" s="106"/>
    </row>
    <row r="1183" ht="12.75" customHeight="1">
      <c r="A1183" s="114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7"/>
      <c r="Y1183" s="107"/>
      <c r="Z1183" s="107"/>
      <c r="AA1183" s="107"/>
      <c r="AB1183" s="107"/>
      <c r="AC1183" s="107"/>
      <c r="AD1183" s="107"/>
      <c r="AE1183" s="107"/>
      <c r="AF1183" s="106"/>
      <c r="AG1183" s="106"/>
      <c r="AH1183" s="106"/>
      <c r="AI1183" s="106"/>
      <c r="AJ1183" s="106"/>
      <c r="AK1183" s="106"/>
    </row>
    <row r="1184" ht="12.75" customHeight="1">
      <c r="A1184" s="114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7"/>
      <c r="Y1184" s="107"/>
      <c r="Z1184" s="107"/>
      <c r="AA1184" s="107"/>
      <c r="AB1184" s="107"/>
      <c r="AC1184" s="107"/>
      <c r="AD1184" s="107"/>
      <c r="AE1184" s="107"/>
      <c r="AF1184" s="106"/>
      <c r="AG1184" s="106"/>
      <c r="AH1184" s="106"/>
      <c r="AI1184" s="106"/>
      <c r="AJ1184" s="106"/>
      <c r="AK1184" s="106"/>
    </row>
    <row r="1185" ht="12.75" customHeight="1">
      <c r="A1185" s="114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7"/>
      <c r="Y1185" s="107"/>
      <c r="Z1185" s="107"/>
      <c r="AA1185" s="107"/>
      <c r="AB1185" s="107"/>
      <c r="AC1185" s="107"/>
      <c r="AD1185" s="107"/>
      <c r="AE1185" s="107"/>
      <c r="AF1185" s="106"/>
      <c r="AG1185" s="106"/>
      <c r="AH1185" s="106"/>
      <c r="AI1185" s="106"/>
      <c r="AJ1185" s="106"/>
      <c r="AK1185" s="106"/>
    </row>
    <row r="1186" ht="12.75" customHeight="1">
      <c r="A1186" s="114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7"/>
      <c r="Y1186" s="107"/>
      <c r="Z1186" s="107"/>
      <c r="AA1186" s="107"/>
      <c r="AB1186" s="107"/>
      <c r="AC1186" s="107"/>
      <c r="AD1186" s="107"/>
      <c r="AE1186" s="107"/>
      <c r="AF1186" s="106"/>
      <c r="AG1186" s="106"/>
      <c r="AH1186" s="106"/>
      <c r="AI1186" s="106"/>
      <c r="AJ1186" s="106"/>
      <c r="AK1186" s="106"/>
    </row>
    <row r="1187" ht="12.75" customHeight="1">
      <c r="A1187" s="114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7"/>
      <c r="Y1187" s="107"/>
      <c r="Z1187" s="107"/>
      <c r="AA1187" s="107"/>
      <c r="AB1187" s="107"/>
      <c r="AC1187" s="107"/>
      <c r="AD1187" s="107"/>
      <c r="AE1187" s="107"/>
      <c r="AF1187" s="106"/>
      <c r="AG1187" s="106"/>
      <c r="AH1187" s="106"/>
      <c r="AI1187" s="106"/>
      <c r="AJ1187" s="106"/>
      <c r="AK1187" s="106"/>
    </row>
    <row r="1188" ht="12.75" customHeight="1">
      <c r="A1188" s="114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7"/>
      <c r="Y1188" s="107"/>
      <c r="Z1188" s="107"/>
      <c r="AA1188" s="107"/>
      <c r="AB1188" s="107"/>
      <c r="AC1188" s="107"/>
      <c r="AD1188" s="107"/>
      <c r="AE1188" s="107"/>
      <c r="AF1188" s="106"/>
      <c r="AG1188" s="106"/>
      <c r="AH1188" s="106"/>
      <c r="AI1188" s="106"/>
      <c r="AJ1188" s="106"/>
      <c r="AK1188" s="106"/>
    </row>
    <row r="1189" ht="12.75" customHeight="1">
      <c r="A1189" s="114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7"/>
      <c r="Y1189" s="107"/>
      <c r="Z1189" s="107"/>
      <c r="AA1189" s="107"/>
      <c r="AB1189" s="107"/>
      <c r="AC1189" s="107"/>
      <c r="AD1189" s="107"/>
      <c r="AE1189" s="107"/>
      <c r="AF1189" s="106"/>
      <c r="AG1189" s="106"/>
      <c r="AH1189" s="106"/>
      <c r="AI1189" s="106"/>
      <c r="AJ1189" s="106"/>
      <c r="AK1189" s="106"/>
    </row>
    <row r="1190" ht="12.75" customHeight="1">
      <c r="A1190" s="114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7"/>
      <c r="Y1190" s="107"/>
      <c r="Z1190" s="107"/>
      <c r="AA1190" s="107"/>
      <c r="AB1190" s="107"/>
      <c r="AC1190" s="107"/>
      <c r="AD1190" s="107"/>
      <c r="AE1190" s="107"/>
      <c r="AF1190" s="106"/>
      <c r="AG1190" s="106"/>
      <c r="AH1190" s="106"/>
      <c r="AI1190" s="106"/>
      <c r="AJ1190" s="106"/>
      <c r="AK1190" s="106"/>
    </row>
    <row r="1191" ht="12.75" customHeight="1">
      <c r="A1191" s="114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7"/>
      <c r="Y1191" s="107"/>
      <c r="Z1191" s="107"/>
      <c r="AA1191" s="107"/>
      <c r="AB1191" s="107"/>
      <c r="AC1191" s="107"/>
      <c r="AD1191" s="107"/>
      <c r="AE1191" s="107"/>
      <c r="AF1191" s="106"/>
      <c r="AG1191" s="106"/>
      <c r="AH1191" s="106"/>
      <c r="AI1191" s="106"/>
      <c r="AJ1191" s="106"/>
      <c r="AK1191" s="106"/>
    </row>
    <row r="1192" ht="12.75" customHeight="1">
      <c r="A1192" s="114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7"/>
      <c r="Y1192" s="107"/>
      <c r="Z1192" s="107"/>
      <c r="AA1192" s="107"/>
      <c r="AB1192" s="107"/>
      <c r="AC1192" s="107"/>
      <c r="AD1192" s="107"/>
      <c r="AE1192" s="107"/>
      <c r="AF1192" s="106"/>
      <c r="AG1192" s="106"/>
      <c r="AH1192" s="106"/>
      <c r="AI1192" s="106"/>
      <c r="AJ1192" s="106"/>
      <c r="AK1192" s="106"/>
    </row>
    <row r="1193" ht="12.75" customHeight="1">
      <c r="A1193" s="114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7"/>
      <c r="Y1193" s="107"/>
      <c r="Z1193" s="107"/>
      <c r="AA1193" s="107"/>
      <c r="AB1193" s="107"/>
      <c r="AC1193" s="107"/>
      <c r="AD1193" s="107"/>
      <c r="AE1193" s="107"/>
      <c r="AF1193" s="106"/>
      <c r="AG1193" s="106"/>
      <c r="AH1193" s="106"/>
      <c r="AI1193" s="106"/>
      <c r="AJ1193" s="106"/>
      <c r="AK1193" s="106"/>
    </row>
    <row r="1194" ht="12.75" customHeight="1">
      <c r="A1194" s="114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7"/>
      <c r="Y1194" s="107"/>
      <c r="Z1194" s="107"/>
      <c r="AA1194" s="107"/>
      <c r="AB1194" s="107"/>
      <c r="AC1194" s="107"/>
      <c r="AD1194" s="107"/>
      <c r="AE1194" s="107"/>
      <c r="AF1194" s="106"/>
      <c r="AG1194" s="106"/>
      <c r="AH1194" s="106"/>
      <c r="AI1194" s="106"/>
      <c r="AJ1194" s="106"/>
      <c r="AK1194" s="106"/>
    </row>
    <row r="1195" ht="12.75" customHeight="1">
      <c r="A1195" s="114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7"/>
      <c r="Y1195" s="107"/>
      <c r="Z1195" s="107"/>
      <c r="AA1195" s="107"/>
      <c r="AB1195" s="107"/>
      <c r="AC1195" s="107"/>
      <c r="AD1195" s="107"/>
      <c r="AE1195" s="107"/>
      <c r="AF1195" s="106"/>
      <c r="AG1195" s="106"/>
      <c r="AH1195" s="106"/>
      <c r="AI1195" s="106"/>
      <c r="AJ1195" s="106"/>
      <c r="AK1195" s="106"/>
    </row>
    <row r="1196" ht="12.75" customHeight="1">
      <c r="A1196" s="114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7"/>
      <c r="Y1196" s="107"/>
      <c r="Z1196" s="107"/>
      <c r="AA1196" s="107"/>
      <c r="AB1196" s="107"/>
      <c r="AC1196" s="107"/>
      <c r="AD1196" s="107"/>
      <c r="AE1196" s="107"/>
      <c r="AF1196" s="106"/>
      <c r="AG1196" s="106"/>
      <c r="AH1196" s="106"/>
      <c r="AI1196" s="106"/>
      <c r="AJ1196" s="106"/>
      <c r="AK1196" s="106"/>
    </row>
    <row r="1197" ht="12.75" customHeight="1">
      <c r="A1197" s="114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7"/>
      <c r="Y1197" s="107"/>
      <c r="Z1197" s="107"/>
      <c r="AA1197" s="107"/>
      <c r="AB1197" s="107"/>
      <c r="AC1197" s="107"/>
      <c r="AD1197" s="107"/>
      <c r="AE1197" s="107"/>
      <c r="AF1197" s="106"/>
      <c r="AG1197" s="106"/>
      <c r="AH1197" s="106"/>
      <c r="AI1197" s="106"/>
      <c r="AJ1197" s="106"/>
      <c r="AK1197" s="106"/>
    </row>
    <row r="1198" ht="12.75" customHeight="1">
      <c r="A1198" s="114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7"/>
      <c r="Y1198" s="107"/>
      <c r="Z1198" s="107"/>
      <c r="AA1198" s="107"/>
      <c r="AB1198" s="107"/>
      <c r="AC1198" s="107"/>
      <c r="AD1198" s="107"/>
      <c r="AE1198" s="107"/>
      <c r="AF1198" s="106"/>
      <c r="AG1198" s="106"/>
      <c r="AH1198" s="106"/>
      <c r="AI1198" s="106"/>
      <c r="AJ1198" s="106"/>
      <c r="AK1198" s="106"/>
    </row>
    <row r="1199" ht="12.75" customHeight="1">
      <c r="A1199" s="114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7"/>
      <c r="Y1199" s="107"/>
      <c r="Z1199" s="107"/>
      <c r="AA1199" s="107"/>
      <c r="AB1199" s="107"/>
      <c r="AC1199" s="107"/>
      <c r="AD1199" s="107"/>
      <c r="AE1199" s="107"/>
      <c r="AF1199" s="106"/>
      <c r="AG1199" s="106"/>
      <c r="AH1199" s="106"/>
      <c r="AI1199" s="106"/>
      <c r="AJ1199" s="106"/>
      <c r="AK1199" s="106"/>
    </row>
    <row r="1200" ht="12.75" customHeight="1">
      <c r="A1200" s="114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7"/>
      <c r="Y1200" s="107"/>
      <c r="Z1200" s="107"/>
      <c r="AA1200" s="107"/>
      <c r="AB1200" s="107"/>
      <c r="AC1200" s="107"/>
      <c r="AD1200" s="107"/>
      <c r="AE1200" s="107"/>
      <c r="AF1200" s="106"/>
      <c r="AG1200" s="106"/>
      <c r="AH1200" s="106"/>
      <c r="AI1200" s="106"/>
      <c r="AJ1200" s="106"/>
      <c r="AK1200" s="106"/>
    </row>
    <row r="1201" ht="12.75" customHeight="1">
      <c r="A1201" s="114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7"/>
      <c r="Y1201" s="107"/>
      <c r="Z1201" s="107"/>
      <c r="AA1201" s="107"/>
      <c r="AB1201" s="107"/>
      <c r="AC1201" s="107"/>
      <c r="AD1201" s="107"/>
      <c r="AE1201" s="107"/>
      <c r="AF1201" s="106"/>
      <c r="AG1201" s="106"/>
      <c r="AH1201" s="106"/>
      <c r="AI1201" s="106"/>
      <c r="AJ1201" s="106"/>
      <c r="AK1201" s="106"/>
    </row>
    <row r="1202" ht="12.75" customHeight="1">
      <c r="A1202" s="114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7"/>
      <c r="Y1202" s="107"/>
      <c r="Z1202" s="107"/>
      <c r="AA1202" s="107"/>
      <c r="AB1202" s="107"/>
      <c r="AC1202" s="107"/>
      <c r="AD1202" s="107"/>
      <c r="AE1202" s="107"/>
      <c r="AF1202" s="106"/>
      <c r="AG1202" s="106"/>
      <c r="AH1202" s="106"/>
      <c r="AI1202" s="106"/>
      <c r="AJ1202" s="106"/>
      <c r="AK1202" s="106"/>
    </row>
    <row r="1203" ht="12.75" customHeight="1">
      <c r="A1203" s="114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7"/>
      <c r="Y1203" s="107"/>
      <c r="Z1203" s="107"/>
      <c r="AA1203" s="107"/>
      <c r="AB1203" s="107"/>
      <c r="AC1203" s="107"/>
      <c r="AD1203" s="107"/>
      <c r="AE1203" s="107"/>
      <c r="AF1203" s="106"/>
      <c r="AG1203" s="106"/>
      <c r="AH1203" s="106"/>
      <c r="AI1203" s="106"/>
      <c r="AJ1203" s="106"/>
      <c r="AK1203" s="106"/>
    </row>
    <row r="1204" ht="12.75" customHeight="1">
      <c r="A1204" s="114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7"/>
      <c r="Y1204" s="107"/>
      <c r="Z1204" s="107"/>
      <c r="AA1204" s="107"/>
      <c r="AB1204" s="107"/>
      <c r="AC1204" s="107"/>
      <c r="AD1204" s="107"/>
      <c r="AE1204" s="107"/>
      <c r="AF1204" s="106"/>
      <c r="AG1204" s="106"/>
      <c r="AH1204" s="106"/>
      <c r="AI1204" s="106"/>
      <c r="AJ1204" s="106"/>
      <c r="AK1204" s="106"/>
    </row>
    <row r="1205" ht="12.75" customHeight="1">
      <c r="A1205" s="114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7"/>
      <c r="Y1205" s="107"/>
      <c r="Z1205" s="107"/>
      <c r="AA1205" s="107"/>
      <c r="AB1205" s="107"/>
      <c r="AC1205" s="107"/>
      <c r="AD1205" s="107"/>
      <c r="AE1205" s="107"/>
      <c r="AF1205" s="106"/>
      <c r="AG1205" s="106"/>
      <c r="AH1205" s="106"/>
      <c r="AI1205" s="106"/>
      <c r="AJ1205" s="106"/>
      <c r="AK1205" s="106"/>
    </row>
    <row r="1206" ht="12.75" customHeight="1">
      <c r="A1206" s="114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7"/>
      <c r="Y1206" s="107"/>
      <c r="Z1206" s="107"/>
      <c r="AA1206" s="107"/>
      <c r="AB1206" s="107"/>
      <c r="AC1206" s="107"/>
      <c r="AD1206" s="107"/>
      <c r="AE1206" s="107"/>
      <c r="AF1206" s="106"/>
      <c r="AG1206" s="106"/>
      <c r="AH1206" s="106"/>
      <c r="AI1206" s="106"/>
      <c r="AJ1206" s="106"/>
      <c r="AK1206" s="106"/>
    </row>
    <row r="1207" ht="12.75" customHeight="1">
      <c r="A1207" s="114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7"/>
      <c r="Y1207" s="107"/>
      <c r="Z1207" s="107"/>
      <c r="AA1207" s="107"/>
      <c r="AB1207" s="107"/>
      <c r="AC1207" s="107"/>
      <c r="AD1207" s="107"/>
      <c r="AE1207" s="107"/>
      <c r="AF1207" s="106"/>
      <c r="AG1207" s="106"/>
      <c r="AH1207" s="106"/>
      <c r="AI1207" s="106"/>
      <c r="AJ1207" s="106"/>
      <c r="AK1207" s="106"/>
    </row>
    <row r="1208" ht="12.75" customHeight="1">
      <c r="A1208" s="114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7"/>
      <c r="Y1208" s="107"/>
      <c r="Z1208" s="107"/>
      <c r="AA1208" s="107"/>
      <c r="AB1208" s="107"/>
      <c r="AC1208" s="107"/>
      <c r="AD1208" s="107"/>
      <c r="AE1208" s="107"/>
      <c r="AF1208" s="106"/>
      <c r="AG1208" s="106"/>
      <c r="AH1208" s="106"/>
      <c r="AI1208" s="106"/>
      <c r="AJ1208" s="106"/>
      <c r="AK1208" s="106"/>
    </row>
    <row r="1209" ht="12.75" customHeight="1">
      <c r="A1209" s="114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7"/>
      <c r="Y1209" s="107"/>
      <c r="Z1209" s="107"/>
      <c r="AA1209" s="107"/>
      <c r="AB1209" s="107"/>
      <c r="AC1209" s="107"/>
      <c r="AD1209" s="107"/>
      <c r="AE1209" s="107"/>
      <c r="AF1209" s="106"/>
      <c r="AG1209" s="106"/>
      <c r="AH1209" s="106"/>
      <c r="AI1209" s="106"/>
      <c r="AJ1209" s="106"/>
      <c r="AK1209" s="106"/>
    </row>
  </sheetData>
  <mergeCells count="4">
    <mergeCell ref="A1:K1"/>
    <mergeCell ref="H7:K7"/>
    <mergeCell ref="AH8:AJ8"/>
    <mergeCell ref="B3:F3"/>
  </mergeCells>
  <dataValidations count="1">
    <dataValidation type="list" allowBlank="0" showErrorMessage="1" errorTitle="Escolha uma característica" error="Selecione um parâmetro da lista." sqref="B3">
      <formula1>$AL$3:$AL$43</formula1>
    </dataValidation>
  </dataValidations>
  <printOptions/>
  <pageMargins bottom="0.7874015748031497" footer="0.0" header="0.0" left="0.3937007874015748" right="0.3937007874015748" top="0.3937007874015748"/>
  <pageSetup paperSize="9" orientation="landscape"/>
  <headerFooter>
    <oddFooter>&amp;L  Quality Department N°T20A04(EN)0 e-top&amp;R&amp;P 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2026-08-18T17:58:47Z</dcterms:created>
  <dc:creator>Fabiana Dias Stoicov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0x0101004122F60912C042418AA033B97861552D</vt:lpwstr>
  </property>
</Properties>
</file>