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6.xml" ContentType="application/vnd.openxmlformats-officedocument.drawing+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C:\Users\Rajni Gola\Downloads\"/>
    </mc:Choice>
  </mc:AlternateContent>
  <xr:revisionPtr revIDLastSave="0" documentId="13_ncr:1_{D22CE630-6EEE-4053-8B82-5CE9BB2211F3}" xr6:coauthVersionLast="47" xr6:coauthVersionMax="47" xr10:uidLastSave="{00000000-0000-0000-0000-000000000000}"/>
  <bookViews>
    <workbookView xWindow="-108" yWindow="-108" windowWidth="23256" windowHeight="12456" firstSheet="7" activeTab="15" xr2:uid="{FE1E3FE4-620C-4C3F-AC6B-1D7903B18E67}"/>
  </bookViews>
  <sheets>
    <sheet name="Sheet1" sheetId="21" r:id="rId1"/>
    <sheet name="Notes" sheetId="8" r:id="rId2"/>
    <sheet name="Original Data" sheetId="1" r:id="rId3"/>
    <sheet name="Data Cleaning" sheetId="2" r:id="rId4"/>
    <sheet name="Cleaned Data" sheetId="4" r:id="rId5"/>
    <sheet name="Bucket" sheetId="7" r:id="rId6"/>
    <sheet name="Q1" sheetId="9" r:id="rId7"/>
    <sheet name="Insight Q1" sheetId="12" r:id="rId8"/>
    <sheet name="Q2" sheetId="13" r:id="rId9"/>
    <sheet name="Insignt Q2" sheetId="14" r:id="rId10"/>
    <sheet name="Q3" sheetId="15" r:id="rId11"/>
    <sheet name="Q3 Part 2" sheetId="17" r:id="rId12"/>
    <sheet name="Insight Q3" sheetId="22" r:id="rId13"/>
    <sheet name="Q4" sheetId="19" r:id="rId14"/>
    <sheet name="Insight Q4" sheetId="23" r:id="rId15"/>
    <sheet name="Q5" sheetId="20" r:id="rId16"/>
    <sheet name="Insight Q5" sheetId="24" r:id="rId17"/>
  </sheets>
  <definedNames>
    <definedName name="_xlnm._FilterDatabase" localSheetId="5" hidden="1">Bucket!$A$1:$J$373</definedName>
    <definedName name="_xlnm._FilterDatabase" localSheetId="4" hidden="1">'Cleaned Data'!$A$1:$AD$376</definedName>
    <definedName name="_xlnm._FilterDatabase" localSheetId="3" hidden="1">'Data Cleaning'!$A$1:$BE$375</definedName>
    <definedName name="_xlchart.v1.0" hidden="1">'Q3'!$E$10:$E$20</definedName>
    <definedName name="_xlchart.v1.1" hidden="1">'Q3'!$F$10:$F$20</definedName>
    <definedName name="_xlchart.v1.2" hidden="1">'Q3'!$F$8:$F$9</definedName>
    <definedName name="_xlcn.WorksheetConnection_BucketA1J3731" hidden="1">Bucket!$A$1:$J$373</definedName>
  </definedNames>
  <calcPr calcId="191029"/>
  <pivotCaches>
    <pivotCache cacheId="0" r:id="rId18"/>
    <pivotCache cacheId="1" r:id="rId19"/>
    <pivotCache cacheId="2" r:id="rId20"/>
  </pivotCaches>
  <extLst>
    <ext xmlns:x15="http://schemas.microsoft.com/office/spreadsheetml/2010/11/main" uri="{FCE2AD5D-F65C-4FA6-A056-5C36A1767C68}">
      <x15:dataModel>
        <x15:modelTables>
          <x15:modelTable id="Range" name="Range" connection="WorksheetConnection_Bucket!$A$1:$J$373"/>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7" i="19" l="1"/>
  <c r="K6" i="19"/>
  <c r="K5" i="19"/>
  <c r="J7" i="19"/>
  <c r="J6" i="19"/>
  <c r="J5" i="19"/>
  <c r="I7" i="19"/>
  <c r="I6" i="19"/>
  <c r="I5" i="19"/>
  <c r="B15" i="13" l="1"/>
  <c r="C15" i="13" s="1"/>
  <c r="B14" i="13"/>
  <c r="C14" i="13" s="1"/>
  <c r="B13" i="13"/>
  <c r="B11" i="13"/>
  <c r="C11" i="13" s="1"/>
  <c r="B10" i="13"/>
  <c r="J327" i="7"/>
  <c r="J202" i="7"/>
  <c r="B12" i="13" s="1"/>
  <c r="J77" i="7"/>
  <c r="I3" i="7"/>
  <c r="I4" i="7"/>
  <c r="I5" i="7"/>
  <c r="I6" i="7"/>
  <c r="I7" i="7"/>
  <c r="I8" i="7"/>
  <c r="I9" i="7"/>
  <c r="I10" i="7"/>
  <c r="I11" i="7"/>
  <c r="I12" i="7"/>
  <c r="I13" i="7"/>
  <c r="I14" i="7"/>
  <c r="I15" i="7"/>
  <c r="I16" i="7"/>
  <c r="I17" i="7"/>
  <c r="I18" i="7"/>
  <c r="I19" i="7"/>
  <c r="I20" i="7"/>
  <c r="I21" i="7"/>
  <c r="I22" i="7"/>
  <c r="I23" i="7"/>
  <c r="I24" i="7"/>
  <c r="I25" i="7"/>
  <c r="I26" i="7"/>
  <c r="I27" i="7"/>
  <c r="I28" i="7"/>
  <c r="I29" i="7"/>
  <c r="I30" i="7"/>
  <c r="I31" i="7"/>
  <c r="I32" i="7"/>
  <c r="I33" i="7"/>
  <c r="I34" i="7"/>
  <c r="I35" i="7"/>
  <c r="I36" i="7"/>
  <c r="I37" i="7"/>
  <c r="I38" i="7"/>
  <c r="I39" i="7"/>
  <c r="I40" i="7"/>
  <c r="I41" i="7"/>
  <c r="I42" i="7"/>
  <c r="I43" i="7"/>
  <c r="I44" i="7"/>
  <c r="I45" i="7"/>
  <c r="I46" i="7"/>
  <c r="I47" i="7"/>
  <c r="I48" i="7"/>
  <c r="I49" i="7"/>
  <c r="I50" i="7"/>
  <c r="I51" i="7"/>
  <c r="I52" i="7"/>
  <c r="I53" i="7"/>
  <c r="I54" i="7"/>
  <c r="I55" i="7"/>
  <c r="I56" i="7"/>
  <c r="I57" i="7"/>
  <c r="I58" i="7"/>
  <c r="I59" i="7"/>
  <c r="I60" i="7"/>
  <c r="I61" i="7"/>
  <c r="I62" i="7"/>
  <c r="I63" i="7"/>
  <c r="I64" i="7"/>
  <c r="I65" i="7"/>
  <c r="I66" i="7"/>
  <c r="I67" i="7"/>
  <c r="I68" i="7"/>
  <c r="I69" i="7"/>
  <c r="I70" i="7"/>
  <c r="I71" i="7"/>
  <c r="I72" i="7"/>
  <c r="I73" i="7"/>
  <c r="I74" i="7"/>
  <c r="I75" i="7"/>
  <c r="I76" i="7"/>
  <c r="I78" i="7"/>
  <c r="I79" i="7"/>
  <c r="I80" i="7"/>
  <c r="I81" i="7"/>
  <c r="I82" i="7"/>
  <c r="I83" i="7"/>
  <c r="I84" i="7"/>
  <c r="I85" i="7"/>
  <c r="I86" i="7"/>
  <c r="I87" i="7"/>
  <c r="I88" i="7"/>
  <c r="I89" i="7"/>
  <c r="I90" i="7"/>
  <c r="I91" i="7"/>
  <c r="I92" i="7"/>
  <c r="I93" i="7"/>
  <c r="I94" i="7"/>
  <c r="I95" i="7"/>
  <c r="I96" i="7"/>
  <c r="I97" i="7"/>
  <c r="I98" i="7"/>
  <c r="I99" i="7"/>
  <c r="I100" i="7"/>
  <c r="I101" i="7"/>
  <c r="I102" i="7"/>
  <c r="I103" i="7"/>
  <c r="I104" i="7"/>
  <c r="I105" i="7"/>
  <c r="I106" i="7"/>
  <c r="I107" i="7"/>
  <c r="I108" i="7"/>
  <c r="I109" i="7"/>
  <c r="I110" i="7"/>
  <c r="I111" i="7"/>
  <c r="I112" i="7"/>
  <c r="I113" i="7"/>
  <c r="I114" i="7"/>
  <c r="I115" i="7"/>
  <c r="I116" i="7"/>
  <c r="I117" i="7"/>
  <c r="I118" i="7"/>
  <c r="I119" i="7"/>
  <c r="I120" i="7"/>
  <c r="I121" i="7"/>
  <c r="I122" i="7"/>
  <c r="I123" i="7"/>
  <c r="I124" i="7"/>
  <c r="I125" i="7"/>
  <c r="I126" i="7"/>
  <c r="I127" i="7"/>
  <c r="I128" i="7"/>
  <c r="I129" i="7"/>
  <c r="I130" i="7"/>
  <c r="I131" i="7"/>
  <c r="I132" i="7"/>
  <c r="I133" i="7"/>
  <c r="I134" i="7"/>
  <c r="I135" i="7"/>
  <c r="I136" i="7"/>
  <c r="I137" i="7"/>
  <c r="I138" i="7"/>
  <c r="I139" i="7"/>
  <c r="I140" i="7"/>
  <c r="I141" i="7"/>
  <c r="I142" i="7"/>
  <c r="I143" i="7"/>
  <c r="I144" i="7"/>
  <c r="I145" i="7"/>
  <c r="I146" i="7"/>
  <c r="I147" i="7"/>
  <c r="I148" i="7"/>
  <c r="I149" i="7"/>
  <c r="I150" i="7"/>
  <c r="I151" i="7"/>
  <c r="I152" i="7"/>
  <c r="I153" i="7"/>
  <c r="I154" i="7"/>
  <c r="I155" i="7"/>
  <c r="I156" i="7"/>
  <c r="I157" i="7"/>
  <c r="I158" i="7"/>
  <c r="I159" i="7"/>
  <c r="I160" i="7"/>
  <c r="I161" i="7"/>
  <c r="I162" i="7"/>
  <c r="I163" i="7"/>
  <c r="I164" i="7"/>
  <c r="I165" i="7"/>
  <c r="I166" i="7"/>
  <c r="I167" i="7"/>
  <c r="I168" i="7"/>
  <c r="I169" i="7"/>
  <c r="I170" i="7"/>
  <c r="I171" i="7"/>
  <c r="I172" i="7"/>
  <c r="I173" i="7"/>
  <c r="I174" i="7"/>
  <c r="I175" i="7"/>
  <c r="I176" i="7"/>
  <c r="I177" i="7"/>
  <c r="I178" i="7"/>
  <c r="I179" i="7"/>
  <c r="I180" i="7"/>
  <c r="I181" i="7"/>
  <c r="I182" i="7"/>
  <c r="I183" i="7"/>
  <c r="I184" i="7"/>
  <c r="I185" i="7"/>
  <c r="I186" i="7"/>
  <c r="I187" i="7"/>
  <c r="I188" i="7"/>
  <c r="I189" i="7"/>
  <c r="I190" i="7"/>
  <c r="I191" i="7"/>
  <c r="I192" i="7"/>
  <c r="I193" i="7"/>
  <c r="I194" i="7"/>
  <c r="I195" i="7"/>
  <c r="I196" i="7"/>
  <c r="I197" i="7"/>
  <c r="I198" i="7"/>
  <c r="I199" i="7"/>
  <c r="I200" i="7"/>
  <c r="I201" i="7"/>
  <c r="I203" i="7"/>
  <c r="I204" i="7"/>
  <c r="I205" i="7"/>
  <c r="I206" i="7"/>
  <c r="I207" i="7"/>
  <c r="I208" i="7"/>
  <c r="I209" i="7"/>
  <c r="I210" i="7"/>
  <c r="I211" i="7"/>
  <c r="I212" i="7"/>
  <c r="I213" i="7"/>
  <c r="I214" i="7"/>
  <c r="I215" i="7"/>
  <c r="I216" i="7"/>
  <c r="I217" i="7"/>
  <c r="I218" i="7"/>
  <c r="I219" i="7"/>
  <c r="I220" i="7"/>
  <c r="I221" i="7"/>
  <c r="I222" i="7"/>
  <c r="I223" i="7"/>
  <c r="I224" i="7"/>
  <c r="I225" i="7"/>
  <c r="I226" i="7"/>
  <c r="I227" i="7"/>
  <c r="I228" i="7"/>
  <c r="I229" i="7"/>
  <c r="I230" i="7"/>
  <c r="I231" i="7"/>
  <c r="I232" i="7"/>
  <c r="I233" i="7"/>
  <c r="I234" i="7"/>
  <c r="I235" i="7"/>
  <c r="I236" i="7"/>
  <c r="I237" i="7"/>
  <c r="I238" i="7"/>
  <c r="I239" i="7"/>
  <c r="I240" i="7"/>
  <c r="I241" i="7"/>
  <c r="I242" i="7"/>
  <c r="I243" i="7"/>
  <c r="I244" i="7"/>
  <c r="I245" i="7"/>
  <c r="I246" i="7"/>
  <c r="I247" i="7"/>
  <c r="I248" i="7"/>
  <c r="I249" i="7"/>
  <c r="I250" i="7"/>
  <c r="I251" i="7"/>
  <c r="I252" i="7"/>
  <c r="I253" i="7"/>
  <c r="I254" i="7"/>
  <c r="I255" i="7"/>
  <c r="I256" i="7"/>
  <c r="I257" i="7"/>
  <c r="I258" i="7"/>
  <c r="I259" i="7"/>
  <c r="I260" i="7"/>
  <c r="I261" i="7"/>
  <c r="I262" i="7"/>
  <c r="I263" i="7"/>
  <c r="I264" i="7"/>
  <c r="I265" i="7"/>
  <c r="I266" i="7"/>
  <c r="I267" i="7"/>
  <c r="I268" i="7"/>
  <c r="I269" i="7"/>
  <c r="I270" i="7"/>
  <c r="I271" i="7"/>
  <c r="I272" i="7"/>
  <c r="I273" i="7"/>
  <c r="I274" i="7"/>
  <c r="I275" i="7"/>
  <c r="I276" i="7"/>
  <c r="I277" i="7"/>
  <c r="I278" i="7"/>
  <c r="I279" i="7"/>
  <c r="I280" i="7"/>
  <c r="I281" i="7"/>
  <c r="I282" i="7"/>
  <c r="I283" i="7"/>
  <c r="I284" i="7"/>
  <c r="I285" i="7"/>
  <c r="I286" i="7"/>
  <c r="I287" i="7"/>
  <c r="I288" i="7"/>
  <c r="I289" i="7"/>
  <c r="I290" i="7"/>
  <c r="I291" i="7"/>
  <c r="I292" i="7"/>
  <c r="I293" i="7"/>
  <c r="I294" i="7"/>
  <c r="I295" i="7"/>
  <c r="I296" i="7"/>
  <c r="I297" i="7"/>
  <c r="I298" i="7"/>
  <c r="I299" i="7"/>
  <c r="I300" i="7"/>
  <c r="I301" i="7"/>
  <c r="I302" i="7"/>
  <c r="I303" i="7"/>
  <c r="I304" i="7"/>
  <c r="I305" i="7"/>
  <c r="I306" i="7"/>
  <c r="I307" i="7"/>
  <c r="I308" i="7"/>
  <c r="I309" i="7"/>
  <c r="I310" i="7"/>
  <c r="I311" i="7"/>
  <c r="I312" i="7"/>
  <c r="I313" i="7"/>
  <c r="I314" i="7"/>
  <c r="I315" i="7"/>
  <c r="I316" i="7"/>
  <c r="I317" i="7"/>
  <c r="I318" i="7"/>
  <c r="I319" i="7"/>
  <c r="I320" i="7"/>
  <c r="I321" i="7"/>
  <c r="I322" i="7"/>
  <c r="I323" i="7"/>
  <c r="I324" i="7"/>
  <c r="I325" i="7"/>
  <c r="I326" i="7"/>
  <c r="I328" i="7"/>
  <c r="I329" i="7"/>
  <c r="I330" i="7"/>
  <c r="I331" i="7"/>
  <c r="I332" i="7"/>
  <c r="I333" i="7"/>
  <c r="I334" i="7"/>
  <c r="I335" i="7"/>
  <c r="I336" i="7"/>
  <c r="I337" i="7"/>
  <c r="I338" i="7"/>
  <c r="I339" i="7"/>
  <c r="I340" i="7"/>
  <c r="I341" i="7"/>
  <c r="I342" i="7"/>
  <c r="I343" i="7"/>
  <c r="I344" i="7"/>
  <c r="I345" i="7"/>
  <c r="I346" i="7"/>
  <c r="I347" i="7"/>
  <c r="I348" i="7"/>
  <c r="I349" i="7"/>
  <c r="I350" i="7"/>
  <c r="I351" i="7"/>
  <c r="I352" i="7"/>
  <c r="I353" i="7"/>
  <c r="I354" i="7"/>
  <c r="I355" i="7"/>
  <c r="I356" i="7"/>
  <c r="I357" i="7"/>
  <c r="I358" i="7"/>
  <c r="I359" i="7"/>
  <c r="I360" i="7"/>
  <c r="I361" i="7"/>
  <c r="I362" i="7"/>
  <c r="I363" i="7"/>
  <c r="I364" i="7"/>
  <c r="I365" i="7"/>
  <c r="I366" i="7"/>
  <c r="I367" i="7"/>
  <c r="I368" i="7"/>
  <c r="I369" i="7"/>
  <c r="I370" i="7"/>
  <c r="I371" i="7"/>
  <c r="I372" i="7"/>
  <c r="I373" i="7"/>
  <c r="I374" i="7"/>
  <c r="I375" i="7"/>
  <c r="I376" i="7"/>
  <c r="I2" i="7"/>
  <c r="H3" i="7"/>
  <c r="H4" i="7"/>
  <c r="H5" i="7"/>
  <c r="H6" i="7"/>
  <c r="H7" i="7"/>
  <c r="H8" i="7"/>
  <c r="H9" i="7"/>
  <c r="H10" i="7"/>
  <c r="H11" i="7"/>
  <c r="H12" i="7"/>
  <c r="H13" i="7"/>
  <c r="H14" i="7"/>
  <c r="H15" i="7"/>
  <c r="H16" i="7"/>
  <c r="H17" i="7"/>
  <c r="H18" i="7"/>
  <c r="H19" i="7"/>
  <c r="H20" i="7"/>
  <c r="H21" i="7"/>
  <c r="H22" i="7"/>
  <c r="H23" i="7"/>
  <c r="H24" i="7"/>
  <c r="H25" i="7"/>
  <c r="H26" i="7"/>
  <c r="H27" i="7"/>
  <c r="H28" i="7"/>
  <c r="H29" i="7"/>
  <c r="H30" i="7"/>
  <c r="H31" i="7"/>
  <c r="H32" i="7"/>
  <c r="H33" i="7"/>
  <c r="H34" i="7"/>
  <c r="H35" i="7"/>
  <c r="H36" i="7"/>
  <c r="H37" i="7"/>
  <c r="H38" i="7"/>
  <c r="H39" i="7"/>
  <c r="H40" i="7"/>
  <c r="H41" i="7"/>
  <c r="H42" i="7"/>
  <c r="H43" i="7"/>
  <c r="H44" i="7"/>
  <c r="H45" i="7"/>
  <c r="H46" i="7"/>
  <c r="H47" i="7"/>
  <c r="H48" i="7"/>
  <c r="H49" i="7"/>
  <c r="H50" i="7"/>
  <c r="H51" i="7"/>
  <c r="H52" i="7"/>
  <c r="H53" i="7"/>
  <c r="H54" i="7"/>
  <c r="H55" i="7"/>
  <c r="H56" i="7"/>
  <c r="H57" i="7"/>
  <c r="H58" i="7"/>
  <c r="H59" i="7"/>
  <c r="H60" i="7"/>
  <c r="H61" i="7"/>
  <c r="H62" i="7"/>
  <c r="H63" i="7"/>
  <c r="H64" i="7"/>
  <c r="H65" i="7"/>
  <c r="H66" i="7"/>
  <c r="H67" i="7"/>
  <c r="H68" i="7"/>
  <c r="H69" i="7"/>
  <c r="H70" i="7"/>
  <c r="H71" i="7"/>
  <c r="H72" i="7"/>
  <c r="H73" i="7"/>
  <c r="H74" i="7"/>
  <c r="H75" i="7"/>
  <c r="H76" i="7"/>
  <c r="H78" i="7"/>
  <c r="H79" i="7"/>
  <c r="H80" i="7"/>
  <c r="H81" i="7"/>
  <c r="H82" i="7"/>
  <c r="H83" i="7"/>
  <c r="H84" i="7"/>
  <c r="H85" i="7"/>
  <c r="H86" i="7"/>
  <c r="H87" i="7"/>
  <c r="H88" i="7"/>
  <c r="H89" i="7"/>
  <c r="H90" i="7"/>
  <c r="H91" i="7"/>
  <c r="H92" i="7"/>
  <c r="H93" i="7"/>
  <c r="H94" i="7"/>
  <c r="H95" i="7"/>
  <c r="H96" i="7"/>
  <c r="H97" i="7"/>
  <c r="H98" i="7"/>
  <c r="H99" i="7"/>
  <c r="H100" i="7"/>
  <c r="H101" i="7"/>
  <c r="H102" i="7"/>
  <c r="H103" i="7"/>
  <c r="H104" i="7"/>
  <c r="H105" i="7"/>
  <c r="H106" i="7"/>
  <c r="H107" i="7"/>
  <c r="H108" i="7"/>
  <c r="H109" i="7"/>
  <c r="H110" i="7"/>
  <c r="H111" i="7"/>
  <c r="H112" i="7"/>
  <c r="H113" i="7"/>
  <c r="H114" i="7"/>
  <c r="H115" i="7"/>
  <c r="H116" i="7"/>
  <c r="H117" i="7"/>
  <c r="H118" i="7"/>
  <c r="H119" i="7"/>
  <c r="H120" i="7"/>
  <c r="H121" i="7"/>
  <c r="H122" i="7"/>
  <c r="H123" i="7"/>
  <c r="H124" i="7"/>
  <c r="H125" i="7"/>
  <c r="H126" i="7"/>
  <c r="H127" i="7"/>
  <c r="H128" i="7"/>
  <c r="H129" i="7"/>
  <c r="H130" i="7"/>
  <c r="H131" i="7"/>
  <c r="H132" i="7"/>
  <c r="H133" i="7"/>
  <c r="H134" i="7"/>
  <c r="H135" i="7"/>
  <c r="H136" i="7"/>
  <c r="H137" i="7"/>
  <c r="H138" i="7"/>
  <c r="H139" i="7"/>
  <c r="H140" i="7"/>
  <c r="H141" i="7"/>
  <c r="H142" i="7"/>
  <c r="H143" i="7"/>
  <c r="H144" i="7"/>
  <c r="H145" i="7"/>
  <c r="H146" i="7"/>
  <c r="H147" i="7"/>
  <c r="H148" i="7"/>
  <c r="H149" i="7"/>
  <c r="H150" i="7"/>
  <c r="H151" i="7"/>
  <c r="H152" i="7"/>
  <c r="H153" i="7"/>
  <c r="H154" i="7"/>
  <c r="H155" i="7"/>
  <c r="H156" i="7"/>
  <c r="H157" i="7"/>
  <c r="H158" i="7"/>
  <c r="H159" i="7"/>
  <c r="H160" i="7"/>
  <c r="H161" i="7"/>
  <c r="H162" i="7"/>
  <c r="H163" i="7"/>
  <c r="H164" i="7"/>
  <c r="H165" i="7"/>
  <c r="H166" i="7"/>
  <c r="H167" i="7"/>
  <c r="H168" i="7"/>
  <c r="H169" i="7"/>
  <c r="H170" i="7"/>
  <c r="H171" i="7"/>
  <c r="H172" i="7"/>
  <c r="H173" i="7"/>
  <c r="H174" i="7"/>
  <c r="H175" i="7"/>
  <c r="H176" i="7"/>
  <c r="H177" i="7"/>
  <c r="H178" i="7"/>
  <c r="H179" i="7"/>
  <c r="H180" i="7"/>
  <c r="H181" i="7"/>
  <c r="H182" i="7"/>
  <c r="H183" i="7"/>
  <c r="H184" i="7"/>
  <c r="H185" i="7"/>
  <c r="H186" i="7"/>
  <c r="H187" i="7"/>
  <c r="H188" i="7"/>
  <c r="H189" i="7"/>
  <c r="H190" i="7"/>
  <c r="H191" i="7"/>
  <c r="H192" i="7"/>
  <c r="H193" i="7"/>
  <c r="H194" i="7"/>
  <c r="H195" i="7"/>
  <c r="H196" i="7"/>
  <c r="H197" i="7"/>
  <c r="H198" i="7"/>
  <c r="H199" i="7"/>
  <c r="H200" i="7"/>
  <c r="H201" i="7"/>
  <c r="H203" i="7"/>
  <c r="H204" i="7"/>
  <c r="H205" i="7"/>
  <c r="H206" i="7"/>
  <c r="H207" i="7"/>
  <c r="H208" i="7"/>
  <c r="H209" i="7"/>
  <c r="H210" i="7"/>
  <c r="H211" i="7"/>
  <c r="H212" i="7"/>
  <c r="H213" i="7"/>
  <c r="H214" i="7"/>
  <c r="H215" i="7"/>
  <c r="H216" i="7"/>
  <c r="H217" i="7"/>
  <c r="H218" i="7"/>
  <c r="H219" i="7"/>
  <c r="H220" i="7"/>
  <c r="H221" i="7"/>
  <c r="H222" i="7"/>
  <c r="H223" i="7"/>
  <c r="H224" i="7"/>
  <c r="H225" i="7"/>
  <c r="H226" i="7"/>
  <c r="H227" i="7"/>
  <c r="H228" i="7"/>
  <c r="H229" i="7"/>
  <c r="H230" i="7"/>
  <c r="H231" i="7"/>
  <c r="H232" i="7"/>
  <c r="H233" i="7"/>
  <c r="H234" i="7"/>
  <c r="H235" i="7"/>
  <c r="H236" i="7"/>
  <c r="H237" i="7"/>
  <c r="H238" i="7"/>
  <c r="H239" i="7"/>
  <c r="H240" i="7"/>
  <c r="H241" i="7"/>
  <c r="H242" i="7"/>
  <c r="H243" i="7"/>
  <c r="H244" i="7"/>
  <c r="H245" i="7"/>
  <c r="H246" i="7"/>
  <c r="H247" i="7"/>
  <c r="H248" i="7"/>
  <c r="H249" i="7"/>
  <c r="H250" i="7"/>
  <c r="H251" i="7"/>
  <c r="H252" i="7"/>
  <c r="H253" i="7"/>
  <c r="H254" i="7"/>
  <c r="H255" i="7"/>
  <c r="H256" i="7"/>
  <c r="H257" i="7"/>
  <c r="H258" i="7"/>
  <c r="H259" i="7"/>
  <c r="H260" i="7"/>
  <c r="H261" i="7"/>
  <c r="H262" i="7"/>
  <c r="H263" i="7"/>
  <c r="H264" i="7"/>
  <c r="H265" i="7"/>
  <c r="H266" i="7"/>
  <c r="H267" i="7"/>
  <c r="H268" i="7"/>
  <c r="H269" i="7"/>
  <c r="H270" i="7"/>
  <c r="H271" i="7"/>
  <c r="H272" i="7"/>
  <c r="H273" i="7"/>
  <c r="H274" i="7"/>
  <c r="H275" i="7"/>
  <c r="H276" i="7"/>
  <c r="H277" i="7"/>
  <c r="H278" i="7"/>
  <c r="H279" i="7"/>
  <c r="H280" i="7"/>
  <c r="H281" i="7"/>
  <c r="H282" i="7"/>
  <c r="H283" i="7"/>
  <c r="H284" i="7"/>
  <c r="H285" i="7"/>
  <c r="H286" i="7"/>
  <c r="H287" i="7"/>
  <c r="H288" i="7"/>
  <c r="H289" i="7"/>
  <c r="H290" i="7"/>
  <c r="H291" i="7"/>
  <c r="H292" i="7"/>
  <c r="H293" i="7"/>
  <c r="H294" i="7"/>
  <c r="H295" i="7"/>
  <c r="H296" i="7"/>
  <c r="H297" i="7"/>
  <c r="H298" i="7"/>
  <c r="H299" i="7"/>
  <c r="H300" i="7"/>
  <c r="H301" i="7"/>
  <c r="H302" i="7"/>
  <c r="H303" i="7"/>
  <c r="H304" i="7"/>
  <c r="H305" i="7"/>
  <c r="H306" i="7"/>
  <c r="H307" i="7"/>
  <c r="H308" i="7"/>
  <c r="H309" i="7"/>
  <c r="H310" i="7"/>
  <c r="H311" i="7"/>
  <c r="H312" i="7"/>
  <c r="H313" i="7"/>
  <c r="H314" i="7"/>
  <c r="H315" i="7"/>
  <c r="H316" i="7"/>
  <c r="H317" i="7"/>
  <c r="H318" i="7"/>
  <c r="H319" i="7"/>
  <c r="H320" i="7"/>
  <c r="H321" i="7"/>
  <c r="H322" i="7"/>
  <c r="H323" i="7"/>
  <c r="H324" i="7"/>
  <c r="H325" i="7"/>
  <c r="H326" i="7"/>
  <c r="H328" i="7"/>
  <c r="H329" i="7"/>
  <c r="H330" i="7"/>
  <c r="H331" i="7"/>
  <c r="H332" i="7"/>
  <c r="H333" i="7"/>
  <c r="H334" i="7"/>
  <c r="H335" i="7"/>
  <c r="H336" i="7"/>
  <c r="H337" i="7"/>
  <c r="H338" i="7"/>
  <c r="H339" i="7"/>
  <c r="H340" i="7"/>
  <c r="H341" i="7"/>
  <c r="H342" i="7"/>
  <c r="H343" i="7"/>
  <c r="H344" i="7"/>
  <c r="H345" i="7"/>
  <c r="H346" i="7"/>
  <c r="H347" i="7"/>
  <c r="H348" i="7"/>
  <c r="H349" i="7"/>
  <c r="H350" i="7"/>
  <c r="H351" i="7"/>
  <c r="H352" i="7"/>
  <c r="H353" i="7"/>
  <c r="H354" i="7"/>
  <c r="H355" i="7"/>
  <c r="H356" i="7"/>
  <c r="H357" i="7"/>
  <c r="H358" i="7"/>
  <c r="H359" i="7"/>
  <c r="H360" i="7"/>
  <c r="H361" i="7"/>
  <c r="H362" i="7"/>
  <c r="H363" i="7"/>
  <c r="H364" i="7"/>
  <c r="H365" i="7"/>
  <c r="H366" i="7"/>
  <c r="H367" i="7"/>
  <c r="H368" i="7"/>
  <c r="H369" i="7"/>
  <c r="H370" i="7"/>
  <c r="H371" i="7"/>
  <c r="H372" i="7"/>
  <c r="H373" i="7"/>
  <c r="H374" i="7"/>
  <c r="H375" i="7"/>
  <c r="H376" i="7"/>
  <c r="H2" i="7"/>
  <c r="G3" i="7"/>
  <c r="G4" i="7"/>
  <c r="G5" i="7"/>
  <c r="G6" i="7"/>
  <c r="G7" i="7"/>
  <c r="G8" i="7"/>
  <c r="G9" i="7"/>
  <c r="G10" i="7"/>
  <c r="G11"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3" i="7"/>
  <c r="G54" i="7"/>
  <c r="G55" i="7"/>
  <c r="G56" i="7"/>
  <c r="G57" i="7"/>
  <c r="G58" i="7"/>
  <c r="G59" i="7"/>
  <c r="G60" i="7"/>
  <c r="G61" i="7"/>
  <c r="G62" i="7"/>
  <c r="G63" i="7"/>
  <c r="G64" i="7"/>
  <c r="G65" i="7"/>
  <c r="G66" i="7"/>
  <c r="G67" i="7"/>
  <c r="G68" i="7"/>
  <c r="G69" i="7"/>
  <c r="G70" i="7"/>
  <c r="G71" i="7"/>
  <c r="G72" i="7"/>
  <c r="G73" i="7"/>
  <c r="G74" i="7"/>
  <c r="G75" i="7"/>
  <c r="G76" i="7"/>
  <c r="G78" i="7"/>
  <c r="G79" i="7"/>
  <c r="G80" i="7"/>
  <c r="G81" i="7"/>
  <c r="G82" i="7"/>
  <c r="G83" i="7"/>
  <c r="G84" i="7"/>
  <c r="G85" i="7"/>
  <c r="G86" i="7"/>
  <c r="G87" i="7"/>
  <c r="G88" i="7"/>
  <c r="G89" i="7"/>
  <c r="G90" i="7"/>
  <c r="G91" i="7"/>
  <c r="G92" i="7"/>
  <c r="G93" i="7"/>
  <c r="G94" i="7"/>
  <c r="G95" i="7"/>
  <c r="G96" i="7"/>
  <c r="G97" i="7"/>
  <c r="G98" i="7"/>
  <c r="G99" i="7"/>
  <c r="G100" i="7"/>
  <c r="G101" i="7"/>
  <c r="G102" i="7"/>
  <c r="G103" i="7"/>
  <c r="G104" i="7"/>
  <c r="G105" i="7"/>
  <c r="G106" i="7"/>
  <c r="G107" i="7"/>
  <c r="G108" i="7"/>
  <c r="G109" i="7"/>
  <c r="G110" i="7"/>
  <c r="G111" i="7"/>
  <c r="G112" i="7"/>
  <c r="G113" i="7"/>
  <c r="G114" i="7"/>
  <c r="G115" i="7"/>
  <c r="G116" i="7"/>
  <c r="G117" i="7"/>
  <c r="G118" i="7"/>
  <c r="G119" i="7"/>
  <c r="G120" i="7"/>
  <c r="G121" i="7"/>
  <c r="G122" i="7"/>
  <c r="G123" i="7"/>
  <c r="G124" i="7"/>
  <c r="G125" i="7"/>
  <c r="G126" i="7"/>
  <c r="G127" i="7"/>
  <c r="G128" i="7"/>
  <c r="G129" i="7"/>
  <c r="G130" i="7"/>
  <c r="G131" i="7"/>
  <c r="G132" i="7"/>
  <c r="G133" i="7"/>
  <c r="G134" i="7"/>
  <c r="G135" i="7"/>
  <c r="G136" i="7"/>
  <c r="G137" i="7"/>
  <c r="G138" i="7"/>
  <c r="G139" i="7"/>
  <c r="G140" i="7"/>
  <c r="G141" i="7"/>
  <c r="G142" i="7"/>
  <c r="G143" i="7"/>
  <c r="G144" i="7"/>
  <c r="G145" i="7"/>
  <c r="G146" i="7"/>
  <c r="G147" i="7"/>
  <c r="G148" i="7"/>
  <c r="G149" i="7"/>
  <c r="G150" i="7"/>
  <c r="G151" i="7"/>
  <c r="G152" i="7"/>
  <c r="G153" i="7"/>
  <c r="G154" i="7"/>
  <c r="G155" i="7"/>
  <c r="G156" i="7"/>
  <c r="G157" i="7"/>
  <c r="G158" i="7"/>
  <c r="G159" i="7"/>
  <c r="G160" i="7"/>
  <c r="G161" i="7"/>
  <c r="G162" i="7"/>
  <c r="G163" i="7"/>
  <c r="G164" i="7"/>
  <c r="G165" i="7"/>
  <c r="G166" i="7"/>
  <c r="G167" i="7"/>
  <c r="G168" i="7"/>
  <c r="G169" i="7"/>
  <c r="G170" i="7"/>
  <c r="G171" i="7"/>
  <c r="G172" i="7"/>
  <c r="G173" i="7"/>
  <c r="G174" i="7"/>
  <c r="G175" i="7"/>
  <c r="G176" i="7"/>
  <c r="G177" i="7"/>
  <c r="G178" i="7"/>
  <c r="G179" i="7"/>
  <c r="G180" i="7"/>
  <c r="G181" i="7"/>
  <c r="G182" i="7"/>
  <c r="G183" i="7"/>
  <c r="G184" i="7"/>
  <c r="G185" i="7"/>
  <c r="G186" i="7"/>
  <c r="G187" i="7"/>
  <c r="G188" i="7"/>
  <c r="G189" i="7"/>
  <c r="G190" i="7"/>
  <c r="G191" i="7"/>
  <c r="G192" i="7"/>
  <c r="G193" i="7"/>
  <c r="G194" i="7"/>
  <c r="G195" i="7"/>
  <c r="G196" i="7"/>
  <c r="G197" i="7"/>
  <c r="G198" i="7"/>
  <c r="G199" i="7"/>
  <c r="G200" i="7"/>
  <c r="G201" i="7"/>
  <c r="G203" i="7"/>
  <c r="G204" i="7"/>
  <c r="G205" i="7"/>
  <c r="G206" i="7"/>
  <c r="G207" i="7"/>
  <c r="G208" i="7"/>
  <c r="G209" i="7"/>
  <c r="G210" i="7"/>
  <c r="G211" i="7"/>
  <c r="G212" i="7"/>
  <c r="G213" i="7"/>
  <c r="G214" i="7"/>
  <c r="G215" i="7"/>
  <c r="G216" i="7"/>
  <c r="G217" i="7"/>
  <c r="G218" i="7"/>
  <c r="G219" i="7"/>
  <c r="G220" i="7"/>
  <c r="G221" i="7"/>
  <c r="G222" i="7"/>
  <c r="G223" i="7"/>
  <c r="G224" i="7"/>
  <c r="G225" i="7"/>
  <c r="G226" i="7"/>
  <c r="G227" i="7"/>
  <c r="G228" i="7"/>
  <c r="G229" i="7"/>
  <c r="G230" i="7"/>
  <c r="G231" i="7"/>
  <c r="G232" i="7"/>
  <c r="G233" i="7"/>
  <c r="G234" i="7"/>
  <c r="G235" i="7"/>
  <c r="G236" i="7"/>
  <c r="G237" i="7"/>
  <c r="G238" i="7"/>
  <c r="G239" i="7"/>
  <c r="G240" i="7"/>
  <c r="G241" i="7"/>
  <c r="G242" i="7"/>
  <c r="G243" i="7"/>
  <c r="G244" i="7"/>
  <c r="G245" i="7"/>
  <c r="G246" i="7"/>
  <c r="G247" i="7"/>
  <c r="G248" i="7"/>
  <c r="G249" i="7"/>
  <c r="G250" i="7"/>
  <c r="G251" i="7"/>
  <c r="G252" i="7"/>
  <c r="G253" i="7"/>
  <c r="G254" i="7"/>
  <c r="G255" i="7"/>
  <c r="G256" i="7"/>
  <c r="G257" i="7"/>
  <c r="G258" i="7"/>
  <c r="G259" i="7"/>
  <c r="G260" i="7"/>
  <c r="G261" i="7"/>
  <c r="G262" i="7"/>
  <c r="G263" i="7"/>
  <c r="G264" i="7"/>
  <c r="G265" i="7"/>
  <c r="G266" i="7"/>
  <c r="G267" i="7"/>
  <c r="G268" i="7"/>
  <c r="G269" i="7"/>
  <c r="G270" i="7"/>
  <c r="G271" i="7"/>
  <c r="G272" i="7"/>
  <c r="G273" i="7"/>
  <c r="G274" i="7"/>
  <c r="G275" i="7"/>
  <c r="G276" i="7"/>
  <c r="G277" i="7"/>
  <c r="G278" i="7"/>
  <c r="G279" i="7"/>
  <c r="G280" i="7"/>
  <c r="G281" i="7"/>
  <c r="G282" i="7"/>
  <c r="G283" i="7"/>
  <c r="G284" i="7"/>
  <c r="G285" i="7"/>
  <c r="G286" i="7"/>
  <c r="G287" i="7"/>
  <c r="G288" i="7"/>
  <c r="G289" i="7"/>
  <c r="G290" i="7"/>
  <c r="G291" i="7"/>
  <c r="G292" i="7"/>
  <c r="G293" i="7"/>
  <c r="G294" i="7"/>
  <c r="G295" i="7"/>
  <c r="G296" i="7"/>
  <c r="G297" i="7"/>
  <c r="G298" i="7"/>
  <c r="G299" i="7"/>
  <c r="G300" i="7"/>
  <c r="G301" i="7"/>
  <c r="G302" i="7"/>
  <c r="G303" i="7"/>
  <c r="G304" i="7"/>
  <c r="G305" i="7"/>
  <c r="G306" i="7"/>
  <c r="G307" i="7"/>
  <c r="G308" i="7"/>
  <c r="G309" i="7"/>
  <c r="G310" i="7"/>
  <c r="G311" i="7"/>
  <c r="G312" i="7"/>
  <c r="G313" i="7"/>
  <c r="G314" i="7"/>
  <c r="G315" i="7"/>
  <c r="G316" i="7"/>
  <c r="G317" i="7"/>
  <c r="G318" i="7"/>
  <c r="G319" i="7"/>
  <c r="G320" i="7"/>
  <c r="G321" i="7"/>
  <c r="G322" i="7"/>
  <c r="G323" i="7"/>
  <c r="G324" i="7"/>
  <c r="G325" i="7"/>
  <c r="G326" i="7"/>
  <c r="G328" i="7"/>
  <c r="G329" i="7"/>
  <c r="G330" i="7"/>
  <c r="G331" i="7"/>
  <c r="G332" i="7"/>
  <c r="G333" i="7"/>
  <c r="G334" i="7"/>
  <c r="G335" i="7"/>
  <c r="G336" i="7"/>
  <c r="G337" i="7"/>
  <c r="G338" i="7"/>
  <c r="G339" i="7"/>
  <c r="G340" i="7"/>
  <c r="G341" i="7"/>
  <c r="G342" i="7"/>
  <c r="G343" i="7"/>
  <c r="G344" i="7"/>
  <c r="G345" i="7"/>
  <c r="G346" i="7"/>
  <c r="G347" i="7"/>
  <c r="G348" i="7"/>
  <c r="G349" i="7"/>
  <c r="G350" i="7"/>
  <c r="G351" i="7"/>
  <c r="G352" i="7"/>
  <c r="G353" i="7"/>
  <c r="G354" i="7"/>
  <c r="G355" i="7"/>
  <c r="G356" i="7"/>
  <c r="G357" i="7"/>
  <c r="G358" i="7"/>
  <c r="G359" i="7"/>
  <c r="G360" i="7"/>
  <c r="G361" i="7"/>
  <c r="G362" i="7"/>
  <c r="G363" i="7"/>
  <c r="G364" i="7"/>
  <c r="G365" i="7"/>
  <c r="G366" i="7"/>
  <c r="G367" i="7"/>
  <c r="G368" i="7"/>
  <c r="G369" i="7"/>
  <c r="G370" i="7"/>
  <c r="G371" i="7"/>
  <c r="G372" i="7"/>
  <c r="G373" i="7"/>
  <c r="G374" i="7"/>
  <c r="G375" i="7"/>
  <c r="G376" i="7"/>
  <c r="G2" i="7"/>
  <c r="E3" i="7"/>
  <c r="E4" i="7"/>
  <c r="E5" i="7"/>
  <c r="E6" i="7"/>
  <c r="E7" i="7"/>
  <c r="E8" i="7"/>
  <c r="E9" i="7"/>
  <c r="E10" i="7"/>
  <c r="E11" i="7"/>
  <c r="E12" i="7"/>
  <c r="E13" i="7"/>
  <c r="E14" i="7"/>
  <c r="E15" i="7"/>
  <c r="E16" i="7"/>
  <c r="E17" i="7"/>
  <c r="E18" i="7"/>
  <c r="E19" i="7"/>
  <c r="E20" i="7"/>
  <c r="E21" i="7"/>
  <c r="E22" i="7"/>
  <c r="E23" i="7"/>
  <c r="E24" i="7"/>
  <c r="E25" i="7"/>
  <c r="E26" i="7"/>
  <c r="E27" i="7"/>
  <c r="E28" i="7"/>
  <c r="E29" i="7"/>
  <c r="E30" i="7"/>
  <c r="E31" i="7"/>
  <c r="E32" i="7"/>
  <c r="E33" i="7"/>
  <c r="E34" i="7"/>
  <c r="E35" i="7"/>
  <c r="E36" i="7"/>
  <c r="E37" i="7"/>
  <c r="E38" i="7"/>
  <c r="E39" i="7"/>
  <c r="E40" i="7"/>
  <c r="E41" i="7"/>
  <c r="E42" i="7"/>
  <c r="E43" i="7"/>
  <c r="E44" i="7"/>
  <c r="E45" i="7"/>
  <c r="E46" i="7"/>
  <c r="E47" i="7"/>
  <c r="E48" i="7"/>
  <c r="E49" i="7"/>
  <c r="E50" i="7"/>
  <c r="E51" i="7"/>
  <c r="E52" i="7"/>
  <c r="E53" i="7"/>
  <c r="E54" i="7"/>
  <c r="E55" i="7"/>
  <c r="E56" i="7"/>
  <c r="E57" i="7"/>
  <c r="E58" i="7"/>
  <c r="E59" i="7"/>
  <c r="E60" i="7"/>
  <c r="E61" i="7"/>
  <c r="E62" i="7"/>
  <c r="E63" i="7"/>
  <c r="E64" i="7"/>
  <c r="E65" i="7"/>
  <c r="E66" i="7"/>
  <c r="E67" i="7"/>
  <c r="E68" i="7"/>
  <c r="E69" i="7"/>
  <c r="E70" i="7"/>
  <c r="E71" i="7"/>
  <c r="E72" i="7"/>
  <c r="E73" i="7"/>
  <c r="E74" i="7"/>
  <c r="E75" i="7"/>
  <c r="E76" i="7"/>
  <c r="E78" i="7"/>
  <c r="E79" i="7"/>
  <c r="E80" i="7"/>
  <c r="E81" i="7"/>
  <c r="E82" i="7"/>
  <c r="E83" i="7"/>
  <c r="E84" i="7"/>
  <c r="E85" i="7"/>
  <c r="E86" i="7"/>
  <c r="E87" i="7"/>
  <c r="E88" i="7"/>
  <c r="E89" i="7"/>
  <c r="E90" i="7"/>
  <c r="E91" i="7"/>
  <c r="E92" i="7"/>
  <c r="E93" i="7"/>
  <c r="E94" i="7"/>
  <c r="E95" i="7"/>
  <c r="E96" i="7"/>
  <c r="E97" i="7"/>
  <c r="E98" i="7"/>
  <c r="E99" i="7"/>
  <c r="E100" i="7"/>
  <c r="E101" i="7"/>
  <c r="E102" i="7"/>
  <c r="E103" i="7"/>
  <c r="E104" i="7"/>
  <c r="E105" i="7"/>
  <c r="E106" i="7"/>
  <c r="E107" i="7"/>
  <c r="E108" i="7"/>
  <c r="E109" i="7"/>
  <c r="E110" i="7"/>
  <c r="E111" i="7"/>
  <c r="E112" i="7"/>
  <c r="E113" i="7"/>
  <c r="E114" i="7"/>
  <c r="E115" i="7"/>
  <c r="E116" i="7"/>
  <c r="E117" i="7"/>
  <c r="E118" i="7"/>
  <c r="E119" i="7"/>
  <c r="E120" i="7"/>
  <c r="E121" i="7"/>
  <c r="E122" i="7"/>
  <c r="E123" i="7"/>
  <c r="E124" i="7"/>
  <c r="E125" i="7"/>
  <c r="E126" i="7"/>
  <c r="E127" i="7"/>
  <c r="E128" i="7"/>
  <c r="E129" i="7"/>
  <c r="E130" i="7"/>
  <c r="E131" i="7"/>
  <c r="E132" i="7"/>
  <c r="E133" i="7"/>
  <c r="E134" i="7"/>
  <c r="E135" i="7"/>
  <c r="E136" i="7"/>
  <c r="E137" i="7"/>
  <c r="E138" i="7"/>
  <c r="E139" i="7"/>
  <c r="E140" i="7"/>
  <c r="E141" i="7"/>
  <c r="E142" i="7"/>
  <c r="E143" i="7"/>
  <c r="E144" i="7"/>
  <c r="E145" i="7"/>
  <c r="E146" i="7"/>
  <c r="E147" i="7"/>
  <c r="E148" i="7"/>
  <c r="E149" i="7"/>
  <c r="E150" i="7"/>
  <c r="E151" i="7"/>
  <c r="E152" i="7"/>
  <c r="E153" i="7"/>
  <c r="E154" i="7"/>
  <c r="E155" i="7"/>
  <c r="E156" i="7"/>
  <c r="E157" i="7"/>
  <c r="E158" i="7"/>
  <c r="E159" i="7"/>
  <c r="E160" i="7"/>
  <c r="E161" i="7"/>
  <c r="E162" i="7"/>
  <c r="E163" i="7"/>
  <c r="E164" i="7"/>
  <c r="E165" i="7"/>
  <c r="E166" i="7"/>
  <c r="E167" i="7"/>
  <c r="E168" i="7"/>
  <c r="E169" i="7"/>
  <c r="E170" i="7"/>
  <c r="E171" i="7"/>
  <c r="E172" i="7"/>
  <c r="E173" i="7"/>
  <c r="E174" i="7"/>
  <c r="E175" i="7"/>
  <c r="E176" i="7"/>
  <c r="E177" i="7"/>
  <c r="E178" i="7"/>
  <c r="E179" i="7"/>
  <c r="E180" i="7"/>
  <c r="E181" i="7"/>
  <c r="E182" i="7"/>
  <c r="E183" i="7"/>
  <c r="E184" i="7"/>
  <c r="E185" i="7"/>
  <c r="E186" i="7"/>
  <c r="E187" i="7"/>
  <c r="E188" i="7"/>
  <c r="E189" i="7"/>
  <c r="E190" i="7"/>
  <c r="E191" i="7"/>
  <c r="E192" i="7"/>
  <c r="E193" i="7"/>
  <c r="E194" i="7"/>
  <c r="E195" i="7"/>
  <c r="E196" i="7"/>
  <c r="E197" i="7"/>
  <c r="E198" i="7"/>
  <c r="E199" i="7"/>
  <c r="E200" i="7"/>
  <c r="E201" i="7"/>
  <c r="E203" i="7"/>
  <c r="E204" i="7"/>
  <c r="E205" i="7"/>
  <c r="E206" i="7"/>
  <c r="E207" i="7"/>
  <c r="E208" i="7"/>
  <c r="E209" i="7"/>
  <c r="E210" i="7"/>
  <c r="E211" i="7"/>
  <c r="E212" i="7"/>
  <c r="E213" i="7"/>
  <c r="E214" i="7"/>
  <c r="E215" i="7"/>
  <c r="E216" i="7"/>
  <c r="E217" i="7"/>
  <c r="E218" i="7"/>
  <c r="E219" i="7"/>
  <c r="E220" i="7"/>
  <c r="E221" i="7"/>
  <c r="E222" i="7"/>
  <c r="E223" i="7"/>
  <c r="E224" i="7"/>
  <c r="E225" i="7"/>
  <c r="E226" i="7"/>
  <c r="E227" i="7"/>
  <c r="E228" i="7"/>
  <c r="E229" i="7"/>
  <c r="E230" i="7"/>
  <c r="E231" i="7"/>
  <c r="E232" i="7"/>
  <c r="E233" i="7"/>
  <c r="E234" i="7"/>
  <c r="E235" i="7"/>
  <c r="E236" i="7"/>
  <c r="E237" i="7"/>
  <c r="E238" i="7"/>
  <c r="E239" i="7"/>
  <c r="E240" i="7"/>
  <c r="E241" i="7"/>
  <c r="E242" i="7"/>
  <c r="E243" i="7"/>
  <c r="E244" i="7"/>
  <c r="E245" i="7"/>
  <c r="E246" i="7"/>
  <c r="E247" i="7"/>
  <c r="E248" i="7"/>
  <c r="E249" i="7"/>
  <c r="E250" i="7"/>
  <c r="E251" i="7"/>
  <c r="E252" i="7"/>
  <c r="E253" i="7"/>
  <c r="E254" i="7"/>
  <c r="E255" i="7"/>
  <c r="E256" i="7"/>
  <c r="E257" i="7"/>
  <c r="E258" i="7"/>
  <c r="E259" i="7"/>
  <c r="E260" i="7"/>
  <c r="E261" i="7"/>
  <c r="E262" i="7"/>
  <c r="E263" i="7"/>
  <c r="E264" i="7"/>
  <c r="E265" i="7"/>
  <c r="E266" i="7"/>
  <c r="E267" i="7"/>
  <c r="E268" i="7"/>
  <c r="E269" i="7"/>
  <c r="E270" i="7"/>
  <c r="E271" i="7"/>
  <c r="E272" i="7"/>
  <c r="E273" i="7"/>
  <c r="E274" i="7"/>
  <c r="E275" i="7"/>
  <c r="E276" i="7"/>
  <c r="E277" i="7"/>
  <c r="E278" i="7"/>
  <c r="E279" i="7"/>
  <c r="E280" i="7"/>
  <c r="E281" i="7"/>
  <c r="E282" i="7"/>
  <c r="E283" i="7"/>
  <c r="E284" i="7"/>
  <c r="E285" i="7"/>
  <c r="E286" i="7"/>
  <c r="E287" i="7"/>
  <c r="E288" i="7"/>
  <c r="E289" i="7"/>
  <c r="E290" i="7"/>
  <c r="E291" i="7"/>
  <c r="E292" i="7"/>
  <c r="E293" i="7"/>
  <c r="E294" i="7"/>
  <c r="E295" i="7"/>
  <c r="E296" i="7"/>
  <c r="E297" i="7"/>
  <c r="E298" i="7"/>
  <c r="E299" i="7"/>
  <c r="E300" i="7"/>
  <c r="E301" i="7"/>
  <c r="E302" i="7"/>
  <c r="E303" i="7"/>
  <c r="E304" i="7"/>
  <c r="E305" i="7"/>
  <c r="E306" i="7"/>
  <c r="E307" i="7"/>
  <c r="E308" i="7"/>
  <c r="E309" i="7"/>
  <c r="E310" i="7"/>
  <c r="E311" i="7"/>
  <c r="E312" i="7"/>
  <c r="E313" i="7"/>
  <c r="E314" i="7"/>
  <c r="E315" i="7"/>
  <c r="E316" i="7"/>
  <c r="E317" i="7"/>
  <c r="E318" i="7"/>
  <c r="E319" i="7"/>
  <c r="E320" i="7"/>
  <c r="E321" i="7"/>
  <c r="E322" i="7"/>
  <c r="E323" i="7"/>
  <c r="E324" i="7"/>
  <c r="E325" i="7"/>
  <c r="E326" i="7"/>
  <c r="E328" i="7"/>
  <c r="E329" i="7"/>
  <c r="E330" i="7"/>
  <c r="E331" i="7"/>
  <c r="E332" i="7"/>
  <c r="E333" i="7"/>
  <c r="E334" i="7"/>
  <c r="E335" i="7"/>
  <c r="E336" i="7"/>
  <c r="E337" i="7"/>
  <c r="E338" i="7"/>
  <c r="E339" i="7"/>
  <c r="E340" i="7"/>
  <c r="E341" i="7"/>
  <c r="E342" i="7"/>
  <c r="E343" i="7"/>
  <c r="E344" i="7"/>
  <c r="E345" i="7"/>
  <c r="E346" i="7"/>
  <c r="E347" i="7"/>
  <c r="E348" i="7"/>
  <c r="E349" i="7"/>
  <c r="E350" i="7"/>
  <c r="E351" i="7"/>
  <c r="E352" i="7"/>
  <c r="E353" i="7"/>
  <c r="E354" i="7"/>
  <c r="E355" i="7"/>
  <c r="E356" i="7"/>
  <c r="E357" i="7"/>
  <c r="E358" i="7"/>
  <c r="E359" i="7"/>
  <c r="E360" i="7"/>
  <c r="E361" i="7"/>
  <c r="E362" i="7"/>
  <c r="E363" i="7"/>
  <c r="E364" i="7"/>
  <c r="E365" i="7"/>
  <c r="E366" i="7"/>
  <c r="E367" i="7"/>
  <c r="E368" i="7"/>
  <c r="E369" i="7"/>
  <c r="E370" i="7"/>
  <c r="E371" i="7"/>
  <c r="E372" i="7"/>
  <c r="E373" i="7"/>
  <c r="E374" i="7"/>
  <c r="E375" i="7"/>
  <c r="E376" i="7"/>
  <c r="E2" i="7"/>
  <c r="D3" i="7"/>
  <c r="D4" i="7"/>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111" i="7"/>
  <c r="D112" i="7"/>
  <c r="D113" i="7"/>
  <c r="D114" i="7"/>
  <c r="D115" i="7"/>
  <c r="D116" i="7"/>
  <c r="D117" i="7"/>
  <c r="D118" i="7"/>
  <c r="D119" i="7"/>
  <c r="D120" i="7"/>
  <c r="D121" i="7"/>
  <c r="D122" i="7"/>
  <c r="D123" i="7"/>
  <c r="D124" i="7"/>
  <c r="D125" i="7"/>
  <c r="D126" i="7"/>
  <c r="D127" i="7"/>
  <c r="D128" i="7"/>
  <c r="D129" i="7"/>
  <c r="D130" i="7"/>
  <c r="D131" i="7"/>
  <c r="D132" i="7"/>
  <c r="D133" i="7"/>
  <c r="D134" i="7"/>
  <c r="D135" i="7"/>
  <c r="D136" i="7"/>
  <c r="D137" i="7"/>
  <c r="D138" i="7"/>
  <c r="D139" i="7"/>
  <c r="D140" i="7"/>
  <c r="D141" i="7"/>
  <c r="D142" i="7"/>
  <c r="D143" i="7"/>
  <c r="D144" i="7"/>
  <c r="D145" i="7"/>
  <c r="D146" i="7"/>
  <c r="D147" i="7"/>
  <c r="D148" i="7"/>
  <c r="D149" i="7"/>
  <c r="D150" i="7"/>
  <c r="D151" i="7"/>
  <c r="D152" i="7"/>
  <c r="D153" i="7"/>
  <c r="D154" i="7"/>
  <c r="D155" i="7"/>
  <c r="D156" i="7"/>
  <c r="D157" i="7"/>
  <c r="D158" i="7"/>
  <c r="D159" i="7"/>
  <c r="D160" i="7"/>
  <c r="D161" i="7"/>
  <c r="D162" i="7"/>
  <c r="D163" i="7"/>
  <c r="D164" i="7"/>
  <c r="D165" i="7"/>
  <c r="D166" i="7"/>
  <c r="D167" i="7"/>
  <c r="D168" i="7"/>
  <c r="D169" i="7"/>
  <c r="D170" i="7"/>
  <c r="D171" i="7"/>
  <c r="D172" i="7"/>
  <c r="D173" i="7"/>
  <c r="D174" i="7"/>
  <c r="D175" i="7"/>
  <c r="D176" i="7"/>
  <c r="D177" i="7"/>
  <c r="D178" i="7"/>
  <c r="D179" i="7"/>
  <c r="D180" i="7"/>
  <c r="D181" i="7"/>
  <c r="D182" i="7"/>
  <c r="D183" i="7"/>
  <c r="D184" i="7"/>
  <c r="D185" i="7"/>
  <c r="D186" i="7"/>
  <c r="D187" i="7"/>
  <c r="D188" i="7"/>
  <c r="D189" i="7"/>
  <c r="D190" i="7"/>
  <c r="D191" i="7"/>
  <c r="D192" i="7"/>
  <c r="D193" i="7"/>
  <c r="D194" i="7"/>
  <c r="D195" i="7"/>
  <c r="D196" i="7"/>
  <c r="D197" i="7"/>
  <c r="D198" i="7"/>
  <c r="D199" i="7"/>
  <c r="D200" i="7"/>
  <c r="D201" i="7"/>
  <c r="D203" i="7"/>
  <c r="D204" i="7"/>
  <c r="D205" i="7"/>
  <c r="D206" i="7"/>
  <c r="D207" i="7"/>
  <c r="D208" i="7"/>
  <c r="D209" i="7"/>
  <c r="D210" i="7"/>
  <c r="D211" i="7"/>
  <c r="D212" i="7"/>
  <c r="D213" i="7"/>
  <c r="D214" i="7"/>
  <c r="D215" i="7"/>
  <c r="D216" i="7"/>
  <c r="D217" i="7"/>
  <c r="D218" i="7"/>
  <c r="D219" i="7"/>
  <c r="D220" i="7"/>
  <c r="D221" i="7"/>
  <c r="D222" i="7"/>
  <c r="D223" i="7"/>
  <c r="D224" i="7"/>
  <c r="D225" i="7"/>
  <c r="D226" i="7"/>
  <c r="D227" i="7"/>
  <c r="D228" i="7"/>
  <c r="D229" i="7"/>
  <c r="D230" i="7"/>
  <c r="D231" i="7"/>
  <c r="D232" i="7"/>
  <c r="D233" i="7"/>
  <c r="D234" i="7"/>
  <c r="D235" i="7"/>
  <c r="D236" i="7"/>
  <c r="D237" i="7"/>
  <c r="D238" i="7"/>
  <c r="D239" i="7"/>
  <c r="D240" i="7"/>
  <c r="D241" i="7"/>
  <c r="D242" i="7"/>
  <c r="D243" i="7"/>
  <c r="D244" i="7"/>
  <c r="D245" i="7"/>
  <c r="D246" i="7"/>
  <c r="D247" i="7"/>
  <c r="D248" i="7"/>
  <c r="D249" i="7"/>
  <c r="D250" i="7"/>
  <c r="D251" i="7"/>
  <c r="D252" i="7"/>
  <c r="D253" i="7"/>
  <c r="D254" i="7"/>
  <c r="D255" i="7"/>
  <c r="D256" i="7"/>
  <c r="D257" i="7"/>
  <c r="D258" i="7"/>
  <c r="D259" i="7"/>
  <c r="D260" i="7"/>
  <c r="D261" i="7"/>
  <c r="D262" i="7"/>
  <c r="D263" i="7"/>
  <c r="D264" i="7"/>
  <c r="D265" i="7"/>
  <c r="D266" i="7"/>
  <c r="D267" i="7"/>
  <c r="D268" i="7"/>
  <c r="D269" i="7"/>
  <c r="D270" i="7"/>
  <c r="D271" i="7"/>
  <c r="D272" i="7"/>
  <c r="D273" i="7"/>
  <c r="D274" i="7"/>
  <c r="D275" i="7"/>
  <c r="D276" i="7"/>
  <c r="D277" i="7"/>
  <c r="D278" i="7"/>
  <c r="D279" i="7"/>
  <c r="D280" i="7"/>
  <c r="D281" i="7"/>
  <c r="D282" i="7"/>
  <c r="D283" i="7"/>
  <c r="D284" i="7"/>
  <c r="D285" i="7"/>
  <c r="D286" i="7"/>
  <c r="D287" i="7"/>
  <c r="D288" i="7"/>
  <c r="D289" i="7"/>
  <c r="D290" i="7"/>
  <c r="D291" i="7"/>
  <c r="D292" i="7"/>
  <c r="D293" i="7"/>
  <c r="D294" i="7"/>
  <c r="D295" i="7"/>
  <c r="D296" i="7"/>
  <c r="D297" i="7"/>
  <c r="D298" i="7"/>
  <c r="D299" i="7"/>
  <c r="D300" i="7"/>
  <c r="D301" i="7"/>
  <c r="D302" i="7"/>
  <c r="D303" i="7"/>
  <c r="D304" i="7"/>
  <c r="D305" i="7"/>
  <c r="D306" i="7"/>
  <c r="D307" i="7"/>
  <c r="D308" i="7"/>
  <c r="D309" i="7"/>
  <c r="D310" i="7"/>
  <c r="D311" i="7"/>
  <c r="D312" i="7"/>
  <c r="D313" i="7"/>
  <c r="D314" i="7"/>
  <c r="D315" i="7"/>
  <c r="D316" i="7"/>
  <c r="D317" i="7"/>
  <c r="D318" i="7"/>
  <c r="D319" i="7"/>
  <c r="D320" i="7"/>
  <c r="D321" i="7"/>
  <c r="D322" i="7"/>
  <c r="D323" i="7"/>
  <c r="D324" i="7"/>
  <c r="D325" i="7"/>
  <c r="D326" i="7"/>
  <c r="D328" i="7"/>
  <c r="D329" i="7"/>
  <c r="D330" i="7"/>
  <c r="D331" i="7"/>
  <c r="D332" i="7"/>
  <c r="D333" i="7"/>
  <c r="D334" i="7"/>
  <c r="D335" i="7"/>
  <c r="D336" i="7"/>
  <c r="D337" i="7"/>
  <c r="D338" i="7"/>
  <c r="D339" i="7"/>
  <c r="D340" i="7"/>
  <c r="D341" i="7"/>
  <c r="D342" i="7"/>
  <c r="D343" i="7"/>
  <c r="D344" i="7"/>
  <c r="D345" i="7"/>
  <c r="D346" i="7"/>
  <c r="D347" i="7"/>
  <c r="D348" i="7"/>
  <c r="D349" i="7"/>
  <c r="D350" i="7"/>
  <c r="D351" i="7"/>
  <c r="D352" i="7"/>
  <c r="D353" i="7"/>
  <c r="D354" i="7"/>
  <c r="D355" i="7"/>
  <c r="D356" i="7"/>
  <c r="D357" i="7"/>
  <c r="D358" i="7"/>
  <c r="D359" i="7"/>
  <c r="D360" i="7"/>
  <c r="D361" i="7"/>
  <c r="D362" i="7"/>
  <c r="D363" i="7"/>
  <c r="D364" i="7"/>
  <c r="D365" i="7"/>
  <c r="D366" i="7"/>
  <c r="D367" i="7"/>
  <c r="D368" i="7"/>
  <c r="D369" i="7"/>
  <c r="D370" i="7"/>
  <c r="D371" i="7"/>
  <c r="D372" i="7"/>
  <c r="D373" i="7"/>
  <c r="D374" i="7"/>
  <c r="D375" i="7"/>
  <c r="D376" i="7"/>
  <c r="D2" i="7"/>
  <c r="H376" i="4"/>
  <c r="F376" i="7" s="1"/>
  <c r="H375" i="4"/>
  <c r="F375" i="7" s="1"/>
  <c r="H374" i="4"/>
  <c r="F374" i="7" s="1"/>
  <c r="H373" i="4"/>
  <c r="F373" i="7" s="1"/>
  <c r="H372" i="4"/>
  <c r="F372" i="7" s="1"/>
  <c r="H371" i="4"/>
  <c r="F371" i="7" s="1"/>
  <c r="H370" i="4"/>
  <c r="F370" i="7" s="1"/>
  <c r="H369" i="4"/>
  <c r="F369" i="7" s="1"/>
  <c r="H368" i="4"/>
  <c r="F368" i="7" s="1"/>
  <c r="H367" i="4"/>
  <c r="F367" i="7" s="1"/>
  <c r="H366" i="4"/>
  <c r="F366" i="7" s="1"/>
  <c r="H365" i="4"/>
  <c r="F365" i="7" s="1"/>
  <c r="H364" i="4"/>
  <c r="F364" i="7" s="1"/>
  <c r="H363" i="4"/>
  <c r="F363" i="7" s="1"/>
  <c r="H362" i="4"/>
  <c r="F362" i="7" s="1"/>
  <c r="H361" i="4"/>
  <c r="F361" i="7" s="1"/>
  <c r="H360" i="4"/>
  <c r="F360" i="7" s="1"/>
  <c r="H359" i="4"/>
  <c r="F359" i="7" s="1"/>
  <c r="H358" i="4"/>
  <c r="F358" i="7" s="1"/>
  <c r="H357" i="4"/>
  <c r="F357" i="7" s="1"/>
  <c r="H356" i="4"/>
  <c r="F356" i="7" s="1"/>
  <c r="H355" i="4"/>
  <c r="F355" i="7" s="1"/>
  <c r="H354" i="4"/>
  <c r="F354" i="7" s="1"/>
  <c r="H353" i="4"/>
  <c r="F353" i="7" s="1"/>
  <c r="H352" i="4"/>
  <c r="F352" i="7" s="1"/>
  <c r="H351" i="4"/>
  <c r="F351" i="7" s="1"/>
  <c r="H350" i="4"/>
  <c r="F350" i="7" s="1"/>
  <c r="H349" i="4"/>
  <c r="F349" i="7" s="1"/>
  <c r="H348" i="4"/>
  <c r="F348" i="7" s="1"/>
  <c r="H347" i="4"/>
  <c r="F347" i="7" s="1"/>
  <c r="H346" i="4"/>
  <c r="F346" i="7" s="1"/>
  <c r="H345" i="4"/>
  <c r="F345" i="7" s="1"/>
  <c r="H344" i="4"/>
  <c r="F344" i="7" s="1"/>
  <c r="H343" i="4"/>
  <c r="F343" i="7" s="1"/>
  <c r="H342" i="4"/>
  <c r="F342" i="7" s="1"/>
  <c r="H341" i="4"/>
  <c r="F341" i="7" s="1"/>
  <c r="H340" i="4"/>
  <c r="F340" i="7" s="1"/>
  <c r="H339" i="4"/>
  <c r="F339" i="7" s="1"/>
  <c r="H338" i="4"/>
  <c r="F338" i="7" s="1"/>
  <c r="H337" i="4"/>
  <c r="F337" i="7" s="1"/>
  <c r="H336" i="4"/>
  <c r="F336" i="7" s="1"/>
  <c r="H335" i="4"/>
  <c r="F335" i="7" s="1"/>
  <c r="H334" i="4"/>
  <c r="F334" i="7" s="1"/>
  <c r="H333" i="4"/>
  <c r="F333" i="7" s="1"/>
  <c r="H332" i="4"/>
  <c r="F332" i="7" s="1"/>
  <c r="H331" i="4"/>
  <c r="F331" i="7" s="1"/>
  <c r="H330" i="4"/>
  <c r="F330" i="7" s="1"/>
  <c r="H329" i="4"/>
  <c r="F329" i="7" s="1"/>
  <c r="H328" i="4"/>
  <c r="F328" i="7" s="1"/>
  <c r="AD327" i="4"/>
  <c r="AC327" i="4"/>
  <c r="AB327" i="4"/>
  <c r="AA327" i="4"/>
  <c r="Z327" i="4"/>
  <c r="Y327" i="4"/>
  <c r="X327" i="4"/>
  <c r="W327" i="4"/>
  <c r="V327" i="4"/>
  <c r="U327" i="4"/>
  <c r="T327" i="4"/>
  <c r="S327" i="4"/>
  <c r="R327" i="4"/>
  <c r="Q327" i="4"/>
  <c r="P327" i="4"/>
  <c r="O327" i="4"/>
  <c r="N327" i="4"/>
  <c r="M327" i="4"/>
  <c r="L327" i="4"/>
  <c r="K327" i="4"/>
  <c r="J327" i="4"/>
  <c r="I327" i="4"/>
  <c r="G327" i="4"/>
  <c r="F327" i="4"/>
  <c r="E327" i="4"/>
  <c r="D327" i="4"/>
  <c r="H326" i="4"/>
  <c r="F326" i="7" s="1"/>
  <c r="H325" i="4"/>
  <c r="F325" i="7" s="1"/>
  <c r="H324" i="4"/>
  <c r="F324" i="7" s="1"/>
  <c r="H323" i="4"/>
  <c r="F323" i="7" s="1"/>
  <c r="H322" i="4"/>
  <c r="F322" i="7" s="1"/>
  <c r="H321" i="4"/>
  <c r="F321" i="7" s="1"/>
  <c r="H320" i="4"/>
  <c r="F320" i="7" s="1"/>
  <c r="H319" i="4"/>
  <c r="F319" i="7" s="1"/>
  <c r="H318" i="4"/>
  <c r="F318" i="7" s="1"/>
  <c r="H317" i="4"/>
  <c r="F317" i="7" s="1"/>
  <c r="H316" i="4"/>
  <c r="F316" i="7" s="1"/>
  <c r="H315" i="4"/>
  <c r="F315" i="7" s="1"/>
  <c r="H314" i="4"/>
  <c r="F314" i="7" s="1"/>
  <c r="H313" i="4"/>
  <c r="F313" i="7" s="1"/>
  <c r="H312" i="4"/>
  <c r="F312" i="7" s="1"/>
  <c r="H311" i="4"/>
  <c r="F311" i="7" s="1"/>
  <c r="H310" i="4"/>
  <c r="F310" i="7" s="1"/>
  <c r="H309" i="4"/>
  <c r="F309" i="7" s="1"/>
  <c r="H308" i="4"/>
  <c r="F308" i="7" s="1"/>
  <c r="H307" i="4"/>
  <c r="F307" i="7" s="1"/>
  <c r="H306" i="4"/>
  <c r="F306" i="7" s="1"/>
  <c r="H305" i="4"/>
  <c r="F305" i="7" s="1"/>
  <c r="H304" i="4"/>
  <c r="F304" i="7" s="1"/>
  <c r="H303" i="4"/>
  <c r="F303" i="7" s="1"/>
  <c r="H302" i="4"/>
  <c r="F302" i="7" s="1"/>
  <c r="H301" i="4"/>
  <c r="F301" i="7" s="1"/>
  <c r="H300" i="4"/>
  <c r="F300" i="7" s="1"/>
  <c r="H299" i="4"/>
  <c r="F299" i="7" s="1"/>
  <c r="H298" i="4"/>
  <c r="F298" i="7" s="1"/>
  <c r="H297" i="4"/>
  <c r="F297" i="7" s="1"/>
  <c r="H296" i="4"/>
  <c r="F296" i="7" s="1"/>
  <c r="H295" i="4"/>
  <c r="F295" i="7" s="1"/>
  <c r="H294" i="4"/>
  <c r="F294" i="7" s="1"/>
  <c r="H293" i="4"/>
  <c r="F293" i="7" s="1"/>
  <c r="H292" i="4"/>
  <c r="F292" i="7" s="1"/>
  <c r="H291" i="4"/>
  <c r="F291" i="7" s="1"/>
  <c r="H290" i="4"/>
  <c r="F290" i="7" s="1"/>
  <c r="H289" i="4"/>
  <c r="F289" i="7" s="1"/>
  <c r="H288" i="4"/>
  <c r="F288" i="7" s="1"/>
  <c r="H287" i="4"/>
  <c r="F287" i="7" s="1"/>
  <c r="H286" i="4"/>
  <c r="F286" i="7" s="1"/>
  <c r="H285" i="4"/>
  <c r="F285" i="7" s="1"/>
  <c r="H284" i="4"/>
  <c r="F284" i="7" s="1"/>
  <c r="H283" i="4"/>
  <c r="F283" i="7" s="1"/>
  <c r="H282" i="4"/>
  <c r="F282" i="7" s="1"/>
  <c r="H281" i="4"/>
  <c r="F281" i="7" s="1"/>
  <c r="H280" i="4"/>
  <c r="F280" i="7" s="1"/>
  <c r="H279" i="4"/>
  <c r="F279" i="7" s="1"/>
  <c r="H278" i="4"/>
  <c r="F278" i="7" s="1"/>
  <c r="H277" i="4"/>
  <c r="F277" i="7" s="1"/>
  <c r="H276" i="4"/>
  <c r="F276" i="7" s="1"/>
  <c r="H275" i="4"/>
  <c r="F275" i="7" s="1"/>
  <c r="H274" i="4"/>
  <c r="F274" i="7" s="1"/>
  <c r="H273" i="4"/>
  <c r="F273" i="7" s="1"/>
  <c r="H272" i="4"/>
  <c r="F272" i="7" s="1"/>
  <c r="H271" i="4"/>
  <c r="F271" i="7" s="1"/>
  <c r="H270" i="4"/>
  <c r="F270" i="7" s="1"/>
  <c r="H269" i="4"/>
  <c r="F269" i="7" s="1"/>
  <c r="H268" i="4"/>
  <c r="F268" i="7" s="1"/>
  <c r="H267" i="4"/>
  <c r="F267" i="7" s="1"/>
  <c r="H266" i="4"/>
  <c r="F266" i="7" s="1"/>
  <c r="H265" i="4"/>
  <c r="F265" i="7" s="1"/>
  <c r="H264" i="4"/>
  <c r="F264" i="7" s="1"/>
  <c r="H263" i="4"/>
  <c r="F263" i="7" s="1"/>
  <c r="H262" i="4"/>
  <c r="F262" i="7" s="1"/>
  <c r="H261" i="4"/>
  <c r="F261" i="7" s="1"/>
  <c r="H260" i="4"/>
  <c r="F260" i="7" s="1"/>
  <c r="H259" i="4"/>
  <c r="F259" i="7" s="1"/>
  <c r="H258" i="4"/>
  <c r="F258" i="7" s="1"/>
  <c r="H257" i="4"/>
  <c r="F257" i="7" s="1"/>
  <c r="H256" i="4"/>
  <c r="F256" i="7" s="1"/>
  <c r="H255" i="4"/>
  <c r="F255" i="7" s="1"/>
  <c r="H254" i="4"/>
  <c r="F254" i="7" s="1"/>
  <c r="H253" i="4"/>
  <c r="F253" i="7" s="1"/>
  <c r="H252" i="4"/>
  <c r="F252" i="7" s="1"/>
  <c r="H251" i="4"/>
  <c r="F251" i="7" s="1"/>
  <c r="H250" i="4"/>
  <c r="F250" i="7" s="1"/>
  <c r="H249" i="4"/>
  <c r="F249" i="7" s="1"/>
  <c r="H248" i="4"/>
  <c r="F248" i="7" s="1"/>
  <c r="H247" i="4"/>
  <c r="F247" i="7" s="1"/>
  <c r="H246" i="4"/>
  <c r="F246" i="7" s="1"/>
  <c r="H245" i="4"/>
  <c r="F245" i="7" s="1"/>
  <c r="H244" i="4"/>
  <c r="F244" i="7" s="1"/>
  <c r="H243" i="4"/>
  <c r="F243" i="7" s="1"/>
  <c r="H242" i="4"/>
  <c r="F242" i="7" s="1"/>
  <c r="H241" i="4"/>
  <c r="F241" i="7" s="1"/>
  <c r="H240" i="4"/>
  <c r="F240" i="7" s="1"/>
  <c r="H239" i="4"/>
  <c r="F239" i="7" s="1"/>
  <c r="H238" i="4"/>
  <c r="F238" i="7" s="1"/>
  <c r="H237" i="4"/>
  <c r="F237" i="7" s="1"/>
  <c r="H236" i="4"/>
  <c r="F236" i="7" s="1"/>
  <c r="H235" i="4"/>
  <c r="F235" i="7" s="1"/>
  <c r="H234" i="4"/>
  <c r="F234" i="7" s="1"/>
  <c r="H233" i="4"/>
  <c r="F233" i="7" s="1"/>
  <c r="H232" i="4"/>
  <c r="F232" i="7" s="1"/>
  <c r="H231" i="4"/>
  <c r="F231" i="7" s="1"/>
  <c r="H230" i="4"/>
  <c r="F230" i="7" s="1"/>
  <c r="H229" i="4"/>
  <c r="F229" i="7" s="1"/>
  <c r="H228" i="4"/>
  <c r="F228" i="7" s="1"/>
  <c r="H227" i="4"/>
  <c r="F227" i="7" s="1"/>
  <c r="H226" i="4"/>
  <c r="F226" i="7" s="1"/>
  <c r="H225" i="4"/>
  <c r="F225" i="7" s="1"/>
  <c r="H224" i="4"/>
  <c r="F224" i="7" s="1"/>
  <c r="H223" i="4"/>
  <c r="F223" i="7" s="1"/>
  <c r="H222" i="4"/>
  <c r="F222" i="7" s="1"/>
  <c r="H221" i="4"/>
  <c r="F221" i="7" s="1"/>
  <c r="H220" i="4"/>
  <c r="F220" i="7" s="1"/>
  <c r="H219" i="4"/>
  <c r="F219" i="7" s="1"/>
  <c r="H218" i="4"/>
  <c r="F218" i="7" s="1"/>
  <c r="H217" i="4"/>
  <c r="F217" i="7" s="1"/>
  <c r="H216" i="4"/>
  <c r="F216" i="7" s="1"/>
  <c r="H215" i="4"/>
  <c r="F215" i="7" s="1"/>
  <c r="H214" i="4"/>
  <c r="F214" i="7" s="1"/>
  <c r="H213" i="4"/>
  <c r="F213" i="7" s="1"/>
  <c r="H212" i="4"/>
  <c r="F212" i="7" s="1"/>
  <c r="H211" i="4"/>
  <c r="F211" i="7" s="1"/>
  <c r="H210" i="4"/>
  <c r="F210" i="7" s="1"/>
  <c r="H209" i="4"/>
  <c r="F209" i="7" s="1"/>
  <c r="H208" i="4"/>
  <c r="F208" i="7" s="1"/>
  <c r="H207" i="4"/>
  <c r="F207" i="7" s="1"/>
  <c r="H206" i="4"/>
  <c r="F206" i="7" s="1"/>
  <c r="H205" i="4"/>
  <c r="F205" i="7" s="1"/>
  <c r="H204" i="4"/>
  <c r="F204" i="7" s="1"/>
  <c r="H203" i="4"/>
  <c r="AD202" i="4"/>
  <c r="AC202" i="4"/>
  <c r="AB202" i="4"/>
  <c r="AA202" i="4"/>
  <c r="Z202" i="4"/>
  <c r="Y202" i="4"/>
  <c r="X202" i="4"/>
  <c r="W202" i="4"/>
  <c r="V202" i="4"/>
  <c r="U202" i="4"/>
  <c r="T202" i="4"/>
  <c r="S202" i="4"/>
  <c r="R202" i="4"/>
  <c r="Q202" i="4"/>
  <c r="P202" i="4"/>
  <c r="O202" i="4"/>
  <c r="N202" i="4"/>
  <c r="M202" i="4"/>
  <c r="L202" i="4"/>
  <c r="K202" i="4"/>
  <c r="J202" i="4"/>
  <c r="I202" i="4"/>
  <c r="G202" i="4"/>
  <c r="F202" i="4"/>
  <c r="E202" i="4"/>
  <c r="D202" i="4"/>
  <c r="H201" i="4"/>
  <c r="F201" i="7" s="1"/>
  <c r="H200" i="4"/>
  <c r="F200" i="7" s="1"/>
  <c r="H199" i="4"/>
  <c r="F199" i="7" s="1"/>
  <c r="H198" i="4"/>
  <c r="F198" i="7" s="1"/>
  <c r="H197" i="4"/>
  <c r="F197" i="7" s="1"/>
  <c r="H196" i="4"/>
  <c r="F196" i="7" s="1"/>
  <c r="H195" i="4"/>
  <c r="F195" i="7" s="1"/>
  <c r="H194" i="4"/>
  <c r="F194" i="7" s="1"/>
  <c r="H193" i="4"/>
  <c r="F193" i="7" s="1"/>
  <c r="H192" i="4"/>
  <c r="F192" i="7" s="1"/>
  <c r="H191" i="4"/>
  <c r="F191" i="7" s="1"/>
  <c r="H190" i="4"/>
  <c r="F190" i="7" s="1"/>
  <c r="H189" i="4"/>
  <c r="F189" i="7" s="1"/>
  <c r="H188" i="4"/>
  <c r="F188" i="7" s="1"/>
  <c r="H187" i="4"/>
  <c r="F187" i="7" s="1"/>
  <c r="H186" i="4"/>
  <c r="F186" i="7" s="1"/>
  <c r="H185" i="4"/>
  <c r="F185" i="7" s="1"/>
  <c r="H184" i="4"/>
  <c r="F184" i="7" s="1"/>
  <c r="H183" i="4"/>
  <c r="F183" i="7" s="1"/>
  <c r="H182" i="4"/>
  <c r="F182" i="7" s="1"/>
  <c r="H181" i="4"/>
  <c r="F181" i="7" s="1"/>
  <c r="H180" i="4"/>
  <c r="F180" i="7" s="1"/>
  <c r="H179" i="4"/>
  <c r="F179" i="7" s="1"/>
  <c r="H178" i="4"/>
  <c r="F178" i="7" s="1"/>
  <c r="H177" i="4"/>
  <c r="F177" i="7" s="1"/>
  <c r="H176" i="4"/>
  <c r="F176" i="7" s="1"/>
  <c r="H175" i="4"/>
  <c r="F175" i="7" s="1"/>
  <c r="H174" i="4"/>
  <c r="F174" i="7" s="1"/>
  <c r="H173" i="4"/>
  <c r="F173" i="7" s="1"/>
  <c r="H172" i="4"/>
  <c r="F172" i="7" s="1"/>
  <c r="H171" i="4"/>
  <c r="F171" i="7" s="1"/>
  <c r="H170" i="4"/>
  <c r="F170" i="7" s="1"/>
  <c r="H169" i="4"/>
  <c r="F169" i="7" s="1"/>
  <c r="H168" i="4"/>
  <c r="F168" i="7" s="1"/>
  <c r="H167" i="4"/>
  <c r="F167" i="7" s="1"/>
  <c r="H166" i="4"/>
  <c r="F166" i="7" s="1"/>
  <c r="H165" i="4"/>
  <c r="F165" i="7" s="1"/>
  <c r="H164" i="4"/>
  <c r="F164" i="7" s="1"/>
  <c r="H163" i="4"/>
  <c r="F163" i="7" s="1"/>
  <c r="H162" i="4"/>
  <c r="F162" i="7" s="1"/>
  <c r="H161" i="4"/>
  <c r="F161" i="7" s="1"/>
  <c r="H160" i="4"/>
  <c r="F160" i="7" s="1"/>
  <c r="H159" i="4"/>
  <c r="F159" i="7" s="1"/>
  <c r="H158" i="4"/>
  <c r="F158" i="7" s="1"/>
  <c r="H157" i="4"/>
  <c r="F157" i="7" s="1"/>
  <c r="H156" i="4"/>
  <c r="F156" i="7" s="1"/>
  <c r="H155" i="4"/>
  <c r="F155" i="7" s="1"/>
  <c r="H154" i="4"/>
  <c r="F154" i="7" s="1"/>
  <c r="H153" i="4"/>
  <c r="F153" i="7" s="1"/>
  <c r="H152" i="4"/>
  <c r="F152" i="7" s="1"/>
  <c r="H151" i="4"/>
  <c r="F151" i="7" s="1"/>
  <c r="H150" i="4"/>
  <c r="F150" i="7" s="1"/>
  <c r="H149" i="4"/>
  <c r="F149" i="7" s="1"/>
  <c r="H148" i="4"/>
  <c r="F148" i="7" s="1"/>
  <c r="H147" i="4"/>
  <c r="F147" i="7" s="1"/>
  <c r="H146" i="4"/>
  <c r="F146" i="7" s="1"/>
  <c r="H145" i="4"/>
  <c r="F145" i="7" s="1"/>
  <c r="H144" i="4"/>
  <c r="F144" i="7" s="1"/>
  <c r="H143" i="4"/>
  <c r="F143" i="7" s="1"/>
  <c r="H142" i="4"/>
  <c r="F142" i="7" s="1"/>
  <c r="H141" i="4"/>
  <c r="F141" i="7" s="1"/>
  <c r="H140" i="4"/>
  <c r="F140" i="7" s="1"/>
  <c r="H139" i="4"/>
  <c r="F139" i="7" s="1"/>
  <c r="H138" i="4"/>
  <c r="F138" i="7" s="1"/>
  <c r="H137" i="4"/>
  <c r="F137" i="7" s="1"/>
  <c r="H136" i="4"/>
  <c r="F136" i="7" s="1"/>
  <c r="H135" i="4"/>
  <c r="F135" i="7" s="1"/>
  <c r="H134" i="4"/>
  <c r="F134" i="7" s="1"/>
  <c r="H133" i="4"/>
  <c r="F133" i="7" s="1"/>
  <c r="H132" i="4"/>
  <c r="F132" i="7" s="1"/>
  <c r="H131" i="4"/>
  <c r="F131" i="7" s="1"/>
  <c r="H130" i="4"/>
  <c r="F130" i="7" s="1"/>
  <c r="H129" i="4"/>
  <c r="F129" i="7" s="1"/>
  <c r="H128" i="4"/>
  <c r="F128" i="7" s="1"/>
  <c r="H127" i="4"/>
  <c r="F127" i="7" s="1"/>
  <c r="H126" i="4"/>
  <c r="F126" i="7" s="1"/>
  <c r="H125" i="4"/>
  <c r="F125" i="7" s="1"/>
  <c r="H124" i="4"/>
  <c r="F124" i="7" s="1"/>
  <c r="H123" i="4"/>
  <c r="F123" i="7" s="1"/>
  <c r="H122" i="4"/>
  <c r="F122" i="7" s="1"/>
  <c r="H121" i="4"/>
  <c r="F121" i="7" s="1"/>
  <c r="H120" i="4"/>
  <c r="F120" i="7" s="1"/>
  <c r="H119" i="4"/>
  <c r="F119" i="7" s="1"/>
  <c r="H118" i="4"/>
  <c r="F118" i="7" s="1"/>
  <c r="H117" i="4"/>
  <c r="F117" i="7" s="1"/>
  <c r="H116" i="4"/>
  <c r="F116" i="7" s="1"/>
  <c r="H115" i="4"/>
  <c r="F115" i="7" s="1"/>
  <c r="H114" i="4"/>
  <c r="F114" i="7" s="1"/>
  <c r="H113" i="4"/>
  <c r="F113" i="7" s="1"/>
  <c r="H112" i="4"/>
  <c r="F112" i="7" s="1"/>
  <c r="H111" i="4"/>
  <c r="F111" i="7" s="1"/>
  <c r="H110" i="4"/>
  <c r="F110" i="7" s="1"/>
  <c r="H109" i="4"/>
  <c r="F109" i="7" s="1"/>
  <c r="H108" i="4"/>
  <c r="F108" i="7" s="1"/>
  <c r="H107" i="4"/>
  <c r="F107" i="7" s="1"/>
  <c r="H106" i="4"/>
  <c r="F106" i="7" s="1"/>
  <c r="H105" i="4"/>
  <c r="F105" i="7" s="1"/>
  <c r="H104" i="4"/>
  <c r="F104" i="7" s="1"/>
  <c r="H103" i="4"/>
  <c r="F103" i="7" s="1"/>
  <c r="H102" i="4"/>
  <c r="F102" i="7" s="1"/>
  <c r="H101" i="4"/>
  <c r="F101" i="7" s="1"/>
  <c r="H100" i="4"/>
  <c r="F100" i="7" s="1"/>
  <c r="H99" i="4"/>
  <c r="F99" i="7" s="1"/>
  <c r="H98" i="4"/>
  <c r="F98" i="7" s="1"/>
  <c r="H97" i="4"/>
  <c r="F97" i="7" s="1"/>
  <c r="H96" i="4"/>
  <c r="F96" i="7" s="1"/>
  <c r="H95" i="4"/>
  <c r="F95" i="7" s="1"/>
  <c r="H94" i="4"/>
  <c r="F94" i="7" s="1"/>
  <c r="H93" i="4"/>
  <c r="F93" i="7" s="1"/>
  <c r="H92" i="4"/>
  <c r="F92" i="7" s="1"/>
  <c r="H91" i="4"/>
  <c r="F91" i="7" s="1"/>
  <c r="H90" i="4"/>
  <c r="F90" i="7" s="1"/>
  <c r="H89" i="4"/>
  <c r="F89" i="7" s="1"/>
  <c r="H88" i="4"/>
  <c r="F88" i="7" s="1"/>
  <c r="H87" i="4"/>
  <c r="F87" i="7" s="1"/>
  <c r="H86" i="4"/>
  <c r="F86" i="7" s="1"/>
  <c r="H85" i="4"/>
  <c r="F85" i="7" s="1"/>
  <c r="H84" i="4"/>
  <c r="F84" i="7" s="1"/>
  <c r="H83" i="4"/>
  <c r="F83" i="7" s="1"/>
  <c r="H82" i="4"/>
  <c r="F82" i="7" s="1"/>
  <c r="H81" i="4"/>
  <c r="F81" i="7" s="1"/>
  <c r="H80" i="4"/>
  <c r="F80" i="7" s="1"/>
  <c r="H79" i="4"/>
  <c r="F79" i="7" s="1"/>
  <c r="H78" i="4"/>
  <c r="F78" i="7" s="1"/>
  <c r="AD77" i="4"/>
  <c r="AC77" i="4"/>
  <c r="AB77" i="4"/>
  <c r="AA77" i="4"/>
  <c r="Z77" i="4"/>
  <c r="Y77" i="4"/>
  <c r="X77" i="4"/>
  <c r="W77" i="4"/>
  <c r="V77" i="4"/>
  <c r="U77" i="4"/>
  <c r="T77" i="4"/>
  <c r="S77" i="4"/>
  <c r="R77" i="4"/>
  <c r="Q77" i="4"/>
  <c r="P77" i="4"/>
  <c r="O77" i="4"/>
  <c r="N77" i="4"/>
  <c r="M77" i="4"/>
  <c r="L77" i="4"/>
  <c r="K77" i="4"/>
  <c r="J77" i="4"/>
  <c r="I77" i="4"/>
  <c r="G77" i="4"/>
  <c r="F77" i="4"/>
  <c r="E77" i="4"/>
  <c r="D77" i="4"/>
  <c r="H76" i="4"/>
  <c r="F76" i="7" s="1"/>
  <c r="H75" i="4"/>
  <c r="F75" i="7" s="1"/>
  <c r="H74" i="4"/>
  <c r="F74" i="7" s="1"/>
  <c r="H73" i="4"/>
  <c r="F73" i="7" s="1"/>
  <c r="H72" i="4"/>
  <c r="F72" i="7" s="1"/>
  <c r="H71" i="4"/>
  <c r="F71" i="7" s="1"/>
  <c r="H70" i="4"/>
  <c r="F70" i="7" s="1"/>
  <c r="H69" i="4"/>
  <c r="F69" i="7" s="1"/>
  <c r="H68" i="4"/>
  <c r="F68" i="7" s="1"/>
  <c r="H67" i="4"/>
  <c r="F67" i="7" s="1"/>
  <c r="H66" i="4"/>
  <c r="F66" i="7" s="1"/>
  <c r="H65" i="4"/>
  <c r="F65" i="7" s="1"/>
  <c r="H64" i="4"/>
  <c r="F64" i="7" s="1"/>
  <c r="H63" i="4"/>
  <c r="F63" i="7" s="1"/>
  <c r="H62" i="4"/>
  <c r="F62" i="7" s="1"/>
  <c r="H61" i="4"/>
  <c r="F61" i="7" s="1"/>
  <c r="H60" i="4"/>
  <c r="F60" i="7" s="1"/>
  <c r="H59" i="4"/>
  <c r="F59" i="7" s="1"/>
  <c r="H58" i="4"/>
  <c r="F58" i="7" s="1"/>
  <c r="H57" i="4"/>
  <c r="F57" i="7" s="1"/>
  <c r="H56" i="4"/>
  <c r="F56" i="7" s="1"/>
  <c r="H55" i="4"/>
  <c r="F55" i="7" s="1"/>
  <c r="H54" i="4"/>
  <c r="F54" i="7" s="1"/>
  <c r="H53" i="4"/>
  <c r="F53" i="7" s="1"/>
  <c r="H52" i="4"/>
  <c r="F52" i="7" s="1"/>
  <c r="H51" i="4"/>
  <c r="F51" i="7" s="1"/>
  <c r="H50" i="4"/>
  <c r="F50" i="7" s="1"/>
  <c r="H49" i="4"/>
  <c r="F49" i="7" s="1"/>
  <c r="H48" i="4"/>
  <c r="F48" i="7" s="1"/>
  <c r="H47" i="4"/>
  <c r="F47" i="7" s="1"/>
  <c r="H46" i="4"/>
  <c r="F46" i="7" s="1"/>
  <c r="H45" i="4"/>
  <c r="F45" i="7" s="1"/>
  <c r="H44" i="4"/>
  <c r="F44" i="7" s="1"/>
  <c r="H43" i="4"/>
  <c r="F43" i="7" s="1"/>
  <c r="H42" i="4"/>
  <c r="F42" i="7" s="1"/>
  <c r="H41" i="4"/>
  <c r="F41" i="7" s="1"/>
  <c r="H40" i="4"/>
  <c r="F40" i="7" s="1"/>
  <c r="H39" i="4"/>
  <c r="F39" i="7" s="1"/>
  <c r="H38" i="4"/>
  <c r="F38" i="7" s="1"/>
  <c r="H37" i="4"/>
  <c r="F37" i="7" s="1"/>
  <c r="H36" i="4"/>
  <c r="F36" i="7" s="1"/>
  <c r="H35" i="4"/>
  <c r="F35" i="7" s="1"/>
  <c r="H34" i="4"/>
  <c r="F34" i="7" s="1"/>
  <c r="H33" i="4"/>
  <c r="F33" i="7" s="1"/>
  <c r="H32" i="4"/>
  <c r="F32" i="7" s="1"/>
  <c r="H31" i="4"/>
  <c r="F31" i="7" s="1"/>
  <c r="H30" i="4"/>
  <c r="F30" i="7" s="1"/>
  <c r="H29" i="4"/>
  <c r="F29" i="7" s="1"/>
  <c r="H28" i="4"/>
  <c r="F28" i="7" s="1"/>
  <c r="H27" i="4"/>
  <c r="F27" i="7" s="1"/>
  <c r="H26" i="4"/>
  <c r="F26" i="7" s="1"/>
  <c r="H25" i="4"/>
  <c r="F25" i="7" s="1"/>
  <c r="H24" i="4"/>
  <c r="F24" i="7" s="1"/>
  <c r="H23" i="4"/>
  <c r="F23" i="7" s="1"/>
  <c r="H22" i="4"/>
  <c r="F22" i="7" s="1"/>
  <c r="H21" i="4"/>
  <c r="F21" i="7" s="1"/>
  <c r="H20" i="4"/>
  <c r="F20" i="7" s="1"/>
  <c r="H19" i="4"/>
  <c r="F19" i="7" s="1"/>
  <c r="H18" i="4"/>
  <c r="F18" i="7" s="1"/>
  <c r="H17" i="4"/>
  <c r="F17" i="7" s="1"/>
  <c r="H16" i="4"/>
  <c r="F16" i="7" s="1"/>
  <c r="H15" i="4"/>
  <c r="F15" i="7" s="1"/>
  <c r="H14" i="4"/>
  <c r="F14" i="7" s="1"/>
  <c r="H13" i="4"/>
  <c r="F13" i="7" s="1"/>
  <c r="H12" i="4"/>
  <c r="F12" i="7" s="1"/>
  <c r="H11" i="4"/>
  <c r="F11" i="7" s="1"/>
  <c r="H10" i="4"/>
  <c r="F10" i="7" s="1"/>
  <c r="H9" i="4"/>
  <c r="F9" i="7" s="1"/>
  <c r="H8" i="4"/>
  <c r="F8" i="7" s="1"/>
  <c r="H7" i="4"/>
  <c r="F7" i="7" s="1"/>
  <c r="H6" i="4"/>
  <c r="F6" i="7" s="1"/>
  <c r="H5" i="4"/>
  <c r="F5" i="7" s="1"/>
  <c r="H4" i="4"/>
  <c r="F4" i="7" s="1"/>
  <c r="H3" i="4"/>
  <c r="F3" i="7" s="1"/>
  <c r="H2" i="4"/>
  <c r="F2" i="7" s="1"/>
  <c r="C63" i="20"/>
  <c r="C62" i="20"/>
  <c r="C61" i="20"/>
  <c r="C60" i="20"/>
  <c r="C59" i="20" a="1"/>
  <c r="C59" i="20" s="1"/>
  <c r="C58" i="20"/>
  <c r="C57" i="20"/>
  <c r="C56" i="20"/>
  <c r="C55" i="20"/>
  <c r="C54" i="20"/>
  <c r="C53" i="20"/>
  <c r="C52" i="20"/>
  <c r="C51" i="20"/>
  <c r="C50" i="20"/>
  <c r="C49" i="20"/>
  <c r="C48" i="20"/>
  <c r="C47" i="20"/>
  <c r="C46" i="20"/>
  <c r="C45" i="20"/>
  <c r="C44" i="20"/>
  <c r="C43" i="20"/>
  <c r="C42" i="20"/>
  <c r="C41" i="20"/>
  <c r="C40" i="20"/>
  <c r="C39" i="20"/>
  <c r="C38" i="20"/>
  <c r="C37" i="20"/>
  <c r="I33" i="20"/>
  <c r="I32" i="20"/>
  <c r="I31" i="20"/>
  <c r="I30" i="20"/>
  <c r="I29" i="20"/>
  <c r="I28" i="20"/>
  <c r="I27" i="20"/>
  <c r="I26" i="20"/>
  <c r="I25" i="20"/>
  <c r="I24" i="20"/>
  <c r="I23" i="20"/>
  <c r="I22" i="20"/>
  <c r="I21" i="20"/>
  <c r="I20" i="20"/>
  <c r="I19" i="20"/>
  <c r="I18" i="20"/>
  <c r="I17" i="20"/>
  <c r="I16" i="20"/>
  <c r="I15" i="20"/>
  <c r="I14" i="20"/>
  <c r="I13" i="20"/>
  <c r="I12" i="20"/>
  <c r="I11" i="20"/>
  <c r="I10" i="20"/>
  <c r="E77" i="7" l="1"/>
  <c r="H327" i="4"/>
  <c r="F327" i="7" s="1"/>
  <c r="G327" i="7"/>
  <c r="D77" i="7"/>
  <c r="I327" i="7"/>
  <c r="H202" i="7"/>
  <c r="I202" i="7"/>
  <c r="G202" i="7"/>
  <c r="G77" i="7"/>
  <c r="C13" i="13"/>
  <c r="C12" i="13"/>
  <c r="H77" i="7"/>
  <c r="I77" i="7"/>
  <c r="H202" i="4"/>
  <c r="F202" i="7" s="1"/>
  <c r="E327" i="7"/>
  <c r="D327" i="7"/>
  <c r="E202" i="7"/>
  <c r="D202" i="7"/>
  <c r="F203" i="7"/>
  <c r="H327" i="7"/>
  <c r="H77" i="4"/>
  <c r="F77" i="7" s="1"/>
  <c r="C20" i="15"/>
  <c r="C19" i="15"/>
  <c r="C18" i="15"/>
  <c r="C17" i="15"/>
  <c r="C16" i="15"/>
  <c r="C15" i="15"/>
  <c r="C14" i="15"/>
  <c r="C13" i="15"/>
  <c r="C12" i="15"/>
  <c r="C11" i="15"/>
  <c r="C10" i="15"/>
  <c r="BD375" i="2"/>
  <c r="BB375" i="2"/>
  <c r="AZ375" i="2"/>
  <c r="AX375" i="2"/>
  <c r="AV375" i="2"/>
  <c r="AT375" i="2"/>
  <c r="AR375" i="2"/>
  <c r="AP375" i="2"/>
  <c r="AN375" i="2"/>
  <c r="AL375" i="2"/>
  <c r="AJ375" i="2"/>
  <c r="AH375" i="2"/>
  <c r="AF375" i="2"/>
  <c r="AD375" i="2"/>
  <c r="AB375" i="2"/>
  <c r="Z375" i="2"/>
  <c r="X375" i="2"/>
  <c r="V375" i="2"/>
  <c r="T375" i="2"/>
  <c r="R375" i="2"/>
  <c r="P375" i="2"/>
  <c r="N375" i="2"/>
  <c r="L375" i="2"/>
  <c r="J375" i="2"/>
  <c r="H375" i="2"/>
  <c r="F375" i="2"/>
  <c r="D375" i="2"/>
  <c r="BD374" i="2"/>
  <c r="BB374" i="2"/>
  <c r="AZ374" i="2"/>
  <c r="AX374" i="2"/>
  <c r="AV374" i="2"/>
  <c r="AT374" i="2"/>
  <c r="AR374" i="2"/>
  <c r="AP374" i="2"/>
  <c r="AN374" i="2"/>
  <c r="AL374" i="2"/>
  <c r="AJ374" i="2"/>
  <c r="AH374" i="2"/>
  <c r="AF374" i="2"/>
  <c r="AD374" i="2"/>
  <c r="AB374" i="2"/>
  <c r="Z374" i="2"/>
  <c r="X374" i="2"/>
  <c r="V374" i="2"/>
  <c r="T374" i="2"/>
  <c r="R374" i="2"/>
  <c r="P374" i="2"/>
  <c r="N374" i="2"/>
  <c r="L374" i="2"/>
  <c r="J374" i="2"/>
  <c r="H374" i="2"/>
  <c r="F374" i="2"/>
  <c r="D374" i="2"/>
  <c r="BK373" i="2"/>
  <c r="BE373" i="2"/>
  <c r="BC373" i="2"/>
  <c r="BA373" i="2"/>
  <c r="AY373" i="2"/>
  <c r="AW373" i="2"/>
  <c r="AU373" i="2"/>
  <c r="AS373" i="2"/>
  <c r="AQ373" i="2"/>
  <c r="AO373" i="2"/>
  <c r="AK373" i="2"/>
  <c r="AI373" i="2"/>
  <c r="AG373" i="2"/>
  <c r="AE373" i="2"/>
  <c r="AC373" i="2"/>
  <c r="AA373" i="2"/>
  <c r="Y373" i="2"/>
  <c r="W373" i="2"/>
  <c r="U373" i="2"/>
  <c r="S373" i="2"/>
  <c r="Q373" i="2"/>
  <c r="O373" i="2"/>
  <c r="M373" i="2"/>
  <c r="K373" i="2"/>
  <c r="I373" i="2"/>
  <c r="G373" i="2"/>
  <c r="E373" i="2"/>
  <c r="BK372" i="2"/>
  <c r="BE372" i="2"/>
  <c r="BC372" i="2"/>
  <c r="BA372" i="2"/>
  <c r="AY372" i="2"/>
  <c r="AW372" i="2"/>
  <c r="AU372" i="2"/>
  <c r="AS372" i="2"/>
  <c r="AQ372" i="2"/>
  <c r="AO372" i="2"/>
  <c r="AK372" i="2"/>
  <c r="AI372" i="2"/>
  <c r="AG372" i="2"/>
  <c r="AE372" i="2"/>
  <c r="AC372" i="2"/>
  <c r="AA372" i="2"/>
  <c r="Y372" i="2"/>
  <c r="W372" i="2"/>
  <c r="U372" i="2"/>
  <c r="S372" i="2"/>
  <c r="Q372" i="2"/>
  <c r="O372" i="2"/>
  <c r="M372" i="2"/>
  <c r="K372" i="2"/>
  <c r="I372" i="2"/>
  <c r="G372" i="2"/>
  <c r="E372" i="2"/>
  <c r="BK371" i="2"/>
  <c r="BE371" i="2"/>
  <c r="BC371" i="2"/>
  <c r="BA371" i="2"/>
  <c r="AY371" i="2"/>
  <c r="AW371" i="2"/>
  <c r="AU371" i="2"/>
  <c r="AS371" i="2"/>
  <c r="AQ371" i="2"/>
  <c r="AO371" i="2"/>
  <c r="AK371" i="2"/>
  <c r="AI371" i="2"/>
  <c r="AG371" i="2"/>
  <c r="AE371" i="2"/>
  <c r="AC371" i="2"/>
  <c r="AA371" i="2"/>
  <c r="Y371" i="2"/>
  <c r="W371" i="2"/>
  <c r="U371" i="2"/>
  <c r="S371" i="2"/>
  <c r="Q371" i="2"/>
  <c r="O371" i="2"/>
  <c r="M371" i="2"/>
  <c r="K371" i="2"/>
  <c r="I371" i="2"/>
  <c r="G371" i="2"/>
  <c r="E371" i="2"/>
  <c r="BK370" i="2"/>
  <c r="BE370" i="2"/>
  <c r="BC370" i="2"/>
  <c r="BA370" i="2"/>
  <c r="AY370" i="2"/>
  <c r="AW370" i="2"/>
  <c r="AU370" i="2"/>
  <c r="AS370" i="2"/>
  <c r="AQ370" i="2"/>
  <c r="AO370" i="2"/>
  <c r="AK370" i="2"/>
  <c r="AI370" i="2"/>
  <c r="AG370" i="2"/>
  <c r="AE370" i="2"/>
  <c r="AC370" i="2"/>
  <c r="AA370" i="2"/>
  <c r="Y370" i="2"/>
  <c r="W370" i="2"/>
  <c r="U370" i="2"/>
  <c r="S370" i="2"/>
  <c r="Q370" i="2"/>
  <c r="O370" i="2"/>
  <c r="M370" i="2"/>
  <c r="K370" i="2"/>
  <c r="I370" i="2"/>
  <c r="G370" i="2"/>
  <c r="E370" i="2"/>
  <c r="BK369" i="2"/>
  <c r="BE369" i="2"/>
  <c r="BC369" i="2"/>
  <c r="BA369" i="2"/>
  <c r="AY369" i="2"/>
  <c r="AW369" i="2"/>
  <c r="AU369" i="2"/>
  <c r="AS369" i="2"/>
  <c r="AQ369" i="2"/>
  <c r="AO369" i="2"/>
  <c r="AK369" i="2"/>
  <c r="AI369" i="2"/>
  <c r="AG369" i="2"/>
  <c r="AE369" i="2"/>
  <c r="AC369" i="2"/>
  <c r="AA369" i="2"/>
  <c r="Y369" i="2"/>
  <c r="W369" i="2"/>
  <c r="U369" i="2"/>
  <c r="S369" i="2"/>
  <c r="Q369" i="2"/>
  <c r="O369" i="2"/>
  <c r="M369" i="2"/>
  <c r="K369" i="2"/>
  <c r="I369" i="2"/>
  <c r="G369" i="2"/>
  <c r="E369" i="2"/>
  <c r="BK368" i="2"/>
  <c r="BE368" i="2"/>
  <c r="BC368" i="2"/>
  <c r="BA368" i="2"/>
  <c r="AY368" i="2"/>
  <c r="AW368" i="2"/>
  <c r="AU368" i="2"/>
  <c r="AS368" i="2"/>
  <c r="AQ368" i="2"/>
  <c r="AO368" i="2"/>
  <c r="AK368" i="2"/>
  <c r="AI368" i="2"/>
  <c r="AG368" i="2"/>
  <c r="AE368" i="2"/>
  <c r="AC368" i="2"/>
  <c r="AA368" i="2"/>
  <c r="Y368" i="2"/>
  <c r="W368" i="2"/>
  <c r="U368" i="2"/>
  <c r="S368" i="2"/>
  <c r="Q368" i="2"/>
  <c r="O368" i="2"/>
  <c r="M368" i="2"/>
  <c r="K368" i="2"/>
  <c r="I368" i="2"/>
  <c r="G368" i="2"/>
  <c r="E368" i="2"/>
  <c r="BK367" i="2"/>
  <c r="BE367" i="2"/>
  <c r="BC367" i="2"/>
  <c r="BA367" i="2"/>
  <c r="AY367" i="2"/>
  <c r="AW367" i="2"/>
  <c r="AU367" i="2"/>
  <c r="AS367" i="2"/>
  <c r="AQ367" i="2"/>
  <c r="AO367" i="2"/>
  <c r="AK367" i="2"/>
  <c r="AI367" i="2"/>
  <c r="AG367" i="2"/>
  <c r="AE367" i="2"/>
  <c r="AC367" i="2"/>
  <c r="AA367" i="2"/>
  <c r="Y367" i="2"/>
  <c r="W367" i="2"/>
  <c r="U367" i="2"/>
  <c r="S367" i="2"/>
  <c r="Q367" i="2"/>
  <c r="O367" i="2"/>
  <c r="M367" i="2"/>
  <c r="K367" i="2"/>
  <c r="I367" i="2"/>
  <c r="G367" i="2"/>
  <c r="E367" i="2"/>
  <c r="BK366" i="2"/>
  <c r="BE366" i="2"/>
  <c r="BC366" i="2"/>
  <c r="BA366" i="2"/>
  <c r="AY366" i="2"/>
  <c r="AW366" i="2"/>
  <c r="AU366" i="2"/>
  <c r="AS366" i="2"/>
  <c r="AQ366" i="2"/>
  <c r="AO366" i="2"/>
  <c r="AK366" i="2"/>
  <c r="AI366" i="2"/>
  <c r="AG366" i="2"/>
  <c r="AE366" i="2"/>
  <c r="AC366" i="2"/>
  <c r="AA366" i="2"/>
  <c r="Y366" i="2"/>
  <c r="W366" i="2"/>
  <c r="U366" i="2"/>
  <c r="S366" i="2"/>
  <c r="Q366" i="2"/>
  <c r="O366" i="2"/>
  <c r="M366" i="2"/>
  <c r="K366" i="2"/>
  <c r="I366" i="2"/>
  <c r="G366" i="2"/>
  <c r="E366" i="2"/>
  <c r="BK365" i="2"/>
  <c r="BE365" i="2"/>
  <c r="BC365" i="2"/>
  <c r="BA365" i="2"/>
  <c r="AY365" i="2"/>
  <c r="AW365" i="2"/>
  <c r="AU365" i="2"/>
  <c r="AS365" i="2"/>
  <c r="AQ365" i="2"/>
  <c r="AO365" i="2"/>
  <c r="AK365" i="2"/>
  <c r="AI365" i="2"/>
  <c r="AG365" i="2"/>
  <c r="AE365" i="2"/>
  <c r="AC365" i="2"/>
  <c r="AA365" i="2"/>
  <c r="Y365" i="2"/>
  <c r="W365" i="2"/>
  <c r="U365" i="2"/>
  <c r="S365" i="2"/>
  <c r="Q365" i="2"/>
  <c r="O365" i="2"/>
  <c r="M365" i="2"/>
  <c r="K365" i="2"/>
  <c r="I365" i="2"/>
  <c r="G365" i="2"/>
  <c r="E365" i="2"/>
  <c r="BK364" i="2"/>
  <c r="BE364" i="2"/>
  <c r="BC364" i="2"/>
  <c r="BA364" i="2"/>
  <c r="AY364" i="2"/>
  <c r="AW364" i="2"/>
  <c r="AU364" i="2"/>
  <c r="AS364" i="2"/>
  <c r="AQ364" i="2"/>
  <c r="AO364" i="2"/>
  <c r="AK364" i="2"/>
  <c r="AI364" i="2"/>
  <c r="AG364" i="2"/>
  <c r="AE364" i="2"/>
  <c r="AC364" i="2"/>
  <c r="AA364" i="2"/>
  <c r="Y364" i="2"/>
  <c r="W364" i="2"/>
  <c r="U364" i="2"/>
  <c r="S364" i="2"/>
  <c r="Q364" i="2"/>
  <c r="O364" i="2"/>
  <c r="M364" i="2"/>
  <c r="K364" i="2"/>
  <c r="I364" i="2"/>
  <c r="G364" i="2"/>
  <c r="E364" i="2"/>
  <c r="BK363" i="2"/>
  <c r="BE363" i="2"/>
  <c r="BC363" i="2"/>
  <c r="BA363" i="2"/>
  <c r="AY363" i="2"/>
  <c r="AW363" i="2"/>
  <c r="AU363" i="2"/>
  <c r="AS363" i="2"/>
  <c r="AQ363" i="2"/>
  <c r="AO363" i="2"/>
  <c r="AK363" i="2"/>
  <c r="AI363" i="2"/>
  <c r="AG363" i="2"/>
  <c r="AE363" i="2"/>
  <c r="AC363" i="2"/>
  <c r="AA363" i="2"/>
  <c r="Y363" i="2"/>
  <c r="W363" i="2"/>
  <c r="U363" i="2"/>
  <c r="S363" i="2"/>
  <c r="Q363" i="2"/>
  <c r="O363" i="2"/>
  <c r="M363" i="2"/>
  <c r="K363" i="2"/>
  <c r="I363" i="2"/>
  <c r="G363" i="2"/>
  <c r="E363" i="2"/>
  <c r="BK362" i="2"/>
  <c r="BE362" i="2"/>
  <c r="BC362" i="2"/>
  <c r="BA362" i="2"/>
  <c r="AY362" i="2"/>
  <c r="AW362" i="2"/>
  <c r="AU362" i="2"/>
  <c r="AS362" i="2"/>
  <c r="AQ362" i="2"/>
  <c r="AO362" i="2"/>
  <c r="AK362" i="2"/>
  <c r="AI362" i="2"/>
  <c r="AG362" i="2"/>
  <c r="AE362" i="2"/>
  <c r="AC362" i="2"/>
  <c r="AA362" i="2"/>
  <c r="Y362" i="2"/>
  <c r="W362" i="2"/>
  <c r="U362" i="2"/>
  <c r="S362" i="2"/>
  <c r="Q362" i="2"/>
  <c r="O362" i="2"/>
  <c r="M362" i="2"/>
  <c r="K362" i="2"/>
  <c r="I362" i="2"/>
  <c r="G362" i="2"/>
  <c r="E362" i="2"/>
  <c r="BK361" i="2"/>
  <c r="BE361" i="2"/>
  <c r="BC361" i="2"/>
  <c r="BA361" i="2"/>
  <c r="AY361" i="2"/>
  <c r="AW361" i="2"/>
  <c r="AU361" i="2"/>
  <c r="AS361" i="2"/>
  <c r="AQ361" i="2"/>
  <c r="AO361" i="2"/>
  <c r="AK361" i="2"/>
  <c r="AI361" i="2"/>
  <c r="AG361" i="2"/>
  <c r="AE361" i="2"/>
  <c r="AC361" i="2"/>
  <c r="AA361" i="2"/>
  <c r="Y361" i="2"/>
  <c r="W361" i="2"/>
  <c r="U361" i="2"/>
  <c r="S361" i="2"/>
  <c r="Q361" i="2"/>
  <c r="O361" i="2"/>
  <c r="M361" i="2"/>
  <c r="K361" i="2"/>
  <c r="I361" i="2"/>
  <c r="G361" i="2"/>
  <c r="E361" i="2"/>
  <c r="BK360" i="2"/>
  <c r="BE360" i="2"/>
  <c r="BC360" i="2"/>
  <c r="BA360" i="2"/>
  <c r="AY360" i="2"/>
  <c r="AW360" i="2"/>
  <c r="AU360" i="2"/>
  <c r="AS360" i="2"/>
  <c r="AQ360" i="2"/>
  <c r="AO360" i="2"/>
  <c r="AK360" i="2"/>
  <c r="AI360" i="2"/>
  <c r="AG360" i="2"/>
  <c r="AE360" i="2"/>
  <c r="AC360" i="2"/>
  <c r="AA360" i="2"/>
  <c r="Y360" i="2"/>
  <c r="W360" i="2"/>
  <c r="U360" i="2"/>
  <c r="S360" i="2"/>
  <c r="Q360" i="2"/>
  <c r="O360" i="2"/>
  <c r="M360" i="2"/>
  <c r="K360" i="2"/>
  <c r="I360" i="2"/>
  <c r="G360" i="2"/>
  <c r="E360" i="2"/>
  <c r="BK359" i="2"/>
  <c r="BE359" i="2"/>
  <c r="BC359" i="2"/>
  <c r="BA359" i="2"/>
  <c r="AY359" i="2"/>
  <c r="AW359" i="2"/>
  <c r="AU359" i="2"/>
  <c r="AS359" i="2"/>
  <c r="AQ359" i="2"/>
  <c r="AO359" i="2"/>
  <c r="AK359" i="2"/>
  <c r="AI359" i="2"/>
  <c r="AG359" i="2"/>
  <c r="AE359" i="2"/>
  <c r="AC359" i="2"/>
  <c r="AA359" i="2"/>
  <c r="Y359" i="2"/>
  <c r="W359" i="2"/>
  <c r="U359" i="2"/>
  <c r="S359" i="2"/>
  <c r="Q359" i="2"/>
  <c r="O359" i="2"/>
  <c r="M359" i="2"/>
  <c r="K359" i="2"/>
  <c r="I359" i="2"/>
  <c r="G359" i="2"/>
  <c r="E359" i="2"/>
  <c r="BK358" i="2"/>
  <c r="BE358" i="2"/>
  <c r="BC358" i="2"/>
  <c r="BA358" i="2"/>
  <c r="AY358" i="2"/>
  <c r="AW358" i="2"/>
  <c r="AU358" i="2"/>
  <c r="AS358" i="2"/>
  <c r="AQ358" i="2"/>
  <c r="AO358" i="2"/>
  <c r="AK358" i="2"/>
  <c r="AI358" i="2"/>
  <c r="AG358" i="2"/>
  <c r="AE358" i="2"/>
  <c r="AC358" i="2"/>
  <c r="AA358" i="2"/>
  <c r="Y358" i="2"/>
  <c r="W358" i="2"/>
  <c r="U358" i="2"/>
  <c r="S358" i="2"/>
  <c r="Q358" i="2"/>
  <c r="O358" i="2"/>
  <c r="M358" i="2"/>
  <c r="K358" i="2"/>
  <c r="I358" i="2"/>
  <c r="G358" i="2"/>
  <c r="E358" i="2"/>
  <c r="BK357" i="2"/>
  <c r="BE357" i="2"/>
  <c r="BC357" i="2"/>
  <c r="BA357" i="2"/>
  <c r="AY357" i="2"/>
  <c r="AW357" i="2"/>
  <c r="AU357" i="2"/>
  <c r="AS357" i="2"/>
  <c r="AQ357" i="2"/>
  <c r="AO357" i="2"/>
  <c r="AK357" i="2"/>
  <c r="AI357" i="2"/>
  <c r="AG357" i="2"/>
  <c r="AE357" i="2"/>
  <c r="AC357" i="2"/>
  <c r="AA357" i="2"/>
  <c r="Y357" i="2"/>
  <c r="W357" i="2"/>
  <c r="U357" i="2"/>
  <c r="S357" i="2"/>
  <c r="Q357" i="2"/>
  <c r="O357" i="2"/>
  <c r="M357" i="2"/>
  <c r="K357" i="2"/>
  <c r="I357" i="2"/>
  <c r="G357" i="2"/>
  <c r="E357" i="2"/>
  <c r="BK356" i="2"/>
  <c r="BE356" i="2"/>
  <c r="BC356" i="2"/>
  <c r="BA356" i="2"/>
  <c r="AY356" i="2"/>
  <c r="AW356" i="2"/>
  <c r="AU356" i="2"/>
  <c r="AS356" i="2"/>
  <c r="AQ356" i="2"/>
  <c r="AO356" i="2"/>
  <c r="AK356" i="2"/>
  <c r="AI356" i="2"/>
  <c r="AG356" i="2"/>
  <c r="AE356" i="2"/>
  <c r="AC356" i="2"/>
  <c r="AA356" i="2"/>
  <c r="Y356" i="2"/>
  <c r="W356" i="2"/>
  <c r="U356" i="2"/>
  <c r="S356" i="2"/>
  <c r="Q356" i="2"/>
  <c r="O356" i="2"/>
  <c r="M356" i="2"/>
  <c r="K356" i="2"/>
  <c r="I356" i="2"/>
  <c r="G356" i="2"/>
  <c r="E356" i="2"/>
  <c r="BK355" i="2"/>
  <c r="BE355" i="2"/>
  <c r="BC355" i="2"/>
  <c r="BA355" i="2"/>
  <c r="AY355" i="2"/>
  <c r="AW355" i="2"/>
  <c r="AU355" i="2"/>
  <c r="AS355" i="2"/>
  <c r="AQ355" i="2"/>
  <c r="AO355" i="2"/>
  <c r="AK355" i="2"/>
  <c r="AI355" i="2"/>
  <c r="AG355" i="2"/>
  <c r="AE355" i="2"/>
  <c r="AC355" i="2"/>
  <c r="AA355" i="2"/>
  <c r="Y355" i="2"/>
  <c r="W355" i="2"/>
  <c r="U355" i="2"/>
  <c r="S355" i="2"/>
  <c r="Q355" i="2"/>
  <c r="O355" i="2"/>
  <c r="M355" i="2"/>
  <c r="K355" i="2"/>
  <c r="I355" i="2"/>
  <c r="G355" i="2"/>
  <c r="E355" i="2"/>
  <c r="BK354" i="2"/>
  <c r="BE354" i="2"/>
  <c r="BC354" i="2"/>
  <c r="BA354" i="2"/>
  <c r="AY354" i="2"/>
  <c r="AW354" i="2"/>
  <c r="AU354" i="2"/>
  <c r="AS354" i="2"/>
  <c r="AQ354" i="2"/>
  <c r="AO354" i="2"/>
  <c r="AK354" i="2"/>
  <c r="AI354" i="2"/>
  <c r="AG354" i="2"/>
  <c r="AE354" i="2"/>
  <c r="AC354" i="2"/>
  <c r="AA354" i="2"/>
  <c r="Y354" i="2"/>
  <c r="W354" i="2"/>
  <c r="U354" i="2"/>
  <c r="S354" i="2"/>
  <c r="Q354" i="2"/>
  <c r="O354" i="2"/>
  <c r="M354" i="2"/>
  <c r="K354" i="2"/>
  <c r="I354" i="2"/>
  <c r="G354" i="2"/>
  <c r="E354" i="2"/>
  <c r="BK353" i="2"/>
  <c r="BE353" i="2"/>
  <c r="BC353" i="2"/>
  <c r="BA353" i="2"/>
  <c r="AY353" i="2"/>
  <c r="AW353" i="2"/>
  <c r="AU353" i="2"/>
  <c r="AS353" i="2"/>
  <c r="AQ353" i="2"/>
  <c r="AO353" i="2"/>
  <c r="AK353" i="2"/>
  <c r="AI353" i="2"/>
  <c r="AG353" i="2"/>
  <c r="AE353" i="2"/>
  <c r="AC353" i="2"/>
  <c r="AA353" i="2"/>
  <c r="Y353" i="2"/>
  <c r="W353" i="2"/>
  <c r="U353" i="2"/>
  <c r="S353" i="2"/>
  <c r="Q353" i="2"/>
  <c r="O353" i="2"/>
  <c r="M353" i="2"/>
  <c r="K353" i="2"/>
  <c r="I353" i="2"/>
  <c r="G353" i="2"/>
  <c r="E353" i="2"/>
  <c r="BK352" i="2"/>
  <c r="BE352" i="2"/>
  <c r="BC352" i="2"/>
  <c r="BA352" i="2"/>
  <c r="AY352" i="2"/>
  <c r="AW352" i="2"/>
  <c r="AU352" i="2"/>
  <c r="AS352" i="2"/>
  <c r="AQ352" i="2"/>
  <c r="AO352" i="2"/>
  <c r="AK352" i="2"/>
  <c r="AI352" i="2"/>
  <c r="AG352" i="2"/>
  <c r="AE352" i="2"/>
  <c r="AC352" i="2"/>
  <c r="AA352" i="2"/>
  <c r="Y352" i="2"/>
  <c r="W352" i="2"/>
  <c r="U352" i="2"/>
  <c r="S352" i="2"/>
  <c r="Q352" i="2"/>
  <c r="O352" i="2"/>
  <c r="M352" i="2"/>
  <c r="K352" i="2"/>
  <c r="I352" i="2"/>
  <c r="G352" i="2"/>
  <c r="E352" i="2"/>
  <c r="BK351" i="2"/>
  <c r="BE351" i="2"/>
  <c r="BC351" i="2"/>
  <c r="BA351" i="2"/>
  <c r="AY351" i="2"/>
  <c r="AW351" i="2"/>
  <c r="AU351" i="2"/>
  <c r="AS351" i="2"/>
  <c r="AQ351" i="2"/>
  <c r="AO351" i="2"/>
  <c r="AK351" i="2"/>
  <c r="AI351" i="2"/>
  <c r="AG351" i="2"/>
  <c r="AE351" i="2"/>
  <c r="AC351" i="2"/>
  <c r="AA351" i="2"/>
  <c r="Y351" i="2"/>
  <c r="W351" i="2"/>
  <c r="U351" i="2"/>
  <c r="S351" i="2"/>
  <c r="Q351" i="2"/>
  <c r="O351" i="2"/>
  <c r="M351" i="2"/>
  <c r="K351" i="2"/>
  <c r="I351" i="2"/>
  <c r="G351" i="2"/>
  <c r="E351" i="2"/>
  <c r="BK350" i="2"/>
  <c r="BE350" i="2"/>
  <c r="BC350" i="2"/>
  <c r="BA350" i="2"/>
  <c r="AY350" i="2"/>
  <c r="AW350" i="2"/>
  <c r="AU350" i="2"/>
  <c r="AS350" i="2"/>
  <c r="AQ350" i="2"/>
  <c r="AO350" i="2"/>
  <c r="AK350" i="2"/>
  <c r="AI350" i="2"/>
  <c r="AG350" i="2"/>
  <c r="AE350" i="2"/>
  <c r="AC350" i="2"/>
  <c r="AA350" i="2"/>
  <c r="Y350" i="2"/>
  <c r="W350" i="2"/>
  <c r="U350" i="2"/>
  <c r="S350" i="2"/>
  <c r="Q350" i="2"/>
  <c r="O350" i="2"/>
  <c r="M350" i="2"/>
  <c r="K350" i="2"/>
  <c r="I350" i="2"/>
  <c r="G350" i="2"/>
  <c r="E350" i="2"/>
  <c r="BK349" i="2"/>
  <c r="BE349" i="2"/>
  <c r="BC349" i="2"/>
  <c r="BA349" i="2"/>
  <c r="AY349" i="2"/>
  <c r="AW349" i="2"/>
  <c r="AU349" i="2"/>
  <c r="AS349" i="2"/>
  <c r="AQ349" i="2"/>
  <c r="AO349" i="2"/>
  <c r="AK349" i="2"/>
  <c r="AI349" i="2"/>
  <c r="AG349" i="2"/>
  <c r="AE349" i="2"/>
  <c r="AC349" i="2"/>
  <c r="AA349" i="2"/>
  <c r="Y349" i="2"/>
  <c r="W349" i="2"/>
  <c r="U349" i="2"/>
  <c r="S349" i="2"/>
  <c r="Q349" i="2"/>
  <c r="O349" i="2"/>
  <c r="M349" i="2"/>
  <c r="K349" i="2"/>
  <c r="I349" i="2"/>
  <c r="G349" i="2"/>
  <c r="E349" i="2"/>
  <c r="BK348" i="2"/>
  <c r="BE348" i="2"/>
  <c r="BC348" i="2"/>
  <c r="BA348" i="2"/>
  <c r="AY348" i="2"/>
  <c r="AW348" i="2"/>
  <c r="AU348" i="2"/>
  <c r="AS348" i="2"/>
  <c r="AQ348" i="2"/>
  <c r="AO348" i="2"/>
  <c r="AK348" i="2"/>
  <c r="AI348" i="2"/>
  <c r="AG348" i="2"/>
  <c r="AE348" i="2"/>
  <c r="AC348" i="2"/>
  <c r="AA348" i="2"/>
  <c r="Y348" i="2"/>
  <c r="W348" i="2"/>
  <c r="U348" i="2"/>
  <c r="S348" i="2"/>
  <c r="Q348" i="2"/>
  <c r="O348" i="2"/>
  <c r="M348" i="2"/>
  <c r="K348" i="2"/>
  <c r="I348" i="2"/>
  <c r="G348" i="2"/>
  <c r="E348" i="2"/>
  <c r="BK347" i="2"/>
  <c r="BE347" i="2"/>
  <c r="BC347" i="2"/>
  <c r="BA347" i="2"/>
  <c r="AY347" i="2"/>
  <c r="AW347" i="2"/>
  <c r="AU347" i="2"/>
  <c r="AS347" i="2"/>
  <c r="AQ347" i="2"/>
  <c r="AO347" i="2"/>
  <c r="AK347" i="2"/>
  <c r="AI347" i="2"/>
  <c r="AG347" i="2"/>
  <c r="AE347" i="2"/>
  <c r="AC347" i="2"/>
  <c r="AA347" i="2"/>
  <c r="Y347" i="2"/>
  <c r="W347" i="2"/>
  <c r="U347" i="2"/>
  <c r="S347" i="2"/>
  <c r="Q347" i="2"/>
  <c r="O347" i="2"/>
  <c r="M347" i="2"/>
  <c r="K347" i="2"/>
  <c r="I347" i="2"/>
  <c r="G347" i="2"/>
  <c r="E347" i="2"/>
  <c r="BK346" i="2"/>
  <c r="BE346" i="2"/>
  <c r="BC346" i="2"/>
  <c r="BA346" i="2"/>
  <c r="AY346" i="2"/>
  <c r="AW346" i="2"/>
  <c r="AU346" i="2"/>
  <c r="AS346" i="2"/>
  <c r="AQ346" i="2"/>
  <c r="AO346" i="2"/>
  <c r="AK346" i="2"/>
  <c r="AI346" i="2"/>
  <c r="AG346" i="2"/>
  <c r="AE346" i="2"/>
  <c r="AC346" i="2"/>
  <c r="AA346" i="2"/>
  <c r="Y346" i="2"/>
  <c r="W346" i="2"/>
  <c r="U346" i="2"/>
  <c r="S346" i="2"/>
  <c r="Q346" i="2"/>
  <c r="O346" i="2"/>
  <c r="M346" i="2"/>
  <c r="K346" i="2"/>
  <c r="I346" i="2"/>
  <c r="G346" i="2"/>
  <c r="E346" i="2"/>
  <c r="BK345" i="2"/>
  <c r="BE345" i="2"/>
  <c r="BC345" i="2"/>
  <c r="BA345" i="2"/>
  <c r="AY345" i="2"/>
  <c r="AW345" i="2"/>
  <c r="AU345" i="2"/>
  <c r="AS345" i="2"/>
  <c r="AQ345" i="2"/>
  <c r="AO345" i="2"/>
  <c r="AK345" i="2"/>
  <c r="AI345" i="2"/>
  <c r="AG345" i="2"/>
  <c r="AE345" i="2"/>
  <c r="AC345" i="2"/>
  <c r="AA345" i="2"/>
  <c r="Y345" i="2"/>
  <c r="W345" i="2"/>
  <c r="U345" i="2"/>
  <c r="S345" i="2"/>
  <c r="Q345" i="2"/>
  <c r="O345" i="2"/>
  <c r="M345" i="2"/>
  <c r="K345" i="2"/>
  <c r="I345" i="2"/>
  <c r="G345" i="2"/>
  <c r="E345" i="2"/>
  <c r="BK344" i="2"/>
  <c r="BE344" i="2"/>
  <c r="BC344" i="2"/>
  <c r="BA344" i="2"/>
  <c r="AY344" i="2"/>
  <c r="AW344" i="2"/>
  <c r="AU344" i="2"/>
  <c r="AS344" i="2"/>
  <c r="AQ344" i="2"/>
  <c r="AO344" i="2"/>
  <c r="AK344" i="2"/>
  <c r="AI344" i="2"/>
  <c r="AG344" i="2"/>
  <c r="AE344" i="2"/>
  <c r="AC344" i="2"/>
  <c r="AA344" i="2"/>
  <c r="Y344" i="2"/>
  <c r="W344" i="2"/>
  <c r="U344" i="2"/>
  <c r="S344" i="2"/>
  <c r="Q344" i="2"/>
  <c r="O344" i="2"/>
  <c r="M344" i="2"/>
  <c r="K344" i="2"/>
  <c r="I344" i="2"/>
  <c r="G344" i="2"/>
  <c r="E344" i="2"/>
  <c r="BK343" i="2"/>
  <c r="BE343" i="2"/>
  <c r="BC343" i="2"/>
  <c r="BA343" i="2"/>
  <c r="AY343" i="2"/>
  <c r="AW343" i="2"/>
  <c r="AU343" i="2"/>
  <c r="AS343" i="2"/>
  <c r="AQ343" i="2"/>
  <c r="AO343" i="2"/>
  <c r="AK343" i="2"/>
  <c r="AI343" i="2"/>
  <c r="AG343" i="2"/>
  <c r="AE343" i="2"/>
  <c r="AC343" i="2"/>
  <c r="AA343" i="2"/>
  <c r="Y343" i="2"/>
  <c r="W343" i="2"/>
  <c r="U343" i="2"/>
  <c r="S343" i="2"/>
  <c r="Q343" i="2"/>
  <c r="O343" i="2"/>
  <c r="M343" i="2"/>
  <c r="K343" i="2"/>
  <c r="I343" i="2"/>
  <c r="G343" i="2"/>
  <c r="E343" i="2"/>
  <c r="BK342" i="2"/>
  <c r="BE342" i="2"/>
  <c r="BC342" i="2"/>
  <c r="BA342" i="2"/>
  <c r="AY342" i="2"/>
  <c r="AW342" i="2"/>
  <c r="AU342" i="2"/>
  <c r="AS342" i="2"/>
  <c r="AQ342" i="2"/>
  <c r="AO342" i="2"/>
  <c r="AK342" i="2"/>
  <c r="AI342" i="2"/>
  <c r="AG342" i="2"/>
  <c r="AE342" i="2"/>
  <c r="AC342" i="2"/>
  <c r="AA342" i="2"/>
  <c r="Y342" i="2"/>
  <c r="W342" i="2"/>
  <c r="U342" i="2"/>
  <c r="S342" i="2"/>
  <c r="Q342" i="2"/>
  <c r="O342" i="2"/>
  <c r="M342" i="2"/>
  <c r="K342" i="2"/>
  <c r="I342" i="2"/>
  <c r="G342" i="2"/>
  <c r="E342" i="2"/>
  <c r="BK341" i="2"/>
  <c r="BE341" i="2"/>
  <c r="BC341" i="2"/>
  <c r="BA341" i="2"/>
  <c r="AY341" i="2"/>
  <c r="AW341" i="2"/>
  <c r="AU341" i="2"/>
  <c r="AS341" i="2"/>
  <c r="AQ341" i="2"/>
  <c r="AO341" i="2"/>
  <c r="AK341" i="2"/>
  <c r="AI341" i="2"/>
  <c r="AG341" i="2"/>
  <c r="AE341" i="2"/>
  <c r="AC341" i="2"/>
  <c r="AA341" i="2"/>
  <c r="Y341" i="2"/>
  <c r="W341" i="2"/>
  <c r="U341" i="2"/>
  <c r="S341" i="2"/>
  <c r="Q341" i="2"/>
  <c r="O341" i="2"/>
  <c r="M341" i="2"/>
  <c r="K341" i="2"/>
  <c r="I341" i="2"/>
  <c r="G341" i="2"/>
  <c r="E341" i="2"/>
  <c r="BK340" i="2"/>
  <c r="BE340" i="2"/>
  <c r="BC340" i="2"/>
  <c r="BA340" i="2"/>
  <c r="AY340" i="2"/>
  <c r="AW340" i="2"/>
  <c r="AU340" i="2"/>
  <c r="AS340" i="2"/>
  <c r="AQ340" i="2"/>
  <c r="AO340" i="2"/>
  <c r="AK340" i="2"/>
  <c r="AI340" i="2"/>
  <c r="AG340" i="2"/>
  <c r="AE340" i="2"/>
  <c r="AC340" i="2"/>
  <c r="AA340" i="2"/>
  <c r="Y340" i="2"/>
  <c r="W340" i="2"/>
  <c r="U340" i="2"/>
  <c r="S340" i="2"/>
  <c r="Q340" i="2"/>
  <c r="O340" i="2"/>
  <c r="M340" i="2"/>
  <c r="K340" i="2"/>
  <c r="I340" i="2"/>
  <c r="G340" i="2"/>
  <c r="E340" i="2"/>
  <c r="BK339" i="2"/>
  <c r="BE339" i="2"/>
  <c r="BC339" i="2"/>
  <c r="BA339" i="2"/>
  <c r="AY339" i="2"/>
  <c r="AW339" i="2"/>
  <c r="AU339" i="2"/>
  <c r="AS339" i="2"/>
  <c r="AQ339" i="2"/>
  <c r="AO339" i="2"/>
  <c r="AK339" i="2"/>
  <c r="AI339" i="2"/>
  <c r="AG339" i="2"/>
  <c r="AE339" i="2"/>
  <c r="AC339" i="2"/>
  <c r="AA339" i="2"/>
  <c r="Y339" i="2"/>
  <c r="W339" i="2"/>
  <c r="U339" i="2"/>
  <c r="S339" i="2"/>
  <c r="Q339" i="2"/>
  <c r="O339" i="2"/>
  <c r="M339" i="2"/>
  <c r="K339" i="2"/>
  <c r="I339" i="2"/>
  <c r="G339" i="2"/>
  <c r="E339" i="2"/>
  <c r="BK338" i="2"/>
  <c r="BE338" i="2"/>
  <c r="BC338" i="2"/>
  <c r="BA338" i="2"/>
  <c r="AY338" i="2"/>
  <c r="AW338" i="2"/>
  <c r="AU338" i="2"/>
  <c r="AS338" i="2"/>
  <c r="AQ338" i="2"/>
  <c r="AO338" i="2"/>
  <c r="AK338" i="2"/>
  <c r="AI338" i="2"/>
  <c r="AG338" i="2"/>
  <c r="AE338" i="2"/>
  <c r="AC338" i="2"/>
  <c r="AA338" i="2"/>
  <c r="Y338" i="2"/>
  <c r="W338" i="2"/>
  <c r="U338" i="2"/>
  <c r="S338" i="2"/>
  <c r="Q338" i="2"/>
  <c r="O338" i="2"/>
  <c r="M338" i="2"/>
  <c r="K338" i="2"/>
  <c r="I338" i="2"/>
  <c r="G338" i="2"/>
  <c r="E338" i="2"/>
  <c r="BK337" i="2"/>
  <c r="BE337" i="2"/>
  <c r="BC337" i="2"/>
  <c r="BA337" i="2"/>
  <c r="AY337" i="2"/>
  <c r="AW337" i="2"/>
  <c r="AU337" i="2"/>
  <c r="AS337" i="2"/>
  <c r="AQ337" i="2"/>
  <c r="AO337" i="2"/>
  <c r="AK337" i="2"/>
  <c r="AI337" i="2"/>
  <c r="AG337" i="2"/>
  <c r="AE337" i="2"/>
  <c r="AC337" i="2"/>
  <c r="AA337" i="2"/>
  <c r="Y337" i="2"/>
  <c r="W337" i="2"/>
  <c r="U337" i="2"/>
  <c r="S337" i="2"/>
  <c r="Q337" i="2"/>
  <c r="O337" i="2"/>
  <c r="M337" i="2"/>
  <c r="K337" i="2"/>
  <c r="I337" i="2"/>
  <c r="G337" i="2"/>
  <c r="E337" i="2"/>
  <c r="BK336" i="2"/>
  <c r="BE336" i="2"/>
  <c r="BC336" i="2"/>
  <c r="BA336" i="2"/>
  <c r="AY336" i="2"/>
  <c r="AW336" i="2"/>
  <c r="AU336" i="2"/>
  <c r="AS336" i="2"/>
  <c r="AQ336" i="2"/>
  <c r="AO336" i="2"/>
  <c r="AK336" i="2"/>
  <c r="AI336" i="2"/>
  <c r="AG336" i="2"/>
  <c r="AE336" i="2"/>
  <c r="AC336" i="2"/>
  <c r="AA336" i="2"/>
  <c r="Y336" i="2"/>
  <c r="W336" i="2"/>
  <c r="U336" i="2"/>
  <c r="S336" i="2"/>
  <c r="Q336" i="2"/>
  <c r="O336" i="2"/>
  <c r="M336" i="2"/>
  <c r="K336" i="2"/>
  <c r="I336" i="2"/>
  <c r="G336" i="2"/>
  <c r="E336" i="2"/>
  <c r="BK335" i="2"/>
  <c r="BE335" i="2"/>
  <c r="BC335" i="2"/>
  <c r="BA335" i="2"/>
  <c r="AY335" i="2"/>
  <c r="AW335" i="2"/>
  <c r="AU335" i="2"/>
  <c r="AS335" i="2"/>
  <c r="AQ335" i="2"/>
  <c r="AO335" i="2"/>
  <c r="AK335" i="2"/>
  <c r="AI335" i="2"/>
  <c r="AG335" i="2"/>
  <c r="AE335" i="2"/>
  <c r="AC335" i="2"/>
  <c r="AA335" i="2"/>
  <c r="Y335" i="2"/>
  <c r="W335" i="2"/>
  <c r="U335" i="2"/>
  <c r="S335" i="2"/>
  <c r="Q335" i="2"/>
  <c r="O335" i="2"/>
  <c r="M335" i="2"/>
  <c r="K335" i="2"/>
  <c r="I335" i="2"/>
  <c r="G335" i="2"/>
  <c r="E335" i="2"/>
  <c r="BK334" i="2"/>
  <c r="BE334" i="2"/>
  <c r="BC334" i="2"/>
  <c r="BA334" i="2"/>
  <c r="AY334" i="2"/>
  <c r="AW334" i="2"/>
  <c r="AU334" i="2"/>
  <c r="AS334" i="2"/>
  <c r="AQ334" i="2"/>
  <c r="AO334" i="2"/>
  <c r="AK334" i="2"/>
  <c r="AI334" i="2"/>
  <c r="AG334" i="2"/>
  <c r="AE334" i="2"/>
  <c r="AC334" i="2"/>
  <c r="AA334" i="2"/>
  <c r="Y334" i="2"/>
  <c r="W334" i="2"/>
  <c r="U334" i="2"/>
  <c r="S334" i="2"/>
  <c r="Q334" i="2"/>
  <c r="O334" i="2"/>
  <c r="M334" i="2"/>
  <c r="K334" i="2"/>
  <c r="I334" i="2"/>
  <c r="G334" i="2"/>
  <c r="E334" i="2"/>
  <c r="BK333" i="2"/>
  <c r="BE333" i="2"/>
  <c r="BC333" i="2"/>
  <c r="BA333" i="2"/>
  <c r="AY333" i="2"/>
  <c r="AW333" i="2"/>
  <c r="AU333" i="2"/>
  <c r="AS333" i="2"/>
  <c r="AQ333" i="2"/>
  <c r="AO333" i="2"/>
  <c r="AK333" i="2"/>
  <c r="AI333" i="2"/>
  <c r="AG333" i="2"/>
  <c r="AE333" i="2"/>
  <c r="AC333" i="2"/>
  <c r="AA333" i="2"/>
  <c r="Y333" i="2"/>
  <c r="W333" i="2"/>
  <c r="U333" i="2"/>
  <c r="S333" i="2"/>
  <c r="Q333" i="2"/>
  <c r="O333" i="2"/>
  <c r="M333" i="2"/>
  <c r="K333" i="2"/>
  <c r="I333" i="2"/>
  <c r="G333" i="2"/>
  <c r="E333" i="2"/>
  <c r="BK332" i="2"/>
  <c r="BE332" i="2"/>
  <c r="BC332" i="2"/>
  <c r="BA332" i="2"/>
  <c r="AY332" i="2"/>
  <c r="AW332" i="2"/>
  <c r="AU332" i="2"/>
  <c r="AS332" i="2"/>
  <c r="AQ332" i="2"/>
  <c r="AO332" i="2"/>
  <c r="AK332" i="2"/>
  <c r="AI332" i="2"/>
  <c r="AG332" i="2"/>
  <c r="AE332" i="2"/>
  <c r="AC332" i="2"/>
  <c r="AA332" i="2"/>
  <c r="Y332" i="2"/>
  <c r="W332" i="2"/>
  <c r="U332" i="2"/>
  <c r="S332" i="2"/>
  <c r="Q332" i="2"/>
  <c r="O332" i="2"/>
  <c r="M332" i="2"/>
  <c r="K332" i="2"/>
  <c r="I332" i="2"/>
  <c r="G332" i="2"/>
  <c r="E332" i="2"/>
  <c r="BK331" i="2"/>
  <c r="BE331" i="2"/>
  <c r="BC331" i="2"/>
  <c r="BA331" i="2"/>
  <c r="AY331" i="2"/>
  <c r="AW331" i="2"/>
  <c r="AU331" i="2"/>
  <c r="AS331" i="2"/>
  <c r="AQ331" i="2"/>
  <c r="AO331" i="2"/>
  <c r="AK331" i="2"/>
  <c r="AI331" i="2"/>
  <c r="AG331" i="2"/>
  <c r="AE331" i="2"/>
  <c r="AC331" i="2"/>
  <c r="AA331" i="2"/>
  <c r="Y331" i="2"/>
  <c r="W331" i="2"/>
  <c r="U331" i="2"/>
  <c r="S331" i="2"/>
  <c r="Q331" i="2"/>
  <c r="O331" i="2"/>
  <c r="M331" i="2"/>
  <c r="K331" i="2"/>
  <c r="I331" i="2"/>
  <c r="G331" i="2"/>
  <c r="E331" i="2"/>
  <c r="BK330" i="2"/>
  <c r="BE330" i="2"/>
  <c r="BC330" i="2"/>
  <c r="BA330" i="2"/>
  <c r="AY330" i="2"/>
  <c r="AW330" i="2"/>
  <c r="AU330" i="2"/>
  <c r="AS330" i="2"/>
  <c r="AQ330" i="2"/>
  <c r="AO330" i="2"/>
  <c r="AK330" i="2"/>
  <c r="AI330" i="2"/>
  <c r="AG330" i="2"/>
  <c r="AE330" i="2"/>
  <c r="AC330" i="2"/>
  <c r="AA330" i="2"/>
  <c r="Y330" i="2"/>
  <c r="W330" i="2"/>
  <c r="U330" i="2"/>
  <c r="S330" i="2"/>
  <c r="Q330" i="2"/>
  <c r="O330" i="2"/>
  <c r="M330" i="2"/>
  <c r="K330" i="2"/>
  <c r="I330" i="2"/>
  <c r="G330" i="2"/>
  <c r="E330" i="2"/>
  <c r="BK329" i="2"/>
  <c r="BE329" i="2"/>
  <c r="BC329" i="2"/>
  <c r="BA329" i="2"/>
  <c r="AY329" i="2"/>
  <c r="AW329" i="2"/>
  <c r="AU329" i="2"/>
  <c r="AS329" i="2"/>
  <c r="AQ329" i="2"/>
  <c r="AO329" i="2"/>
  <c r="AK329" i="2"/>
  <c r="AI329" i="2"/>
  <c r="AG329" i="2"/>
  <c r="AE329" i="2"/>
  <c r="AC329" i="2"/>
  <c r="AA329" i="2"/>
  <c r="Y329" i="2"/>
  <c r="W329" i="2"/>
  <c r="U329" i="2"/>
  <c r="S329" i="2"/>
  <c r="Q329" i="2"/>
  <c r="O329" i="2"/>
  <c r="M329" i="2"/>
  <c r="K329" i="2"/>
  <c r="I329" i="2"/>
  <c r="G329" i="2"/>
  <c r="E329" i="2"/>
  <c r="BK328" i="2"/>
  <c r="BE328" i="2"/>
  <c r="BC328" i="2"/>
  <c r="BA328" i="2"/>
  <c r="AY328" i="2"/>
  <c r="AW328" i="2"/>
  <c r="AU328" i="2"/>
  <c r="AS328" i="2"/>
  <c r="AQ328" i="2"/>
  <c r="AO328" i="2"/>
  <c r="AK328" i="2"/>
  <c r="AI328" i="2"/>
  <c r="AG328" i="2"/>
  <c r="AE328" i="2"/>
  <c r="AC328" i="2"/>
  <c r="AA328" i="2"/>
  <c r="Y328" i="2"/>
  <c r="W328" i="2"/>
  <c r="U328" i="2"/>
  <c r="S328" i="2"/>
  <c r="Q328" i="2"/>
  <c r="O328" i="2"/>
  <c r="M328" i="2"/>
  <c r="K328" i="2"/>
  <c r="I328" i="2"/>
  <c r="G328" i="2"/>
  <c r="E328" i="2"/>
  <c r="BK327" i="2"/>
  <c r="BE327" i="2"/>
  <c r="BC327" i="2"/>
  <c r="BA327" i="2"/>
  <c r="AY327" i="2"/>
  <c r="AW327" i="2"/>
  <c r="AU327" i="2"/>
  <c r="AS327" i="2"/>
  <c r="AQ327" i="2"/>
  <c r="AO327" i="2"/>
  <c r="AK327" i="2"/>
  <c r="AI327" i="2"/>
  <c r="AG327" i="2"/>
  <c r="AE327" i="2"/>
  <c r="AC327" i="2"/>
  <c r="AA327" i="2"/>
  <c r="Y327" i="2"/>
  <c r="W327" i="2"/>
  <c r="U327" i="2"/>
  <c r="S327" i="2"/>
  <c r="Q327" i="2"/>
  <c r="O327" i="2"/>
  <c r="M327" i="2"/>
  <c r="K327" i="2"/>
  <c r="I327" i="2"/>
  <c r="G327" i="2"/>
  <c r="E327" i="2"/>
  <c r="BK326" i="2"/>
  <c r="BE326" i="2"/>
  <c r="BC326" i="2"/>
  <c r="BA326" i="2"/>
  <c r="AY326" i="2"/>
  <c r="AW326" i="2"/>
  <c r="AU326" i="2"/>
  <c r="AS326" i="2"/>
  <c r="AQ326" i="2"/>
  <c r="AO326" i="2"/>
  <c r="AK326" i="2"/>
  <c r="AI326" i="2"/>
  <c r="AG326" i="2"/>
  <c r="AE326" i="2"/>
  <c r="AC326" i="2"/>
  <c r="AA326" i="2"/>
  <c r="Y326" i="2"/>
  <c r="W326" i="2"/>
  <c r="U326" i="2"/>
  <c r="S326" i="2"/>
  <c r="Q326" i="2"/>
  <c r="O326" i="2"/>
  <c r="M326" i="2"/>
  <c r="K326" i="2"/>
  <c r="I326" i="2"/>
  <c r="G326" i="2"/>
  <c r="E326" i="2"/>
  <c r="BK325" i="2"/>
  <c r="BE325" i="2"/>
  <c r="BC325" i="2"/>
  <c r="BA325" i="2"/>
  <c r="AY325" i="2"/>
  <c r="AW325" i="2"/>
  <c r="AU325" i="2"/>
  <c r="AS325" i="2"/>
  <c r="AQ325" i="2"/>
  <c r="AO325" i="2"/>
  <c r="AK325" i="2"/>
  <c r="AI325" i="2"/>
  <c r="AG325" i="2"/>
  <c r="AE325" i="2"/>
  <c r="AC325" i="2"/>
  <c r="AA325" i="2"/>
  <c r="Y325" i="2"/>
  <c r="W325" i="2"/>
  <c r="U325" i="2"/>
  <c r="S325" i="2"/>
  <c r="Q325" i="2"/>
  <c r="O325" i="2"/>
  <c r="M325" i="2"/>
  <c r="K325" i="2"/>
  <c r="I325" i="2"/>
  <c r="G325" i="2"/>
  <c r="E325" i="2"/>
  <c r="BK324" i="2"/>
  <c r="BE324" i="2"/>
  <c r="BC324" i="2"/>
  <c r="BA324" i="2"/>
  <c r="AY324" i="2"/>
  <c r="AW324" i="2"/>
  <c r="AU324" i="2"/>
  <c r="AS324" i="2"/>
  <c r="AQ324" i="2"/>
  <c r="AO324" i="2"/>
  <c r="AK324" i="2"/>
  <c r="AI324" i="2"/>
  <c r="AG324" i="2"/>
  <c r="AE324" i="2"/>
  <c r="AC324" i="2"/>
  <c r="AA324" i="2"/>
  <c r="Y324" i="2"/>
  <c r="W324" i="2"/>
  <c r="U324" i="2"/>
  <c r="S324" i="2"/>
  <c r="Q324" i="2"/>
  <c r="O324" i="2"/>
  <c r="M324" i="2"/>
  <c r="K324" i="2"/>
  <c r="I324" i="2"/>
  <c r="G324" i="2"/>
  <c r="E324" i="2"/>
  <c r="BK323" i="2"/>
  <c r="BE323" i="2"/>
  <c r="BC323" i="2"/>
  <c r="BA323" i="2"/>
  <c r="AY323" i="2"/>
  <c r="AW323" i="2"/>
  <c r="AU323" i="2"/>
  <c r="AS323" i="2"/>
  <c r="AQ323" i="2"/>
  <c r="AO323" i="2"/>
  <c r="AK323" i="2"/>
  <c r="AI323" i="2"/>
  <c r="AG323" i="2"/>
  <c r="AE323" i="2"/>
  <c r="AC323" i="2"/>
  <c r="AA323" i="2"/>
  <c r="Y323" i="2"/>
  <c r="W323" i="2"/>
  <c r="U323" i="2"/>
  <c r="S323" i="2"/>
  <c r="Q323" i="2"/>
  <c r="O323" i="2"/>
  <c r="M323" i="2"/>
  <c r="K323" i="2"/>
  <c r="I323" i="2"/>
  <c r="G323" i="2"/>
  <c r="E323" i="2"/>
  <c r="BK322" i="2"/>
  <c r="BE322" i="2"/>
  <c r="BC322" i="2"/>
  <c r="BA322" i="2"/>
  <c r="AY322" i="2"/>
  <c r="AW322" i="2"/>
  <c r="AU322" i="2"/>
  <c r="AS322" i="2"/>
  <c r="AQ322" i="2"/>
  <c r="AO322" i="2"/>
  <c r="AK322" i="2"/>
  <c r="AI322" i="2"/>
  <c r="AG322" i="2"/>
  <c r="AE322" i="2"/>
  <c r="AC322" i="2"/>
  <c r="AA322" i="2"/>
  <c r="Y322" i="2"/>
  <c r="W322" i="2"/>
  <c r="U322" i="2"/>
  <c r="S322" i="2"/>
  <c r="Q322" i="2"/>
  <c r="O322" i="2"/>
  <c r="M322" i="2"/>
  <c r="K322" i="2"/>
  <c r="I322" i="2"/>
  <c r="G322" i="2"/>
  <c r="E322" i="2"/>
  <c r="BK321" i="2"/>
  <c r="BE321" i="2"/>
  <c r="BC321" i="2"/>
  <c r="BA321" i="2"/>
  <c r="AY321" i="2"/>
  <c r="AW321" i="2"/>
  <c r="AU321" i="2"/>
  <c r="AS321" i="2"/>
  <c r="AQ321" i="2"/>
  <c r="AO321" i="2"/>
  <c r="AK321" i="2"/>
  <c r="AI321" i="2"/>
  <c r="AG321" i="2"/>
  <c r="AE321" i="2"/>
  <c r="AC321" i="2"/>
  <c r="AA321" i="2"/>
  <c r="Y321" i="2"/>
  <c r="W321" i="2"/>
  <c r="U321" i="2"/>
  <c r="S321" i="2"/>
  <c r="Q321" i="2"/>
  <c r="O321" i="2"/>
  <c r="M321" i="2"/>
  <c r="K321" i="2"/>
  <c r="I321" i="2"/>
  <c r="G321" i="2"/>
  <c r="E321" i="2"/>
  <c r="BK320" i="2"/>
  <c r="BE320" i="2"/>
  <c r="BC320" i="2"/>
  <c r="BA320" i="2"/>
  <c r="AY320" i="2"/>
  <c r="AW320" i="2"/>
  <c r="AU320" i="2"/>
  <c r="AS320" i="2"/>
  <c r="AQ320" i="2"/>
  <c r="AO320" i="2"/>
  <c r="AK320" i="2"/>
  <c r="AI320" i="2"/>
  <c r="AG320" i="2"/>
  <c r="AE320" i="2"/>
  <c r="AC320" i="2"/>
  <c r="AA320" i="2"/>
  <c r="Y320" i="2"/>
  <c r="W320" i="2"/>
  <c r="U320" i="2"/>
  <c r="S320" i="2"/>
  <c r="Q320" i="2"/>
  <c r="O320" i="2"/>
  <c r="M320" i="2"/>
  <c r="K320" i="2"/>
  <c r="I320" i="2"/>
  <c r="G320" i="2"/>
  <c r="E320" i="2"/>
  <c r="BK319" i="2"/>
  <c r="BE319" i="2"/>
  <c r="BC319" i="2"/>
  <c r="BA319" i="2"/>
  <c r="AY319" i="2"/>
  <c r="AW319" i="2"/>
  <c r="AU319" i="2"/>
  <c r="AS319" i="2"/>
  <c r="AQ319" i="2"/>
  <c r="AO319" i="2"/>
  <c r="AK319" i="2"/>
  <c r="AI319" i="2"/>
  <c r="AG319" i="2"/>
  <c r="AE319" i="2"/>
  <c r="AC319" i="2"/>
  <c r="AA319" i="2"/>
  <c r="Y319" i="2"/>
  <c r="W319" i="2"/>
  <c r="U319" i="2"/>
  <c r="S319" i="2"/>
  <c r="Q319" i="2"/>
  <c r="O319" i="2"/>
  <c r="M319" i="2"/>
  <c r="K319" i="2"/>
  <c r="I319" i="2"/>
  <c r="G319" i="2"/>
  <c r="E319" i="2"/>
  <c r="BK318" i="2"/>
  <c r="BE318" i="2"/>
  <c r="BC318" i="2"/>
  <c r="BA318" i="2"/>
  <c r="AY318" i="2"/>
  <c r="AW318" i="2"/>
  <c r="AU318" i="2"/>
  <c r="AS318" i="2"/>
  <c r="AQ318" i="2"/>
  <c r="AO318" i="2"/>
  <c r="AK318" i="2"/>
  <c r="AI318" i="2"/>
  <c r="AG318" i="2"/>
  <c r="AE318" i="2"/>
  <c r="AC318" i="2"/>
  <c r="AA318" i="2"/>
  <c r="Y318" i="2"/>
  <c r="W318" i="2"/>
  <c r="U318" i="2"/>
  <c r="S318" i="2"/>
  <c r="Q318" i="2"/>
  <c r="O318" i="2"/>
  <c r="M318" i="2"/>
  <c r="K318" i="2"/>
  <c r="I318" i="2"/>
  <c r="G318" i="2"/>
  <c r="E318" i="2"/>
  <c r="BK317" i="2"/>
  <c r="BE317" i="2"/>
  <c r="BC317" i="2"/>
  <c r="BA317" i="2"/>
  <c r="AY317" i="2"/>
  <c r="AW317" i="2"/>
  <c r="AU317" i="2"/>
  <c r="AS317" i="2"/>
  <c r="AQ317" i="2"/>
  <c r="AO317" i="2"/>
  <c r="AK317" i="2"/>
  <c r="AI317" i="2"/>
  <c r="AG317" i="2"/>
  <c r="AE317" i="2"/>
  <c r="AC317" i="2"/>
  <c r="AA317" i="2"/>
  <c r="Y317" i="2"/>
  <c r="W317" i="2"/>
  <c r="U317" i="2"/>
  <c r="S317" i="2"/>
  <c r="Q317" i="2"/>
  <c r="O317" i="2"/>
  <c r="M317" i="2"/>
  <c r="K317" i="2"/>
  <c r="I317" i="2"/>
  <c r="G317" i="2"/>
  <c r="E317" i="2"/>
  <c r="BK316" i="2"/>
  <c r="BE316" i="2"/>
  <c r="BC316" i="2"/>
  <c r="BA316" i="2"/>
  <c r="AY316" i="2"/>
  <c r="AW316" i="2"/>
  <c r="AU316" i="2"/>
  <c r="AS316" i="2"/>
  <c r="AQ316" i="2"/>
  <c r="AO316" i="2"/>
  <c r="AK316" i="2"/>
  <c r="AI316" i="2"/>
  <c r="AG316" i="2"/>
  <c r="AE316" i="2"/>
  <c r="AC316" i="2"/>
  <c r="AA316" i="2"/>
  <c r="Y316" i="2"/>
  <c r="W316" i="2"/>
  <c r="U316" i="2"/>
  <c r="S316" i="2"/>
  <c r="Q316" i="2"/>
  <c r="O316" i="2"/>
  <c r="M316" i="2"/>
  <c r="K316" i="2"/>
  <c r="I316" i="2"/>
  <c r="G316" i="2"/>
  <c r="E316" i="2"/>
  <c r="BK315" i="2"/>
  <c r="BE315" i="2"/>
  <c r="BC315" i="2"/>
  <c r="BA315" i="2"/>
  <c r="AY315" i="2"/>
  <c r="AW315" i="2"/>
  <c r="AU315" i="2"/>
  <c r="AS315" i="2"/>
  <c r="AQ315" i="2"/>
  <c r="AO315" i="2"/>
  <c r="AK315" i="2"/>
  <c r="AI315" i="2"/>
  <c r="AG315" i="2"/>
  <c r="AE315" i="2"/>
  <c r="AC315" i="2"/>
  <c r="AA315" i="2"/>
  <c r="Y315" i="2"/>
  <c r="W315" i="2"/>
  <c r="U315" i="2"/>
  <c r="S315" i="2"/>
  <c r="Q315" i="2"/>
  <c r="O315" i="2"/>
  <c r="M315" i="2"/>
  <c r="K315" i="2"/>
  <c r="I315" i="2"/>
  <c r="G315" i="2"/>
  <c r="E315" i="2"/>
  <c r="BK314" i="2"/>
  <c r="BE314" i="2"/>
  <c r="BC314" i="2"/>
  <c r="BA314" i="2"/>
  <c r="AY314" i="2"/>
  <c r="AW314" i="2"/>
  <c r="AU314" i="2"/>
  <c r="AS314" i="2"/>
  <c r="AQ314" i="2"/>
  <c r="AO314" i="2"/>
  <c r="AK314" i="2"/>
  <c r="AI314" i="2"/>
  <c r="AG314" i="2"/>
  <c r="AE314" i="2"/>
  <c r="AC314" i="2"/>
  <c r="AA314" i="2"/>
  <c r="Y314" i="2"/>
  <c r="W314" i="2"/>
  <c r="U314" i="2"/>
  <c r="S314" i="2"/>
  <c r="Q314" i="2"/>
  <c r="O314" i="2"/>
  <c r="M314" i="2"/>
  <c r="K314" i="2"/>
  <c r="I314" i="2"/>
  <c r="G314" i="2"/>
  <c r="E314" i="2"/>
  <c r="BK313" i="2"/>
  <c r="BE313" i="2"/>
  <c r="BC313" i="2"/>
  <c r="BA313" i="2"/>
  <c r="AY313" i="2"/>
  <c r="AW313" i="2"/>
  <c r="AU313" i="2"/>
  <c r="AS313" i="2"/>
  <c r="AQ313" i="2"/>
  <c r="AO313" i="2"/>
  <c r="AK313" i="2"/>
  <c r="AI313" i="2"/>
  <c r="AG313" i="2"/>
  <c r="AE313" i="2"/>
  <c r="AC313" i="2"/>
  <c r="AA313" i="2"/>
  <c r="Y313" i="2"/>
  <c r="W313" i="2"/>
  <c r="U313" i="2"/>
  <c r="S313" i="2"/>
  <c r="Q313" i="2"/>
  <c r="O313" i="2"/>
  <c r="M313" i="2"/>
  <c r="K313" i="2"/>
  <c r="I313" i="2"/>
  <c r="G313" i="2"/>
  <c r="E313" i="2"/>
  <c r="BK312" i="2"/>
  <c r="BE312" i="2"/>
  <c r="BC312" i="2"/>
  <c r="BA312" i="2"/>
  <c r="AY312" i="2"/>
  <c r="AW312" i="2"/>
  <c r="AU312" i="2"/>
  <c r="AS312" i="2"/>
  <c r="AQ312" i="2"/>
  <c r="AO312" i="2"/>
  <c r="AK312" i="2"/>
  <c r="AI312" i="2"/>
  <c r="AG312" i="2"/>
  <c r="AE312" i="2"/>
  <c r="AC312" i="2"/>
  <c r="AA312" i="2"/>
  <c r="Y312" i="2"/>
  <c r="W312" i="2"/>
  <c r="U312" i="2"/>
  <c r="S312" i="2"/>
  <c r="Q312" i="2"/>
  <c r="O312" i="2"/>
  <c r="M312" i="2"/>
  <c r="K312" i="2"/>
  <c r="I312" i="2"/>
  <c r="G312" i="2"/>
  <c r="E312" i="2"/>
  <c r="BK311" i="2"/>
  <c r="BE311" i="2"/>
  <c r="BC311" i="2"/>
  <c r="BA311" i="2"/>
  <c r="AY311" i="2"/>
  <c r="AW311" i="2"/>
  <c r="AU311" i="2"/>
  <c r="AS311" i="2"/>
  <c r="AQ311" i="2"/>
  <c r="AO311" i="2"/>
  <c r="AK311" i="2"/>
  <c r="AI311" i="2"/>
  <c r="AG311" i="2"/>
  <c r="AE311" i="2"/>
  <c r="AC311" i="2"/>
  <c r="AA311" i="2"/>
  <c r="Y311" i="2"/>
  <c r="W311" i="2"/>
  <c r="U311" i="2"/>
  <c r="S311" i="2"/>
  <c r="Q311" i="2"/>
  <c r="O311" i="2"/>
  <c r="M311" i="2"/>
  <c r="K311" i="2"/>
  <c r="I311" i="2"/>
  <c r="G311" i="2"/>
  <c r="E311" i="2"/>
  <c r="BK310" i="2"/>
  <c r="BE310" i="2"/>
  <c r="BC310" i="2"/>
  <c r="BA310" i="2"/>
  <c r="AY310" i="2"/>
  <c r="AW310" i="2"/>
  <c r="AU310" i="2"/>
  <c r="AS310" i="2"/>
  <c r="AQ310" i="2"/>
  <c r="AO310" i="2"/>
  <c r="AK310" i="2"/>
  <c r="AI310" i="2"/>
  <c r="AG310" i="2"/>
  <c r="AE310" i="2"/>
  <c r="AC310" i="2"/>
  <c r="AA310" i="2"/>
  <c r="Y310" i="2"/>
  <c r="W310" i="2"/>
  <c r="U310" i="2"/>
  <c r="S310" i="2"/>
  <c r="Q310" i="2"/>
  <c r="O310" i="2"/>
  <c r="M310" i="2"/>
  <c r="K310" i="2"/>
  <c r="I310" i="2"/>
  <c r="G310" i="2"/>
  <c r="E310" i="2"/>
  <c r="BK309" i="2"/>
  <c r="BE309" i="2"/>
  <c r="BC309" i="2"/>
  <c r="BA309" i="2"/>
  <c r="AY309" i="2"/>
  <c r="AW309" i="2"/>
  <c r="AU309" i="2"/>
  <c r="AS309" i="2"/>
  <c r="AQ309" i="2"/>
  <c r="AO309" i="2"/>
  <c r="AK309" i="2"/>
  <c r="AI309" i="2"/>
  <c r="AG309" i="2"/>
  <c r="AE309" i="2"/>
  <c r="AC309" i="2"/>
  <c r="AA309" i="2"/>
  <c r="Y309" i="2"/>
  <c r="W309" i="2"/>
  <c r="U309" i="2"/>
  <c r="S309" i="2"/>
  <c r="Q309" i="2"/>
  <c r="O309" i="2"/>
  <c r="M309" i="2"/>
  <c r="K309" i="2"/>
  <c r="I309" i="2"/>
  <c r="G309" i="2"/>
  <c r="E309" i="2"/>
  <c r="BK308" i="2"/>
  <c r="BE308" i="2"/>
  <c r="BC308" i="2"/>
  <c r="BA308" i="2"/>
  <c r="AY308" i="2"/>
  <c r="AW308" i="2"/>
  <c r="AU308" i="2"/>
  <c r="AS308" i="2"/>
  <c r="AQ308" i="2"/>
  <c r="AO308" i="2"/>
  <c r="AK308" i="2"/>
  <c r="AI308" i="2"/>
  <c r="AG308" i="2"/>
  <c r="AE308" i="2"/>
  <c r="AC308" i="2"/>
  <c r="AA308" i="2"/>
  <c r="Y308" i="2"/>
  <c r="W308" i="2"/>
  <c r="U308" i="2"/>
  <c r="S308" i="2"/>
  <c r="Q308" i="2"/>
  <c r="O308" i="2"/>
  <c r="M308" i="2"/>
  <c r="K308" i="2"/>
  <c r="I308" i="2"/>
  <c r="G308" i="2"/>
  <c r="E308" i="2"/>
  <c r="BK307" i="2"/>
  <c r="BE307" i="2"/>
  <c r="BC307" i="2"/>
  <c r="BA307" i="2"/>
  <c r="AY307" i="2"/>
  <c r="AW307" i="2"/>
  <c r="AU307" i="2"/>
  <c r="AS307" i="2"/>
  <c r="AQ307" i="2"/>
  <c r="AO307" i="2"/>
  <c r="AK307" i="2"/>
  <c r="AI307" i="2"/>
  <c r="AG307" i="2"/>
  <c r="AE307" i="2"/>
  <c r="AC307" i="2"/>
  <c r="AA307" i="2"/>
  <c r="Y307" i="2"/>
  <c r="W307" i="2"/>
  <c r="U307" i="2"/>
  <c r="S307" i="2"/>
  <c r="Q307" i="2"/>
  <c r="O307" i="2"/>
  <c r="M307" i="2"/>
  <c r="K307" i="2"/>
  <c r="I307" i="2"/>
  <c r="G307" i="2"/>
  <c r="E307" i="2"/>
  <c r="BK306" i="2"/>
  <c r="BE306" i="2"/>
  <c r="BC306" i="2"/>
  <c r="BA306" i="2"/>
  <c r="AY306" i="2"/>
  <c r="AW306" i="2"/>
  <c r="AU306" i="2"/>
  <c r="AS306" i="2"/>
  <c r="AQ306" i="2"/>
  <c r="AO306" i="2"/>
  <c r="AK306" i="2"/>
  <c r="AI306" i="2"/>
  <c r="AG306" i="2"/>
  <c r="AE306" i="2"/>
  <c r="AC306" i="2"/>
  <c r="AA306" i="2"/>
  <c r="Y306" i="2"/>
  <c r="W306" i="2"/>
  <c r="U306" i="2"/>
  <c r="S306" i="2"/>
  <c r="Q306" i="2"/>
  <c r="O306" i="2"/>
  <c r="M306" i="2"/>
  <c r="K306" i="2"/>
  <c r="I306" i="2"/>
  <c r="G306" i="2"/>
  <c r="E306" i="2"/>
  <c r="BK305" i="2"/>
  <c r="BE305" i="2"/>
  <c r="BC305" i="2"/>
  <c r="BA305" i="2"/>
  <c r="AY305" i="2"/>
  <c r="AW305" i="2"/>
  <c r="AU305" i="2"/>
  <c r="AS305" i="2"/>
  <c r="AQ305" i="2"/>
  <c r="AO305" i="2"/>
  <c r="AK305" i="2"/>
  <c r="AI305" i="2"/>
  <c r="AG305" i="2"/>
  <c r="AE305" i="2"/>
  <c r="AC305" i="2"/>
  <c r="AA305" i="2"/>
  <c r="Y305" i="2"/>
  <c r="W305" i="2"/>
  <c r="U305" i="2"/>
  <c r="S305" i="2"/>
  <c r="Q305" i="2"/>
  <c r="O305" i="2"/>
  <c r="M305" i="2"/>
  <c r="K305" i="2"/>
  <c r="I305" i="2"/>
  <c r="G305" i="2"/>
  <c r="E305" i="2"/>
  <c r="BK304" i="2"/>
  <c r="BE304" i="2"/>
  <c r="BC304" i="2"/>
  <c r="BA304" i="2"/>
  <c r="AY304" i="2"/>
  <c r="AW304" i="2"/>
  <c r="AU304" i="2"/>
  <c r="AS304" i="2"/>
  <c r="AQ304" i="2"/>
  <c r="AO304" i="2"/>
  <c r="AK304" i="2"/>
  <c r="AI304" i="2"/>
  <c r="AG304" i="2"/>
  <c r="AE304" i="2"/>
  <c r="AC304" i="2"/>
  <c r="AA304" i="2"/>
  <c r="Y304" i="2"/>
  <c r="W304" i="2"/>
  <c r="U304" i="2"/>
  <c r="S304" i="2"/>
  <c r="Q304" i="2"/>
  <c r="O304" i="2"/>
  <c r="M304" i="2"/>
  <c r="K304" i="2"/>
  <c r="I304" i="2"/>
  <c r="G304" i="2"/>
  <c r="E304" i="2"/>
  <c r="BK303" i="2"/>
  <c r="BE303" i="2"/>
  <c r="BC303" i="2"/>
  <c r="BA303" i="2"/>
  <c r="AY303" i="2"/>
  <c r="AW303" i="2"/>
  <c r="AU303" i="2"/>
  <c r="AS303" i="2"/>
  <c r="AQ303" i="2"/>
  <c r="AO303" i="2"/>
  <c r="AK303" i="2"/>
  <c r="AI303" i="2"/>
  <c r="AG303" i="2"/>
  <c r="AE303" i="2"/>
  <c r="AC303" i="2"/>
  <c r="AA303" i="2"/>
  <c r="Y303" i="2"/>
  <c r="W303" i="2"/>
  <c r="U303" i="2"/>
  <c r="S303" i="2"/>
  <c r="Q303" i="2"/>
  <c r="O303" i="2"/>
  <c r="M303" i="2"/>
  <c r="K303" i="2"/>
  <c r="I303" i="2"/>
  <c r="G303" i="2"/>
  <c r="E303" i="2"/>
  <c r="BK302" i="2"/>
  <c r="BE302" i="2"/>
  <c r="BC302" i="2"/>
  <c r="BA302" i="2"/>
  <c r="AY302" i="2"/>
  <c r="AW302" i="2"/>
  <c r="AU302" i="2"/>
  <c r="AS302" i="2"/>
  <c r="AQ302" i="2"/>
  <c r="AO302" i="2"/>
  <c r="AK302" i="2"/>
  <c r="AI302" i="2"/>
  <c r="AG302" i="2"/>
  <c r="AE302" i="2"/>
  <c r="AC302" i="2"/>
  <c r="AA302" i="2"/>
  <c r="Y302" i="2"/>
  <c r="W302" i="2"/>
  <c r="U302" i="2"/>
  <c r="S302" i="2"/>
  <c r="Q302" i="2"/>
  <c r="O302" i="2"/>
  <c r="M302" i="2"/>
  <c r="K302" i="2"/>
  <c r="I302" i="2"/>
  <c r="G302" i="2"/>
  <c r="E302" i="2"/>
  <c r="BK301" i="2"/>
  <c r="BE301" i="2"/>
  <c r="BC301" i="2"/>
  <c r="BA301" i="2"/>
  <c r="AY301" i="2"/>
  <c r="AW301" i="2"/>
  <c r="AU301" i="2"/>
  <c r="AS301" i="2"/>
  <c r="AQ301" i="2"/>
  <c r="AO301" i="2"/>
  <c r="AK301" i="2"/>
  <c r="AI301" i="2"/>
  <c r="AG301" i="2"/>
  <c r="AE301" i="2"/>
  <c r="AC301" i="2"/>
  <c r="AA301" i="2"/>
  <c r="Y301" i="2"/>
  <c r="W301" i="2"/>
  <c r="U301" i="2"/>
  <c r="S301" i="2"/>
  <c r="Q301" i="2"/>
  <c r="O301" i="2"/>
  <c r="M301" i="2"/>
  <c r="K301" i="2"/>
  <c r="I301" i="2"/>
  <c r="G301" i="2"/>
  <c r="E301" i="2"/>
  <c r="BK300" i="2"/>
  <c r="BE300" i="2"/>
  <c r="BC300" i="2"/>
  <c r="BA300" i="2"/>
  <c r="AY300" i="2"/>
  <c r="AW300" i="2"/>
  <c r="AU300" i="2"/>
  <c r="AS300" i="2"/>
  <c r="AQ300" i="2"/>
  <c r="AO300" i="2"/>
  <c r="AK300" i="2"/>
  <c r="AI300" i="2"/>
  <c r="AG300" i="2"/>
  <c r="AE300" i="2"/>
  <c r="AC300" i="2"/>
  <c r="AA300" i="2"/>
  <c r="Y300" i="2"/>
  <c r="W300" i="2"/>
  <c r="U300" i="2"/>
  <c r="S300" i="2"/>
  <c r="Q300" i="2"/>
  <c r="O300" i="2"/>
  <c r="M300" i="2"/>
  <c r="K300" i="2"/>
  <c r="I300" i="2"/>
  <c r="G300" i="2"/>
  <c r="E300" i="2"/>
  <c r="BK299" i="2"/>
  <c r="BE299" i="2"/>
  <c r="BC299" i="2"/>
  <c r="BA299" i="2"/>
  <c r="AY299" i="2"/>
  <c r="AW299" i="2"/>
  <c r="AU299" i="2"/>
  <c r="AS299" i="2"/>
  <c r="AQ299" i="2"/>
  <c r="AO299" i="2"/>
  <c r="AK299" i="2"/>
  <c r="AI299" i="2"/>
  <c r="AG299" i="2"/>
  <c r="AE299" i="2"/>
  <c r="AC299" i="2"/>
  <c r="AA299" i="2"/>
  <c r="Y299" i="2"/>
  <c r="W299" i="2"/>
  <c r="U299" i="2"/>
  <c r="S299" i="2"/>
  <c r="Q299" i="2"/>
  <c r="O299" i="2"/>
  <c r="M299" i="2"/>
  <c r="K299" i="2"/>
  <c r="I299" i="2"/>
  <c r="G299" i="2"/>
  <c r="E299" i="2"/>
  <c r="BK298" i="2"/>
  <c r="BE298" i="2"/>
  <c r="BC298" i="2"/>
  <c r="BA298" i="2"/>
  <c r="AY298" i="2"/>
  <c r="AW298" i="2"/>
  <c r="AU298" i="2"/>
  <c r="AS298" i="2"/>
  <c r="AQ298" i="2"/>
  <c r="AO298" i="2"/>
  <c r="AK298" i="2"/>
  <c r="AI298" i="2"/>
  <c r="AG298" i="2"/>
  <c r="AE298" i="2"/>
  <c r="AC298" i="2"/>
  <c r="AA298" i="2"/>
  <c r="Y298" i="2"/>
  <c r="W298" i="2"/>
  <c r="U298" i="2"/>
  <c r="S298" i="2"/>
  <c r="Q298" i="2"/>
  <c r="O298" i="2"/>
  <c r="M298" i="2"/>
  <c r="K298" i="2"/>
  <c r="I298" i="2"/>
  <c r="G298" i="2"/>
  <c r="E298" i="2"/>
  <c r="BK297" i="2"/>
  <c r="BE297" i="2"/>
  <c r="BC297" i="2"/>
  <c r="BA297" i="2"/>
  <c r="AY297" i="2"/>
  <c r="AW297" i="2"/>
  <c r="AU297" i="2"/>
  <c r="AS297" i="2"/>
  <c r="AQ297" i="2"/>
  <c r="AO297" i="2"/>
  <c r="AK297" i="2"/>
  <c r="AI297" i="2"/>
  <c r="AG297" i="2"/>
  <c r="AE297" i="2"/>
  <c r="AC297" i="2"/>
  <c r="AA297" i="2"/>
  <c r="Y297" i="2"/>
  <c r="W297" i="2"/>
  <c r="U297" i="2"/>
  <c r="S297" i="2"/>
  <c r="Q297" i="2"/>
  <c r="O297" i="2"/>
  <c r="M297" i="2"/>
  <c r="K297" i="2"/>
  <c r="I297" i="2"/>
  <c r="G297" i="2"/>
  <c r="E297" i="2"/>
  <c r="BK296" i="2"/>
  <c r="BE296" i="2"/>
  <c r="BC296" i="2"/>
  <c r="BA296" i="2"/>
  <c r="AY296" i="2"/>
  <c r="AW296" i="2"/>
  <c r="AU296" i="2"/>
  <c r="AS296" i="2"/>
  <c r="AQ296" i="2"/>
  <c r="AO296" i="2"/>
  <c r="AK296" i="2"/>
  <c r="AI296" i="2"/>
  <c r="AG296" i="2"/>
  <c r="AE296" i="2"/>
  <c r="AC296" i="2"/>
  <c r="AA296" i="2"/>
  <c r="Y296" i="2"/>
  <c r="W296" i="2"/>
  <c r="U296" i="2"/>
  <c r="S296" i="2"/>
  <c r="Q296" i="2"/>
  <c r="O296" i="2"/>
  <c r="M296" i="2"/>
  <c r="K296" i="2"/>
  <c r="I296" i="2"/>
  <c r="G296" i="2"/>
  <c r="E296" i="2"/>
  <c r="BK295" i="2"/>
  <c r="BE295" i="2"/>
  <c r="BC295" i="2"/>
  <c r="BA295" i="2"/>
  <c r="AY295" i="2"/>
  <c r="AW295" i="2"/>
  <c r="AU295" i="2"/>
  <c r="AS295" i="2"/>
  <c r="AQ295" i="2"/>
  <c r="AO295" i="2"/>
  <c r="AK295" i="2"/>
  <c r="AI295" i="2"/>
  <c r="AG295" i="2"/>
  <c r="AE295" i="2"/>
  <c r="AC295" i="2"/>
  <c r="AA295" i="2"/>
  <c r="Y295" i="2"/>
  <c r="W295" i="2"/>
  <c r="U295" i="2"/>
  <c r="S295" i="2"/>
  <c r="Q295" i="2"/>
  <c r="O295" i="2"/>
  <c r="M295" i="2"/>
  <c r="K295" i="2"/>
  <c r="I295" i="2"/>
  <c r="G295" i="2"/>
  <c r="E295" i="2"/>
  <c r="BK294" i="2"/>
  <c r="BE294" i="2"/>
  <c r="BC294" i="2"/>
  <c r="BA294" i="2"/>
  <c r="AY294" i="2"/>
  <c r="AW294" i="2"/>
  <c r="AU294" i="2"/>
  <c r="AS294" i="2"/>
  <c r="AQ294" i="2"/>
  <c r="AO294" i="2"/>
  <c r="AK294" i="2"/>
  <c r="AI294" i="2"/>
  <c r="AG294" i="2"/>
  <c r="AE294" i="2"/>
  <c r="AC294" i="2"/>
  <c r="AA294" i="2"/>
  <c r="Y294" i="2"/>
  <c r="W294" i="2"/>
  <c r="U294" i="2"/>
  <c r="S294" i="2"/>
  <c r="Q294" i="2"/>
  <c r="O294" i="2"/>
  <c r="M294" i="2"/>
  <c r="K294" i="2"/>
  <c r="I294" i="2"/>
  <c r="G294" i="2"/>
  <c r="E294" i="2"/>
  <c r="BK293" i="2"/>
  <c r="BE293" i="2"/>
  <c r="BC293" i="2"/>
  <c r="BA293" i="2"/>
  <c r="AY293" i="2"/>
  <c r="AW293" i="2"/>
  <c r="AU293" i="2"/>
  <c r="AS293" i="2"/>
  <c r="AQ293" i="2"/>
  <c r="AO293" i="2"/>
  <c r="AK293" i="2"/>
  <c r="AI293" i="2"/>
  <c r="AG293" i="2"/>
  <c r="AE293" i="2"/>
  <c r="AC293" i="2"/>
  <c r="AA293" i="2"/>
  <c r="Y293" i="2"/>
  <c r="W293" i="2"/>
  <c r="U293" i="2"/>
  <c r="S293" i="2"/>
  <c r="Q293" i="2"/>
  <c r="O293" i="2"/>
  <c r="M293" i="2"/>
  <c r="K293" i="2"/>
  <c r="I293" i="2"/>
  <c r="G293" i="2"/>
  <c r="E293" i="2"/>
  <c r="BK292" i="2"/>
  <c r="BE292" i="2"/>
  <c r="BC292" i="2"/>
  <c r="BA292" i="2"/>
  <c r="AY292" i="2"/>
  <c r="AW292" i="2"/>
  <c r="AU292" i="2"/>
  <c r="AS292" i="2"/>
  <c r="AQ292" i="2"/>
  <c r="AO292" i="2"/>
  <c r="AK292" i="2"/>
  <c r="AI292" i="2"/>
  <c r="AG292" i="2"/>
  <c r="AE292" i="2"/>
  <c r="AC292" i="2"/>
  <c r="AA292" i="2"/>
  <c r="Y292" i="2"/>
  <c r="W292" i="2"/>
  <c r="U292" i="2"/>
  <c r="S292" i="2"/>
  <c r="Q292" i="2"/>
  <c r="O292" i="2"/>
  <c r="M292" i="2"/>
  <c r="K292" i="2"/>
  <c r="I292" i="2"/>
  <c r="G292" i="2"/>
  <c r="E292" i="2"/>
  <c r="BK291" i="2"/>
  <c r="BE291" i="2"/>
  <c r="BC291" i="2"/>
  <c r="BA291" i="2"/>
  <c r="AY291" i="2"/>
  <c r="AW291" i="2"/>
  <c r="AU291" i="2"/>
  <c r="AS291" i="2"/>
  <c r="AQ291" i="2"/>
  <c r="AO291" i="2"/>
  <c r="AK291" i="2"/>
  <c r="AI291" i="2"/>
  <c r="AG291" i="2"/>
  <c r="AE291" i="2"/>
  <c r="AC291" i="2"/>
  <c r="AA291" i="2"/>
  <c r="Y291" i="2"/>
  <c r="W291" i="2"/>
  <c r="U291" i="2"/>
  <c r="S291" i="2"/>
  <c r="Q291" i="2"/>
  <c r="O291" i="2"/>
  <c r="M291" i="2"/>
  <c r="K291" i="2"/>
  <c r="I291" i="2"/>
  <c r="G291" i="2"/>
  <c r="E291" i="2"/>
  <c r="BK290" i="2"/>
  <c r="BE290" i="2"/>
  <c r="BC290" i="2"/>
  <c r="BA290" i="2"/>
  <c r="AY290" i="2"/>
  <c r="AW290" i="2"/>
  <c r="AU290" i="2"/>
  <c r="AS290" i="2"/>
  <c r="AQ290" i="2"/>
  <c r="AO290" i="2"/>
  <c r="AK290" i="2"/>
  <c r="AI290" i="2"/>
  <c r="AG290" i="2"/>
  <c r="AE290" i="2"/>
  <c r="AC290" i="2"/>
  <c r="AA290" i="2"/>
  <c r="Y290" i="2"/>
  <c r="W290" i="2"/>
  <c r="U290" i="2"/>
  <c r="S290" i="2"/>
  <c r="Q290" i="2"/>
  <c r="O290" i="2"/>
  <c r="M290" i="2"/>
  <c r="K290" i="2"/>
  <c r="I290" i="2"/>
  <c r="G290" i="2"/>
  <c r="E290" i="2"/>
  <c r="BK289" i="2"/>
  <c r="BE289" i="2"/>
  <c r="BC289" i="2"/>
  <c r="BA289" i="2"/>
  <c r="AY289" i="2"/>
  <c r="AW289" i="2"/>
  <c r="AU289" i="2"/>
  <c r="AS289" i="2"/>
  <c r="AQ289" i="2"/>
  <c r="AO289" i="2"/>
  <c r="AK289" i="2"/>
  <c r="AI289" i="2"/>
  <c r="AG289" i="2"/>
  <c r="AE289" i="2"/>
  <c r="AC289" i="2"/>
  <c r="AA289" i="2"/>
  <c r="Y289" i="2"/>
  <c r="W289" i="2"/>
  <c r="U289" i="2"/>
  <c r="S289" i="2"/>
  <c r="Q289" i="2"/>
  <c r="O289" i="2"/>
  <c r="M289" i="2"/>
  <c r="K289" i="2"/>
  <c r="I289" i="2"/>
  <c r="G289" i="2"/>
  <c r="E289" i="2"/>
  <c r="BK288" i="2"/>
  <c r="BE288" i="2"/>
  <c r="BC288" i="2"/>
  <c r="BA288" i="2"/>
  <c r="AY288" i="2"/>
  <c r="AW288" i="2"/>
  <c r="AU288" i="2"/>
  <c r="AS288" i="2"/>
  <c r="AQ288" i="2"/>
  <c r="AO288" i="2"/>
  <c r="AK288" i="2"/>
  <c r="AI288" i="2"/>
  <c r="AG288" i="2"/>
  <c r="AE288" i="2"/>
  <c r="AC288" i="2"/>
  <c r="AA288" i="2"/>
  <c r="Y288" i="2"/>
  <c r="W288" i="2"/>
  <c r="U288" i="2"/>
  <c r="S288" i="2"/>
  <c r="Q288" i="2"/>
  <c r="O288" i="2"/>
  <c r="M288" i="2"/>
  <c r="K288" i="2"/>
  <c r="I288" i="2"/>
  <c r="G288" i="2"/>
  <c r="E288" i="2"/>
  <c r="BK287" i="2"/>
  <c r="BE287" i="2"/>
  <c r="BC287" i="2"/>
  <c r="BA287" i="2"/>
  <c r="AY287" i="2"/>
  <c r="AW287" i="2"/>
  <c r="AU287" i="2"/>
  <c r="AS287" i="2"/>
  <c r="AQ287" i="2"/>
  <c r="AO287" i="2"/>
  <c r="AK287" i="2"/>
  <c r="AI287" i="2"/>
  <c r="AG287" i="2"/>
  <c r="AE287" i="2"/>
  <c r="AC287" i="2"/>
  <c r="AA287" i="2"/>
  <c r="Y287" i="2"/>
  <c r="W287" i="2"/>
  <c r="U287" i="2"/>
  <c r="S287" i="2"/>
  <c r="Q287" i="2"/>
  <c r="O287" i="2"/>
  <c r="M287" i="2"/>
  <c r="K287" i="2"/>
  <c r="I287" i="2"/>
  <c r="G287" i="2"/>
  <c r="E287" i="2"/>
  <c r="BK286" i="2"/>
  <c r="BE286" i="2"/>
  <c r="BC286" i="2"/>
  <c r="BA286" i="2"/>
  <c r="AY286" i="2"/>
  <c r="AW286" i="2"/>
  <c r="AU286" i="2"/>
  <c r="AS286" i="2"/>
  <c r="AQ286" i="2"/>
  <c r="AO286" i="2"/>
  <c r="AK286" i="2"/>
  <c r="AI286" i="2"/>
  <c r="AG286" i="2"/>
  <c r="AE286" i="2"/>
  <c r="AC286" i="2"/>
  <c r="AA286" i="2"/>
  <c r="Y286" i="2"/>
  <c r="W286" i="2"/>
  <c r="U286" i="2"/>
  <c r="S286" i="2"/>
  <c r="Q286" i="2"/>
  <c r="O286" i="2"/>
  <c r="M286" i="2"/>
  <c r="K286" i="2"/>
  <c r="I286" i="2"/>
  <c r="G286" i="2"/>
  <c r="E286" i="2"/>
  <c r="BK285" i="2"/>
  <c r="BE285" i="2"/>
  <c r="BC285" i="2"/>
  <c r="BA285" i="2"/>
  <c r="AY285" i="2"/>
  <c r="AW285" i="2"/>
  <c r="AU285" i="2"/>
  <c r="AS285" i="2"/>
  <c r="AQ285" i="2"/>
  <c r="AO285" i="2"/>
  <c r="AK285" i="2"/>
  <c r="AI285" i="2"/>
  <c r="AG285" i="2"/>
  <c r="AE285" i="2"/>
  <c r="AC285" i="2"/>
  <c r="AA285" i="2"/>
  <c r="Y285" i="2"/>
  <c r="W285" i="2"/>
  <c r="U285" i="2"/>
  <c r="S285" i="2"/>
  <c r="Q285" i="2"/>
  <c r="O285" i="2"/>
  <c r="M285" i="2"/>
  <c r="K285" i="2"/>
  <c r="I285" i="2"/>
  <c r="G285" i="2"/>
  <c r="E285" i="2"/>
  <c r="BK284" i="2"/>
  <c r="BE284" i="2"/>
  <c r="BC284" i="2"/>
  <c r="BA284" i="2"/>
  <c r="AY284" i="2"/>
  <c r="AW284" i="2"/>
  <c r="AU284" i="2"/>
  <c r="AS284" i="2"/>
  <c r="AQ284" i="2"/>
  <c r="AO284" i="2"/>
  <c r="AK284" i="2"/>
  <c r="AI284" i="2"/>
  <c r="AG284" i="2"/>
  <c r="AE284" i="2"/>
  <c r="AC284" i="2"/>
  <c r="AA284" i="2"/>
  <c r="Y284" i="2"/>
  <c r="W284" i="2"/>
  <c r="U284" i="2"/>
  <c r="S284" i="2"/>
  <c r="Q284" i="2"/>
  <c r="O284" i="2"/>
  <c r="M284" i="2"/>
  <c r="K284" i="2"/>
  <c r="I284" i="2"/>
  <c r="G284" i="2"/>
  <c r="E284" i="2"/>
  <c r="BK283" i="2"/>
  <c r="BE283" i="2"/>
  <c r="BC283" i="2"/>
  <c r="BA283" i="2"/>
  <c r="AY283" i="2"/>
  <c r="AW283" i="2"/>
  <c r="AU283" i="2"/>
  <c r="AS283" i="2"/>
  <c r="AQ283" i="2"/>
  <c r="AO283" i="2"/>
  <c r="AK283" i="2"/>
  <c r="AI283" i="2"/>
  <c r="AG283" i="2"/>
  <c r="AE283" i="2"/>
  <c r="AC283" i="2"/>
  <c r="AA283" i="2"/>
  <c r="Y283" i="2"/>
  <c r="W283" i="2"/>
  <c r="U283" i="2"/>
  <c r="S283" i="2"/>
  <c r="Q283" i="2"/>
  <c r="O283" i="2"/>
  <c r="M283" i="2"/>
  <c r="K283" i="2"/>
  <c r="I283" i="2"/>
  <c r="G283" i="2"/>
  <c r="E283" i="2"/>
  <c r="BK282" i="2"/>
  <c r="BE282" i="2"/>
  <c r="BC282" i="2"/>
  <c r="BA282" i="2"/>
  <c r="AY282" i="2"/>
  <c r="AW282" i="2"/>
  <c r="AU282" i="2"/>
  <c r="AS282" i="2"/>
  <c r="AQ282" i="2"/>
  <c r="AO282" i="2"/>
  <c r="AK282" i="2"/>
  <c r="AI282" i="2"/>
  <c r="AG282" i="2"/>
  <c r="AE282" i="2"/>
  <c r="AC282" i="2"/>
  <c r="AA282" i="2"/>
  <c r="Y282" i="2"/>
  <c r="W282" i="2"/>
  <c r="U282" i="2"/>
  <c r="S282" i="2"/>
  <c r="Q282" i="2"/>
  <c r="O282" i="2"/>
  <c r="M282" i="2"/>
  <c r="K282" i="2"/>
  <c r="I282" i="2"/>
  <c r="G282" i="2"/>
  <c r="E282" i="2"/>
  <c r="BK281" i="2"/>
  <c r="BE281" i="2"/>
  <c r="BC281" i="2"/>
  <c r="BA281" i="2"/>
  <c r="AY281" i="2"/>
  <c r="AW281" i="2"/>
  <c r="AU281" i="2"/>
  <c r="AS281" i="2"/>
  <c r="AQ281" i="2"/>
  <c r="AO281" i="2"/>
  <c r="AK281" i="2"/>
  <c r="AI281" i="2"/>
  <c r="AG281" i="2"/>
  <c r="AE281" i="2"/>
  <c r="AC281" i="2"/>
  <c r="AA281" i="2"/>
  <c r="Y281" i="2"/>
  <c r="W281" i="2"/>
  <c r="U281" i="2"/>
  <c r="S281" i="2"/>
  <c r="Q281" i="2"/>
  <c r="O281" i="2"/>
  <c r="M281" i="2"/>
  <c r="K281" i="2"/>
  <c r="I281" i="2"/>
  <c r="G281" i="2"/>
  <c r="E281" i="2"/>
  <c r="BK280" i="2"/>
  <c r="BE280" i="2"/>
  <c r="BC280" i="2"/>
  <c r="BA280" i="2"/>
  <c r="AY280" i="2"/>
  <c r="AW280" i="2"/>
  <c r="AU280" i="2"/>
  <c r="AS280" i="2"/>
  <c r="AQ280" i="2"/>
  <c r="AO280" i="2"/>
  <c r="AK280" i="2"/>
  <c r="AI280" i="2"/>
  <c r="AG280" i="2"/>
  <c r="AE280" i="2"/>
  <c r="AC280" i="2"/>
  <c r="AA280" i="2"/>
  <c r="Y280" i="2"/>
  <c r="W280" i="2"/>
  <c r="U280" i="2"/>
  <c r="S280" i="2"/>
  <c r="Q280" i="2"/>
  <c r="O280" i="2"/>
  <c r="M280" i="2"/>
  <c r="K280" i="2"/>
  <c r="I280" i="2"/>
  <c r="G280" i="2"/>
  <c r="E280" i="2"/>
  <c r="BK279" i="2"/>
  <c r="BE279" i="2"/>
  <c r="BC279" i="2"/>
  <c r="BA279" i="2"/>
  <c r="AY279" i="2"/>
  <c r="AW279" i="2"/>
  <c r="AU279" i="2"/>
  <c r="AS279" i="2"/>
  <c r="AQ279" i="2"/>
  <c r="AO279" i="2"/>
  <c r="AK279" i="2"/>
  <c r="AI279" i="2"/>
  <c r="AG279" i="2"/>
  <c r="AE279" i="2"/>
  <c r="AC279" i="2"/>
  <c r="AA279" i="2"/>
  <c r="Y279" i="2"/>
  <c r="W279" i="2"/>
  <c r="U279" i="2"/>
  <c r="S279" i="2"/>
  <c r="Q279" i="2"/>
  <c r="O279" i="2"/>
  <c r="M279" i="2"/>
  <c r="K279" i="2"/>
  <c r="I279" i="2"/>
  <c r="G279" i="2"/>
  <c r="E279" i="2"/>
  <c r="BK278" i="2"/>
  <c r="BE278" i="2"/>
  <c r="BC278" i="2"/>
  <c r="BA278" i="2"/>
  <c r="AY278" i="2"/>
  <c r="AW278" i="2"/>
  <c r="AU278" i="2"/>
  <c r="AS278" i="2"/>
  <c r="AQ278" i="2"/>
  <c r="AO278" i="2"/>
  <c r="AK278" i="2"/>
  <c r="AI278" i="2"/>
  <c r="AG278" i="2"/>
  <c r="AE278" i="2"/>
  <c r="AC278" i="2"/>
  <c r="AA278" i="2"/>
  <c r="Y278" i="2"/>
  <c r="W278" i="2"/>
  <c r="U278" i="2"/>
  <c r="S278" i="2"/>
  <c r="Q278" i="2"/>
  <c r="O278" i="2"/>
  <c r="M278" i="2"/>
  <c r="K278" i="2"/>
  <c r="I278" i="2"/>
  <c r="G278" i="2"/>
  <c r="E278" i="2"/>
  <c r="BK277" i="2"/>
  <c r="BE277" i="2"/>
  <c r="BC277" i="2"/>
  <c r="BA277" i="2"/>
  <c r="AY277" i="2"/>
  <c r="AW277" i="2"/>
  <c r="AU277" i="2"/>
  <c r="AS277" i="2"/>
  <c r="AQ277" i="2"/>
  <c r="AO277" i="2"/>
  <c r="AK277" i="2"/>
  <c r="AI277" i="2"/>
  <c r="AG277" i="2"/>
  <c r="AE277" i="2"/>
  <c r="AC277" i="2"/>
  <c r="AA277" i="2"/>
  <c r="Y277" i="2"/>
  <c r="W277" i="2"/>
  <c r="U277" i="2"/>
  <c r="S277" i="2"/>
  <c r="Q277" i="2"/>
  <c r="O277" i="2"/>
  <c r="M277" i="2"/>
  <c r="K277" i="2"/>
  <c r="I277" i="2"/>
  <c r="G277" i="2"/>
  <c r="E277" i="2"/>
  <c r="BK276" i="2"/>
  <c r="BE276" i="2"/>
  <c r="BC276" i="2"/>
  <c r="BA276" i="2"/>
  <c r="AY276" i="2"/>
  <c r="AW276" i="2"/>
  <c r="AU276" i="2"/>
  <c r="AS276" i="2"/>
  <c r="AQ276" i="2"/>
  <c r="AO276" i="2"/>
  <c r="AK276" i="2"/>
  <c r="AI276" i="2"/>
  <c r="AG276" i="2"/>
  <c r="AE276" i="2"/>
  <c r="AC276" i="2"/>
  <c r="AA276" i="2"/>
  <c r="Y276" i="2"/>
  <c r="W276" i="2"/>
  <c r="U276" i="2"/>
  <c r="S276" i="2"/>
  <c r="Q276" i="2"/>
  <c r="O276" i="2"/>
  <c r="M276" i="2"/>
  <c r="K276" i="2"/>
  <c r="I276" i="2"/>
  <c r="G276" i="2"/>
  <c r="E276" i="2"/>
  <c r="BK275" i="2"/>
  <c r="BE275" i="2"/>
  <c r="BC275" i="2"/>
  <c r="BA275" i="2"/>
  <c r="AY275" i="2"/>
  <c r="AW275" i="2"/>
  <c r="AU275" i="2"/>
  <c r="AS275" i="2"/>
  <c r="AQ275" i="2"/>
  <c r="AO275" i="2"/>
  <c r="AK275" i="2"/>
  <c r="AI275" i="2"/>
  <c r="AG275" i="2"/>
  <c r="AE275" i="2"/>
  <c r="AC275" i="2"/>
  <c r="AA275" i="2"/>
  <c r="Y275" i="2"/>
  <c r="W275" i="2"/>
  <c r="U275" i="2"/>
  <c r="S275" i="2"/>
  <c r="Q275" i="2"/>
  <c r="O275" i="2"/>
  <c r="M275" i="2"/>
  <c r="K275" i="2"/>
  <c r="I275" i="2"/>
  <c r="G275" i="2"/>
  <c r="E275" i="2"/>
  <c r="BK274" i="2"/>
  <c r="BE274" i="2"/>
  <c r="BC274" i="2"/>
  <c r="BA274" i="2"/>
  <c r="AY274" i="2"/>
  <c r="AW274" i="2"/>
  <c r="AU274" i="2"/>
  <c r="AS274" i="2"/>
  <c r="AQ274" i="2"/>
  <c r="AO274" i="2"/>
  <c r="AK274" i="2"/>
  <c r="AI274" i="2"/>
  <c r="AG274" i="2"/>
  <c r="AE274" i="2"/>
  <c r="AC274" i="2"/>
  <c r="AA274" i="2"/>
  <c r="Y274" i="2"/>
  <c r="W274" i="2"/>
  <c r="U274" i="2"/>
  <c r="S274" i="2"/>
  <c r="Q274" i="2"/>
  <c r="O274" i="2"/>
  <c r="M274" i="2"/>
  <c r="K274" i="2"/>
  <c r="I274" i="2"/>
  <c r="G274" i="2"/>
  <c r="E274" i="2"/>
  <c r="BK273" i="2"/>
  <c r="BE273" i="2"/>
  <c r="BC273" i="2"/>
  <c r="BA273" i="2"/>
  <c r="AY273" i="2"/>
  <c r="AW273" i="2"/>
  <c r="AU273" i="2"/>
  <c r="AS273" i="2"/>
  <c r="AQ273" i="2"/>
  <c r="AO273" i="2"/>
  <c r="AK273" i="2"/>
  <c r="AI273" i="2"/>
  <c r="AG273" i="2"/>
  <c r="AE273" i="2"/>
  <c r="AC273" i="2"/>
  <c r="AA273" i="2"/>
  <c r="Y273" i="2"/>
  <c r="W273" i="2"/>
  <c r="U273" i="2"/>
  <c r="S273" i="2"/>
  <c r="Q273" i="2"/>
  <c r="O273" i="2"/>
  <c r="M273" i="2"/>
  <c r="K273" i="2"/>
  <c r="I273" i="2"/>
  <c r="G273" i="2"/>
  <c r="E273" i="2"/>
  <c r="BK272" i="2"/>
  <c r="BE272" i="2"/>
  <c r="BC272" i="2"/>
  <c r="BA272" i="2"/>
  <c r="AY272" i="2"/>
  <c r="AW272" i="2"/>
  <c r="AU272" i="2"/>
  <c r="AS272" i="2"/>
  <c r="AQ272" i="2"/>
  <c r="AO272" i="2"/>
  <c r="AK272" i="2"/>
  <c r="AI272" i="2"/>
  <c r="AG272" i="2"/>
  <c r="AE272" i="2"/>
  <c r="AC272" i="2"/>
  <c r="AA272" i="2"/>
  <c r="Y272" i="2"/>
  <c r="W272" i="2"/>
  <c r="U272" i="2"/>
  <c r="S272" i="2"/>
  <c r="Q272" i="2"/>
  <c r="O272" i="2"/>
  <c r="M272" i="2"/>
  <c r="K272" i="2"/>
  <c r="I272" i="2"/>
  <c r="G272" i="2"/>
  <c r="E272" i="2"/>
  <c r="BK271" i="2"/>
  <c r="BE271" i="2"/>
  <c r="BC271" i="2"/>
  <c r="BA271" i="2"/>
  <c r="AY271" i="2"/>
  <c r="AW271" i="2"/>
  <c r="AU271" i="2"/>
  <c r="AS271" i="2"/>
  <c r="AQ271" i="2"/>
  <c r="AO271" i="2"/>
  <c r="AK271" i="2"/>
  <c r="AI271" i="2"/>
  <c r="AG271" i="2"/>
  <c r="AE271" i="2"/>
  <c r="AC271" i="2"/>
  <c r="AA271" i="2"/>
  <c r="Y271" i="2"/>
  <c r="W271" i="2"/>
  <c r="U271" i="2"/>
  <c r="S271" i="2"/>
  <c r="Q271" i="2"/>
  <c r="O271" i="2"/>
  <c r="M271" i="2"/>
  <c r="K271" i="2"/>
  <c r="I271" i="2"/>
  <c r="G271" i="2"/>
  <c r="E271" i="2"/>
  <c r="BK270" i="2"/>
  <c r="BE270" i="2"/>
  <c r="BC270" i="2"/>
  <c r="BA270" i="2"/>
  <c r="AY270" i="2"/>
  <c r="AW270" i="2"/>
  <c r="AU270" i="2"/>
  <c r="AS270" i="2"/>
  <c r="AQ270" i="2"/>
  <c r="AO270" i="2"/>
  <c r="AK270" i="2"/>
  <c r="AI270" i="2"/>
  <c r="AG270" i="2"/>
  <c r="AE270" i="2"/>
  <c r="AC270" i="2"/>
  <c r="AA270" i="2"/>
  <c r="Y270" i="2"/>
  <c r="W270" i="2"/>
  <c r="U270" i="2"/>
  <c r="S270" i="2"/>
  <c r="Q270" i="2"/>
  <c r="O270" i="2"/>
  <c r="M270" i="2"/>
  <c r="K270" i="2"/>
  <c r="I270" i="2"/>
  <c r="G270" i="2"/>
  <c r="E270" i="2"/>
  <c r="BK269" i="2"/>
  <c r="BE269" i="2"/>
  <c r="BC269" i="2"/>
  <c r="BA269" i="2"/>
  <c r="AY269" i="2"/>
  <c r="AW269" i="2"/>
  <c r="AU269" i="2"/>
  <c r="AS269" i="2"/>
  <c r="AQ269" i="2"/>
  <c r="AO269" i="2"/>
  <c r="AK269" i="2"/>
  <c r="AI269" i="2"/>
  <c r="AG269" i="2"/>
  <c r="AE269" i="2"/>
  <c r="AC269" i="2"/>
  <c r="AA269" i="2"/>
  <c r="Y269" i="2"/>
  <c r="W269" i="2"/>
  <c r="U269" i="2"/>
  <c r="S269" i="2"/>
  <c r="Q269" i="2"/>
  <c r="O269" i="2"/>
  <c r="M269" i="2"/>
  <c r="K269" i="2"/>
  <c r="I269" i="2"/>
  <c r="G269" i="2"/>
  <c r="E269" i="2"/>
  <c r="BK268" i="2"/>
  <c r="BE268" i="2"/>
  <c r="BC268" i="2"/>
  <c r="BA268" i="2"/>
  <c r="AY268" i="2"/>
  <c r="AW268" i="2"/>
  <c r="AU268" i="2"/>
  <c r="AS268" i="2"/>
  <c r="AQ268" i="2"/>
  <c r="AO268" i="2"/>
  <c r="AK268" i="2"/>
  <c r="AI268" i="2"/>
  <c r="AG268" i="2"/>
  <c r="AE268" i="2"/>
  <c r="AC268" i="2"/>
  <c r="AA268" i="2"/>
  <c r="Y268" i="2"/>
  <c r="W268" i="2"/>
  <c r="U268" i="2"/>
  <c r="S268" i="2"/>
  <c r="Q268" i="2"/>
  <c r="O268" i="2"/>
  <c r="M268" i="2"/>
  <c r="K268" i="2"/>
  <c r="I268" i="2"/>
  <c r="G268" i="2"/>
  <c r="E268" i="2"/>
  <c r="BK267" i="2"/>
  <c r="BE267" i="2"/>
  <c r="BC267" i="2"/>
  <c r="BA267" i="2"/>
  <c r="AY267" i="2"/>
  <c r="AW267" i="2"/>
  <c r="AU267" i="2"/>
  <c r="AS267" i="2"/>
  <c r="AQ267" i="2"/>
  <c r="AO267" i="2"/>
  <c r="AK267" i="2"/>
  <c r="AI267" i="2"/>
  <c r="AG267" i="2"/>
  <c r="AE267" i="2"/>
  <c r="AC267" i="2"/>
  <c r="AA267" i="2"/>
  <c r="Y267" i="2"/>
  <c r="W267" i="2"/>
  <c r="U267" i="2"/>
  <c r="S267" i="2"/>
  <c r="Q267" i="2"/>
  <c r="O267" i="2"/>
  <c r="M267" i="2"/>
  <c r="K267" i="2"/>
  <c r="I267" i="2"/>
  <c r="G267" i="2"/>
  <c r="E267" i="2"/>
  <c r="BK266" i="2"/>
  <c r="BE266" i="2"/>
  <c r="BC266" i="2"/>
  <c r="BA266" i="2"/>
  <c r="AY266" i="2"/>
  <c r="AW266" i="2"/>
  <c r="AU266" i="2"/>
  <c r="AS266" i="2"/>
  <c r="AQ266" i="2"/>
  <c r="AO266" i="2"/>
  <c r="AK266" i="2"/>
  <c r="AI266" i="2"/>
  <c r="AG266" i="2"/>
  <c r="AE266" i="2"/>
  <c r="AC266" i="2"/>
  <c r="AA266" i="2"/>
  <c r="Y266" i="2"/>
  <c r="W266" i="2"/>
  <c r="U266" i="2"/>
  <c r="S266" i="2"/>
  <c r="Q266" i="2"/>
  <c r="O266" i="2"/>
  <c r="M266" i="2"/>
  <c r="K266" i="2"/>
  <c r="I266" i="2"/>
  <c r="G266" i="2"/>
  <c r="E266" i="2"/>
  <c r="BK265" i="2"/>
  <c r="BE265" i="2"/>
  <c r="BC265" i="2"/>
  <c r="BA265" i="2"/>
  <c r="AY265" i="2"/>
  <c r="AW265" i="2"/>
  <c r="AU265" i="2"/>
  <c r="AS265" i="2"/>
  <c r="AQ265" i="2"/>
  <c r="AO265" i="2"/>
  <c r="AK265" i="2"/>
  <c r="AI265" i="2"/>
  <c r="AG265" i="2"/>
  <c r="AE265" i="2"/>
  <c r="AC265" i="2"/>
  <c r="AA265" i="2"/>
  <c r="Y265" i="2"/>
  <c r="W265" i="2"/>
  <c r="U265" i="2"/>
  <c r="S265" i="2"/>
  <c r="Q265" i="2"/>
  <c r="O265" i="2"/>
  <c r="M265" i="2"/>
  <c r="K265" i="2"/>
  <c r="I265" i="2"/>
  <c r="G265" i="2"/>
  <c r="E265" i="2"/>
  <c r="BK264" i="2"/>
  <c r="BE264" i="2"/>
  <c r="BC264" i="2"/>
  <c r="BA264" i="2"/>
  <c r="AY264" i="2"/>
  <c r="AW264" i="2"/>
  <c r="AU264" i="2"/>
  <c r="AS264" i="2"/>
  <c r="AQ264" i="2"/>
  <c r="AO264" i="2"/>
  <c r="AK264" i="2"/>
  <c r="AI264" i="2"/>
  <c r="AG264" i="2"/>
  <c r="AE264" i="2"/>
  <c r="AC264" i="2"/>
  <c r="AA264" i="2"/>
  <c r="Y264" i="2"/>
  <c r="W264" i="2"/>
  <c r="U264" i="2"/>
  <c r="S264" i="2"/>
  <c r="Q264" i="2"/>
  <c r="O264" i="2"/>
  <c r="M264" i="2"/>
  <c r="K264" i="2"/>
  <c r="I264" i="2"/>
  <c r="G264" i="2"/>
  <c r="E264" i="2"/>
  <c r="BK263" i="2"/>
  <c r="BE263" i="2"/>
  <c r="BC263" i="2"/>
  <c r="BA263" i="2"/>
  <c r="AY263" i="2"/>
  <c r="AW263" i="2"/>
  <c r="AU263" i="2"/>
  <c r="AS263" i="2"/>
  <c r="AQ263" i="2"/>
  <c r="AO263" i="2"/>
  <c r="AK263" i="2"/>
  <c r="AI263" i="2"/>
  <c r="AG263" i="2"/>
  <c r="AE263" i="2"/>
  <c r="AC263" i="2"/>
  <c r="AA263" i="2"/>
  <c r="Y263" i="2"/>
  <c r="W263" i="2"/>
  <c r="U263" i="2"/>
  <c r="S263" i="2"/>
  <c r="Q263" i="2"/>
  <c r="O263" i="2"/>
  <c r="M263" i="2"/>
  <c r="K263" i="2"/>
  <c r="I263" i="2"/>
  <c r="G263" i="2"/>
  <c r="E263" i="2"/>
  <c r="BK262" i="2"/>
  <c r="BE262" i="2"/>
  <c r="BC262" i="2"/>
  <c r="BA262" i="2"/>
  <c r="AY262" i="2"/>
  <c r="AW262" i="2"/>
  <c r="AU262" i="2"/>
  <c r="AS262" i="2"/>
  <c r="AQ262" i="2"/>
  <c r="AO262" i="2"/>
  <c r="AK262" i="2"/>
  <c r="AI262" i="2"/>
  <c r="AG262" i="2"/>
  <c r="AE262" i="2"/>
  <c r="AC262" i="2"/>
  <c r="AA262" i="2"/>
  <c r="Y262" i="2"/>
  <c r="W262" i="2"/>
  <c r="U262" i="2"/>
  <c r="S262" i="2"/>
  <c r="Q262" i="2"/>
  <c r="O262" i="2"/>
  <c r="M262" i="2"/>
  <c r="K262" i="2"/>
  <c r="I262" i="2"/>
  <c r="G262" i="2"/>
  <c r="E262" i="2"/>
  <c r="BK261" i="2"/>
  <c r="BE261" i="2"/>
  <c r="BC261" i="2"/>
  <c r="BA261" i="2"/>
  <c r="AY261" i="2"/>
  <c r="AW261" i="2"/>
  <c r="AU261" i="2"/>
  <c r="AS261" i="2"/>
  <c r="AQ261" i="2"/>
  <c r="AO261" i="2"/>
  <c r="AK261" i="2"/>
  <c r="AI261" i="2"/>
  <c r="AG261" i="2"/>
  <c r="AE261" i="2"/>
  <c r="AC261" i="2"/>
  <c r="AA261" i="2"/>
  <c r="Y261" i="2"/>
  <c r="W261" i="2"/>
  <c r="U261" i="2"/>
  <c r="S261" i="2"/>
  <c r="Q261" i="2"/>
  <c r="O261" i="2"/>
  <c r="M261" i="2"/>
  <c r="K261" i="2"/>
  <c r="I261" i="2"/>
  <c r="G261" i="2"/>
  <c r="E261" i="2"/>
  <c r="BK260" i="2"/>
  <c r="BE260" i="2"/>
  <c r="BC260" i="2"/>
  <c r="BA260" i="2"/>
  <c r="AY260" i="2"/>
  <c r="AW260" i="2"/>
  <c r="AU260" i="2"/>
  <c r="AS260" i="2"/>
  <c r="AQ260" i="2"/>
  <c r="AO260" i="2"/>
  <c r="AK260" i="2"/>
  <c r="AI260" i="2"/>
  <c r="AG260" i="2"/>
  <c r="AE260" i="2"/>
  <c r="AC260" i="2"/>
  <c r="AA260" i="2"/>
  <c r="Y260" i="2"/>
  <c r="W260" i="2"/>
  <c r="U260" i="2"/>
  <c r="S260" i="2"/>
  <c r="Q260" i="2"/>
  <c r="O260" i="2"/>
  <c r="M260" i="2"/>
  <c r="K260" i="2"/>
  <c r="I260" i="2"/>
  <c r="G260" i="2"/>
  <c r="E260" i="2"/>
  <c r="BK259" i="2"/>
  <c r="BE259" i="2"/>
  <c r="BC259" i="2"/>
  <c r="BA259" i="2"/>
  <c r="AY259" i="2"/>
  <c r="AW259" i="2"/>
  <c r="AU259" i="2"/>
  <c r="AS259" i="2"/>
  <c r="AQ259" i="2"/>
  <c r="AO259" i="2"/>
  <c r="AK259" i="2"/>
  <c r="AI259" i="2"/>
  <c r="AG259" i="2"/>
  <c r="AE259" i="2"/>
  <c r="AC259" i="2"/>
  <c r="AA259" i="2"/>
  <c r="Y259" i="2"/>
  <c r="W259" i="2"/>
  <c r="U259" i="2"/>
  <c r="S259" i="2"/>
  <c r="Q259" i="2"/>
  <c r="O259" i="2"/>
  <c r="M259" i="2"/>
  <c r="K259" i="2"/>
  <c r="I259" i="2"/>
  <c r="G259" i="2"/>
  <c r="E259" i="2"/>
  <c r="BK258" i="2"/>
  <c r="BE258" i="2"/>
  <c r="BC258" i="2"/>
  <c r="BA258" i="2"/>
  <c r="AY258" i="2"/>
  <c r="AW258" i="2"/>
  <c r="AU258" i="2"/>
  <c r="AS258" i="2"/>
  <c r="AQ258" i="2"/>
  <c r="AO258" i="2"/>
  <c r="AK258" i="2"/>
  <c r="AI258" i="2"/>
  <c r="AG258" i="2"/>
  <c r="AE258" i="2"/>
  <c r="AC258" i="2"/>
  <c r="AA258" i="2"/>
  <c r="Y258" i="2"/>
  <c r="W258" i="2"/>
  <c r="U258" i="2"/>
  <c r="S258" i="2"/>
  <c r="Q258" i="2"/>
  <c r="O258" i="2"/>
  <c r="M258" i="2"/>
  <c r="K258" i="2"/>
  <c r="I258" i="2"/>
  <c r="G258" i="2"/>
  <c r="E258" i="2"/>
  <c r="BK257" i="2"/>
  <c r="BE257" i="2"/>
  <c r="BC257" i="2"/>
  <c r="BA257" i="2"/>
  <c r="AY257" i="2"/>
  <c r="AW257" i="2"/>
  <c r="AU257" i="2"/>
  <c r="AS257" i="2"/>
  <c r="AQ257" i="2"/>
  <c r="AO257" i="2"/>
  <c r="AK257" i="2"/>
  <c r="AI257" i="2"/>
  <c r="AG257" i="2"/>
  <c r="AE257" i="2"/>
  <c r="AC257" i="2"/>
  <c r="AA257" i="2"/>
  <c r="Y257" i="2"/>
  <c r="W257" i="2"/>
  <c r="U257" i="2"/>
  <c r="S257" i="2"/>
  <c r="Q257" i="2"/>
  <c r="O257" i="2"/>
  <c r="M257" i="2"/>
  <c r="K257" i="2"/>
  <c r="I257" i="2"/>
  <c r="G257" i="2"/>
  <c r="E257" i="2"/>
  <c r="BK256" i="2"/>
  <c r="BE256" i="2"/>
  <c r="BC256" i="2"/>
  <c r="BA256" i="2"/>
  <c r="AY256" i="2"/>
  <c r="AW256" i="2"/>
  <c r="AU256" i="2"/>
  <c r="AS256" i="2"/>
  <c r="AQ256" i="2"/>
  <c r="AO256" i="2"/>
  <c r="AK256" i="2"/>
  <c r="AI256" i="2"/>
  <c r="AG256" i="2"/>
  <c r="AE256" i="2"/>
  <c r="AC256" i="2"/>
  <c r="AA256" i="2"/>
  <c r="Y256" i="2"/>
  <c r="W256" i="2"/>
  <c r="U256" i="2"/>
  <c r="S256" i="2"/>
  <c r="Q256" i="2"/>
  <c r="O256" i="2"/>
  <c r="M256" i="2"/>
  <c r="K256" i="2"/>
  <c r="I256" i="2"/>
  <c r="G256" i="2"/>
  <c r="E256" i="2"/>
  <c r="BK255" i="2"/>
  <c r="BE255" i="2"/>
  <c r="BC255" i="2"/>
  <c r="BA255" i="2"/>
  <c r="AY255" i="2"/>
  <c r="AW255" i="2"/>
  <c r="AU255" i="2"/>
  <c r="AS255" i="2"/>
  <c r="AQ255" i="2"/>
  <c r="AO255" i="2"/>
  <c r="AK255" i="2"/>
  <c r="AI255" i="2"/>
  <c r="AG255" i="2"/>
  <c r="AE255" i="2"/>
  <c r="AC255" i="2"/>
  <c r="AA255" i="2"/>
  <c r="Y255" i="2"/>
  <c r="W255" i="2"/>
  <c r="U255" i="2"/>
  <c r="S255" i="2"/>
  <c r="Q255" i="2"/>
  <c r="O255" i="2"/>
  <c r="M255" i="2"/>
  <c r="K255" i="2"/>
  <c r="I255" i="2"/>
  <c r="G255" i="2"/>
  <c r="E255" i="2"/>
  <c r="BK254" i="2"/>
  <c r="BE254" i="2"/>
  <c r="BC254" i="2"/>
  <c r="BA254" i="2"/>
  <c r="AY254" i="2"/>
  <c r="AW254" i="2"/>
  <c r="AU254" i="2"/>
  <c r="AS254" i="2"/>
  <c r="AQ254" i="2"/>
  <c r="AO254" i="2"/>
  <c r="AK254" i="2"/>
  <c r="AI254" i="2"/>
  <c r="AG254" i="2"/>
  <c r="AE254" i="2"/>
  <c r="AC254" i="2"/>
  <c r="AA254" i="2"/>
  <c r="Y254" i="2"/>
  <c r="W254" i="2"/>
  <c r="U254" i="2"/>
  <c r="S254" i="2"/>
  <c r="Q254" i="2"/>
  <c r="O254" i="2"/>
  <c r="M254" i="2"/>
  <c r="K254" i="2"/>
  <c r="I254" i="2"/>
  <c r="G254" i="2"/>
  <c r="E254" i="2"/>
  <c r="BK253" i="2"/>
  <c r="BE253" i="2"/>
  <c r="BC253" i="2"/>
  <c r="BA253" i="2"/>
  <c r="AY253" i="2"/>
  <c r="AW253" i="2"/>
  <c r="AU253" i="2"/>
  <c r="AS253" i="2"/>
  <c r="AQ253" i="2"/>
  <c r="AO253" i="2"/>
  <c r="AK253" i="2"/>
  <c r="AI253" i="2"/>
  <c r="AG253" i="2"/>
  <c r="AE253" i="2"/>
  <c r="AC253" i="2"/>
  <c r="AA253" i="2"/>
  <c r="Y253" i="2"/>
  <c r="W253" i="2"/>
  <c r="U253" i="2"/>
  <c r="S253" i="2"/>
  <c r="Q253" i="2"/>
  <c r="O253" i="2"/>
  <c r="M253" i="2"/>
  <c r="K253" i="2"/>
  <c r="I253" i="2"/>
  <c r="G253" i="2"/>
  <c r="E253" i="2"/>
  <c r="BK252" i="2"/>
  <c r="BE252" i="2"/>
  <c r="BC252" i="2"/>
  <c r="BA252" i="2"/>
  <c r="AY252" i="2"/>
  <c r="AW252" i="2"/>
  <c r="AU252" i="2"/>
  <c r="AS252" i="2"/>
  <c r="AQ252" i="2"/>
  <c r="AO252" i="2"/>
  <c r="AK252" i="2"/>
  <c r="AI252" i="2"/>
  <c r="AG252" i="2"/>
  <c r="AE252" i="2"/>
  <c r="AC252" i="2"/>
  <c r="AA252" i="2"/>
  <c r="Y252" i="2"/>
  <c r="W252" i="2"/>
  <c r="U252" i="2"/>
  <c r="S252" i="2"/>
  <c r="Q252" i="2"/>
  <c r="O252" i="2"/>
  <c r="M252" i="2"/>
  <c r="K252" i="2"/>
  <c r="I252" i="2"/>
  <c r="G252" i="2"/>
  <c r="E252" i="2"/>
  <c r="BK251" i="2"/>
  <c r="BE251" i="2"/>
  <c r="BC251" i="2"/>
  <c r="BA251" i="2"/>
  <c r="AY251" i="2"/>
  <c r="AW251" i="2"/>
  <c r="AU251" i="2"/>
  <c r="AS251" i="2"/>
  <c r="AQ251" i="2"/>
  <c r="AO251" i="2"/>
  <c r="AK251" i="2"/>
  <c r="AI251" i="2"/>
  <c r="AG251" i="2"/>
  <c r="AE251" i="2"/>
  <c r="AC251" i="2"/>
  <c r="AA251" i="2"/>
  <c r="Y251" i="2"/>
  <c r="W251" i="2"/>
  <c r="U251" i="2"/>
  <c r="S251" i="2"/>
  <c r="Q251" i="2"/>
  <c r="O251" i="2"/>
  <c r="M251" i="2"/>
  <c r="K251" i="2"/>
  <c r="I251" i="2"/>
  <c r="G251" i="2"/>
  <c r="E251" i="2"/>
  <c r="BK250" i="2"/>
  <c r="BE250" i="2"/>
  <c r="BC250" i="2"/>
  <c r="BA250" i="2"/>
  <c r="AY250" i="2"/>
  <c r="AW250" i="2"/>
  <c r="AU250" i="2"/>
  <c r="AS250" i="2"/>
  <c r="AQ250" i="2"/>
  <c r="AO250" i="2"/>
  <c r="AK250" i="2"/>
  <c r="AI250" i="2"/>
  <c r="AG250" i="2"/>
  <c r="AE250" i="2"/>
  <c r="AC250" i="2"/>
  <c r="AA250" i="2"/>
  <c r="Y250" i="2"/>
  <c r="W250" i="2"/>
  <c r="U250" i="2"/>
  <c r="S250" i="2"/>
  <c r="Q250" i="2"/>
  <c r="O250" i="2"/>
  <c r="M250" i="2"/>
  <c r="K250" i="2"/>
  <c r="I250" i="2"/>
  <c r="G250" i="2"/>
  <c r="E250" i="2"/>
  <c r="BK249" i="2"/>
  <c r="BE249" i="2"/>
  <c r="BC249" i="2"/>
  <c r="BA249" i="2"/>
  <c r="AY249" i="2"/>
  <c r="AW249" i="2"/>
  <c r="AU249" i="2"/>
  <c r="AS249" i="2"/>
  <c r="AQ249" i="2"/>
  <c r="AO249" i="2"/>
  <c r="AK249" i="2"/>
  <c r="AI249" i="2"/>
  <c r="AG249" i="2"/>
  <c r="AE249" i="2"/>
  <c r="AC249" i="2"/>
  <c r="AA249" i="2"/>
  <c r="Y249" i="2"/>
  <c r="W249" i="2"/>
  <c r="U249" i="2"/>
  <c r="S249" i="2"/>
  <c r="Q249" i="2"/>
  <c r="O249" i="2"/>
  <c r="M249" i="2"/>
  <c r="K249" i="2"/>
  <c r="I249" i="2"/>
  <c r="G249" i="2"/>
  <c r="E249" i="2"/>
  <c r="BK248" i="2"/>
  <c r="BE248" i="2"/>
  <c r="BC248" i="2"/>
  <c r="BA248" i="2"/>
  <c r="AY248" i="2"/>
  <c r="AW248" i="2"/>
  <c r="AU248" i="2"/>
  <c r="AS248" i="2"/>
  <c r="AQ248" i="2"/>
  <c r="AO248" i="2"/>
  <c r="AK248" i="2"/>
  <c r="AI248" i="2"/>
  <c r="AG248" i="2"/>
  <c r="AE248" i="2"/>
  <c r="AC248" i="2"/>
  <c r="AA248" i="2"/>
  <c r="Y248" i="2"/>
  <c r="W248" i="2"/>
  <c r="U248" i="2"/>
  <c r="S248" i="2"/>
  <c r="Q248" i="2"/>
  <c r="O248" i="2"/>
  <c r="M248" i="2"/>
  <c r="K248" i="2"/>
  <c r="I248" i="2"/>
  <c r="G248" i="2"/>
  <c r="E248" i="2"/>
  <c r="BK247" i="2"/>
  <c r="BE247" i="2"/>
  <c r="BC247" i="2"/>
  <c r="BA247" i="2"/>
  <c r="AY247" i="2"/>
  <c r="AW247" i="2"/>
  <c r="AU247" i="2"/>
  <c r="AS247" i="2"/>
  <c r="AQ247" i="2"/>
  <c r="AO247" i="2"/>
  <c r="AK247" i="2"/>
  <c r="AI247" i="2"/>
  <c r="AG247" i="2"/>
  <c r="AE247" i="2"/>
  <c r="AC247" i="2"/>
  <c r="AA247" i="2"/>
  <c r="Y247" i="2"/>
  <c r="W247" i="2"/>
  <c r="U247" i="2"/>
  <c r="S247" i="2"/>
  <c r="Q247" i="2"/>
  <c r="O247" i="2"/>
  <c r="M247" i="2"/>
  <c r="K247" i="2"/>
  <c r="I247" i="2"/>
  <c r="G247" i="2"/>
  <c r="E247" i="2"/>
  <c r="BK246" i="2"/>
  <c r="BE246" i="2"/>
  <c r="BC246" i="2"/>
  <c r="BA246" i="2"/>
  <c r="AY246" i="2"/>
  <c r="AW246" i="2"/>
  <c r="AU246" i="2"/>
  <c r="AS246" i="2"/>
  <c r="AQ246" i="2"/>
  <c r="AO246" i="2"/>
  <c r="AK246" i="2"/>
  <c r="AI246" i="2"/>
  <c r="AG246" i="2"/>
  <c r="AE246" i="2"/>
  <c r="AC246" i="2"/>
  <c r="AA246" i="2"/>
  <c r="Y246" i="2"/>
  <c r="W246" i="2"/>
  <c r="U246" i="2"/>
  <c r="S246" i="2"/>
  <c r="Q246" i="2"/>
  <c r="O246" i="2"/>
  <c r="M246" i="2"/>
  <c r="K246" i="2"/>
  <c r="I246" i="2"/>
  <c r="G246" i="2"/>
  <c r="E246" i="2"/>
  <c r="BK245" i="2"/>
  <c r="BE245" i="2"/>
  <c r="BC245" i="2"/>
  <c r="BA245" i="2"/>
  <c r="AY245" i="2"/>
  <c r="AW245" i="2"/>
  <c r="AU245" i="2"/>
  <c r="AS245" i="2"/>
  <c r="AQ245" i="2"/>
  <c r="AO245" i="2"/>
  <c r="AK245" i="2"/>
  <c r="AI245" i="2"/>
  <c r="AG245" i="2"/>
  <c r="AE245" i="2"/>
  <c r="AC245" i="2"/>
  <c r="AA245" i="2"/>
  <c r="Y245" i="2"/>
  <c r="W245" i="2"/>
  <c r="U245" i="2"/>
  <c r="S245" i="2"/>
  <c r="Q245" i="2"/>
  <c r="O245" i="2"/>
  <c r="M245" i="2"/>
  <c r="K245" i="2"/>
  <c r="I245" i="2"/>
  <c r="G245" i="2"/>
  <c r="E245" i="2"/>
  <c r="BK244" i="2"/>
  <c r="BE244" i="2"/>
  <c r="BC244" i="2"/>
  <c r="BA244" i="2"/>
  <c r="AY244" i="2"/>
  <c r="AW244" i="2"/>
  <c r="AU244" i="2"/>
  <c r="AS244" i="2"/>
  <c r="AQ244" i="2"/>
  <c r="AO244" i="2"/>
  <c r="AK244" i="2"/>
  <c r="AI244" i="2"/>
  <c r="AG244" i="2"/>
  <c r="AE244" i="2"/>
  <c r="AC244" i="2"/>
  <c r="AA244" i="2"/>
  <c r="Y244" i="2"/>
  <c r="W244" i="2"/>
  <c r="U244" i="2"/>
  <c r="S244" i="2"/>
  <c r="Q244" i="2"/>
  <c r="O244" i="2"/>
  <c r="M244" i="2"/>
  <c r="K244" i="2"/>
  <c r="I244" i="2"/>
  <c r="G244" i="2"/>
  <c r="E244" i="2"/>
  <c r="BK243" i="2"/>
  <c r="BE243" i="2"/>
  <c r="BC243" i="2"/>
  <c r="BA243" i="2"/>
  <c r="AY243" i="2"/>
  <c r="AW243" i="2"/>
  <c r="AU243" i="2"/>
  <c r="AS243" i="2"/>
  <c r="AQ243" i="2"/>
  <c r="AO243" i="2"/>
  <c r="AK243" i="2"/>
  <c r="AI243" i="2"/>
  <c r="AG243" i="2"/>
  <c r="AE243" i="2"/>
  <c r="AC243" i="2"/>
  <c r="AA243" i="2"/>
  <c r="Y243" i="2"/>
  <c r="W243" i="2"/>
  <c r="U243" i="2"/>
  <c r="S243" i="2"/>
  <c r="Q243" i="2"/>
  <c r="O243" i="2"/>
  <c r="M243" i="2"/>
  <c r="K243" i="2"/>
  <c r="I243" i="2"/>
  <c r="G243" i="2"/>
  <c r="E243" i="2"/>
  <c r="BK242" i="2"/>
  <c r="BE242" i="2"/>
  <c r="BC242" i="2"/>
  <c r="BA242" i="2"/>
  <c r="AY242" i="2"/>
  <c r="AW242" i="2"/>
  <c r="AU242" i="2"/>
  <c r="AS242" i="2"/>
  <c r="AQ242" i="2"/>
  <c r="AO242" i="2"/>
  <c r="AK242" i="2"/>
  <c r="AI242" i="2"/>
  <c r="AG242" i="2"/>
  <c r="AE242" i="2"/>
  <c r="AC242" i="2"/>
  <c r="AA242" i="2"/>
  <c r="Y242" i="2"/>
  <c r="W242" i="2"/>
  <c r="U242" i="2"/>
  <c r="S242" i="2"/>
  <c r="Q242" i="2"/>
  <c r="O242" i="2"/>
  <c r="M242" i="2"/>
  <c r="K242" i="2"/>
  <c r="I242" i="2"/>
  <c r="G242" i="2"/>
  <c r="E242" i="2"/>
  <c r="BK241" i="2"/>
  <c r="BE241" i="2"/>
  <c r="BC241" i="2"/>
  <c r="BA241" i="2"/>
  <c r="AY241" i="2"/>
  <c r="AW241" i="2"/>
  <c r="AU241" i="2"/>
  <c r="AS241" i="2"/>
  <c r="AQ241" i="2"/>
  <c r="AO241" i="2"/>
  <c r="AK241" i="2"/>
  <c r="AI241" i="2"/>
  <c r="AG241" i="2"/>
  <c r="AE241" i="2"/>
  <c r="AC241" i="2"/>
  <c r="AA241" i="2"/>
  <c r="Y241" i="2"/>
  <c r="W241" i="2"/>
  <c r="U241" i="2"/>
  <c r="S241" i="2"/>
  <c r="Q241" i="2"/>
  <c r="O241" i="2"/>
  <c r="M241" i="2"/>
  <c r="K241" i="2"/>
  <c r="I241" i="2"/>
  <c r="G241" i="2"/>
  <c r="E241" i="2"/>
  <c r="BK240" i="2"/>
  <c r="BE240" i="2"/>
  <c r="BC240" i="2"/>
  <c r="BA240" i="2"/>
  <c r="AY240" i="2"/>
  <c r="AW240" i="2"/>
  <c r="AU240" i="2"/>
  <c r="AS240" i="2"/>
  <c r="AQ240" i="2"/>
  <c r="AO240" i="2"/>
  <c r="AK240" i="2"/>
  <c r="AI240" i="2"/>
  <c r="AG240" i="2"/>
  <c r="AE240" i="2"/>
  <c r="AC240" i="2"/>
  <c r="AA240" i="2"/>
  <c r="Y240" i="2"/>
  <c r="W240" i="2"/>
  <c r="U240" i="2"/>
  <c r="S240" i="2"/>
  <c r="Q240" i="2"/>
  <c r="O240" i="2"/>
  <c r="M240" i="2"/>
  <c r="K240" i="2"/>
  <c r="I240" i="2"/>
  <c r="G240" i="2"/>
  <c r="E240" i="2"/>
  <c r="BK239" i="2"/>
  <c r="BE239" i="2"/>
  <c r="BC239" i="2"/>
  <c r="BA239" i="2"/>
  <c r="AY239" i="2"/>
  <c r="AW239" i="2"/>
  <c r="AU239" i="2"/>
  <c r="AS239" i="2"/>
  <c r="AQ239" i="2"/>
  <c r="AO239" i="2"/>
  <c r="AK239" i="2"/>
  <c r="AI239" i="2"/>
  <c r="AG239" i="2"/>
  <c r="AE239" i="2"/>
  <c r="AC239" i="2"/>
  <c r="AA239" i="2"/>
  <c r="Y239" i="2"/>
  <c r="W239" i="2"/>
  <c r="U239" i="2"/>
  <c r="S239" i="2"/>
  <c r="Q239" i="2"/>
  <c r="O239" i="2"/>
  <c r="M239" i="2"/>
  <c r="K239" i="2"/>
  <c r="I239" i="2"/>
  <c r="G239" i="2"/>
  <c r="E239" i="2"/>
  <c r="BK238" i="2"/>
  <c r="BE238" i="2"/>
  <c r="BC238" i="2"/>
  <c r="BA238" i="2"/>
  <c r="AY238" i="2"/>
  <c r="AW238" i="2"/>
  <c r="AU238" i="2"/>
  <c r="AS238" i="2"/>
  <c r="AQ238" i="2"/>
  <c r="AO238" i="2"/>
  <c r="AK238" i="2"/>
  <c r="AI238" i="2"/>
  <c r="AG238" i="2"/>
  <c r="AE238" i="2"/>
  <c r="AC238" i="2"/>
  <c r="AA238" i="2"/>
  <c r="Y238" i="2"/>
  <c r="W238" i="2"/>
  <c r="U238" i="2"/>
  <c r="S238" i="2"/>
  <c r="Q238" i="2"/>
  <c r="O238" i="2"/>
  <c r="M238" i="2"/>
  <c r="K238" i="2"/>
  <c r="I238" i="2"/>
  <c r="G238" i="2"/>
  <c r="E238" i="2"/>
  <c r="BK237" i="2"/>
  <c r="BE237" i="2"/>
  <c r="BC237" i="2"/>
  <c r="BA237" i="2"/>
  <c r="AY237" i="2"/>
  <c r="AW237" i="2"/>
  <c r="AU237" i="2"/>
  <c r="AS237" i="2"/>
  <c r="AQ237" i="2"/>
  <c r="AO237" i="2"/>
  <c r="AK237" i="2"/>
  <c r="AI237" i="2"/>
  <c r="AG237" i="2"/>
  <c r="AE237" i="2"/>
  <c r="AC237" i="2"/>
  <c r="AA237" i="2"/>
  <c r="Y237" i="2"/>
  <c r="W237" i="2"/>
  <c r="U237" i="2"/>
  <c r="S237" i="2"/>
  <c r="Q237" i="2"/>
  <c r="O237" i="2"/>
  <c r="M237" i="2"/>
  <c r="K237" i="2"/>
  <c r="I237" i="2"/>
  <c r="G237" i="2"/>
  <c r="E237" i="2"/>
  <c r="BK236" i="2"/>
  <c r="BE236" i="2"/>
  <c r="BC236" i="2"/>
  <c r="BA236" i="2"/>
  <c r="AY236" i="2"/>
  <c r="AW236" i="2"/>
  <c r="AU236" i="2"/>
  <c r="AS236" i="2"/>
  <c r="AQ236" i="2"/>
  <c r="AO236" i="2"/>
  <c r="AK236" i="2"/>
  <c r="AI236" i="2"/>
  <c r="AG236" i="2"/>
  <c r="AE236" i="2"/>
  <c r="AC236" i="2"/>
  <c r="AA236" i="2"/>
  <c r="Y236" i="2"/>
  <c r="W236" i="2"/>
  <c r="U236" i="2"/>
  <c r="S236" i="2"/>
  <c r="Q236" i="2"/>
  <c r="O236" i="2"/>
  <c r="M236" i="2"/>
  <c r="K236" i="2"/>
  <c r="I236" i="2"/>
  <c r="G236" i="2"/>
  <c r="E236" i="2"/>
  <c r="BK235" i="2"/>
  <c r="BE235" i="2"/>
  <c r="BC235" i="2"/>
  <c r="BA235" i="2"/>
  <c r="AY235" i="2"/>
  <c r="AW235" i="2"/>
  <c r="AU235" i="2"/>
  <c r="AS235" i="2"/>
  <c r="AQ235" i="2"/>
  <c r="AO235" i="2"/>
  <c r="AK235" i="2"/>
  <c r="AI235" i="2"/>
  <c r="AG235" i="2"/>
  <c r="AE235" i="2"/>
  <c r="AC235" i="2"/>
  <c r="AA235" i="2"/>
  <c r="Y235" i="2"/>
  <c r="W235" i="2"/>
  <c r="U235" i="2"/>
  <c r="S235" i="2"/>
  <c r="Q235" i="2"/>
  <c r="O235" i="2"/>
  <c r="M235" i="2"/>
  <c r="K235" i="2"/>
  <c r="I235" i="2"/>
  <c r="G235" i="2"/>
  <c r="E235" i="2"/>
  <c r="BK234" i="2"/>
  <c r="BE234" i="2"/>
  <c r="BC234" i="2"/>
  <c r="BA234" i="2"/>
  <c r="AY234" i="2"/>
  <c r="AW234" i="2"/>
  <c r="AU234" i="2"/>
  <c r="AS234" i="2"/>
  <c r="AQ234" i="2"/>
  <c r="AO234" i="2"/>
  <c r="AK234" i="2"/>
  <c r="AI234" i="2"/>
  <c r="AG234" i="2"/>
  <c r="AE234" i="2"/>
  <c r="AC234" i="2"/>
  <c r="AA234" i="2"/>
  <c r="Y234" i="2"/>
  <c r="W234" i="2"/>
  <c r="U234" i="2"/>
  <c r="S234" i="2"/>
  <c r="Q234" i="2"/>
  <c r="O234" i="2"/>
  <c r="M234" i="2"/>
  <c r="K234" i="2"/>
  <c r="I234" i="2"/>
  <c r="G234" i="2"/>
  <c r="E234" i="2"/>
  <c r="BK233" i="2"/>
  <c r="BE233" i="2"/>
  <c r="BC233" i="2"/>
  <c r="BA233" i="2"/>
  <c r="AY233" i="2"/>
  <c r="AW233" i="2"/>
  <c r="AU233" i="2"/>
  <c r="AS233" i="2"/>
  <c r="AQ233" i="2"/>
  <c r="AO233" i="2"/>
  <c r="AK233" i="2"/>
  <c r="AI233" i="2"/>
  <c r="AG233" i="2"/>
  <c r="AE233" i="2"/>
  <c r="AC233" i="2"/>
  <c r="AA233" i="2"/>
  <c r="Y233" i="2"/>
  <c r="W233" i="2"/>
  <c r="U233" i="2"/>
  <c r="S233" i="2"/>
  <c r="Q233" i="2"/>
  <c r="O233" i="2"/>
  <c r="M233" i="2"/>
  <c r="K233" i="2"/>
  <c r="I233" i="2"/>
  <c r="G233" i="2"/>
  <c r="E233" i="2"/>
  <c r="BK232" i="2"/>
  <c r="BE232" i="2"/>
  <c r="BC232" i="2"/>
  <c r="BA232" i="2"/>
  <c r="AY232" i="2"/>
  <c r="AW232" i="2"/>
  <c r="AU232" i="2"/>
  <c r="AS232" i="2"/>
  <c r="AQ232" i="2"/>
  <c r="AO232" i="2"/>
  <c r="AK232" i="2"/>
  <c r="AI232" i="2"/>
  <c r="AG232" i="2"/>
  <c r="AE232" i="2"/>
  <c r="AC232" i="2"/>
  <c r="AA232" i="2"/>
  <c r="Y232" i="2"/>
  <c r="W232" i="2"/>
  <c r="U232" i="2"/>
  <c r="S232" i="2"/>
  <c r="Q232" i="2"/>
  <c r="O232" i="2"/>
  <c r="M232" i="2"/>
  <c r="K232" i="2"/>
  <c r="I232" i="2"/>
  <c r="G232" i="2"/>
  <c r="E232" i="2"/>
  <c r="BK231" i="2"/>
  <c r="BE231" i="2"/>
  <c r="BC231" i="2"/>
  <c r="BA231" i="2"/>
  <c r="AY231" i="2"/>
  <c r="AW231" i="2"/>
  <c r="AU231" i="2"/>
  <c r="AS231" i="2"/>
  <c r="AQ231" i="2"/>
  <c r="AO231" i="2"/>
  <c r="AK231" i="2"/>
  <c r="AI231" i="2"/>
  <c r="AG231" i="2"/>
  <c r="AE231" i="2"/>
  <c r="AC231" i="2"/>
  <c r="AA231" i="2"/>
  <c r="Y231" i="2"/>
  <c r="W231" i="2"/>
  <c r="U231" i="2"/>
  <c r="S231" i="2"/>
  <c r="Q231" i="2"/>
  <c r="O231" i="2"/>
  <c r="M231" i="2"/>
  <c r="K231" i="2"/>
  <c r="I231" i="2"/>
  <c r="G231" i="2"/>
  <c r="E231" i="2"/>
  <c r="BK230" i="2"/>
  <c r="BE230" i="2"/>
  <c r="BC230" i="2"/>
  <c r="BA230" i="2"/>
  <c r="AY230" i="2"/>
  <c r="AW230" i="2"/>
  <c r="AU230" i="2"/>
  <c r="AS230" i="2"/>
  <c r="AQ230" i="2"/>
  <c r="AO230" i="2"/>
  <c r="AK230" i="2"/>
  <c r="AI230" i="2"/>
  <c r="AG230" i="2"/>
  <c r="AE230" i="2"/>
  <c r="AC230" i="2"/>
  <c r="AA230" i="2"/>
  <c r="Y230" i="2"/>
  <c r="W230" i="2"/>
  <c r="U230" i="2"/>
  <c r="S230" i="2"/>
  <c r="Q230" i="2"/>
  <c r="O230" i="2"/>
  <c r="M230" i="2"/>
  <c r="K230" i="2"/>
  <c r="I230" i="2"/>
  <c r="G230" i="2"/>
  <c r="E230" i="2"/>
  <c r="BK229" i="2"/>
  <c r="BE229" i="2"/>
  <c r="BC229" i="2"/>
  <c r="BA229" i="2"/>
  <c r="AY229" i="2"/>
  <c r="AW229" i="2"/>
  <c r="AU229" i="2"/>
  <c r="AS229" i="2"/>
  <c r="AQ229" i="2"/>
  <c r="AO229" i="2"/>
  <c r="AK229" i="2"/>
  <c r="AI229" i="2"/>
  <c r="AG229" i="2"/>
  <c r="AE229" i="2"/>
  <c r="AC229" i="2"/>
  <c r="AA229" i="2"/>
  <c r="Y229" i="2"/>
  <c r="W229" i="2"/>
  <c r="U229" i="2"/>
  <c r="S229" i="2"/>
  <c r="Q229" i="2"/>
  <c r="O229" i="2"/>
  <c r="M229" i="2"/>
  <c r="K229" i="2"/>
  <c r="I229" i="2"/>
  <c r="G229" i="2"/>
  <c r="E229" i="2"/>
  <c r="BK228" i="2"/>
  <c r="BE228" i="2"/>
  <c r="BC228" i="2"/>
  <c r="BA228" i="2"/>
  <c r="AY228" i="2"/>
  <c r="AW228" i="2"/>
  <c r="AU228" i="2"/>
  <c r="AS228" i="2"/>
  <c r="AQ228" i="2"/>
  <c r="AO228" i="2"/>
  <c r="AK228" i="2"/>
  <c r="AI228" i="2"/>
  <c r="AG228" i="2"/>
  <c r="AE228" i="2"/>
  <c r="AC228" i="2"/>
  <c r="AA228" i="2"/>
  <c r="Y228" i="2"/>
  <c r="W228" i="2"/>
  <c r="U228" i="2"/>
  <c r="S228" i="2"/>
  <c r="Q228" i="2"/>
  <c r="O228" i="2"/>
  <c r="M228" i="2"/>
  <c r="K228" i="2"/>
  <c r="I228" i="2"/>
  <c r="G228" i="2"/>
  <c r="E228" i="2"/>
  <c r="BK227" i="2"/>
  <c r="BE227" i="2"/>
  <c r="BC227" i="2"/>
  <c r="BA227" i="2"/>
  <c r="AY227" i="2"/>
  <c r="AW227" i="2"/>
  <c r="AU227" i="2"/>
  <c r="AS227" i="2"/>
  <c r="AQ227" i="2"/>
  <c r="AO227" i="2"/>
  <c r="AK227" i="2"/>
  <c r="AI227" i="2"/>
  <c r="AG227" i="2"/>
  <c r="AE227" i="2"/>
  <c r="AC227" i="2"/>
  <c r="AA227" i="2"/>
  <c r="Y227" i="2"/>
  <c r="W227" i="2"/>
  <c r="U227" i="2"/>
  <c r="S227" i="2"/>
  <c r="Q227" i="2"/>
  <c r="O227" i="2"/>
  <c r="M227" i="2"/>
  <c r="K227" i="2"/>
  <c r="I227" i="2"/>
  <c r="G227" i="2"/>
  <c r="E227" i="2"/>
  <c r="BK226" i="2"/>
  <c r="BE226" i="2"/>
  <c r="BC226" i="2"/>
  <c r="BA226" i="2"/>
  <c r="AY226" i="2"/>
  <c r="AW226" i="2"/>
  <c r="AU226" i="2"/>
  <c r="AS226" i="2"/>
  <c r="AQ226" i="2"/>
  <c r="AO226" i="2"/>
  <c r="AK226" i="2"/>
  <c r="AI226" i="2"/>
  <c r="AG226" i="2"/>
  <c r="AE226" i="2"/>
  <c r="AC226" i="2"/>
  <c r="AA226" i="2"/>
  <c r="Y226" i="2"/>
  <c r="W226" i="2"/>
  <c r="U226" i="2"/>
  <c r="S226" i="2"/>
  <c r="Q226" i="2"/>
  <c r="O226" i="2"/>
  <c r="M226" i="2"/>
  <c r="K226" i="2"/>
  <c r="I226" i="2"/>
  <c r="G226" i="2"/>
  <c r="E226" i="2"/>
  <c r="BK225" i="2"/>
  <c r="BE225" i="2"/>
  <c r="BC225" i="2"/>
  <c r="BA225" i="2"/>
  <c r="AY225" i="2"/>
  <c r="AW225" i="2"/>
  <c r="AU225" i="2"/>
  <c r="AS225" i="2"/>
  <c r="AQ225" i="2"/>
  <c r="AO225" i="2"/>
  <c r="AK225" i="2"/>
  <c r="AI225" i="2"/>
  <c r="AG225" i="2"/>
  <c r="AE225" i="2"/>
  <c r="AC225" i="2"/>
  <c r="AA225" i="2"/>
  <c r="Y225" i="2"/>
  <c r="W225" i="2"/>
  <c r="U225" i="2"/>
  <c r="S225" i="2"/>
  <c r="Q225" i="2"/>
  <c r="O225" i="2"/>
  <c r="M225" i="2"/>
  <c r="K225" i="2"/>
  <c r="I225" i="2"/>
  <c r="G225" i="2"/>
  <c r="E225" i="2"/>
  <c r="BK224" i="2"/>
  <c r="BE224" i="2"/>
  <c r="BC224" i="2"/>
  <c r="BA224" i="2"/>
  <c r="AY224" i="2"/>
  <c r="AW224" i="2"/>
  <c r="AU224" i="2"/>
  <c r="AS224" i="2"/>
  <c r="AQ224" i="2"/>
  <c r="AO224" i="2"/>
  <c r="AK224" i="2"/>
  <c r="AI224" i="2"/>
  <c r="AG224" i="2"/>
  <c r="AE224" i="2"/>
  <c r="AC224" i="2"/>
  <c r="AA224" i="2"/>
  <c r="Y224" i="2"/>
  <c r="W224" i="2"/>
  <c r="U224" i="2"/>
  <c r="S224" i="2"/>
  <c r="Q224" i="2"/>
  <c r="O224" i="2"/>
  <c r="M224" i="2"/>
  <c r="K224" i="2"/>
  <c r="I224" i="2"/>
  <c r="G224" i="2"/>
  <c r="E224" i="2"/>
  <c r="BK223" i="2"/>
  <c r="BE223" i="2"/>
  <c r="BC223" i="2"/>
  <c r="BA223" i="2"/>
  <c r="AY223" i="2"/>
  <c r="AW223" i="2"/>
  <c r="AU223" i="2"/>
  <c r="AS223" i="2"/>
  <c r="AQ223" i="2"/>
  <c r="AO223" i="2"/>
  <c r="AK223" i="2"/>
  <c r="AI223" i="2"/>
  <c r="AG223" i="2"/>
  <c r="AE223" i="2"/>
  <c r="AC223" i="2"/>
  <c r="AA223" i="2"/>
  <c r="Y223" i="2"/>
  <c r="W223" i="2"/>
  <c r="U223" i="2"/>
  <c r="S223" i="2"/>
  <c r="Q223" i="2"/>
  <c r="O223" i="2"/>
  <c r="M223" i="2"/>
  <c r="K223" i="2"/>
  <c r="I223" i="2"/>
  <c r="G223" i="2"/>
  <c r="E223" i="2"/>
  <c r="BK222" i="2"/>
  <c r="BE222" i="2"/>
  <c r="BC222" i="2"/>
  <c r="BA222" i="2"/>
  <c r="AY222" i="2"/>
  <c r="AW222" i="2"/>
  <c r="AU222" i="2"/>
  <c r="AS222" i="2"/>
  <c r="AQ222" i="2"/>
  <c r="AO222" i="2"/>
  <c r="AK222" i="2"/>
  <c r="AI222" i="2"/>
  <c r="AG222" i="2"/>
  <c r="AE222" i="2"/>
  <c r="AC222" i="2"/>
  <c r="AA222" i="2"/>
  <c r="Y222" i="2"/>
  <c r="W222" i="2"/>
  <c r="U222" i="2"/>
  <c r="S222" i="2"/>
  <c r="Q222" i="2"/>
  <c r="O222" i="2"/>
  <c r="M222" i="2"/>
  <c r="K222" i="2"/>
  <c r="I222" i="2"/>
  <c r="G222" i="2"/>
  <c r="E222" i="2"/>
  <c r="BK221" i="2"/>
  <c r="BE221" i="2"/>
  <c r="BC221" i="2"/>
  <c r="BA221" i="2"/>
  <c r="AY221" i="2"/>
  <c r="AW221" i="2"/>
  <c r="AU221" i="2"/>
  <c r="AS221" i="2"/>
  <c r="AQ221" i="2"/>
  <c r="AO221" i="2"/>
  <c r="AK221" i="2"/>
  <c r="AI221" i="2"/>
  <c r="AG221" i="2"/>
  <c r="AE221" i="2"/>
  <c r="AC221" i="2"/>
  <c r="AA221" i="2"/>
  <c r="Y221" i="2"/>
  <c r="W221" i="2"/>
  <c r="U221" i="2"/>
  <c r="S221" i="2"/>
  <c r="Q221" i="2"/>
  <c r="O221" i="2"/>
  <c r="M221" i="2"/>
  <c r="K221" i="2"/>
  <c r="I221" i="2"/>
  <c r="G221" i="2"/>
  <c r="E221" i="2"/>
  <c r="BK220" i="2"/>
  <c r="BE220" i="2"/>
  <c r="BC220" i="2"/>
  <c r="BA220" i="2"/>
  <c r="AY220" i="2"/>
  <c r="AW220" i="2"/>
  <c r="AU220" i="2"/>
  <c r="AS220" i="2"/>
  <c r="AQ220" i="2"/>
  <c r="AO220" i="2"/>
  <c r="AK220" i="2"/>
  <c r="AI220" i="2"/>
  <c r="AG220" i="2"/>
  <c r="AE220" i="2"/>
  <c r="AC220" i="2"/>
  <c r="AA220" i="2"/>
  <c r="Y220" i="2"/>
  <c r="W220" i="2"/>
  <c r="U220" i="2"/>
  <c r="S220" i="2"/>
  <c r="Q220" i="2"/>
  <c r="O220" i="2"/>
  <c r="M220" i="2"/>
  <c r="K220" i="2"/>
  <c r="I220" i="2"/>
  <c r="G220" i="2"/>
  <c r="E220" i="2"/>
  <c r="BK219" i="2"/>
  <c r="BE219" i="2"/>
  <c r="BC219" i="2"/>
  <c r="BA219" i="2"/>
  <c r="AY219" i="2"/>
  <c r="AW219" i="2"/>
  <c r="AU219" i="2"/>
  <c r="AS219" i="2"/>
  <c r="AQ219" i="2"/>
  <c r="AO219" i="2"/>
  <c r="AK219" i="2"/>
  <c r="AI219" i="2"/>
  <c r="AG219" i="2"/>
  <c r="AE219" i="2"/>
  <c r="AC219" i="2"/>
  <c r="AA219" i="2"/>
  <c r="Y219" i="2"/>
  <c r="W219" i="2"/>
  <c r="U219" i="2"/>
  <c r="S219" i="2"/>
  <c r="Q219" i="2"/>
  <c r="O219" i="2"/>
  <c r="M219" i="2"/>
  <c r="K219" i="2"/>
  <c r="I219" i="2"/>
  <c r="G219" i="2"/>
  <c r="E219" i="2"/>
  <c r="BK218" i="2"/>
  <c r="BE218" i="2"/>
  <c r="BC218" i="2"/>
  <c r="BA218" i="2"/>
  <c r="AY218" i="2"/>
  <c r="AW218" i="2"/>
  <c r="AU218" i="2"/>
  <c r="AS218" i="2"/>
  <c r="AQ218" i="2"/>
  <c r="AO218" i="2"/>
  <c r="AK218" i="2"/>
  <c r="AI218" i="2"/>
  <c r="AG218" i="2"/>
  <c r="AE218" i="2"/>
  <c r="AC218" i="2"/>
  <c r="AA218" i="2"/>
  <c r="Y218" i="2"/>
  <c r="W218" i="2"/>
  <c r="U218" i="2"/>
  <c r="S218" i="2"/>
  <c r="Q218" i="2"/>
  <c r="O218" i="2"/>
  <c r="M218" i="2"/>
  <c r="K218" i="2"/>
  <c r="I218" i="2"/>
  <c r="G218" i="2"/>
  <c r="E218" i="2"/>
  <c r="BK217" i="2"/>
  <c r="BE217" i="2"/>
  <c r="BC217" i="2"/>
  <c r="BA217" i="2"/>
  <c r="AY217" i="2"/>
  <c r="AW217" i="2"/>
  <c r="AU217" i="2"/>
  <c r="AS217" i="2"/>
  <c r="AQ217" i="2"/>
  <c r="AO217" i="2"/>
  <c r="AK217" i="2"/>
  <c r="AI217" i="2"/>
  <c r="AG217" i="2"/>
  <c r="AE217" i="2"/>
  <c r="AC217" i="2"/>
  <c r="AA217" i="2"/>
  <c r="Y217" i="2"/>
  <c r="W217" i="2"/>
  <c r="U217" i="2"/>
  <c r="S217" i="2"/>
  <c r="Q217" i="2"/>
  <c r="O217" i="2"/>
  <c r="M217" i="2"/>
  <c r="K217" i="2"/>
  <c r="I217" i="2"/>
  <c r="G217" i="2"/>
  <c r="E217" i="2"/>
  <c r="BK216" i="2"/>
  <c r="BE216" i="2"/>
  <c r="BC216" i="2"/>
  <c r="BA216" i="2"/>
  <c r="AY216" i="2"/>
  <c r="AW216" i="2"/>
  <c r="AU216" i="2"/>
  <c r="AS216" i="2"/>
  <c r="AQ216" i="2"/>
  <c r="AO216" i="2"/>
  <c r="AK216" i="2"/>
  <c r="AI216" i="2"/>
  <c r="AG216" i="2"/>
  <c r="AE216" i="2"/>
  <c r="AC216" i="2"/>
  <c r="AA216" i="2"/>
  <c r="Y216" i="2"/>
  <c r="W216" i="2"/>
  <c r="U216" i="2"/>
  <c r="S216" i="2"/>
  <c r="Q216" i="2"/>
  <c r="O216" i="2"/>
  <c r="M216" i="2"/>
  <c r="K216" i="2"/>
  <c r="I216" i="2"/>
  <c r="G216" i="2"/>
  <c r="E216" i="2"/>
  <c r="BK215" i="2"/>
  <c r="BE215" i="2"/>
  <c r="BC215" i="2"/>
  <c r="BA215" i="2"/>
  <c r="AY215" i="2"/>
  <c r="AW215" i="2"/>
  <c r="AU215" i="2"/>
  <c r="AS215" i="2"/>
  <c r="AQ215" i="2"/>
  <c r="AO215" i="2"/>
  <c r="AK215" i="2"/>
  <c r="AI215" i="2"/>
  <c r="AG215" i="2"/>
  <c r="AE215" i="2"/>
  <c r="AC215" i="2"/>
  <c r="AA215" i="2"/>
  <c r="Y215" i="2"/>
  <c r="W215" i="2"/>
  <c r="U215" i="2"/>
  <c r="S215" i="2"/>
  <c r="Q215" i="2"/>
  <c r="O215" i="2"/>
  <c r="M215" i="2"/>
  <c r="K215" i="2"/>
  <c r="I215" i="2"/>
  <c r="G215" i="2"/>
  <c r="E215" i="2"/>
  <c r="BK214" i="2"/>
  <c r="BE214" i="2"/>
  <c r="BC214" i="2"/>
  <c r="BA214" i="2"/>
  <c r="AY214" i="2"/>
  <c r="AW214" i="2"/>
  <c r="AU214" i="2"/>
  <c r="AS214" i="2"/>
  <c r="AQ214" i="2"/>
  <c r="AO214" i="2"/>
  <c r="AK214" i="2"/>
  <c r="AI214" i="2"/>
  <c r="AG214" i="2"/>
  <c r="AE214" i="2"/>
  <c r="AC214" i="2"/>
  <c r="AA214" i="2"/>
  <c r="Y214" i="2"/>
  <c r="W214" i="2"/>
  <c r="U214" i="2"/>
  <c r="S214" i="2"/>
  <c r="Q214" i="2"/>
  <c r="O214" i="2"/>
  <c r="M214" i="2"/>
  <c r="K214" i="2"/>
  <c r="I214" i="2"/>
  <c r="G214" i="2"/>
  <c r="E214" i="2"/>
  <c r="BK213" i="2"/>
  <c r="BE213" i="2"/>
  <c r="BC213" i="2"/>
  <c r="BA213" i="2"/>
  <c r="AY213" i="2"/>
  <c r="AW213" i="2"/>
  <c r="AU213" i="2"/>
  <c r="AS213" i="2"/>
  <c r="AQ213" i="2"/>
  <c r="AO213" i="2"/>
  <c r="AK213" i="2"/>
  <c r="AI213" i="2"/>
  <c r="AG213" i="2"/>
  <c r="AE213" i="2"/>
  <c r="AC213" i="2"/>
  <c r="AA213" i="2"/>
  <c r="Y213" i="2"/>
  <c r="W213" i="2"/>
  <c r="U213" i="2"/>
  <c r="S213" i="2"/>
  <c r="Q213" i="2"/>
  <c r="O213" i="2"/>
  <c r="M213" i="2"/>
  <c r="K213" i="2"/>
  <c r="I213" i="2"/>
  <c r="G213" i="2"/>
  <c r="E213" i="2"/>
  <c r="BK212" i="2"/>
  <c r="BE212" i="2"/>
  <c r="BC212" i="2"/>
  <c r="BA212" i="2"/>
  <c r="AY212" i="2"/>
  <c r="AW212" i="2"/>
  <c r="AU212" i="2"/>
  <c r="AS212" i="2"/>
  <c r="AQ212" i="2"/>
  <c r="AO212" i="2"/>
  <c r="AK212" i="2"/>
  <c r="AI212" i="2"/>
  <c r="AG212" i="2"/>
  <c r="AE212" i="2"/>
  <c r="AC212" i="2"/>
  <c r="AA212" i="2"/>
  <c r="Y212" i="2"/>
  <c r="W212" i="2"/>
  <c r="U212" i="2"/>
  <c r="S212" i="2"/>
  <c r="Q212" i="2"/>
  <c r="O212" i="2"/>
  <c r="M212" i="2"/>
  <c r="K212" i="2"/>
  <c r="I212" i="2"/>
  <c r="G212" i="2"/>
  <c r="E212" i="2"/>
  <c r="BK211" i="2"/>
  <c r="BE211" i="2"/>
  <c r="BC211" i="2"/>
  <c r="BA211" i="2"/>
  <c r="AY211" i="2"/>
  <c r="AW211" i="2"/>
  <c r="AU211" i="2"/>
  <c r="AS211" i="2"/>
  <c r="AQ211" i="2"/>
  <c r="AO211" i="2"/>
  <c r="AK211" i="2"/>
  <c r="AI211" i="2"/>
  <c r="AG211" i="2"/>
  <c r="AE211" i="2"/>
  <c r="AC211" i="2"/>
  <c r="AA211" i="2"/>
  <c r="Y211" i="2"/>
  <c r="W211" i="2"/>
  <c r="U211" i="2"/>
  <c r="S211" i="2"/>
  <c r="Q211" i="2"/>
  <c r="O211" i="2"/>
  <c r="M211" i="2"/>
  <c r="K211" i="2"/>
  <c r="I211" i="2"/>
  <c r="G211" i="2"/>
  <c r="E211" i="2"/>
  <c r="BK210" i="2"/>
  <c r="BE210" i="2"/>
  <c r="BC210" i="2"/>
  <c r="BA210" i="2"/>
  <c r="AY210" i="2"/>
  <c r="AW210" i="2"/>
  <c r="AU210" i="2"/>
  <c r="AS210" i="2"/>
  <c r="AQ210" i="2"/>
  <c r="AO210" i="2"/>
  <c r="AK210" i="2"/>
  <c r="AI210" i="2"/>
  <c r="AG210" i="2"/>
  <c r="AE210" i="2"/>
  <c r="AC210" i="2"/>
  <c r="AA210" i="2"/>
  <c r="Y210" i="2"/>
  <c r="W210" i="2"/>
  <c r="U210" i="2"/>
  <c r="S210" i="2"/>
  <c r="Q210" i="2"/>
  <c r="O210" i="2"/>
  <c r="M210" i="2"/>
  <c r="K210" i="2"/>
  <c r="I210" i="2"/>
  <c r="G210" i="2"/>
  <c r="E210" i="2"/>
  <c r="BK209" i="2"/>
  <c r="BE209" i="2"/>
  <c r="BC209" i="2"/>
  <c r="BA209" i="2"/>
  <c r="AY209" i="2"/>
  <c r="AW209" i="2"/>
  <c r="AU209" i="2"/>
  <c r="AS209" i="2"/>
  <c r="AQ209" i="2"/>
  <c r="AO209" i="2"/>
  <c r="AK209" i="2"/>
  <c r="AI209" i="2"/>
  <c r="AG209" i="2"/>
  <c r="AE209" i="2"/>
  <c r="AC209" i="2"/>
  <c r="AA209" i="2"/>
  <c r="Y209" i="2"/>
  <c r="W209" i="2"/>
  <c r="U209" i="2"/>
  <c r="S209" i="2"/>
  <c r="Q209" i="2"/>
  <c r="O209" i="2"/>
  <c r="M209" i="2"/>
  <c r="K209" i="2"/>
  <c r="I209" i="2"/>
  <c r="G209" i="2"/>
  <c r="E209" i="2"/>
  <c r="BK208" i="2"/>
  <c r="BE208" i="2"/>
  <c r="BC208" i="2"/>
  <c r="BA208" i="2"/>
  <c r="AY208" i="2"/>
  <c r="AW208" i="2"/>
  <c r="AU208" i="2"/>
  <c r="AS208" i="2"/>
  <c r="AQ208" i="2"/>
  <c r="AO208" i="2"/>
  <c r="AK208" i="2"/>
  <c r="AI208" i="2"/>
  <c r="AG208" i="2"/>
  <c r="AE208" i="2"/>
  <c r="AC208" i="2"/>
  <c r="AA208" i="2"/>
  <c r="Y208" i="2"/>
  <c r="W208" i="2"/>
  <c r="U208" i="2"/>
  <c r="S208" i="2"/>
  <c r="Q208" i="2"/>
  <c r="O208" i="2"/>
  <c r="M208" i="2"/>
  <c r="K208" i="2"/>
  <c r="I208" i="2"/>
  <c r="G208" i="2"/>
  <c r="E208" i="2"/>
  <c r="BK207" i="2"/>
  <c r="BE207" i="2"/>
  <c r="BC207" i="2"/>
  <c r="BA207" i="2"/>
  <c r="AY207" i="2"/>
  <c r="AW207" i="2"/>
  <c r="AU207" i="2"/>
  <c r="AS207" i="2"/>
  <c r="AQ207" i="2"/>
  <c r="AO207" i="2"/>
  <c r="AK207" i="2"/>
  <c r="AI207" i="2"/>
  <c r="AG207" i="2"/>
  <c r="AE207" i="2"/>
  <c r="AC207" i="2"/>
  <c r="AA207" i="2"/>
  <c r="Y207" i="2"/>
  <c r="W207" i="2"/>
  <c r="U207" i="2"/>
  <c r="S207" i="2"/>
  <c r="Q207" i="2"/>
  <c r="O207" i="2"/>
  <c r="M207" i="2"/>
  <c r="K207" i="2"/>
  <c r="I207" i="2"/>
  <c r="G207" i="2"/>
  <c r="E207" i="2"/>
  <c r="BK206" i="2"/>
  <c r="BE206" i="2"/>
  <c r="BC206" i="2"/>
  <c r="BA206" i="2"/>
  <c r="AY206" i="2"/>
  <c r="AW206" i="2"/>
  <c r="AU206" i="2"/>
  <c r="AS206" i="2"/>
  <c r="AQ206" i="2"/>
  <c r="AO206" i="2"/>
  <c r="AK206" i="2"/>
  <c r="AI206" i="2"/>
  <c r="AG206" i="2"/>
  <c r="AE206" i="2"/>
  <c r="AC206" i="2"/>
  <c r="AA206" i="2"/>
  <c r="Y206" i="2"/>
  <c r="W206" i="2"/>
  <c r="U206" i="2"/>
  <c r="S206" i="2"/>
  <c r="Q206" i="2"/>
  <c r="O206" i="2"/>
  <c r="M206" i="2"/>
  <c r="K206" i="2"/>
  <c r="I206" i="2"/>
  <c r="G206" i="2"/>
  <c r="E206" i="2"/>
  <c r="BK205" i="2"/>
  <c r="BE205" i="2"/>
  <c r="BC205" i="2"/>
  <c r="BA205" i="2"/>
  <c r="AY205" i="2"/>
  <c r="AW205" i="2"/>
  <c r="AU205" i="2"/>
  <c r="AS205" i="2"/>
  <c r="AQ205" i="2"/>
  <c r="AO205" i="2"/>
  <c r="AK205" i="2"/>
  <c r="AI205" i="2"/>
  <c r="AG205" i="2"/>
  <c r="AE205" i="2"/>
  <c r="AC205" i="2"/>
  <c r="AA205" i="2"/>
  <c r="Y205" i="2"/>
  <c r="W205" i="2"/>
  <c r="U205" i="2"/>
  <c r="S205" i="2"/>
  <c r="Q205" i="2"/>
  <c r="O205" i="2"/>
  <c r="M205" i="2"/>
  <c r="K205" i="2"/>
  <c r="I205" i="2"/>
  <c r="G205" i="2"/>
  <c r="E205" i="2"/>
  <c r="BK204" i="2"/>
  <c r="BE204" i="2"/>
  <c r="BC204" i="2"/>
  <c r="BA204" i="2"/>
  <c r="AY204" i="2"/>
  <c r="AW204" i="2"/>
  <c r="AU204" i="2"/>
  <c r="AS204" i="2"/>
  <c r="AQ204" i="2"/>
  <c r="AO204" i="2"/>
  <c r="AK204" i="2"/>
  <c r="AI204" i="2"/>
  <c r="AG204" i="2"/>
  <c r="AE204" i="2"/>
  <c r="AC204" i="2"/>
  <c r="AA204" i="2"/>
  <c r="Y204" i="2"/>
  <c r="W204" i="2"/>
  <c r="U204" i="2"/>
  <c r="S204" i="2"/>
  <c r="Q204" i="2"/>
  <c r="O204" i="2"/>
  <c r="M204" i="2"/>
  <c r="K204" i="2"/>
  <c r="I204" i="2"/>
  <c r="G204" i="2"/>
  <c r="E204" i="2"/>
  <c r="BK203" i="2"/>
  <c r="BE203" i="2"/>
  <c r="BC203" i="2"/>
  <c r="BA203" i="2"/>
  <c r="AY203" i="2"/>
  <c r="AW203" i="2"/>
  <c r="AU203" i="2"/>
  <c r="AS203" i="2"/>
  <c r="AQ203" i="2"/>
  <c r="AO203" i="2"/>
  <c r="AK203" i="2"/>
  <c r="AI203" i="2"/>
  <c r="AG203" i="2"/>
  <c r="AE203" i="2"/>
  <c r="AC203" i="2"/>
  <c r="AA203" i="2"/>
  <c r="Y203" i="2"/>
  <c r="W203" i="2"/>
  <c r="U203" i="2"/>
  <c r="S203" i="2"/>
  <c r="Q203" i="2"/>
  <c r="O203" i="2"/>
  <c r="M203" i="2"/>
  <c r="K203" i="2"/>
  <c r="I203" i="2"/>
  <c r="G203" i="2"/>
  <c r="E203" i="2"/>
  <c r="BK202" i="2"/>
  <c r="BE202" i="2"/>
  <c r="BC202" i="2"/>
  <c r="BA202" i="2"/>
  <c r="AY202" i="2"/>
  <c r="AW202" i="2"/>
  <c r="AU202" i="2"/>
  <c r="AS202" i="2"/>
  <c r="AQ202" i="2"/>
  <c r="AO202" i="2"/>
  <c r="AK202" i="2"/>
  <c r="AI202" i="2"/>
  <c r="AG202" i="2"/>
  <c r="AE202" i="2"/>
  <c r="AC202" i="2"/>
  <c r="AA202" i="2"/>
  <c r="Y202" i="2"/>
  <c r="W202" i="2"/>
  <c r="U202" i="2"/>
  <c r="S202" i="2"/>
  <c r="Q202" i="2"/>
  <c r="O202" i="2"/>
  <c r="M202" i="2"/>
  <c r="K202" i="2"/>
  <c r="I202" i="2"/>
  <c r="G202" i="2"/>
  <c r="E202" i="2"/>
  <c r="BK201" i="2"/>
  <c r="BE201" i="2"/>
  <c r="BC201" i="2"/>
  <c r="BA201" i="2"/>
  <c r="AY201" i="2"/>
  <c r="AW201" i="2"/>
  <c r="AU201" i="2"/>
  <c r="AS201" i="2"/>
  <c r="AQ201" i="2"/>
  <c r="AO201" i="2"/>
  <c r="AK201" i="2"/>
  <c r="AI201" i="2"/>
  <c r="AG201" i="2"/>
  <c r="AE201" i="2"/>
  <c r="AC201" i="2"/>
  <c r="AA201" i="2"/>
  <c r="Y201" i="2"/>
  <c r="W201" i="2"/>
  <c r="U201" i="2"/>
  <c r="S201" i="2"/>
  <c r="Q201" i="2"/>
  <c r="O201" i="2"/>
  <c r="M201" i="2"/>
  <c r="K201" i="2"/>
  <c r="I201" i="2"/>
  <c r="G201" i="2"/>
  <c r="E201" i="2"/>
  <c r="BK200" i="2"/>
  <c r="BE200" i="2"/>
  <c r="BC200" i="2"/>
  <c r="BA200" i="2"/>
  <c r="AY200" i="2"/>
  <c r="AW200" i="2"/>
  <c r="AU200" i="2"/>
  <c r="AS200" i="2"/>
  <c r="AQ200" i="2"/>
  <c r="AO200" i="2"/>
  <c r="AK200" i="2"/>
  <c r="AI200" i="2"/>
  <c r="AG200" i="2"/>
  <c r="AE200" i="2"/>
  <c r="AC200" i="2"/>
  <c r="AA200" i="2"/>
  <c r="Y200" i="2"/>
  <c r="W200" i="2"/>
  <c r="U200" i="2"/>
  <c r="S200" i="2"/>
  <c r="Q200" i="2"/>
  <c r="O200" i="2"/>
  <c r="M200" i="2"/>
  <c r="K200" i="2"/>
  <c r="I200" i="2"/>
  <c r="G200" i="2"/>
  <c r="E200" i="2"/>
  <c r="BK199" i="2"/>
  <c r="BE199" i="2"/>
  <c r="BC199" i="2"/>
  <c r="BA199" i="2"/>
  <c r="AY199" i="2"/>
  <c r="AW199" i="2"/>
  <c r="AU199" i="2"/>
  <c r="AS199" i="2"/>
  <c r="AQ199" i="2"/>
  <c r="AO199" i="2"/>
  <c r="AK199" i="2"/>
  <c r="AI199" i="2"/>
  <c r="AG199" i="2"/>
  <c r="AE199" i="2"/>
  <c r="AC199" i="2"/>
  <c r="AA199" i="2"/>
  <c r="Y199" i="2"/>
  <c r="W199" i="2"/>
  <c r="U199" i="2"/>
  <c r="S199" i="2"/>
  <c r="Q199" i="2"/>
  <c r="O199" i="2"/>
  <c r="M199" i="2"/>
  <c r="K199" i="2"/>
  <c r="I199" i="2"/>
  <c r="G199" i="2"/>
  <c r="E199" i="2"/>
  <c r="BK198" i="2"/>
  <c r="BE198" i="2"/>
  <c r="BC198" i="2"/>
  <c r="BA198" i="2"/>
  <c r="AY198" i="2"/>
  <c r="AW198" i="2"/>
  <c r="AU198" i="2"/>
  <c r="AS198" i="2"/>
  <c r="AQ198" i="2"/>
  <c r="AO198" i="2"/>
  <c r="AK198" i="2"/>
  <c r="AI198" i="2"/>
  <c r="AG198" i="2"/>
  <c r="AE198" i="2"/>
  <c r="AC198" i="2"/>
  <c r="AA198" i="2"/>
  <c r="Y198" i="2"/>
  <c r="W198" i="2"/>
  <c r="U198" i="2"/>
  <c r="S198" i="2"/>
  <c r="Q198" i="2"/>
  <c r="O198" i="2"/>
  <c r="M198" i="2"/>
  <c r="K198" i="2"/>
  <c r="I198" i="2"/>
  <c r="G198" i="2"/>
  <c r="E198" i="2"/>
  <c r="BK197" i="2"/>
  <c r="BE197" i="2"/>
  <c r="BC197" i="2"/>
  <c r="BA197" i="2"/>
  <c r="AY197" i="2"/>
  <c r="AW197" i="2"/>
  <c r="AU197" i="2"/>
  <c r="AS197" i="2"/>
  <c r="AQ197" i="2"/>
  <c r="AO197" i="2"/>
  <c r="AK197" i="2"/>
  <c r="AI197" i="2"/>
  <c r="AG197" i="2"/>
  <c r="AE197" i="2"/>
  <c r="AC197" i="2"/>
  <c r="AA197" i="2"/>
  <c r="Y197" i="2"/>
  <c r="W197" i="2"/>
  <c r="U197" i="2"/>
  <c r="S197" i="2"/>
  <c r="Q197" i="2"/>
  <c r="O197" i="2"/>
  <c r="M197" i="2"/>
  <c r="K197" i="2"/>
  <c r="I197" i="2"/>
  <c r="G197" i="2"/>
  <c r="E197" i="2"/>
  <c r="BK196" i="2"/>
  <c r="BE196" i="2"/>
  <c r="BC196" i="2"/>
  <c r="BA196" i="2"/>
  <c r="AY196" i="2"/>
  <c r="AW196" i="2"/>
  <c r="AU196" i="2"/>
  <c r="AS196" i="2"/>
  <c r="AQ196" i="2"/>
  <c r="AO196" i="2"/>
  <c r="AK196" i="2"/>
  <c r="AI196" i="2"/>
  <c r="AG196" i="2"/>
  <c r="AE196" i="2"/>
  <c r="AC196" i="2"/>
  <c r="AA196" i="2"/>
  <c r="Y196" i="2"/>
  <c r="W196" i="2"/>
  <c r="U196" i="2"/>
  <c r="S196" i="2"/>
  <c r="Q196" i="2"/>
  <c r="O196" i="2"/>
  <c r="M196" i="2"/>
  <c r="K196" i="2"/>
  <c r="I196" i="2"/>
  <c r="G196" i="2"/>
  <c r="E196" i="2"/>
  <c r="BK195" i="2"/>
  <c r="BE195" i="2"/>
  <c r="BC195" i="2"/>
  <c r="BA195" i="2"/>
  <c r="AY195" i="2"/>
  <c r="AW195" i="2"/>
  <c r="AU195" i="2"/>
  <c r="AS195" i="2"/>
  <c r="AQ195" i="2"/>
  <c r="AO195" i="2"/>
  <c r="AK195" i="2"/>
  <c r="AI195" i="2"/>
  <c r="AG195" i="2"/>
  <c r="AE195" i="2"/>
  <c r="AC195" i="2"/>
  <c r="AA195" i="2"/>
  <c r="Y195" i="2"/>
  <c r="W195" i="2"/>
  <c r="U195" i="2"/>
  <c r="S195" i="2"/>
  <c r="Q195" i="2"/>
  <c r="O195" i="2"/>
  <c r="M195" i="2"/>
  <c r="K195" i="2"/>
  <c r="I195" i="2"/>
  <c r="G195" i="2"/>
  <c r="E195" i="2"/>
  <c r="BK194" i="2"/>
  <c r="BE194" i="2"/>
  <c r="BC194" i="2"/>
  <c r="BA194" i="2"/>
  <c r="AY194" i="2"/>
  <c r="AW194" i="2"/>
  <c r="AU194" i="2"/>
  <c r="AS194" i="2"/>
  <c r="AQ194" i="2"/>
  <c r="AO194" i="2"/>
  <c r="AK194" i="2"/>
  <c r="AI194" i="2"/>
  <c r="AG194" i="2"/>
  <c r="AE194" i="2"/>
  <c r="AC194" i="2"/>
  <c r="AA194" i="2"/>
  <c r="Y194" i="2"/>
  <c r="W194" i="2"/>
  <c r="U194" i="2"/>
  <c r="S194" i="2"/>
  <c r="Q194" i="2"/>
  <c r="O194" i="2"/>
  <c r="M194" i="2"/>
  <c r="K194" i="2"/>
  <c r="I194" i="2"/>
  <c r="G194" i="2"/>
  <c r="E194" i="2"/>
  <c r="BK193" i="2"/>
  <c r="BE193" i="2"/>
  <c r="BC193" i="2"/>
  <c r="BA193" i="2"/>
  <c r="AY193" i="2"/>
  <c r="AW193" i="2"/>
  <c r="AU193" i="2"/>
  <c r="AS193" i="2"/>
  <c r="AQ193" i="2"/>
  <c r="AO193" i="2"/>
  <c r="AK193" i="2"/>
  <c r="AI193" i="2"/>
  <c r="AG193" i="2"/>
  <c r="AE193" i="2"/>
  <c r="AC193" i="2"/>
  <c r="AA193" i="2"/>
  <c r="Y193" i="2"/>
  <c r="W193" i="2"/>
  <c r="U193" i="2"/>
  <c r="S193" i="2"/>
  <c r="Q193" i="2"/>
  <c r="O193" i="2"/>
  <c r="M193" i="2"/>
  <c r="K193" i="2"/>
  <c r="I193" i="2"/>
  <c r="G193" i="2"/>
  <c r="E193" i="2"/>
  <c r="BK192" i="2"/>
  <c r="BE192" i="2"/>
  <c r="BC192" i="2"/>
  <c r="BA192" i="2"/>
  <c r="AY192" i="2"/>
  <c r="AW192" i="2"/>
  <c r="AU192" i="2"/>
  <c r="AS192" i="2"/>
  <c r="AQ192" i="2"/>
  <c r="AO192" i="2"/>
  <c r="AK192" i="2"/>
  <c r="AI192" i="2"/>
  <c r="AG192" i="2"/>
  <c r="AE192" i="2"/>
  <c r="AC192" i="2"/>
  <c r="AA192" i="2"/>
  <c r="Y192" i="2"/>
  <c r="W192" i="2"/>
  <c r="U192" i="2"/>
  <c r="S192" i="2"/>
  <c r="Q192" i="2"/>
  <c r="O192" i="2"/>
  <c r="M192" i="2"/>
  <c r="K192" i="2"/>
  <c r="I192" i="2"/>
  <c r="G192" i="2"/>
  <c r="E192" i="2"/>
  <c r="BK191" i="2"/>
  <c r="BE191" i="2"/>
  <c r="BC191" i="2"/>
  <c r="BA191" i="2"/>
  <c r="AY191" i="2"/>
  <c r="AW191" i="2"/>
  <c r="AU191" i="2"/>
  <c r="AS191" i="2"/>
  <c r="AQ191" i="2"/>
  <c r="AO191" i="2"/>
  <c r="AK191" i="2"/>
  <c r="AI191" i="2"/>
  <c r="AG191" i="2"/>
  <c r="AE191" i="2"/>
  <c r="AC191" i="2"/>
  <c r="AA191" i="2"/>
  <c r="Y191" i="2"/>
  <c r="W191" i="2"/>
  <c r="U191" i="2"/>
  <c r="S191" i="2"/>
  <c r="Q191" i="2"/>
  <c r="O191" i="2"/>
  <c r="M191" i="2"/>
  <c r="K191" i="2"/>
  <c r="I191" i="2"/>
  <c r="G191" i="2"/>
  <c r="E191" i="2"/>
  <c r="BK190" i="2"/>
  <c r="BE190" i="2"/>
  <c r="BC190" i="2"/>
  <c r="BA190" i="2"/>
  <c r="AY190" i="2"/>
  <c r="AW190" i="2"/>
  <c r="AU190" i="2"/>
  <c r="AS190" i="2"/>
  <c r="AQ190" i="2"/>
  <c r="AO190" i="2"/>
  <c r="AK190" i="2"/>
  <c r="AI190" i="2"/>
  <c r="AG190" i="2"/>
  <c r="AE190" i="2"/>
  <c r="AC190" i="2"/>
  <c r="AA190" i="2"/>
  <c r="Y190" i="2"/>
  <c r="W190" i="2"/>
  <c r="U190" i="2"/>
  <c r="S190" i="2"/>
  <c r="Q190" i="2"/>
  <c r="O190" i="2"/>
  <c r="M190" i="2"/>
  <c r="K190" i="2"/>
  <c r="I190" i="2"/>
  <c r="G190" i="2"/>
  <c r="E190" i="2"/>
  <c r="BK189" i="2"/>
  <c r="BE189" i="2"/>
  <c r="BC189" i="2"/>
  <c r="BA189" i="2"/>
  <c r="AY189" i="2"/>
  <c r="AW189" i="2"/>
  <c r="AU189" i="2"/>
  <c r="AS189" i="2"/>
  <c r="AQ189" i="2"/>
  <c r="AO189" i="2"/>
  <c r="AK189" i="2"/>
  <c r="AI189" i="2"/>
  <c r="AG189" i="2"/>
  <c r="AE189" i="2"/>
  <c r="AC189" i="2"/>
  <c r="AA189" i="2"/>
  <c r="Y189" i="2"/>
  <c r="W189" i="2"/>
  <c r="U189" i="2"/>
  <c r="S189" i="2"/>
  <c r="Q189" i="2"/>
  <c r="O189" i="2"/>
  <c r="M189" i="2"/>
  <c r="K189" i="2"/>
  <c r="I189" i="2"/>
  <c r="G189" i="2"/>
  <c r="E189" i="2"/>
  <c r="BK188" i="2"/>
  <c r="BE188" i="2"/>
  <c r="BC188" i="2"/>
  <c r="BA188" i="2"/>
  <c r="AY188" i="2"/>
  <c r="AW188" i="2"/>
  <c r="AU188" i="2"/>
  <c r="AS188" i="2"/>
  <c r="AQ188" i="2"/>
  <c r="AO188" i="2"/>
  <c r="AK188" i="2"/>
  <c r="AI188" i="2"/>
  <c r="AG188" i="2"/>
  <c r="AE188" i="2"/>
  <c r="AC188" i="2"/>
  <c r="AA188" i="2"/>
  <c r="Y188" i="2"/>
  <c r="W188" i="2"/>
  <c r="U188" i="2"/>
  <c r="S188" i="2"/>
  <c r="Q188" i="2"/>
  <c r="O188" i="2"/>
  <c r="M188" i="2"/>
  <c r="K188" i="2"/>
  <c r="I188" i="2"/>
  <c r="G188" i="2"/>
  <c r="E188" i="2"/>
  <c r="BK187" i="2"/>
  <c r="BE187" i="2"/>
  <c r="BC187" i="2"/>
  <c r="BA187" i="2"/>
  <c r="AY187" i="2"/>
  <c r="AW187" i="2"/>
  <c r="AU187" i="2"/>
  <c r="AS187" i="2"/>
  <c r="AQ187" i="2"/>
  <c r="AO187" i="2"/>
  <c r="AK187" i="2"/>
  <c r="AI187" i="2"/>
  <c r="AG187" i="2"/>
  <c r="AE187" i="2"/>
  <c r="AC187" i="2"/>
  <c r="AA187" i="2"/>
  <c r="Y187" i="2"/>
  <c r="W187" i="2"/>
  <c r="U187" i="2"/>
  <c r="S187" i="2"/>
  <c r="Q187" i="2"/>
  <c r="O187" i="2"/>
  <c r="M187" i="2"/>
  <c r="K187" i="2"/>
  <c r="I187" i="2"/>
  <c r="G187" i="2"/>
  <c r="E187" i="2"/>
  <c r="BK186" i="2"/>
  <c r="BE186" i="2"/>
  <c r="BC186" i="2"/>
  <c r="BA186" i="2"/>
  <c r="AY186" i="2"/>
  <c r="AW186" i="2"/>
  <c r="AU186" i="2"/>
  <c r="AS186" i="2"/>
  <c r="AQ186" i="2"/>
  <c r="AO186" i="2"/>
  <c r="AK186" i="2"/>
  <c r="AI186" i="2"/>
  <c r="AG186" i="2"/>
  <c r="AE186" i="2"/>
  <c r="AC186" i="2"/>
  <c r="AA186" i="2"/>
  <c r="Y186" i="2"/>
  <c r="W186" i="2"/>
  <c r="U186" i="2"/>
  <c r="S186" i="2"/>
  <c r="Q186" i="2"/>
  <c r="O186" i="2"/>
  <c r="M186" i="2"/>
  <c r="K186" i="2"/>
  <c r="I186" i="2"/>
  <c r="G186" i="2"/>
  <c r="E186" i="2"/>
  <c r="BK185" i="2"/>
  <c r="BE185" i="2"/>
  <c r="BC185" i="2"/>
  <c r="BA185" i="2"/>
  <c r="AY185" i="2"/>
  <c r="AW185" i="2"/>
  <c r="AU185" i="2"/>
  <c r="AS185" i="2"/>
  <c r="AQ185" i="2"/>
  <c r="AO185" i="2"/>
  <c r="AK185" i="2"/>
  <c r="AI185" i="2"/>
  <c r="AG185" i="2"/>
  <c r="AE185" i="2"/>
  <c r="AC185" i="2"/>
  <c r="AA185" i="2"/>
  <c r="Y185" i="2"/>
  <c r="W185" i="2"/>
  <c r="U185" i="2"/>
  <c r="S185" i="2"/>
  <c r="Q185" i="2"/>
  <c r="O185" i="2"/>
  <c r="M185" i="2"/>
  <c r="K185" i="2"/>
  <c r="I185" i="2"/>
  <c r="G185" i="2"/>
  <c r="E185" i="2"/>
  <c r="BK184" i="2"/>
  <c r="BE184" i="2"/>
  <c r="BC184" i="2"/>
  <c r="BA184" i="2"/>
  <c r="AY184" i="2"/>
  <c r="AW184" i="2"/>
  <c r="AU184" i="2"/>
  <c r="AS184" i="2"/>
  <c r="AQ184" i="2"/>
  <c r="AO184" i="2"/>
  <c r="AK184" i="2"/>
  <c r="AI184" i="2"/>
  <c r="AG184" i="2"/>
  <c r="AE184" i="2"/>
  <c r="AC184" i="2"/>
  <c r="AA184" i="2"/>
  <c r="Y184" i="2"/>
  <c r="W184" i="2"/>
  <c r="U184" i="2"/>
  <c r="S184" i="2"/>
  <c r="Q184" i="2"/>
  <c r="O184" i="2"/>
  <c r="M184" i="2"/>
  <c r="K184" i="2"/>
  <c r="I184" i="2"/>
  <c r="G184" i="2"/>
  <c r="E184" i="2"/>
  <c r="BK183" i="2"/>
  <c r="BE183" i="2"/>
  <c r="BC183" i="2"/>
  <c r="BA183" i="2"/>
  <c r="AY183" i="2"/>
  <c r="AW183" i="2"/>
  <c r="AU183" i="2"/>
  <c r="AS183" i="2"/>
  <c r="AQ183" i="2"/>
  <c r="AO183" i="2"/>
  <c r="AK183" i="2"/>
  <c r="AI183" i="2"/>
  <c r="AG183" i="2"/>
  <c r="AE183" i="2"/>
  <c r="AC183" i="2"/>
  <c r="AA183" i="2"/>
  <c r="Y183" i="2"/>
  <c r="W183" i="2"/>
  <c r="U183" i="2"/>
  <c r="S183" i="2"/>
  <c r="Q183" i="2"/>
  <c r="O183" i="2"/>
  <c r="M183" i="2"/>
  <c r="K183" i="2"/>
  <c r="I183" i="2"/>
  <c r="G183" i="2"/>
  <c r="E183" i="2"/>
  <c r="BK182" i="2"/>
  <c r="BE182" i="2"/>
  <c r="BC182" i="2"/>
  <c r="BA182" i="2"/>
  <c r="AY182" i="2"/>
  <c r="AW182" i="2"/>
  <c r="AU182" i="2"/>
  <c r="AS182" i="2"/>
  <c r="AQ182" i="2"/>
  <c r="AO182" i="2"/>
  <c r="AK182" i="2"/>
  <c r="AI182" i="2"/>
  <c r="AG182" i="2"/>
  <c r="AE182" i="2"/>
  <c r="AC182" i="2"/>
  <c r="AA182" i="2"/>
  <c r="Y182" i="2"/>
  <c r="W182" i="2"/>
  <c r="U182" i="2"/>
  <c r="S182" i="2"/>
  <c r="Q182" i="2"/>
  <c r="O182" i="2"/>
  <c r="M182" i="2"/>
  <c r="K182" i="2"/>
  <c r="I182" i="2"/>
  <c r="G182" i="2"/>
  <c r="E182" i="2"/>
  <c r="BK181" i="2"/>
  <c r="BE181" i="2"/>
  <c r="BC181" i="2"/>
  <c r="BA181" i="2"/>
  <c r="AY181" i="2"/>
  <c r="AW181" i="2"/>
  <c r="AU181" i="2"/>
  <c r="AS181" i="2"/>
  <c r="AQ181" i="2"/>
  <c r="AO181" i="2"/>
  <c r="AK181" i="2"/>
  <c r="AI181" i="2"/>
  <c r="AG181" i="2"/>
  <c r="AE181" i="2"/>
  <c r="AC181" i="2"/>
  <c r="AA181" i="2"/>
  <c r="Y181" i="2"/>
  <c r="W181" i="2"/>
  <c r="U181" i="2"/>
  <c r="S181" i="2"/>
  <c r="Q181" i="2"/>
  <c r="O181" i="2"/>
  <c r="M181" i="2"/>
  <c r="K181" i="2"/>
  <c r="I181" i="2"/>
  <c r="G181" i="2"/>
  <c r="E181" i="2"/>
  <c r="BK180" i="2"/>
  <c r="BE180" i="2"/>
  <c r="BC180" i="2"/>
  <c r="BA180" i="2"/>
  <c r="AY180" i="2"/>
  <c r="AW180" i="2"/>
  <c r="AU180" i="2"/>
  <c r="AS180" i="2"/>
  <c r="AQ180" i="2"/>
  <c r="AO180" i="2"/>
  <c r="AK180" i="2"/>
  <c r="AI180" i="2"/>
  <c r="AG180" i="2"/>
  <c r="AE180" i="2"/>
  <c r="AC180" i="2"/>
  <c r="AA180" i="2"/>
  <c r="Y180" i="2"/>
  <c r="W180" i="2"/>
  <c r="U180" i="2"/>
  <c r="S180" i="2"/>
  <c r="Q180" i="2"/>
  <c r="O180" i="2"/>
  <c r="M180" i="2"/>
  <c r="K180" i="2"/>
  <c r="I180" i="2"/>
  <c r="G180" i="2"/>
  <c r="E180" i="2"/>
  <c r="BK179" i="2"/>
  <c r="BE179" i="2"/>
  <c r="BC179" i="2"/>
  <c r="BA179" i="2"/>
  <c r="AY179" i="2"/>
  <c r="AW179" i="2"/>
  <c r="AU179" i="2"/>
  <c r="AS179" i="2"/>
  <c r="AQ179" i="2"/>
  <c r="AO179" i="2"/>
  <c r="AK179" i="2"/>
  <c r="AI179" i="2"/>
  <c r="AG179" i="2"/>
  <c r="AE179" i="2"/>
  <c r="AC179" i="2"/>
  <c r="AA179" i="2"/>
  <c r="Y179" i="2"/>
  <c r="W179" i="2"/>
  <c r="U179" i="2"/>
  <c r="S179" i="2"/>
  <c r="Q179" i="2"/>
  <c r="O179" i="2"/>
  <c r="M179" i="2"/>
  <c r="K179" i="2"/>
  <c r="I179" i="2"/>
  <c r="G179" i="2"/>
  <c r="E179" i="2"/>
  <c r="BK178" i="2"/>
  <c r="BE178" i="2"/>
  <c r="BC178" i="2"/>
  <c r="BA178" i="2"/>
  <c r="AY178" i="2"/>
  <c r="AW178" i="2"/>
  <c r="AU178" i="2"/>
  <c r="AS178" i="2"/>
  <c r="AQ178" i="2"/>
  <c r="AO178" i="2"/>
  <c r="AK178" i="2"/>
  <c r="AI178" i="2"/>
  <c r="AG178" i="2"/>
  <c r="AE178" i="2"/>
  <c r="AC178" i="2"/>
  <c r="AA178" i="2"/>
  <c r="Y178" i="2"/>
  <c r="W178" i="2"/>
  <c r="U178" i="2"/>
  <c r="S178" i="2"/>
  <c r="Q178" i="2"/>
  <c r="O178" i="2"/>
  <c r="M178" i="2"/>
  <c r="K178" i="2"/>
  <c r="I178" i="2"/>
  <c r="G178" i="2"/>
  <c r="E178" i="2"/>
  <c r="BK177" i="2"/>
  <c r="BE177" i="2"/>
  <c r="BC177" i="2"/>
  <c r="BA177" i="2"/>
  <c r="AY177" i="2"/>
  <c r="AW177" i="2"/>
  <c r="AU177" i="2"/>
  <c r="AS177" i="2"/>
  <c r="AQ177" i="2"/>
  <c r="AO177" i="2"/>
  <c r="AK177" i="2"/>
  <c r="AI177" i="2"/>
  <c r="AG177" i="2"/>
  <c r="AE177" i="2"/>
  <c r="AC177" i="2"/>
  <c r="AA177" i="2"/>
  <c r="Y177" i="2"/>
  <c r="W177" i="2"/>
  <c r="U177" i="2"/>
  <c r="S177" i="2"/>
  <c r="Q177" i="2"/>
  <c r="O177" i="2"/>
  <c r="M177" i="2"/>
  <c r="K177" i="2"/>
  <c r="I177" i="2"/>
  <c r="G177" i="2"/>
  <c r="E177" i="2"/>
  <c r="BK176" i="2"/>
  <c r="BE176" i="2"/>
  <c r="BC176" i="2"/>
  <c r="BA176" i="2"/>
  <c r="AY176" i="2"/>
  <c r="AW176" i="2"/>
  <c r="AU176" i="2"/>
  <c r="AS176" i="2"/>
  <c r="AQ176" i="2"/>
  <c r="AO176" i="2"/>
  <c r="AK176" i="2"/>
  <c r="AI176" i="2"/>
  <c r="AG176" i="2"/>
  <c r="AE176" i="2"/>
  <c r="AC176" i="2"/>
  <c r="AA176" i="2"/>
  <c r="Y176" i="2"/>
  <c r="W176" i="2"/>
  <c r="U176" i="2"/>
  <c r="S176" i="2"/>
  <c r="Q176" i="2"/>
  <c r="O176" i="2"/>
  <c r="M176" i="2"/>
  <c r="K176" i="2"/>
  <c r="I176" i="2"/>
  <c r="G176" i="2"/>
  <c r="E176" i="2"/>
  <c r="BK175" i="2"/>
  <c r="BE175" i="2"/>
  <c r="BC175" i="2"/>
  <c r="BA175" i="2"/>
  <c r="AY175" i="2"/>
  <c r="AW175" i="2"/>
  <c r="AU175" i="2"/>
  <c r="AS175" i="2"/>
  <c r="AQ175" i="2"/>
  <c r="AO175" i="2"/>
  <c r="AK175" i="2"/>
  <c r="AI175" i="2"/>
  <c r="AG175" i="2"/>
  <c r="AE175" i="2"/>
  <c r="AC175" i="2"/>
  <c r="AA175" i="2"/>
  <c r="Y175" i="2"/>
  <c r="W175" i="2"/>
  <c r="U175" i="2"/>
  <c r="S175" i="2"/>
  <c r="Q175" i="2"/>
  <c r="O175" i="2"/>
  <c r="M175" i="2"/>
  <c r="K175" i="2"/>
  <c r="I175" i="2"/>
  <c r="G175" i="2"/>
  <c r="E175" i="2"/>
  <c r="BK174" i="2"/>
  <c r="BE174" i="2"/>
  <c r="BC174" i="2"/>
  <c r="BA174" i="2"/>
  <c r="AY174" i="2"/>
  <c r="AW174" i="2"/>
  <c r="AU174" i="2"/>
  <c r="AS174" i="2"/>
  <c r="AQ174" i="2"/>
  <c r="AO174" i="2"/>
  <c r="AK174" i="2"/>
  <c r="AI174" i="2"/>
  <c r="AG174" i="2"/>
  <c r="AE174" i="2"/>
  <c r="AC174" i="2"/>
  <c r="AA174" i="2"/>
  <c r="Y174" i="2"/>
  <c r="W174" i="2"/>
  <c r="U174" i="2"/>
  <c r="S174" i="2"/>
  <c r="Q174" i="2"/>
  <c r="O174" i="2"/>
  <c r="M174" i="2"/>
  <c r="K174" i="2"/>
  <c r="I174" i="2"/>
  <c r="G174" i="2"/>
  <c r="E174" i="2"/>
  <c r="BK173" i="2"/>
  <c r="BE173" i="2"/>
  <c r="BC173" i="2"/>
  <c r="BA173" i="2"/>
  <c r="AY173" i="2"/>
  <c r="AW173" i="2"/>
  <c r="AU173" i="2"/>
  <c r="AS173" i="2"/>
  <c r="AQ173" i="2"/>
  <c r="AO173" i="2"/>
  <c r="AK173" i="2"/>
  <c r="AI173" i="2"/>
  <c r="AG173" i="2"/>
  <c r="AE173" i="2"/>
  <c r="AC173" i="2"/>
  <c r="AA173" i="2"/>
  <c r="Y173" i="2"/>
  <c r="W173" i="2"/>
  <c r="U173" i="2"/>
  <c r="S173" i="2"/>
  <c r="Q173" i="2"/>
  <c r="O173" i="2"/>
  <c r="M173" i="2"/>
  <c r="K173" i="2"/>
  <c r="I173" i="2"/>
  <c r="G173" i="2"/>
  <c r="E173" i="2"/>
  <c r="BK172" i="2"/>
  <c r="BE172" i="2"/>
  <c r="BC172" i="2"/>
  <c r="BA172" i="2"/>
  <c r="AY172" i="2"/>
  <c r="AW172" i="2"/>
  <c r="AU172" i="2"/>
  <c r="AS172" i="2"/>
  <c r="AQ172" i="2"/>
  <c r="AO172" i="2"/>
  <c r="AK172" i="2"/>
  <c r="AI172" i="2"/>
  <c r="AG172" i="2"/>
  <c r="AE172" i="2"/>
  <c r="AC172" i="2"/>
  <c r="AA172" i="2"/>
  <c r="Y172" i="2"/>
  <c r="W172" i="2"/>
  <c r="U172" i="2"/>
  <c r="S172" i="2"/>
  <c r="Q172" i="2"/>
  <c r="O172" i="2"/>
  <c r="M172" i="2"/>
  <c r="K172" i="2"/>
  <c r="I172" i="2"/>
  <c r="G172" i="2"/>
  <c r="E172" i="2"/>
  <c r="BK171" i="2"/>
  <c r="BE171" i="2"/>
  <c r="BC171" i="2"/>
  <c r="BA171" i="2"/>
  <c r="AY171" i="2"/>
  <c r="AW171" i="2"/>
  <c r="AU171" i="2"/>
  <c r="AS171" i="2"/>
  <c r="AQ171" i="2"/>
  <c r="AO171" i="2"/>
  <c r="AK171" i="2"/>
  <c r="AI171" i="2"/>
  <c r="AG171" i="2"/>
  <c r="AE171" i="2"/>
  <c r="AC171" i="2"/>
  <c r="AA171" i="2"/>
  <c r="Y171" i="2"/>
  <c r="W171" i="2"/>
  <c r="U171" i="2"/>
  <c r="S171" i="2"/>
  <c r="Q171" i="2"/>
  <c r="O171" i="2"/>
  <c r="M171" i="2"/>
  <c r="K171" i="2"/>
  <c r="I171" i="2"/>
  <c r="G171" i="2"/>
  <c r="E171" i="2"/>
  <c r="BK170" i="2"/>
  <c r="BE170" i="2"/>
  <c r="BC170" i="2"/>
  <c r="BA170" i="2"/>
  <c r="AY170" i="2"/>
  <c r="AW170" i="2"/>
  <c r="AU170" i="2"/>
  <c r="AS170" i="2"/>
  <c r="AQ170" i="2"/>
  <c r="AO170" i="2"/>
  <c r="AK170" i="2"/>
  <c r="AI170" i="2"/>
  <c r="AG170" i="2"/>
  <c r="AE170" i="2"/>
  <c r="AC170" i="2"/>
  <c r="AA170" i="2"/>
  <c r="Y170" i="2"/>
  <c r="W170" i="2"/>
  <c r="U170" i="2"/>
  <c r="S170" i="2"/>
  <c r="Q170" i="2"/>
  <c r="O170" i="2"/>
  <c r="M170" i="2"/>
  <c r="K170" i="2"/>
  <c r="I170" i="2"/>
  <c r="G170" i="2"/>
  <c r="E170" i="2"/>
  <c r="BK169" i="2"/>
  <c r="BE169" i="2"/>
  <c r="BC169" i="2"/>
  <c r="BA169" i="2"/>
  <c r="AY169" i="2"/>
  <c r="AW169" i="2"/>
  <c r="AU169" i="2"/>
  <c r="AS169" i="2"/>
  <c r="AQ169" i="2"/>
  <c r="AO169" i="2"/>
  <c r="AK169" i="2"/>
  <c r="AI169" i="2"/>
  <c r="AG169" i="2"/>
  <c r="AE169" i="2"/>
  <c r="AC169" i="2"/>
  <c r="AA169" i="2"/>
  <c r="Y169" i="2"/>
  <c r="W169" i="2"/>
  <c r="U169" i="2"/>
  <c r="S169" i="2"/>
  <c r="Q169" i="2"/>
  <c r="O169" i="2"/>
  <c r="M169" i="2"/>
  <c r="K169" i="2"/>
  <c r="I169" i="2"/>
  <c r="G169" i="2"/>
  <c r="E169" i="2"/>
  <c r="BK168" i="2"/>
  <c r="BE168" i="2"/>
  <c r="BC168" i="2"/>
  <c r="BA168" i="2"/>
  <c r="AY168" i="2"/>
  <c r="AW168" i="2"/>
  <c r="AU168" i="2"/>
  <c r="AS168" i="2"/>
  <c r="AQ168" i="2"/>
  <c r="AO168" i="2"/>
  <c r="AK168" i="2"/>
  <c r="AI168" i="2"/>
  <c r="AG168" i="2"/>
  <c r="AE168" i="2"/>
  <c r="AC168" i="2"/>
  <c r="AA168" i="2"/>
  <c r="Y168" i="2"/>
  <c r="W168" i="2"/>
  <c r="U168" i="2"/>
  <c r="S168" i="2"/>
  <c r="Q168" i="2"/>
  <c r="O168" i="2"/>
  <c r="M168" i="2"/>
  <c r="K168" i="2"/>
  <c r="I168" i="2"/>
  <c r="G168" i="2"/>
  <c r="E168" i="2"/>
  <c r="BK167" i="2"/>
  <c r="BE167" i="2"/>
  <c r="BC167" i="2"/>
  <c r="BA167" i="2"/>
  <c r="AY167" i="2"/>
  <c r="AW167" i="2"/>
  <c r="AU167" i="2"/>
  <c r="AS167" i="2"/>
  <c r="AQ167" i="2"/>
  <c r="AO167" i="2"/>
  <c r="AK167" i="2"/>
  <c r="AI167" i="2"/>
  <c r="AG167" i="2"/>
  <c r="AE167" i="2"/>
  <c r="AC167" i="2"/>
  <c r="AA167" i="2"/>
  <c r="Y167" i="2"/>
  <c r="W167" i="2"/>
  <c r="U167" i="2"/>
  <c r="S167" i="2"/>
  <c r="Q167" i="2"/>
  <c r="O167" i="2"/>
  <c r="M167" i="2"/>
  <c r="K167" i="2"/>
  <c r="I167" i="2"/>
  <c r="G167" i="2"/>
  <c r="E167" i="2"/>
  <c r="BK166" i="2"/>
  <c r="BE166" i="2"/>
  <c r="BC166" i="2"/>
  <c r="BA166" i="2"/>
  <c r="AY166" i="2"/>
  <c r="AW166" i="2"/>
  <c r="AU166" i="2"/>
  <c r="AS166" i="2"/>
  <c r="AQ166" i="2"/>
  <c r="AO166" i="2"/>
  <c r="AK166" i="2"/>
  <c r="AI166" i="2"/>
  <c r="AG166" i="2"/>
  <c r="AE166" i="2"/>
  <c r="AC166" i="2"/>
  <c r="AA166" i="2"/>
  <c r="Y166" i="2"/>
  <c r="W166" i="2"/>
  <c r="U166" i="2"/>
  <c r="S166" i="2"/>
  <c r="Q166" i="2"/>
  <c r="O166" i="2"/>
  <c r="M166" i="2"/>
  <c r="K166" i="2"/>
  <c r="I166" i="2"/>
  <c r="G166" i="2"/>
  <c r="E166" i="2"/>
  <c r="BK165" i="2"/>
  <c r="BE165" i="2"/>
  <c r="BC165" i="2"/>
  <c r="BA165" i="2"/>
  <c r="AY165" i="2"/>
  <c r="AW165" i="2"/>
  <c r="AU165" i="2"/>
  <c r="AS165" i="2"/>
  <c r="AQ165" i="2"/>
  <c r="AO165" i="2"/>
  <c r="AK165" i="2"/>
  <c r="AI165" i="2"/>
  <c r="AG165" i="2"/>
  <c r="AE165" i="2"/>
  <c r="AC165" i="2"/>
  <c r="AA165" i="2"/>
  <c r="Y165" i="2"/>
  <c r="W165" i="2"/>
  <c r="U165" i="2"/>
  <c r="S165" i="2"/>
  <c r="Q165" i="2"/>
  <c r="O165" i="2"/>
  <c r="M165" i="2"/>
  <c r="K165" i="2"/>
  <c r="I165" i="2"/>
  <c r="G165" i="2"/>
  <c r="E165" i="2"/>
  <c r="BK164" i="2"/>
  <c r="BE164" i="2"/>
  <c r="BC164" i="2"/>
  <c r="BA164" i="2"/>
  <c r="AY164" i="2"/>
  <c r="AW164" i="2"/>
  <c r="AU164" i="2"/>
  <c r="AS164" i="2"/>
  <c r="AQ164" i="2"/>
  <c r="AO164" i="2"/>
  <c r="AK164" i="2"/>
  <c r="AI164" i="2"/>
  <c r="AG164" i="2"/>
  <c r="AE164" i="2"/>
  <c r="AC164" i="2"/>
  <c r="AA164" i="2"/>
  <c r="Y164" i="2"/>
  <c r="W164" i="2"/>
  <c r="U164" i="2"/>
  <c r="S164" i="2"/>
  <c r="Q164" i="2"/>
  <c r="O164" i="2"/>
  <c r="M164" i="2"/>
  <c r="K164" i="2"/>
  <c r="I164" i="2"/>
  <c r="G164" i="2"/>
  <c r="E164" i="2"/>
  <c r="BK163" i="2"/>
  <c r="BE163" i="2"/>
  <c r="BC163" i="2"/>
  <c r="BA163" i="2"/>
  <c r="AY163" i="2"/>
  <c r="AW163" i="2"/>
  <c r="AU163" i="2"/>
  <c r="AS163" i="2"/>
  <c r="AQ163" i="2"/>
  <c r="AO163" i="2"/>
  <c r="AK163" i="2"/>
  <c r="AI163" i="2"/>
  <c r="AG163" i="2"/>
  <c r="AE163" i="2"/>
  <c r="AC163" i="2"/>
  <c r="AA163" i="2"/>
  <c r="Y163" i="2"/>
  <c r="W163" i="2"/>
  <c r="U163" i="2"/>
  <c r="S163" i="2"/>
  <c r="Q163" i="2"/>
  <c r="O163" i="2"/>
  <c r="M163" i="2"/>
  <c r="K163" i="2"/>
  <c r="I163" i="2"/>
  <c r="G163" i="2"/>
  <c r="E163" i="2"/>
  <c r="BK162" i="2"/>
  <c r="BE162" i="2"/>
  <c r="BC162" i="2"/>
  <c r="BA162" i="2"/>
  <c r="AY162" i="2"/>
  <c r="AW162" i="2"/>
  <c r="AU162" i="2"/>
  <c r="AS162" i="2"/>
  <c r="AQ162" i="2"/>
  <c r="AO162" i="2"/>
  <c r="AK162" i="2"/>
  <c r="AI162" i="2"/>
  <c r="AG162" i="2"/>
  <c r="AE162" i="2"/>
  <c r="AC162" i="2"/>
  <c r="AA162" i="2"/>
  <c r="Y162" i="2"/>
  <c r="W162" i="2"/>
  <c r="U162" i="2"/>
  <c r="S162" i="2"/>
  <c r="Q162" i="2"/>
  <c r="O162" i="2"/>
  <c r="M162" i="2"/>
  <c r="K162" i="2"/>
  <c r="I162" i="2"/>
  <c r="G162" i="2"/>
  <c r="E162" i="2"/>
  <c r="BK161" i="2"/>
  <c r="BE161" i="2"/>
  <c r="BC161" i="2"/>
  <c r="BA161" i="2"/>
  <c r="AY161" i="2"/>
  <c r="AW161" i="2"/>
  <c r="AU161" i="2"/>
  <c r="AS161" i="2"/>
  <c r="AQ161" i="2"/>
  <c r="AO161" i="2"/>
  <c r="AK161" i="2"/>
  <c r="AI161" i="2"/>
  <c r="AG161" i="2"/>
  <c r="AE161" i="2"/>
  <c r="AC161" i="2"/>
  <c r="AA161" i="2"/>
  <c r="Y161" i="2"/>
  <c r="W161" i="2"/>
  <c r="U161" i="2"/>
  <c r="S161" i="2"/>
  <c r="Q161" i="2"/>
  <c r="O161" i="2"/>
  <c r="M161" i="2"/>
  <c r="K161" i="2"/>
  <c r="I161" i="2"/>
  <c r="G161" i="2"/>
  <c r="E161" i="2"/>
  <c r="BK160" i="2"/>
  <c r="BE160" i="2"/>
  <c r="BC160" i="2"/>
  <c r="BA160" i="2"/>
  <c r="AY160" i="2"/>
  <c r="AW160" i="2"/>
  <c r="AU160" i="2"/>
  <c r="AS160" i="2"/>
  <c r="AQ160" i="2"/>
  <c r="AO160" i="2"/>
  <c r="AK160" i="2"/>
  <c r="AI160" i="2"/>
  <c r="AG160" i="2"/>
  <c r="AE160" i="2"/>
  <c r="AC160" i="2"/>
  <c r="AA160" i="2"/>
  <c r="Y160" i="2"/>
  <c r="W160" i="2"/>
  <c r="U160" i="2"/>
  <c r="S160" i="2"/>
  <c r="Q160" i="2"/>
  <c r="O160" i="2"/>
  <c r="M160" i="2"/>
  <c r="K160" i="2"/>
  <c r="I160" i="2"/>
  <c r="G160" i="2"/>
  <c r="E160" i="2"/>
  <c r="BK159" i="2"/>
  <c r="BE159" i="2"/>
  <c r="BC159" i="2"/>
  <c r="BA159" i="2"/>
  <c r="AY159" i="2"/>
  <c r="AW159" i="2"/>
  <c r="AU159" i="2"/>
  <c r="AS159" i="2"/>
  <c r="AQ159" i="2"/>
  <c r="AO159" i="2"/>
  <c r="AK159" i="2"/>
  <c r="AI159" i="2"/>
  <c r="AG159" i="2"/>
  <c r="AE159" i="2"/>
  <c r="AC159" i="2"/>
  <c r="AA159" i="2"/>
  <c r="Y159" i="2"/>
  <c r="W159" i="2"/>
  <c r="U159" i="2"/>
  <c r="S159" i="2"/>
  <c r="Q159" i="2"/>
  <c r="O159" i="2"/>
  <c r="M159" i="2"/>
  <c r="K159" i="2"/>
  <c r="I159" i="2"/>
  <c r="G159" i="2"/>
  <c r="E159" i="2"/>
  <c r="BK158" i="2"/>
  <c r="BE158" i="2"/>
  <c r="BC158" i="2"/>
  <c r="BA158" i="2"/>
  <c r="AY158" i="2"/>
  <c r="AW158" i="2"/>
  <c r="AU158" i="2"/>
  <c r="AS158" i="2"/>
  <c r="AQ158" i="2"/>
  <c r="AO158" i="2"/>
  <c r="AK158" i="2"/>
  <c r="AI158" i="2"/>
  <c r="AG158" i="2"/>
  <c r="AE158" i="2"/>
  <c r="AC158" i="2"/>
  <c r="AA158" i="2"/>
  <c r="Y158" i="2"/>
  <c r="W158" i="2"/>
  <c r="U158" i="2"/>
  <c r="S158" i="2"/>
  <c r="Q158" i="2"/>
  <c r="O158" i="2"/>
  <c r="M158" i="2"/>
  <c r="K158" i="2"/>
  <c r="I158" i="2"/>
  <c r="G158" i="2"/>
  <c r="E158" i="2"/>
  <c r="BK157" i="2"/>
  <c r="BE157" i="2"/>
  <c r="BC157" i="2"/>
  <c r="BA157" i="2"/>
  <c r="AY157" i="2"/>
  <c r="AW157" i="2"/>
  <c r="AU157" i="2"/>
  <c r="AS157" i="2"/>
  <c r="AQ157" i="2"/>
  <c r="AO157" i="2"/>
  <c r="AK157" i="2"/>
  <c r="AI157" i="2"/>
  <c r="AG157" i="2"/>
  <c r="AE157" i="2"/>
  <c r="AC157" i="2"/>
  <c r="AA157" i="2"/>
  <c r="Y157" i="2"/>
  <c r="W157" i="2"/>
  <c r="U157" i="2"/>
  <c r="S157" i="2"/>
  <c r="Q157" i="2"/>
  <c r="O157" i="2"/>
  <c r="M157" i="2"/>
  <c r="K157" i="2"/>
  <c r="I157" i="2"/>
  <c r="G157" i="2"/>
  <c r="E157" i="2"/>
  <c r="BK156" i="2"/>
  <c r="BE156" i="2"/>
  <c r="BC156" i="2"/>
  <c r="BA156" i="2"/>
  <c r="AY156" i="2"/>
  <c r="AW156" i="2"/>
  <c r="AU156" i="2"/>
  <c r="AS156" i="2"/>
  <c r="AQ156" i="2"/>
  <c r="AO156" i="2"/>
  <c r="AK156" i="2"/>
  <c r="AI156" i="2"/>
  <c r="AG156" i="2"/>
  <c r="AE156" i="2"/>
  <c r="AC156" i="2"/>
  <c r="AA156" i="2"/>
  <c r="Y156" i="2"/>
  <c r="W156" i="2"/>
  <c r="U156" i="2"/>
  <c r="S156" i="2"/>
  <c r="Q156" i="2"/>
  <c r="O156" i="2"/>
  <c r="M156" i="2"/>
  <c r="K156" i="2"/>
  <c r="I156" i="2"/>
  <c r="G156" i="2"/>
  <c r="E156" i="2"/>
  <c r="BK155" i="2"/>
  <c r="BE155" i="2"/>
  <c r="BC155" i="2"/>
  <c r="BA155" i="2"/>
  <c r="AY155" i="2"/>
  <c r="AW155" i="2"/>
  <c r="AU155" i="2"/>
  <c r="AS155" i="2"/>
  <c r="AQ155" i="2"/>
  <c r="AO155" i="2"/>
  <c r="AK155" i="2"/>
  <c r="AI155" i="2"/>
  <c r="AG155" i="2"/>
  <c r="AE155" i="2"/>
  <c r="AC155" i="2"/>
  <c r="AA155" i="2"/>
  <c r="Y155" i="2"/>
  <c r="W155" i="2"/>
  <c r="U155" i="2"/>
  <c r="S155" i="2"/>
  <c r="Q155" i="2"/>
  <c r="O155" i="2"/>
  <c r="M155" i="2"/>
  <c r="K155" i="2"/>
  <c r="I155" i="2"/>
  <c r="G155" i="2"/>
  <c r="E155" i="2"/>
  <c r="BK154" i="2"/>
  <c r="BE154" i="2"/>
  <c r="BC154" i="2"/>
  <c r="BA154" i="2"/>
  <c r="AY154" i="2"/>
  <c r="AW154" i="2"/>
  <c r="AU154" i="2"/>
  <c r="AS154" i="2"/>
  <c r="AQ154" i="2"/>
  <c r="AO154" i="2"/>
  <c r="AK154" i="2"/>
  <c r="AI154" i="2"/>
  <c r="AG154" i="2"/>
  <c r="AE154" i="2"/>
  <c r="AC154" i="2"/>
  <c r="AA154" i="2"/>
  <c r="Y154" i="2"/>
  <c r="W154" i="2"/>
  <c r="U154" i="2"/>
  <c r="S154" i="2"/>
  <c r="Q154" i="2"/>
  <c r="O154" i="2"/>
  <c r="M154" i="2"/>
  <c r="K154" i="2"/>
  <c r="I154" i="2"/>
  <c r="G154" i="2"/>
  <c r="E154" i="2"/>
  <c r="BK153" i="2"/>
  <c r="BE153" i="2"/>
  <c r="BC153" i="2"/>
  <c r="BA153" i="2"/>
  <c r="AY153" i="2"/>
  <c r="AW153" i="2"/>
  <c r="AU153" i="2"/>
  <c r="AS153" i="2"/>
  <c r="AQ153" i="2"/>
  <c r="AO153" i="2"/>
  <c r="AK153" i="2"/>
  <c r="AI153" i="2"/>
  <c r="AG153" i="2"/>
  <c r="AE153" i="2"/>
  <c r="AC153" i="2"/>
  <c r="AA153" i="2"/>
  <c r="Y153" i="2"/>
  <c r="W153" i="2"/>
  <c r="U153" i="2"/>
  <c r="S153" i="2"/>
  <c r="Q153" i="2"/>
  <c r="O153" i="2"/>
  <c r="M153" i="2"/>
  <c r="K153" i="2"/>
  <c r="I153" i="2"/>
  <c r="G153" i="2"/>
  <c r="E153" i="2"/>
  <c r="BK152" i="2"/>
  <c r="BE152" i="2"/>
  <c r="BC152" i="2"/>
  <c r="BA152" i="2"/>
  <c r="AY152" i="2"/>
  <c r="AW152" i="2"/>
  <c r="AU152" i="2"/>
  <c r="AS152" i="2"/>
  <c r="AQ152" i="2"/>
  <c r="AO152" i="2"/>
  <c r="AK152" i="2"/>
  <c r="AI152" i="2"/>
  <c r="AG152" i="2"/>
  <c r="AE152" i="2"/>
  <c r="AC152" i="2"/>
  <c r="AA152" i="2"/>
  <c r="Y152" i="2"/>
  <c r="W152" i="2"/>
  <c r="U152" i="2"/>
  <c r="S152" i="2"/>
  <c r="Q152" i="2"/>
  <c r="O152" i="2"/>
  <c r="M152" i="2"/>
  <c r="K152" i="2"/>
  <c r="I152" i="2"/>
  <c r="G152" i="2"/>
  <c r="E152" i="2"/>
  <c r="BK151" i="2"/>
  <c r="BE151" i="2"/>
  <c r="BC151" i="2"/>
  <c r="BA151" i="2"/>
  <c r="AY151" i="2"/>
  <c r="AW151" i="2"/>
  <c r="AU151" i="2"/>
  <c r="AS151" i="2"/>
  <c r="AQ151" i="2"/>
  <c r="AO151" i="2"/>
  <c r="AK151" i="2"/>
  <c r="AI151" i="2"/>
  <c r="AG151" i="2"/>
  <c r="AE151" i="2"/>
  <c r="AC151" i="2"/>
  <c r="AA151" i="2"/>
  <c r="Y151" i="2"/>
  <c r="W151" i="2"/>
  <c r="U151" i="2"/>
  <c r="S151" i="2"/>
  <c r="Q151" i="2"/>
  <c r="O151" i="2"/>
  <c r="M151" i="2"/>
  <c r="K151" i="2"/>
  <c r="I151" i="2"/>
  <c r="G151" i="2"/>
  <c r="E151" i="2"/>
  <c r="BK150" i="2"/>
  <c r="BE150" i="2"/>
  <c r="BC150" i="2"/>
  <c r="BA150" i="2"/>
  <c r="AY150" i="2"/>
  <c r="AW150" i="2"/>
  <c r="AU150" i="2"/>
  <c r="AS150" i="2"/>
  <c r="AQ150" i="2"/>
  <c r="AO150" i="2"/>
  <c r="AK150" i="2"/>
  <c r="AI150" i="2"/>
  <c r="AG150" i="2"/>
  <c r="AE150" i="2"/>
  <c r="AC150" i="2"/>
  <c r="AA150" i="2"/>
  <c r="Y150" i="2"/>
  <c r="W150" i="2"/>
  <c r="U150" i="2"/>
  <c r="S150" i="2"/>
  <c r="Q150" i="2"/>
  <c r="O150" i="2"/>
  <c r="M150" i="2"/>
  <c r="K150" i="2"/>
  <c r="I150" i="2"/>
  <c r="G150" i="2"/>
  <c r="E150" i="2"/>
  <c r="BK149" i="2"/>
  <c r="BE149" i="2"/>
  <c r="BC149" i="2"/>
  <c r="BA149" i="2"/>
  <c r="AY149" i="2"/>
  <c r="AW149" i="2"/>
  <c r="AU149" i="2"/>
  <c r="AS149" i="2"/>
  <c r="AQ149" i="2"/>
  <c r="AO149" i="2"/>
  <c r="AK149" i="2"/>
  <c r="AI149" i="2"/>
  <c r="AG149" i="2"/>
  <c r="AE149" i="2"/>
  <c r="AC149" i="2"/>
  <c r="AA149" i="2"/>
  <c r="Y149" i="2"/>
  <c r="W149" i="2"/>
  <c r="U149" i="2"/>
  <c r="S149" i="2"/>
  <c r="Q149" i="2"/>
  <c r="O149" i="2"/>
  <c r="M149" i="2"/>
  <c r="K149" i="2"/>
  <c r="I149" i="2"/>
  <c r="G149" i="2"/>
  <c r="E149" i="2"/>
  <c r="BK148" i="2"/>
  <c r="BE148" i="2"/>
  <c r="BC148" i="2"/>
  <c r="BA148" i="2"/>
  <c r="AY148" i="2"/>
  <c r="AW148" i="2"/>
  <c r="AU148" i="2"/>
  <c r="AS148" i="2"/>
  <c r="AQ148" i="2"/>
  <c r="AO148" i="2"/>
  <c r="AK148" i="2"/>
  <c r="AI148" i="2"/>
  <c r="AG148" i="2"/>
  <c r="AE148" i="2"/>
  <c r="AC148" i="2"/>
  <c r="AA148" i="2"/>
  <c r="Y148" i="2"/>
  <c r="W148" i="2"/>
  <c r="U148" i="2"/>
  <c r="S148" i="2"/>
  <c r="Q148" i="2"/>
  <c r="O148" i="2"/>
  <c r="M148" i="2"/>
  <c r="K148" i="2"/>
  <c r="I148" i="2"/>
  <c r="G148" i="2"/>
  <c r="E148" i="2"/>
  <c r="BK147" i="2"/>
  <c r="BE147" i="2"/>
  <c r="BC147" i="2"/>
  <c r="BA147" i="2"/>
  <c r="AY147" i="2"/>
  <c r="AW147" i="2"/>
  <c r="AU147" i="2"/>
  <c r="AS147" i="2"/>
  <c r="AQ147" i="2"/>
  <c r="AO147" i="2"/>
  <c r="AK147" i="2"/>
  <c r="AI147" i="2"/>
  <c r="AG147" i="2"/>
  <c r="AE147" i="2"/>
  <c r="AC147" i="2"/>
  <c r="AA147" i="2"/>
  <c r="Y147" i="2"/>
  <c r="W147" i="2"/>
  <c r="U147" i="2"/>
  <c r="S147" i="2"/>
  <c r="Q147" i="2"/>
  <c r="O147" i="2"/>
  <c r="M147" i="2"/>
  <c r="K147" i="2"/>
  <c r="I147" i="2"/>
  <c r="G147" i="2"/>
  <c r="E147" i="2"/>
  <c r="BK146" i="2"/>
  <c r="BE146" i="2"/>
  <c r="BC146" i="2"/>
  <c r="BA146" i="2"/>
  <c r="AY146" i="2"/>
  <c r="AW146" i="2"/>
  <c r="AU146" i="2"/>
  <c r="AS146" i="2"/>
  <c r="AQ146" i="2"/>
  <c r="AO146" i="2"/>
  <c r="AK146" i="2"/>
  <c r="AI146" i="2"/>
  <c r="AG146" i="2"/>
  <c r="AE146" i="2"/>
  <c r="AC146" i="2"/>
  <c r="AA146" i="2"/>
  <c r="Y146" i="2"/>
  <c r="W146" i="2"/>
  <c r="U146" i="2"/>
  <c r="S146" i="2"/>
  <c r="Q146" i="2"/>
  <c r="O146" i="2"/>
  <c r="M146" i="2"/>
  <c r="K146" i="2"/>
  <c r="I146" i="2"/>
  <c r="G146" i="2"/>
  <c r="E146" i="2"/>
  <c r="BK145" i="2"/>
  <c r="BE145" i="2"/>
  <c r="BC145" i="2"/>
  <c r="BA145" i="2"/>
  <c r="AY145" i="2"/>
  <c r="AW145" i="2"/>
  <c r="AU145" i="2"/>
  <c r="AS145" i="2"/>
  <c r="AQ145" i="2"/>
  <c r="AO145" i="2"/>
  <c r="AK145" i="2"/>
  <c r="AI145" i="2"/>
  <c r="AG145" i="2"/>
  <c r="AE145" i="2"/>
  <c r="AC145" i="2"/>
  <c r="AA145" i="2"/>
  <c r="Y145" i="2"/>
  <c r="W145" i="2"/>
  <c r="U145" i="2"/>
  <c r="S145" i="2"/>
  <c r="Q145" i="2"/>
  <c r="O145" i="2"/>
  <c r="M145" i="2"/>
  <c r="K145" i="2"/>
  <c r="I145" i="2"/>
  <c r="G145" i="2"/>
  <c r="E145" i="2"/>
  <c r="BK144" i="2"/>
  <c r="BE144" i="2"/>
  <c r="BC144" i="2"/>
  <c r="BA144" i="2"/>
  <c r="AY144" i="2"/>
  <c r="AW144" i="2"/>
  <c r="AU144" i="2"/>
  <c r="AS144" i="2"/>
  <c r="AQ144" i="2"/>
  <c r="AO144" i="2"/>
  <c r="AK144" i="2"/>
  <c r="AI144" i="2"/>
  <c r="AG144" i="2"/>
  <c r="AE144" i="2"/>
  <c r="AC144" i="2"/>
  <c r="AA144" i="2"/>
  <c r="Y144" i="2"/>
  <c r="W144" i="2"/>
  <c r="U144" i="2"/>
  <c r="S144" i="2"/>
  <c r="Q144" i="2"/>
  <c r="O144" i="2"/>
  <c r="M144" i="2"/>
  <c r="K144" i="2"/>
  <c r="I144" i="2"/>
  <c r="G144" i="2"/>
  <c r="E144" i="2"/>
  <c r="BK143" i="2"/>
  <c r="BE143" i="2"/>
  <c r="BC143" i="2"/>
  <c r="BA143" i="2"/>
  <c r="AY143" i="2"/>
  <c r="AW143" i="2"/>
  <c r="AU143" i="2"/>
  <c r="AS143" i="2"/>
  <c r="AQ143" i="2"/>
  <c r="AO143" i="2"/>
  <c r="AK143" i="2"/>
  <c r="AI143" i="2"/>
  <c r="AG143" i="2"/>
  <c r="AE143" i="2"/>
  <c r="AC143" i="2"/>
  <c r="AA143" i="2"/>
  <c r="Y143" i="2"/>
  <c r="W143" i="2"/>
  <c r="U143" i="2"/>
  <c r="S143" i="2"/>
  <c r="Q143" i="2"/>
  <c r="O143" i="2"/>
  <c r="M143" i="2"/>
  <c r="K143" i="2"/>
  <c r="I143" i="2"/>
  <c r="G143" i="2"/>
  <c r="E143" i="2"/>
  <c r="BK142" i="2"/>
  <c r="BE142" i="2"/>
  <c r="BC142" i="2"/>
  <c r="BA142" i="2"/>
  <c r="AY142" i="2"/>
  <c r="AW142" i="2"/>
  <c r="AU142" i="2"/>
  <c r="AS142" i="2"/>
  <c r="AQ142" i="2"/>
  <c r="AO142" i="2"/>
  <c r="AK142" i="2"/>
  <c r="AI142" i="2"/>
  <c r="AG142" i="2"/>
  <c r="AE142" i="2"/>
  <c r="AC142" i="2"/>
  <c r="AA142" i="2"/>
  <c r="Y142" i="2"/>
  <c r="W142" i="2"/>
  <c r="U142" i="2"/>
  <c r="S142" i="2"/>
  <c r="Q142" i="2"/>
  <c r="O142" i="2"/>
  <c r="M142" i="2"/>
  <c r="K142" i="2"/>
  <c r="I142" i="2"/>
  <c r="G142" i="2"/>
  <c r="E142" i="2"/>
  <c r="BK141" i="2"/>
  <c r="BE141" i="2"/>
  <c r="BC141" i="2"/>
  <c r="BA141" i="2"/>
  <c r="AY141" i="2"/>
  <c r="AW141" i="2"/>
  <c r="AU141" i="2"/>
  <c r="AS141" i="2"/>
  <c r="AQ141" i="2"/>
  <c r="AO141" i="2"/>
  <c r="AK141" i="2"/>
  <c r="AI141" i="2"/>
  <c r="AG141" i="2"/>
  <c r="AE141" i="2"/>
  <c r="AC141" i="2"/>
  <c r="AA141" i="2"/>
  <c r="Y141" i="2"/>
  <c r="W141" i="2"/>
  <c r="U141" i="2"/>
  <c r="S141" i="2"/>
  <c r="Q141" i="2"/>
  <c r="O141" i="2"/>
  <c r="M141" i="2"/>
  <c r="K141" i="2"/>
  <c r="I141" i="2"/>
  <c r="G141" i="2"/>
  <c r="E141" i="2"/>
  <c r="BK140" i="2"/>
  <c r="BE140" i="2"/>
  <c r="BC140" i="2"/>
  <c r="BA140" i="2"/>
  <c r="AY140" i="2"/>
  <c r="AW140" i="2"/>
  <c r="AU140" i="2"/>
  <c r="AS140" i="2"/>
  <c r="AQ140" i="2"/>
  <c r="AO140" i="2"/>
  <c r="AK140" i="2"/>
  <c r="AI140" i="2"/>
  <c r="AG140" i="2"/>
  <c r="AE140" i="2"/>
  <c r="AC140" i="2"/>
  <c r="AA140" i="2"/>
  <c r="Y140" i="2"/>
  <c r="W140" i="2"/>
  <c r="U140" i="2"/>
  <c r="S140" i="2"/>
  <c r="Q140" i="2"/>
  <c r="O140" i="2"/>
  <c r="M140" i="2"/>
  <c r="K140" i="2"/>
  <c r="I140" i="2"/>
  <c r="G140" i="2"/>
  <c r="E140" i="2"/>
  <c r="BK139" i="2"/>
  <c r="BE139" i="2"/>
  <c r="BC139" i="2"/>
  <c r="BA139" i="2"/>
  <c r="AY139" i="2"/>
  <c r="AW139" i="2"/>
  <c r="AU139" i="2"/>
  <c r="AS139" i="2"/>
  <c r="AQ139" i="2"/>
  <c r="AO139" i="2"/>
  <c r="AK139" i="2"/>
  <c r="AI139" i="2"/>
  <c r="AG139" i="2"/>
  <c r="AE139" i="2"/>
  <c r="AC139" i="2"/>
  <c r="AA139" i="2"/>
  <c r="Y139" i="2"/>
  <c r="W139" i="2"/>
  <c r="U139" i="2"/>
  <c r="S139" i="2"/>
  <c r="Q139" i="2"/>
  <c r="O139" i="2"/>
  <c r="M139" i="2"/>
  <c r="K139" i="2"/>
  <c r="I139" i="2"/>
  <c r="G139" i="2"/>
  <c r="E139" i="2"/>
  <c r="BK138" i="2"/>
  <c r="BE138" i="2"/>
  <c r="BC138" i="2"/>
  <c r="BA138" i="2"/>
  <c r="AY138" i="2"/>
  <c r="AW138" i="2"/>
  <c r="AU138" i="2"/>
  <c r="AS138" i="2"/>
  <c r="AQ138" i="2"/>
  <c r="AO138" i="2"/>
  <c r="AK138" i="2"/>
  <c r="AI138" i="2"/>
  <c r="AG138" i="2"/>
  <c r="AE138" i="2"/>
  <c r="AC138" i="2"/>
  <c r="AA138" i="2"/>
  <c r="Y138" i="2"/>
  <c r="W138" i="2"/>
  <c r="U138" i="2"/>
  <c r="S138" i="2"/>
  <c r="Q138" i="2"/>
  <c r="O138" i="2"/>
  <c r="M138" i="2"/>
  <c r="K138" i="2"/>
  <c r="I138" i="2"/>
  <c r="G138" i="2"/>
  <c r="E138" i="2"/>
  <c r="BK137" i="2"/>
  <c r="BE137" i="2"/>
  <c r="BC137" i="2"/>
  <c r="BA137" i="2"/>
  <c r="AY137" i="2"/>
  <c r="AW137" i="2"/>
  <c r="AU137" i="2"/>
  <c r="AS137" i="2"/>
  <c r="AQ137" i="2"/>
  <c r="AO137" i="2"/>
  <c r="AK137" i="2"/>
  <c r="AI137" i="2"/>
  <c r="AG137" i="2"/>
  <c r="AE137" i="2"/>
  <c r="AC137" i="2"/>
  <c r="AA137" i="2"/>
  <c r="Y137" i="2"/>
  <c r="W137" i="2"/>
  <c r="U137" i="2"/>
  <c r="S137" i="2"/>
  <c r="Q137" i="2"/>
  <c r="O137" i="2"/>
  <c r="M137" i="2"/>
  <c r="K137" i="2"/>
  <c r="I137" i="2"/>
  <c r="G137" i="2"/>
  <c r="E137" i="2"/>
  <c r="BK136" i="2"/>
  <c r="BE136" i="2"/>
  <c r="BC136" i="2"/>
  <c r="BA136" i="2"/>
  <c r="AY136" i="2"/>
  <c r="AW136" i="2"/>
  <c r="AU136" i="2"/>
  <c r="AS136" i="2"/>
  <c r="AQ136" i="2"/>
  <c r="AO136" i="2"/>
  <c r="AK136" i="2"/>
  <c r="AI136" i="2"/>
  <c r="AG136" i="2"/>
  <c r="AE136" i="2"/>
  <c r="AC136" i="2"/>
  <c r="AA136" i="2"/>
  <c r="Y136" i="2"/>
  <c r="W136" i="2"/>
  <c r="U136" i="2"/>
  <c r="S136" i="2"/>
  <c r="Q136" i="2"/>
  <c r="O136" i="2"/>
  <c r="M136" i="2"/>
  <c r="K136" i="2"/>
  <c r="I136" i="2"/>
  <c r="G136" i="2"/>
  <c r="E136" i="2"/>
  <c r="BK135" i="2"/>
  <c r="BE135" i="2"/>
  <c r="BC135" i="2"/>
  <c r="BA135" i="2"/>
  <c r="AY135" i="2"/>
  <c r="AW135" i="2"/>
  <c r="AU135" i="2"/>
  <c r="AS135" i="2"/>
  <c r="AQ135" i="2"/>
  <c r="AO135" i="2"/>
  <c r="AK135" i="2"/>
  <c r="AI135" i="2"/>
  <c r="AG135" i="2"/>
  <c r="AE135" i="2"/>
  <c r="AC135" i="2"/>
  <c r="AA135" i="2"/>
  <c r="Y135" i="2"/>
  <c r="W135" i="2"/>
  <c r="U135" i="2"/>
  <c r="S135" i="2"/>
  <c r="Q135" i="2"/>
  <c r="O135" i="2"/>
  <c r="M135" i="2"/>
  <c r="K135" i="2"/>
  <c r="I135" i="2"/>
  <c r="G135" i="2"/>
  <c r="E135" i="2"/>
  <c r="BK134" i="2"/>
  <c r="BE134" i="2"/>
  <c r="BC134" i="2"/>
  <c r="BA134" i="2"/>
  <c r="AY134" i="2"/>
  <c r="AW134" i="2"/>
  <c r="AU134" i="2"/>
  <c r="AS134" i="2"/>
  <c r="AQ134" i="2"/>
  <c r="AO134" i="2"/>
  <c r="AK134" i="2"/>
  <c r="AI134" i="2"/>
  <c r="AG134" i="2"/>
  <c r="AE134" i="2"/>
  <c r="AC134" i="2"/>
  <c r="AA134" i="2"/>
  <c r="Y134" i="2"/>
  <c r="W134" i="2"/>
  <c r="U134" i="2"/>
  <c r="S134" i="2"/>
  <c r="Q134" i="2"/>
  <c r="O134" i="2"/>
  <c r="M134" i="2"/>
  <c r="K134" i="2"/>
  <c r="I134" i="2"/>
  <c r="G134" i="2"/>
  <c r="E134" i="2"/>
  <c r="BK133" i="2"/>
  <c r="BE133" i="2"/>
  <c r="BC133" i="2"/>
  <c r="BA133" i="2"/>
  <c r="AY133" i="2"/>
  <c r="AW133" i="2"/>
  <c r="AU133" i="2"/>
  <c r="AS133" i="2"/>
  <c r="AQ133" i="2"/>
  <c r="AO133" i="2"/>
  <c r="AK133" i="2"/>
  <c r="AI133" i="2"/>
  <c r="AG133" i="2"/>
  <c r="AE133" i="2"/>
  <c r="AC133" i="2"/>
  <c r="AA133" i="2"/>
  <c r="Y133" i="2"/>
  <c r="W133" i="2"/>
  <c r="U133" i="2"/>
  <c r="S133" i="2"/>
  <c r="Q133" i="2"/>
  <c r="O133" i="2"/>
  <c r="M133" i="2"/>
  <c r="K133" i="2"/>
  <c r="I133" i="2"/>
  <c r="G133" i="2"/>
  <c r="E133" i="2"/>
  <c r="BK132" i="2"/>
  <c r="BE132" i="2"/>
  <c r="BC132" i="2"/>
  <c r="BA132" i="2"/>
  <c r="AY132" i="2"/>
  <c r="AW132" i="2"/>
  <c r="AU132" i="2"/>
  <c r="AS132" i="2"/>
  <c r="AQ132" i="2"/>
  <c r="AO132" i="2"/>
  <c r="AK132" i="2"/>
  <c r="AI132" i="2"/>
  <c r="AG132" i="2"/>
  <c r="AE132" i="2"/>
  <c r="AC132" i="2"/>
  <c r="AA132" i="2"/>
  <c r="Y132" i="2"/>
  <c r="W132" i="2"/>
  <c r="U132" i="2"/>
  <c r="S132" i="2"/>
  <c r="Q132" i="2"/>
  <c r="O132" i="2"/>
  <c r="M132" i="2"/>
  <c r="K132" i="2"/>
  <c r="I132" i="2"/>
  <c r="G132" i="2"/>
  <c r="E132" i="2"/>
  <c r="BK131" i="2"/>
  <c r="BE131" i="2"/>
  <c r="BC131" i="2"/>
  <c r="BA131" i="2"/>
  <c r="AY131" i="2"/>
  <c r="AW131" i="2"/>
  <c r="AU131" i="2"/>
  <c r="AS131" i="2"/>
  <c r="AQ131" i="2"/>
  <c r="AO131" i="2"/>
  <c r="AK131" i="2"/>
  <c r="AI131" i="2"/>
  <c r="AG131" i="2"/>
  <c r="AE131" i="2"/>
  <c r="AC131" i="2"/>
  <c r="AA131" i="2"/>
  <c r="Y131" i="2"/>
  <c r="W131" i="2"/>
  <c r="U131" i="2"/>
  <c r="S131" i="2"/>
  <c r="Q131" i="2"/>
  <c r="O131" i="2"/>
  <c r="M131" i="2"/>
  <c r="K131" i="2"/>
  <c r="I131" i="2"/>
  <c r="G131" i="2"/>
  <c r="E131" i="2"/>
  <c r="BK130" i="2"/>
  <c r="BE130" i="2"/>
  <c r="BC130" i="2"/>
  <c r="BA130" i="2"/>
  <c r="AY130" i="2"/>
  <c r="AW130" i="2"/>
  <c r="AU130" i="2"/>
  <c r="AS130" i="2"/>
  <c r="AQ130" i="2"/>
  <c r="AO130" i="2"/>
  <c r="AK130" i="2"/>
  <c r="AI130" i="2"/>
  <c r="AG130" i="2"/>
  <c r="AE130" i="2"/>
  <c r="AC130" i="2"/>
  <c r="AA130" i="2"/>
  <c r="Y130" i="2"/>
  <c r="W130" i="2"/>
  <c r="U130" i="2"/>
  <c r="S130" i="2"/>
  <c r="Q130" i="2"/>
  <c r="O130" i="2"/>
  <c r="M130" i="2"/>
  <c r="K130" i="2"/>
  <c r="I130" i="2"/>
  <c r="G130" i="2"/>
  <c r="E130" i="2"/>
  <c r="BK129" i="2"/>
  <c r="BE129" i="2"/>
  <c r="BC129" i="2"/>
  <c r="BA129" i="2"/>
  <c r="AY129" i="2"/>
  <c r="AW129" i="2"/>
  <c r="AU129" i="2"/>
  <c r="AS129" i="2"/>
  <c r="AQ129" i="2"/>
  <c r="AO129" i="2"/>
  <c r="AK129" i="2"/>
  <c r="AI129" i="2"/>
  <c r="AG129" i="2"/>
  <c r="AE129" i="2"/>
  <c r="AC129" i="2"/>
  <c r="AA129" i="2"/>
  <c r="Y129" i="2"/>
  <c r="W129" i="2"/>
  <c r="U129" i="2"/>
  <c r="S129" i="2"/>
  <c r="Q129" i="2"/>
  <c r="O129" i="2"/>
  <c r="M129" i="2"/>
  <c r="K129" i="2"/>
  <c r="I129" i="2"/>
  <c r="G129" i="2"/>
  <c r="E129" i="2"/>
  <c r="BK128" i="2"/>
  <c r="BE128" i="2"/>
  <c r="BC128" i="2"/>
  <c r="BA128" i="2"/>
  <c r="AY128" i="2"/>
  <c r="AW128" i="2"/>
  <c r="AU128" i="2"/>
  <c r="AS128" i="2"/>
  <c r="AQ128" i="2"/>
  <c r="AO128" i="2"/>
  <c r="AK128" i="2"/>
  <c r="AI128" i="2"/>
  <c r="AG128" i="2"/>
  <c r="AE128" i="2"/>
  <c r="AC128" i="2"/>
  <c r="AA128" i="2"/>
  <c r="Y128" i="2"/>
  <c r="W128" i="2"/>
  <c r="U128" i="2"/>
  <c r="S128" i="2"/>
  <c r="Q128" i="2"/>
  <c r="O128" i="2"/>
  <c r="M128" i="2"/>
  <c r="K128" i="2"/>
  <c r="I128" i="2"/>
  <c r="G128" i="2"/>
  <c r="E128" i="2"/>
  <c r="BK127" i="2"/>
  <c r="BE127" i="2"/>
  <c r="BC127" i="2"/>
  <c r="BA127" i="2"/>
  <c r="AY127" i="2"/>
  <c r="AW127" i="2"/>
  <c r="AU127" i="2"/>
  <c r="AS127" i="2"/>
  <c r="AQ127" i="2"/>
  <c r="AO127" i="2"/>
  <c r="AK127" i="2"/>
  <c r="AI127" i="2"/>
  <c r="AG127" i="2"/>
  <c r="AE127" i="2"/>
  <c r="AC127" i="2"/>
  <c r="AA127" i="2"/>
  <c r="Y127" i="2"/>
  <c r="W127" i="2"/>
  <c r="U127" i="2"/>
  <c r="S127" i="2"/>
  <c r="Q127" i="2"/>
  <c r="O127" i="2"/>
  <c r="M127" i="2"/>
  <c r="K127" i="2"/>
  <c r="I127" i="2"/>
  <c r="G127" i="2"/>
  <c r="E127" i="2"/>
  <c r="BK126" i="2"/>
  <c r="BE126" i="2"/>
  <c r="BC126" i="2"/>
  <c r="BA126" i="2"/>
  <c r="AY126" i="2"/>
  <c r="AW126" i="2"/>
  <c r="AU126" i="2"/>
  <c r="AS126" i="2"/>
  <c r="AQ126" i="2"/>
  <c r="AO126" i="2"/>
  <c r="AK126" i="2"/>
  <c r="AI126" i="2"/>
  <c r="AG126" i="2"/>
  <c r="AE126" i="2"/>
  <c r="AC126" i="2"/>
  <c r="AA126" i="2"/>
  <c r="Y126" i="2"/>
  <c r="W126" i="2"/>
  <c r="U126" i="2"/>
  <c r="S126" i="2"/>
  <c r="Q126" i="2"/>
  <c r="O126" i="2"/>
  <c r="M126" i="2"/>
  <c r="K126" i="2"/>
  <c r="I126" i="2"/>
  <c r="G126" i="2"/>
  <c r="E126" i="2"/>
  <c r="BK125" i="2"/>
  <c r="BE125" i="2"/>
  <c r="BC125" i="2"/>
  <c r="BA125" i="2"/>
  <c r="AY125" i="2"/>
  <c r="AW125" i="2"/>
  <c r="AU125" i="2"/>
  <c r="AS125" i="2"/>
  <c r="AQ125" i="2"/>
  <c r="AO125" i="2"/>
  <c r="AK125" i="2"/>
  <c r="AI125" i="2"/>
  <c r="AG125" i="2"/>
  <c r="AE125" i="2"/>
  <c r="AC125" i="2"/>
  <c r="AA125" i="2"/>
  <c r="Y125" i="2"/>
  <c r="W125" i="2"/>
  <c r="U125" i="2"/>
  <c r="S125" i="2"/>
  <c r="Q125" i="2"/>
  <c r="O125" i="2"/>
  <c r="M125" i="2"/>
  <c r="K125" i="2"/>
  <c r="I125" i="2"/>
  <c r="G125" i="2"/>
  <c r="E125" i="2"/>
  <c r="BK124" i="2"/>
  <c r="BE124" i="2"/>
  <c r="BC124" i="2"/>
  <c r="BA124" i="2"/>
  <c r="AY124" i="2"/>
  <c r="AW124" i="2"/>
  <c r="AU124" i="2"/>
  <c r="AS124" i="2"/>
  <c r="AQ124" i="2"/>
  <c r="AO124" i="2"/>
  <c r="AK124" i="2"/>
  <c r="AI124" i="2"/>
  <c r="AG124" i="2"/>
  <c r="AE124" i="2"/>
  <c r="AC124" i="2"/>
  <c r="AA124" i="2"/>
  <c r="Y124" i="2"/>
  <c r="W124" i="2"/>
  <c r="U124" i="2"/>
  <c r="S124" i="2"/>
  <c r="Q124" i="2"/>
  <c r="O124" i="2"/>
  <c r="M124" i="2"/>
  <c r="K124" i="2"/>
  <c r="I124" i="2"/>
  <c r="G124" i="2"/>
  <c r="E124" i="2"/>
  <c r="BK123" i="2"/>
  <c r="BE123" i="2"/>
  <c r="BC123" i="2"/>
  <c r="BA123" i="2"/>
  <c r="AY123" i="2"/>
  <c r="AW123" i="2"/>
  <c r="AU123" i="2"/>
  <c r="AS123" i="2"/>
  <c r="AQ123" i="2"/>
  <c r="AO123" i="2"/>
  <c r="AK123" i="2"/>
  <c r="AI123" i="2"/>
  <c r="AG123" i="2"/>
  <c r="AE123" i="2"/>
  <c r="AC123" i="2"/>
  <c r="AA123" i="2"/>
  <c r="Y123" i="2"/>
  <c r="W123" i="2"/>
  <c r="U123" i="2"/>
  <c r="S123" i="2"/>
  <c r="Q123" i="2"/>
  <c r="O123" i="2"/>
  <c r="M123" i="2"/>
  <c r="K123" i="2"/>
  <c r="I123" i="2"/>
  <c r="G123" i="2"/>
  <c r="E123" i="2"/>
  <c r="BK122" i="2"/>
  <c r="BE122" i="2"/>
  <c r="BC122" i="2"/>
  <c r="BA122" i="2"/>
  <c r="AY122" i="2"/>
  <c r="AW122" i="2"/>
  <c r="AU122" i="2"/>
  <c r="AS122" i="2"/>
  <c r="AQ122" i="2"/>
  <c r="AO122" i="2"/>
  <c r="AK122" i="2"/>
  <c r="AI122" i="2"/>
  <c r="AG122" i="2"/>
  <c r="AE122" i="2"/>
  <c r="AC122" i="2"/>
  <c r="AA122" i="2"/>
  <c r="Y122" i="2"/>
  <c r="W122" i="2"/>
  <c r="U122" i="2"/>
  <c r="S122" i="2"/>
  <c r="Q122" i="2"/>
  <c r="O122" i="2"/>
  <c r="M122" i="2"/>
  <c r="K122" i="2"/>
  <c r="I122" i="2"/>
  <c r="G122" i="2"/>
  <c r="E122" i="2"/>
  <c r="BK121" i="2"/>
  <c r="BE121" i="2"/>
  <c r="BC121" i="2"/>
  <c r="BA121" i="2"/>
  <c r="AY121" i="2"/>
  <c r="AW121" i="2"/>
  <c r="AU121" i="2"/>
  <c r="AS121" i="2"/>
  <c r="AQ121" i="2"/>
  <c r="AO121" i="2"/>
  <c r="AK121" i="2"/>
  <c r="AI121" i="2"/>
  <c r="AG121" i="2"/>
  <c r="AE121" i="2"/>
  <c r="AC121" i="2"/>
  <c r="AA121" i="2"/>
  <c r="Y121" i="2"/>
  <c r="W121" i="2"/>
  <c r="U121" i="2"/>
  <c r="S121" i="2"/>
  <c r="Q121" i="2"/>
  <c r="O121" i="2"/>
  <c r="M121" i="2"/>
  <c r="K121" i="2"/>
  <c r="I121" i="2"/>
  <c r="G121" i="2"/>
  <c r="E121" i="2"/>
  <c r="BK120" i="2"/>
  <c r="BE120" i="2"/>
  <c r="BC120" i="2"/>
  <c r="BA120" i="2"/>
  <c r="AY120" i="2"/>
  <c r="AW120" i="2"/>
  <c r="AU120" i="2"/>
  <c r="AS120" i="2"/>
  <c r="AQ120" i="2"/>
  <c r="AO120" i="2"/>
  <c r="AK120" i="2"/>
  <c r="AI120" i="2"/>
  <c r="AG120" i="2"/>
  <c r="AE120" i="2"/>
  <c r="AC120" i="2"/>
  <c r="AA120" i="2"/>
  <c r="Y120" i="2"/>
  <c r="W120" i="2"/>
  <c r="U120" i="2"/>
  <c r="S120" i="2"/>
  <c r="Q120" i="2"/>
  <c r="O120" i="2"/>
  <c r="M120" i="2"/>
  <c r="K120" i="2"/>
  <c r="I120" i="2"/>
  <c r="G120" i="2"/>
  <c r="E120" i="2"/>
  <c r="BK119" i="2"/>
  <c r="BE119" i="2"/>
  <c r="BC119" i="2"/>
  <c r="BA119" i="2"/>
  <c r="AY119" i="2"/>
  <c r="AW119" i="2"/>
  <c r="AU119" i="2"/>
  <c r="AS119" i="2"/>
  <c r="AQ119" i="2"/>
  <c r="AO119" i="2"/>
  <c r="AK119" i="2"/>
  <c r="AI119" i="2"/>
  <c r="AG119" i="2"/>
  <c r="AE119" i="2"/>
  <c r="AC119" i="2"/>
  <c r="AA119" i="2"/>
  <c r="Y119" i="2"/>
  <c r="W119" i="2"/>
  <c r="U119" i="2"/>
  <c r="S119" i="2"/>
  <c r="Q119" i="2"/>
  <c r="O119" i="2"/>
  <c r="M119" i="2"/>
  <c r="K119" i="2"/>
  <c r="I119" i="2"/>
  <c r="G119" i="2"/>
  <c r="E119" i="2"/>
  <c r="BK118" i="2"/>
  <c r="BE118" i="2"/>
  <c r="BC118" i="2"/>
  <c r="BA118" i="2"/>
  <c r="AY118" i="2"/>
  <c r="AW118" i="2"/>
  <c r="AU118" i="2"/>
  <c r="AS118" i="2"/>
  <c r="AQ118" i="2"/>
  <c r="AO118" i="2"/>
  <c r="AK118" i="2"/>
  <c r="AI118" i="2"/>
  <c r="AG118" i="2"/>
  <c r="AE118" i="2"/>
  <c r="AC118" i="2"/>
  <c r="AA118" i="2"/>
  <c r="Y118" i="2"/>
  <c r="W118" i="2"/>
  <c r="U118" i="2"/>
  <c r="S118" i="2"/>
  <c r="Q118" i="2"/>
  <c r="O118" i="2"/>
  <c r="M118" i="2"/>
  <c r="K118" i="2"/>
  <c r="I118" i="2"/>
  <c r="G118" i="2"/>
  <c r="E118" i="2"/>
  <c r="BK117" i="2"/>
  <c r="BE117" i="2"/>
  <c r="BC117" i="2"/>
  <c r="BA117" i="2"/>
  <c r="AY117" i="2"/>
  <c r="AW117" i="2"/>
  <c r="AU117" i="2"/>
  <c r="AS117" i="2"/>
  <c r="AQ117" i="2"/>
  <c r="AO117" i="2"/>
  <c r="AK117" i="2"/>
  <c r="AI117" i="2"/>
  <c r="AG117" i="2"/>
  <c r="AE117" i="2"/>
  <c r="AC117" i="2"/>
  <c r="AA117" i="2"/>
  <c r="Y117" i="2"/>
  <c r="W117" i="2"/>
  <c r="U117" i="2"/>
  <c r="S117" i="2"/>
  <c r="Q117" i="2"/>
  <c r="O117" i="2"/>
  <c r="M117" i="2"/>
  <c r="K117" i="2"/>
  <c r="I117" i="2"/>
  <c r="G117" i="2"/>
  <c r="E117" i="2"/>
  <c r="BK116" i="2"/>
  <c r="BE116" i="2"/>
  <c r="BC116" i="2"/>
  <c r="BA116" i="2"/>
  <c r="AY116" i="2"/>
  <c r="AW116" i="2"/>
  <c r="AU116" i="2"/>
  <c r="AS116" i="2"/>
  <c r="AQ116" i="2"/>
  <c r="AO116" i="2"/>
  <c r="AK116" i="2"/>
  <c r="AI116" i="2"/>
  <c r="AG116" i="2"/>
  <c r="AE116" i="2"/>
  <c r="AC116" i="2"/>
  <c r="AA116" i="2"/>
  <c r="Y116" i="2"/>
  <c r="W116" i="2"/>
  <c r="U116" i="2"/>
  <c r="S116" i="2"/>
  <c r="Q116" i="2"/>
  <c r="O116" i="2"/>
  <c r="M116" i="2"/>
  <c r="K116" i="2"/>
  <c r="I116" i="2"/>
  <c r="G116" i="2"/>
  <c r="E116" i="2"/>
  <c r="BK115" i="2"/>
  <c r="BE115" i="2"/>
  <c r="BC115" i="2"/>
  <c r="BA115" i="2"/>
  <c r="AY115" i="2"/>
  <c r="AW115" i="2"/>
  <c r="AU115" i="2"/>
  <c r="AS115" i="2"/>
  <c r="AQ115" i="2"/>
  <c r="AO115" i="2"/>
  <c r="AK115" i="2"/>
  <c r="AI115" i="2"/>
  <c r="AG115" i="2"/>
  <c r="AE115" i="2"/>
  <c r="AC115" i="2"/>
  <c r="AA115" i="2"/>
  <c r="Y115" i="2"/>
  <c r="W115" i="2"/>
  <c r="U115" i="2"/>
  <c r="S115" i="2"/>
  <c r="Q115" i="2"/>
  <c r="O115" i="2"/>
  <c r="M115" i="2"/>
  <c r="K115" i="2"/>
  <c r="I115" i="2"/>
  <c r="G115" i="2"/>
  <c r="E115" i="2"/>
  <c r="BK114" i="2"/>
  <c r="BE114" i="2"/>
  <c r="BC114" i="2"/>
  <c r="BA114" i="2"/>
  <c r="AY114" i="2"/>
  <c r="AW114" i="2"/>
  <c r="AU114" i="2"/>
  <c r="AS114" i="2"/>
  <c r="AQ114" i="2"/>
  <c r="AO114" i="2"/>
  <c r="AK114" i="2"/>
  <c r="AI114" i="2"/>
  <c r="AG114" i="2"/>
  <c r="AE114" i="2"/>
  <c r="AC114" i="2"/>
  <c r="AA114" i="2"/>
  <c r="Y114" i="2"/>
  <c r="W114" i="2"/>
  <c r="U114" i="2"/>
  <c r="S114" i="2"/>
  <c r="Q114" i="2"/>
  <c r="O114" i="2"/>
  <c r="M114" i="2"/>
  <c r="K114" i="2"/>
  <c r="I114" i="2"/>
  <c r="G114" i="2"/>
  <c r="E114" i="2"/>
  <c r="BK113" i="2"/>
  <c r="BE113" i="2"/>
  <c r="BC113" i="2"/>
  <c r="BA113" i="2"/>
  <c r="AY113" i="2"/>
  <c r="AW113" i="2"/>
  <c r="AU113" i="2"/>
  <c r="AS113" i="2"/>
  <c r="AQ113" i="2"/>
  <c r="AO113" i="2"/>
  <c r="AK113" i="2"/>
  <c r="AI113" i="2"/>
  <c r="AG113" i="2"/>
  <c r="AE113" i="2"/>
  <c r="AC113" i="2"/>
  <c r="AA113" i="2"/>
  <c r="Y113" i="2"/>
  <c r="W113" i="2"/>
  <c r="U113" i="2"/>
  <c r="S113" i="2"/>
  <c r="Q113" i="2"/>
  <c r="O113" i="2"/>
  <c r="M113" i="2"/>
  <c r="K113" i="2"/>
  <c r="I113" i="2"/>
  <c r="G113" i="2"/>
  <c r="E113" i="2"/>
  <c r="BK112" i="2"/>
  <c r="BE112" i="2"/>
  <c r="BC112" i="2"/>
  <c r="BA112" i="2"/>
  <c r="AY112" i="2"/>
  <c r="AW112" i="2"/>
  <c r="AU112" i="2"/>
  <c r="AS112" i="2"/>
  <c r="AQ112" i="2"/>
  <c r="AO112" i="2"/>
  <c r="AK112" i="2"/>
  <c r="AI112" i="2"/>
  <c r="AG112" i="2"/>
  <c r="AE112" i="2"/>
  <c r="AC112" i="2"/>
  <c r="AA112" i="2"/>
  <c r="Y112" i="2"/>
  <c r="W112" i="2"/>
  <c r="U112" i="2"/>
  <c r="S112" i="2"/>
  <c r="Q112" i="2"/>
  <c r="O112" i="2"/>
  <c r="M112" i="2"/>
  <c r="K112" i="2"/>
  <c r="I112" i="2"/>
  <c r="G112" i="2"/>
  <c r="E112" i="2"/>
  <c r="BK111" i="2"/>
  <c r="BE111" i="2"/>
  <c r="BC111" i="2"/>
  <c r="BA111" i="2"/>
  <c r="AY111" i="2"/>
  <c r="AW111" i="2"/>
  <c r="AU111" i="2"/>
  <c r="AS111" i="2"/>
  <c r="AQ111" i="2"/>
  <c r="AO111" i="2"/>
  <c r="AK111" i="2"/>
  <c r="AI111" i="2"/>
  <c r="AG111" i="2"/>
  <c r="AE111" i="2"/>
  <c r="AC111" i="2"/>
  <c r="AA111" i="2"/>
  <c r="Y111" i="2"/>
  <c r="W111" i="2"/>
  <c r="U111" i="2"/>
  <c r="S111" i="2"/>
  <c r="Q111" i="2"/>
  <c r="O111" i="2"/>
  <c r="M111" i="2"/>
  <c r="K111" i="2"/>
  <c r="I111" i="2"/>
  <c r="G111" i="2"/>
  <c r="E111" i="2"/>
  <c r="BK110" i="2"/>
  <c r="BE110" i="2"/>
  <c r="BC110" i="2"/>
  <c r="BA110" i="2"/>
  <c r="AY110" i="2"/>
  <c r="AW110" i="2"/>
  <c r="AU110" i="2"/>
  <c r="AS110" i="2"/>
  <c r="AQ110" i="2"/>
  <c r="AO110" i="2"/>
  <c r="AK110" i="2"/>
  <c r="AI110" i="2"/>
  <c r="AG110" i="2"/>
  <c r="AE110" i="2"/>
  <c r="AC110" i="2"/>
  <c r="AA110" i="2"/>
  <c r="Y110" i="2"/>
  <c r="W110" i="2"/>
  <c r="U110" i="2"/>
  <c r="S110" i="2"/>
  <c r="Q110" i="2"/>
  <c r="O110" i="2"/>
  <c r="M110" i="2"/>
  <c r="K110" i="2"/>
  <c r="I110" i="2"/>
  <c r="G110" i="2"/>
  <c r="E110" i="2"/>
  <c r="BK109" i="2"/>
  <c r="BE109" i="2"/>
  <c r="BC109" i="2"/>
  <c r="BA109" i="2"/>
  <c r="AY109" i="2"/>
  <c r="AW109" i="2"/>
  <c r="AU109" i="2"/>
  <c r="AS109" i="2"/>
  <c r="AQ109" i="2"/>
  <c r="AO109" i="2"/>
  <c r="AK109" i="2"/>
  <c r="AI109" i="2"/>
  <c r="AG109" i="2"/>
  <c r="AE109" i="2"/>
  <c r="AC109" i="2"/>
  <c r="AA109" i="2"/>
  <c r="Y109" i="2"/>
  <c r="W109" i="2"/>
  <c r="U109" i="2"/>
  <c r="S109" i="2"/>
  <c r="Q109" i="2"/>
  <c r="O109" i="2"/>
  <c r="M109" i="2"/>
  <c r="K109" i="2"/>
  <c r="I109" i="2"/>
  <c r="G109" i="2"/>
  <c r="E109" i="2"/>
  <c r="BK108" i="2"/>
  <c r="BE108" i="2"/>
  <c r="BC108" i="2"/>
  <c r="BA108" i="2"/>
  <c r="AY108" i="2"/>
  <c r="AW108" i="2"/>
  <c r="AU108" i="2"/>
  <c r="AS108" i="2"/>
  <c r="AQ108" i="2"/>
  <c r="AO108" i="2"/>
  <c r="AK108" i="2"/>
  <c r="AI108" i="2"/>
  <c r="AG108" i="2"/>
  <c r="AE108" i="2"/>
  <c r="AC108" i="2"/>
  <c r="AA108" i="2"/>
  <c r="Y108" i="2"/>
  <c r="W108" i="2"/>
  <c r="U108" i="2"/>
  <c r="S108" i="2"/>
  <c r="Q108" i="2"/>
  <c r="O108" i="2"/>
  <c r="M108" i="2"/>
  <c r="K108" i="2"/>
  <c r="I108" i="2"/>
  <c r="G108" i="2"/>
  <c r="E108" i="2"/>
  <c r="BK107" i="2"/>
  <c r="BE107" i="2"/>
  <c r="BC107" i="2"/>
  <c r="BA107" i="2"/>
  <c r="AY107" i="2"/>
  <c r="AW107" i="2"/>
  <c r="AU107" i="2"/>
  <c r="AS107" i="2"/>
  <c r="AQ107" i="2"/>
  <c r="AO107" i="2"/>
  <c r="AK107" i="2"/>
  <c r="AI107" i="2"/>
  <c r="AG107" i="2"/>
  <c r="AE107" i="2"/>
  <c r="AC107" i="2"/>
  <c r="AA107" i="2"/>
  <c r="Y107" i="2"/>
  <c r="W107" i="2"/>
  <c r="U107" i="2"/>
  <c r="S107" i="2"/>
  <c r="Q107" i="2"/>
  <c r="O107" i="2"/>
  <c r="M107" i="2"/>
  <c r="K107" i="2"/>
  <c r="I107" i="2"/>
  <c r="G107" i="2"/>
  <c r="E107" i="2"/>
  <c r="BK106" i="2"/>
  <c r="BE106" i="2"/>
  <c r="BC106" i="2"/>
  <c r="BA106" i="2"/>
  <c r="AY106" i="2"/>
  <c r="AW106" i="2"/>
  <c r="AU106" i="2"/>
  <c r="AS106" i="2"/>
  <c r="AQ106" i="2"/>
  <c r="AO106" i="2"/>
  <c r="AK106" i="2"/>
  <c r="AI106" i="2"/>
  <c r="AG106" i="2"/>
  <c r="AE106" i="2"/>
  <c r="AC106" i="2"/>
  <c r="AA106" i="2"/>
  <c r="Y106" i="2"/>
  <c r="W106" i="2"/>
  <c r="U106" i="2"/>
  <c r="S106" i="2"/>
  <c r="Q106" i="2"/>
  <c r="O106" i="2"/>
  <c r="M106" i="2"/>
  <c r="K106" i="2"/>
  <c r="I106" i="2"/>
  <c r="G106" i="2"/>
  <c r="E106" i="2"/>
  <c r="BK105" i="2"/>
  <c r="BE105" i="2"/>
  <c r="BC105" i="2"/>
  <c r="BA105" i="2"/>
  <c r="AY105" i="2"/>
  <c r="AW105" i="2"/>
  <c r="AU105" i="2"/>
  <c r="AS105" i="2"/>
  <c r="AQ105" i="2"/>
  <c r="AO105" i="2"/>
  <c r="AK105" i="2"/>
  <c r="AI105" i="2"/>
  <c r="AG105" i="2"/>
  <c r="AE105" i="2"/>
  <c r="AC105" i="2"/>
  <c r="AA105" i="2"/>
  <c r="Y105" i="2"/>
  <c r="W105" i="2"/>
  <c r="U105" i="2"/>
  <c r="S105" i="2"/>
  <c r="Q105" i="2"/>
  <c r="O105" i="2"/>
  <c r="M105" i="2"/>
  <c r="K105" i="2"/>
  <c r="I105" i="2"/>
  <c r="G105" i="2"/>
  <c r="E105" i="2"/>
  <c r="BK104" i="2"/>
  <c r="BE104" i="2"/>
  <c r="BC104" i="2"/>
  <c r="BA104" i="2"/>
  <c r="AY104" i="2"/>
  <c r="AW104" i="2"/>
  <c r="AU104" i="2"/>
  <c r="AS104" i="2"/>
  <c r="AQ104" i="2"/>
  <c r="AO104" i="2"/>
  <c r="AK104" i="2"/>
  <c r="AI104" i="2"/>
  <c r="AG104" i="2"/>
  <c r="AE104" i="2"/>
  <c r="AC104" i="2"/>
  <c r="AA104" i="2"/>
  <c r="Y104" i="2"/>
  <c r="W104" i="2"/>
  <c r="U104" i="2"/>
  <c r="S104" i="2"/>
  <c r="Q104" i="2"/>
  <c r="O104" i="2"/>
  <c r="M104" i="2"/>
  <c r="K104" i="2"/>
  <c r="I104" i="2"/>
  <c r="G104" i="2"/>
  <c r="E104" i="2"/>
  <c r="BK103" i="2"/>
  <c r="BE103" i="2"/>
  <c r="BC103" i="2"/>
  <c r="BA103" i="2"/>
  <c r="AY103" i="2"/>
  <c r="AW103" i="2"/>
  <c r="AU103" i="2"/>
  <c r="AS103" i="2"/>
  <c r="AQ103" i="2"/>
  <c r="AO103" i="2"/>
  <c r="AK103" i="2"/>
  <c r="AI103" i="2"/>
  <c r="AG103" i="2"/>
  <c r="AE103" i="2"/>
  <c r="AC103" i="2"/>
  <c r="AA103" i="2"/>
  <c r="Y103" i="2"/>
  <c r="W103" i="2"/>
  <c r="U103" i="2"/>
  <c r="S103" i="2"/>
  <c r="Q103" i="2"/>
  <c r="O103" i="2"/>
  <c r="M103" i="2"/>
  <c r="K103" i="2"/>
  <c r="I103" i="2"/>
  <c r="G103" i="2"/>
  <c r="E103" i="2"/>
  <c r="BK102" i="2"/>
  <c r="BE102" i="2"/>
  <c r="BC102" i="2"/>
  <c r="BA102" i="2"/>
  <c r="AY102" i="2"/>
  <c r="AW102" i="2"/>
  <c r="AU102" i="2"/>
  <c r="AS102" i="2"/>
  <c r="AQ102" i="2"/>
  <c r="AO102" i="2"/>
  <c r="AK102" i="2"/>
  <c r="AI102" i="2"/>
  <c r="AG102" i="2"/>
  <c r="AE102" i="2"/>
  <c r="AC102" i="2"/>
  <c r="AA102" i="2"/>
  <c r="Y102" i="2"/>
  <c r="W102" i="2"/>
  <c r="U102" i="2"/>
  <c r="S102" i="2"/>
  <c r="Q102" i="2"/>
  <c r="O102" i="2"/>
  <c r="M102" i="2"/>
  <c r="K102" i="2"/>
  <c r="I102" i="2"/>
  <c r="G102" i="2"/>
  <c r="E102" i="2"/>
  <c r="BK101" i="2"/>
  <c r="BE101" i="2"/>
  <c r="BC101" i="2"/>
  <c r="BA101" i="2"/>
  <c r="AY101" i="2"/>
  <c r="AW101" i="2"/>
  <c r="AU101" i="2"/>
  <c r="AS101" i="2"/>
  <c r="AQ101" i="2"/>
  <c r="AO101" i="2"/>
  <c r="AK101" i="2"/>
  <c r="AI101" i="2"/>
  <c r="AG101" i="2"/>
  <c r="AE101" i="2"/>
  <c r="AC101" i="2"/>
  <c r="AA101" i="2"/>
  <c r="Y101" i="2"/>
  <c r="W101" i="2"/>
  <c r="U101" i="2"/>
  <c r="S101" i="2"/>
  <c r="Q101" i="2"/>
  <c r="O101" i="2"/>
  <c r="M101" i="2"/>
  <c r="K101" i="2"/>
  <c r="I101" i="2"/>
  <c r="G101" i="2"/>
  <c r="E101" i="2"/>
  <c r="BK100" i="2"/>
  <c r="BE100" i="2"/>
  <c r="BC100" i="2"/>
  <c r="BA100" i="2"/>
  <c r="AY100" i="2"/>
  <c r="AW100" i="2"/>
  <c r="AU100" i="2"/>
  <c r="AS100" i="2"/>
  <c r="AQ100" i="2"/>
  <c r="AO100" i="2"/>
  <c r="AK100" i="2"/>
  <c r="AI100" i="2"/>
  <c r="AG100" i="2"/>
  <c r="AE100" i="2"/>
  <c r="AC100" i="2"/>
  <c r="AA100" i="2"/>
  <c r="Y100" i="2"/>
  <c r="W100" i="2"/>
  <c r="U100" i="2"/>
  <c r="S100" i="2"/>
  <c r="Q100" i="2"/>
  <c r="O100" i="2"/>
  <c r="M100" i="2"/>
  <c r="K100" i="2"/>
  <c r="I100" i="2"/>
  <c r="G100" i="2"/>
  <c r="E100" i="2"/>
  <c r="BK99" i="2"/>
  <c r="BE99" i="2"/>
  <c r="BC99" i="2"/>
  <c r="BA99" i="2"/>
  <c r="AY99" i="2"/>
  <c r="AW99" i="2"/>
  <c r="AU99" i="2"/>
  <c r="AS99" i="2"/>
  <c r="AQ99" i="2"/>
  <c r="AO99" i="2"/>
  <c r="AK99" i="2"/>
  <c r="AI99" i="2"/>
  <c r="AG99" i="2"/>
  <c r="AE99" i="2"/>
  <c r="AC99" i="2"/>
  <c r="AA99" i="2"/>
  <c r="Y99" i="2"/>
  <c r="W99" i="2"/>
  <c r="U99" i="2"/>
  <c r="S99" i="2"/>
  <c r="Q99" i="2"/>
  <c r="O99" i="2"/>
  <c r="M99" i="2"/>
  <c r="K99" i="2"/>
  <c r="I99" i="2"/>
  <c r="G99" i="2"/>
  <c r="E99" i="2"/>
  <c r="BK98" i="2"/>
  <c r="BE98" i="2"/>
  <c r="BC98" i="2"/>
  <c r="BA98" i="2"/>
  <c r="AY98" i="2"/>
  <c r="AW98" i="2"/>
  <c r="AU98" i="2"/>
  <c r="AS98" i="2"/>
  <c r="AQ98" i="2"/>
  <c r="AO98" i="2"/>
  <c r="AK98" i="2"/>
  <c r="AI98" i="2"/>
  <c r="AG98" i="2"/>
  <c r="AE98" i="2"/>
  <c r="AC98" i="2"/>
  <c r="AA98" i="2"/>
  <c r="Y98" i="2"/>
  <c r="W98" i="2"/>
  <c r="U98" i="2"/>
  <c r="S98" i="2"/>
  <c r="Q98" i="2"/>
  <c r="O98" i="2"/>
  <c r="M98" i="2"/>
  <c r="K98" i="2"/>
  <c r="I98" i="2"/>
  <c r="G98" i="2"/>
  <c r="E98" i="2"/>
  <c r="BK97" i="2"/>
  <c r="BE97" i="2"/>
  <c r="BC97" i="2"/>
  <c r="BA97" i="2"/>
  <c r="AY97" i="2"/>
  <c r="AW97" i="2"/>
  <c r="AU97" i="2"/>
  <c r="AS97" i="2"/>
  <c r="AQ97" i="2"/>
  <c r="AO97" i="2"/>
  <c r="AK97" i="2"/>
  <c r="AI97" i="2"/>
  <c r="AG97" i="2"/>
  <c r="AE97" i="2"/>
  <c r="AC97" i="2"/>
  <c r="AA97" i="2"/>
  <c r="Y97" i="2"/>
  <c r="W97" i="2"/>
  <c r="U97" i="2"/>
  <c r="S97" i="2"/>
  <c r="Q97" i="2"/>
  <c r="O97" i="2"/>
  <c r="M97" i="2"/>
  <c r="K97" i="2"/>
  <c r="I97" i="2"/>
  <c r="G97" i="2"/>
  <c r="E97" i="2"/>
  <c r="BK96" i="2"/>
  <c r="BE96" i="2"/>
  <c r="BC96" i="2"/>
  <c r="BA96" i="2"/>
  <c r="AY96" i="2"/>
  <c r="AW96" i="2"/>
  <c r="AU96" i="2"/>
  <c r="AS96" i="2"/>
  <c r="AQ96" i="2"/>
  <c r="AO96" i="2"/>
  <c r="AK96" i="2"/>
  <c r="AI96" i="2"/>
  <c r="AG96" i="2"/>
  <c r="AE96" i="2"/>
  <c r="AC96" i="2"/>
  <c r="AA96" i="2"/>
  <c r="Y96" i="2"/>
  <c r="W96" i="2"/>
  <c r="U96" i="2"/>
  <c r="S96" i="2"/>
  <c r="Q96" i="2"/>
  <c r="O96" i="2"/>
  <c r="M96" i="2"/>
  <c r="K96" i="2"/>
  <c r="I96" i="2"/>
  <c r="G96" i="2"/>
  <c r="E96" i="2"/>
  <c r="BK95" i="2"/>
  <c r="BE95" i="2"/>
  <c r="BC95" i="2"/>
  <c r="BA95" i="2"/>
  <c r="AY95" i="2"/>
  <c r="AW95" i="2"/>
  <c r="AU95" i="2"/>
  <c r="AS95" i="2"/>
  <c r="AQ95" i="2"/>
  <c r="AO95" i="2"/>
  <c r="AK95" i="2"/>
  <c r="AI95" i="2"/>
  <c r="AG95" i="2"/>
  <c r="AE95" i="2"/>
  <c r="AC95" i="2"/>
  <c r="AA95" i="2"/>
  <c r="Y95" i="2"/>
  <c r="W95" i="2"/>
  <c r="U95" i="2"/>
  <c r="S95" i="2"/>
  <c r="Q95" i="2"/>
  <c r="O95" i="2"/>
  <c r="M95" i="2"/>
  <c r="K95" i="2"/>
  <c r="I95" i="2"/>
  <c r="G95" i="2"/>
  <c r="E95" i="2"/>
  <c r="BK94" i="2"/>
  <c r="BE94" i="2"/>
  <c r="BC94" i="2"/>
  <c r="BA94" i="2"/>
  <c r="AY94" i="2"/>
  <c r="AW94" i="2"/>
  <c r="AU94" i="2"/>
  <c r="AS94" i="2"/>
  <c r="AQ94" i="2"/>
  <c r="AO94" i="2"/>
  <c r="AK94" i="2"/>
  <c r="AI94" i="2"/>
  <c r="AG94" i="2"/>
  <c r="AE94" i="2"/>
  <c r="AC94" i="2"/>
  <c r="AA94" i="2"/>
  <c r="Y94" i="2"/>
  <c r="W94" i="2"/>
  <c r="U94" i="2"/>
  <c r="S94" i="2"/>
  <c r="Q94" i="2"/>
  <c r="O94" i="2"/>
  <c r="M94" i="2"/>
  <c r="K94" i="2"/>
  <c r="I94" i="2"/>
  <c r="G94" i="2"/>
  <c r="E94" i="2"/>
  <c r="BK93" i="2"/>
  <c r="BE93" i="2"/>
  <c r="BC93" i="2"/>
  <c r="BA93" i="2"/>
  <c r="AY93" i="2"/>
  <c r="AW93" i="2"/>
  <c r="AU93" i="2"/>
  <c r="AS93" i="2"/>
  <c r="AQ93" i="2"/>
  <c r="AO93" i="2"/>
  <c r="AK93" i="2"/>
  <c r="AI93" i="2"/>
  <c r="AG93" i="2"/>
  <c r="AE93" i="2"/>
  <c r="AC93" i="2"/>
  <c r="AA93" i="2"/>
  <c r="Y93" i="2"/>
  <c r="W93" i="2"/>
  <c r="U93" i="2"/>
  <c r="S93" i="2"/>
  <c r="Q93" i="2"/>
  <c r="O93" i="2"/>
  <c r="M93" i="2"/>
  <c r="K93" i="2"/>
  <c r="I93" i="2"/>
  <c r="G93" i="2"/>
  <c r="E93" i="2"/>
  <c r="BK92" i="2"/>
  <c r="BE92" i="2"/>
  <c r="BC92" i="2"/>
  <c r="BA92" i="2"/>
  <c r="AY92" i="2"/>
  <c r="AW92" i="2"/>
  <c r="AU92" i="2"/>
  <c r="AS92" i="2"/>
  <c r="AQ92" i="2"/>
  <c r="AO92" i="2"/>
  <c r="AK92" i="2"/>
  <c r="AI92" i="2"/>
  <c r="AG92" i="2"/>
  <c r="AE92" i="2"/>
  <c r="AC92" i="2"/>
  <c r="AA92" i="2"/>
  <c r="Y92" i="2"/>
  <c r="W92" i="2"/>
  <c r="U92" i="2"/>
  <c r="S92" i="2"/>
  <c r="Q92" i="2"/>
  <c r="O92" i="2"/>
  <c r="M92" i="2"/>
  <c r="K92" i="2"/>
  <c r="I92" i="2"/>
  <c r="G92" i="2"/>
  <c r="E92" i="2"/>
  <c r="BK91" i="2"/>
  <c r="BE91" i="2"/>
  <c r="BC91" i="2"/>
  <c r="BA91" i="2"/>
  <c r="AY91" i="2"/>
  <c r="AW91" i="2"/>
  <c r="AU91" i="2"/>
  <c r="AS91" i="2"/>
  <c r="AQ91" i="2"/>
  <c r="AO91" i="2"/>
  <c r="AK91" i="2"/>
  <c r="AI91" i="2"/>
  <c r="AG91" i="2"/>
  <c r="AE91" i="2"/>
  <c r="AC91" i="2"/>
  <c r="AA91" i="2"/>
  <c r="Y91" i="2"/>
  <c r="W91" i="2"/>
  <c r="U91" i="2"/>
  <c r="S91" i="2"/>
  <c r="Q91" i="2"/>
  <c r="O91" i="2"/>
  <c r="M91" i="2"/>
  <c r="K91" i="2"/>
  <c r="I91" i="2"/>
  <c r="G91" i="2"/>
  <c r="E91" i="2"/>
  <c r="BK90" i="2"/>
  <c r="BE90" i="2"/>
  <c r="BC90" i="2"/>
  <c r="BA90" i="2"/>
  <c r="AY90" i="2"/>
  <c r="AW90" i="2"/>
  <c r="AU90" i="2"/>
  <c r="AS90" i="2"/>
  <c r="AQ90" i="2"/>
  <c r="AO90" i="2"/>
  <c r="AK90" i="2"/>
  <c r="AI90" i="2"/>
  <c r="AG90" i="2"/>
  <c r="AE90" i="2"/>
  <c r="AC90" i="2"/>
  <c r="AA90" i="2"/>
  <c r="Y90" i="2"/>
  <c r="W90" i="2"/>
  <c r="U90" i="2"/>
  <c r="S90" i="2"/>
  <c r="Q90" i="2"/>
  <c r="O90" i="2"/>
  <c r="M90" i="2"/>
  <c r="K90" i="2"/>
  <c r="I90" i="2"/>
  <c r="G90" i="2"/>
  <c r="E90" i="2"/>
  <c r="BK89" i="2"/>
  <c r="BE89" i="2"/>
  <c r="BC89" i="2"/>
  <c r="BA89" i="2"/>
  <c r="AY89" i="2"/>
  <c r="AW89" i="2"/>
  <c r="AU89" i="2"/>
  <c r="AS89" i="2"/>
  <c r="AQ89" i="2"/>
  <c r="AO89" i="2"/>
  <c r="AK89" i="2"/>
  <c r="AI89" i="2"/>
  <c r="AG89" i="2"/>
  <c r="AE89" i="2"/>
  <c r="AC89" i="2"/>
  <c r="AA89" i="2"/>
  <c r="Y89" i="2"/>
  <c r="W89" i="2"/>
  <c r="U89" i="2"/>
  <c r="S89" i="2"/>
  <c r="Q89" i="2"/>
  <c r="O89" i="2"/>
  <c r="M89" i="2"/>
  <c r="K89" i="2"/>
  <c r="I89" i="2"/>
  <c r="G89" i="2"/>
  <c r="E89" i="2"/>
  <c r="BK88" i="2"/>
  <c r="BE88" i="2"/>
  <c r="BC88" i="2"/>
  <c r="BA88" i="2"/>
  <c r="AY88" i="2"/>
  <c r="AW88" i="2"/>
  <c r="AU88" i="2"/>
  <c r="AS88" i="2"/>
  <c r="AQ88" i="2"/>
  <c r="AO88" i="2"/>
  <c r="AK88" i="2"/>
  <c r="AI88" i="2"/>
  <c r="AG88" i="2"/>
  <c r="AE88" i="2"/>
  <c r="AC88" i="2"/>
  <c r="AA88" i="2"/>
  <c r="Y88" i="2"/>
  <c r="W88" i="2"/>
  <c r="U88" i="2"/>
  <c r="S88" i="2"/>
  <c r="Q88" i="2"/>
  <c r="O88" i="2"/>
  <c r="M88" i="2"/>
  <c r="K88" i="2"/>
  <c r="I88" i="2"/>
  <c r="G88" i="2"/>
  <c r="E88" i="2"/>
  <c r="BK87" i="2"/>
  <c r="BE87" i="2"/>
  <c r="BC87" i="2"/>
  <c r="BA87" i="2"/>
  <c r="AY87" i="2"/>
  <c r="AW87" i="2"/>
  <c r="AU87" i="2"/>
  <c r="AS87" i="2"/>
  <c r="AQ87" i="2"/>
  <c r="AO87" i="2"/>
  <c r="AK87" i="2"/>
  <c r="AI87" i="2"/>
  <c r="AG87" i="2"/>
  <c r="AE87" i="2"/>
  <c r="AC87" i="2"/>
  <c r="AA87" i="2"/>
  <c r="Y87" i="2"/>
  <c r="W87" i="2"/>
  <c r="U87" i="2"/>
  <c r="S87" i="2"/>
  <c r="Q87" i="2"/>
  <c r="O87" i="2"/>
  <c r="M87" i="2"/>
  <c r="K87" i="2"/>
  <c r="I87" i="2"/>
  <c r="G87" i="2"/>
  <c r="E87" i="2"/>
  <c r="BK86" i="2"/>
  <c r="BE86" i="2"/>
  <c r="BC86" i="2"/>
  <c r="BA86" i="2"/>
  <c r="AY86" i="2"/>
  <c r="AW86" i="2"/>
  <c r="AU86" i="2"/>
  <c r="AS86" i="2"/>
  <c r="AQ86" i="2"/>
  <c r="AO86" i="2"/>
  <c r="AK86" i="2"/>
  <c r="AI86" i="2"/>
  <c r="AG86" i="2"/>
  <c r="AE86" i="2"/>
  <c r="AC86" i="2"/>
  <c r="AA86" i="2"/>
  <c r="Y86" i="2"/>
  <c r="W86" i="2"/>
  <c r="U86" i="2"/>
  <c r="S86" i="2"/>
  <c r="Q86" i="2"/>
  <c r="O86" i="2"/>
  <c r="M86" i="2"/>
  <c r="K86" i="2"/>
  <c r="I86" i="2"/>
  <c r="G86" i="2"/>
  <c r="E86" i="2"/>
  <c r="BK85" i="2"/>
  <c r="BE85" i="2"/>
  <c r="BC85" i="2"/>
  <c r="BA85" i="2"/>
  <c r="AY85" i="2"/>
  <c r="AW85" i="2"/>
  <c r="AU85" i="2"/>
  <c r="AS85" i="2"/>
  <c r="AQ85" i="2"/>
  <c r="AO85" i="2"/>
  <c r="AK85" i="2"/>
  <c r="AI85" i="2"/>
  <c r="AG85" i="2"/>
  <c r="AE85" i="2"/>
  <c r="AC85" i="2"/>
  <c r="AA85" i="2"/>
  <c r="Y85" i="2"/>
  <c r="W85" i="2"/>
  <c r="U85" i="2"/>
  <c r="S85" i="2"/>
  <c r="Q85" i="2"/>
  <c r="O85" i="2"/>
  <c r="M85" i="2"/>
  <c r="K85" i="2"/>
  <c r="I85" i="2"/>
  <c r="G85" i="2"/>
  <c r="E85" i="2"/>
  <c r="BK84" i="2"/>
  <c r="BE84" i="2"/>
  <c r="BC84" i="2"/>
  <c r="BA84" i="2"/>
  <c r="AY84" i="2"/>
  <c r="AW84" i="2"/>
  <c r="AU84" i="2"/>
  <c r="AS84" i="2"/>
  <c r="AQ84" i="2"/>
  <c r="AO84" i="2"/>
  <c r="AK84" i="2"/>
  <c r="AI84" i="2"/>
  <c r="AG84" i="2"/>
  <c r="AE84" i="2"/>
  <c r="AC84" i="2"/>
  <c r="AA84" i="2"/>
  <c r="Y84" i="2"/>
  <c r="W84" i="2"/>
  <c r="U84" i="2"/>
  <c r="S84" i="2"/>
  <c r="Q84" i="2"/>
  <c r="O84" i="2"/>
  <c r="M84" i="2"/>
  <c r="K84" i="2"/>
  <c r="I84" i="2"/>
  <c r="G84" i="2"/>
  <c r="E84" i="2"/>
  <c r="BK83" i="2"/>
  <c r="BE83" i="2"/>
  <c r="BC83" i="2"/>
  <c r="BA83" i="2"/>
  <c r="AY83" i="2"/>
  <c r="AW83" i="2"/>
  <c r="AU83" i="2"/>
  <c r="AS83" i="2"/>
  <c r="AQ83" i="2"/>
  <c r="AO83" i="2"/>
  <c r="AK83" i="2"/>
  <c r="AI83" i="2"/>
  <c r="AG83" i="2"/>
  <c r="AE83" i="2"/>
  <c r="AC83" i="2"/>
  <c r="AA83" i="2"/>
  <c r="Y83" i="2"/>
  <c r="W83" i="2"/>
  <c r="U83" i="2"/>
  <c r="S83" i="2"/>
  <c r="Q83" i="2"/>
  <c r="O83" i="2"/>
  <c r="M83" i="2"/>
  <c r="K83" i="2"/>
  <c r="I83" i="2"/>
  <c r="G83" i="2"/>
  <c r="E83" i="2"/>
  <c r="BK82" i="2"/>
  <c r="BE82" i="2"/>
  <c r="BC82" i="2"/>
  <c r="BA82" i="2"/>
  <c r="AY82" i="2"/>
  <c r="AW82" i="2"/>
  <c r="AU82" i="2"/>
  <c r="AS82" i="2"/>
  <c r="AQ82" i="2"/>
  <c r="AO82" i="2"/>
  <c r="AK82" i="2"/>
  <c r="AI82" i="2"/>
  <c r="AG82" i="2"/>
  <c r="AE82" i="2"/>
  <c r="AC82" i="2"/>
  <c r="AA82" i="2"/>
  <c r="Y82" i="2"/>
  <c r="W82" i="2"/>
  <c r="U82" i="2"/>
  <c r="S82" i="2"/>
  <c r="Q82" i="2"/>
  <c r="O82" i="2"/>
  <c r="M82" i="2"/>
  <c r="K82" i="2"/>
  <c r="I82" i="2"/>
  <c r="G82" i="2"/>
  <c r="E82" i="2"/>
  <c r="BK81" i="2"/>
  <c r="BE81" i="2"/>
  <c r="BC81" i="2"/>
  <c r="BA81" i="2"/>
  <c r="AY81" i="2"/>
  <c r="AW81" i="2"/>
  <c r="AU81" i="2"/>
  <c r="AS81" i="2"/>
  <c r="AQ81" i="2"/>
  <c r="AO81" i="2"/>
  <c r="AK81" i="2"/>
  <c r="AI81" i="2"/>
  <c r="AG81" i="2"/>
  <c r="AE81" i="2"/>
  <c r="AC81" i="2"/>
  <c r="AA81" i="2"/>
  <c r="Y81" i="2"/>
  <c r="W81" i="2"/>
  <c r="U81" i="2"/>
  <c r="S81" i="2"/>
  <c r="Q81" i="2"/>
  <c r="O81" i="2"/>
  <c r="M81" i="2"/>
  <c r="K81" i="2"/>
  <c r="I81" i="2"/>
  <c r="G81" i="2"/>
  <c r="E81" i="2"/>
  <c r="BK80" i="2"/>
  <c r="BE80" i="2"/>
  <c r="BC80" i="2"/>
  <c r="BA80" i="2"/>
  <c r="AY80" i="2"/>
  <c r="AW80" i="2"/>
  <c r="AU80" i="2"/>
  <c r="AS80" i="2"/>
  <c r="AQ80" i="2"/>
  <c r="AO80" i="2"/>
  <c r="AK80" i="2"/>
  <c r="AI80" i="2"/>
  <c r="AG80" i="2"/>
  <c r="AE80" i="2"/>
  <c r="AC80" i="2"/>
  <c r="AA80" i="2"/>
  <c r="Y80" i="2"/>
  <c r="W80" i="2"/>
  <c r="U80" i="2"/>
  <c r="S80" i="2"/>
  <c r="Q80" i="2"/>
  <c r="O80" i="2"/>
  <c r="M80" i="2"/>
  <c r="K80" i="2"/>
  <c r="I80" i="2"/>
  <c r="G80" i="2"/>
  <c r="E80" i="2"/>
  <c r="BK79" i="2"/>
  <c r="BE79" i="2"/>
  <c r="BC79" i="2"/>
  <c r="BA79" i="2"/>
  <c r="AY79" i="2"/>
  <c r="AW79" i="2"/>
  <c r="AU79" i="2"/>
  <c r="AS79" i="2"/>
  <c r="AQ79" i="2"/>
  <c r="AO79" i="2"/>
  <c r="AK79" i="2"/>
  <c r="AI79" i="2"/>
  <c r="AG79" i="2"/>
  <c r="AE79" i="2"/>
  <c r="AC79" i="2"/>
  <c r="AA79" i="2"/>
  <c r="Y79" i="2"/>
  <c r="W79" i="2"/>
  <c r="U79" i="2"/>
  <c r="S79" i="2"/>
  <c r="Q79" i="2"/>
  <c r="O79" i="2"/>
  <c r="M79" i="2"/>
  <c r="K79" i="2"/>
  <c r="I79" i="2"/>
  <c r="G79" i="2"/>
  <c r="E79" i="2"/>
  <c r="BK78" i="2"/>
  <c r="BE78" i="2"/>
  <c r="BC78" i="2"/>
  <c r="BA78" i="2"/>
  <c r="AY78" i="2"/>
  <c r="AW78" i="2"/>
  <c r="AU78" i="2"/>
  <c r="AS78" i="2"/>
  <c r="AQ78" i="2"/>
  <c r="AO78" i="2"/>
  <c r="AK78" i="2"/>
  <c r="AI78" i="2"/>
  <c r="AG78" i="2"/>
  <c r="AE78" i="2"/>
  <c r="AC78" i="2"/>
  <c r="AA78" i="2"/>
  <c r="Y78" i="2"/>
  <c r="W78" i="2"/>
  <c r="U78" i="2"/>
  <c r="S78" i="2"/>
  <c r="Q78" i="2"/>
  <c r="O78" i="2"/>
  <c r="M78" i="2"/>
  <c r="K78" i="2"/>
  <c r="I78" i="2"/>
  <c r="G78" i="2"/>
  <c r="E78" i="2"/>
  <c r="BK77" i="2"/>
  <c r="BE77" i="2"/>
  <c r="BC77" i="2"/>
  <c r="BA77" i="2"/>
  <c r="AY77" i="2"/>
  <c r="AW77" i="2"/>
  <c r="AU77" i="2"/>
  <c r="AS77" i="2"/>
  <c r="AQ77" i="2"/>
  <c r="AO77" i="2"/>
  <c r="AK77" i="2"/>
  <c r="AI77" i="2"/>
  <c r="AG77" i="2"/>
  <c r="AE77" i="2"/>
  <c r="AC77" i="2"/>
  <c r="AA77" i="2"/>
  <c r="Y77" i="2"/>
  <c r="W77" i="2"/>
  <c r="U77" i="2"/>
  <c r="S77" i="2"/>
  <c r="Q77" i="2"/>
  <c r="O77" i="2"/>
  <c r="M77" i="2"/>
  <c r="K77" i="2"/>
  <c r="I77" i="2"/>
  <c r="G77" i="2"/>
  <c r="E77" i="2"/>
  <c r="BK76" i="2"/>
  <c r="BE76" i="2"/>
  <c r="BC76" i="2"/>
  <c r="BA76" i="2"/>
  <c r="AY76" i="2"/>
  <c r="AW76" i="2"/>
  <c r="AU76" i="2"/>
  <c r="AS76" i="2"/>
  <c r="AQ76" i="2"/>
  <c r="AO76" i="2"/>
  <c r="AK76" i="2"/>
  <c r="AI76" i="2"/>
  <c r="AG76" i="2"/>
  <c r="AE76" i="2"/>
  <c r="AC76" i="2"/>
  <c r="AA76" i="2"/>
  <c r="Y76" i="2"/>
  <c r="W76" i="2"/>
  <c r="U76" i="2"/>
  <c r="S76" i="2"/>
  <c r="Q76" i="2"/>
  <c r="O76" i="2"/>
  <c r="M76" i="2"/>
  <c r="K76" i="2"/>
  <c r="I76" i="2"/>
  <c r="G76" i="2"/>
  <c r="E76" i="2"/>
  <c r="BK75" i="2"/>
  <c r="BE75" i="2"/>
  <c r="BC75" i="2"/>
  <c r="BA75" i="2"/>
  <c r="AY75" i="2"/>
  <c r="AW75" i="2"/>
  <c r="AU75" i="2"/>
  <c r="AS75" i="2"/>
  <c r="AQ75" i="2"/>
  <c r="AO75" i="2"/>
  <c r="AK75" i="2"/>
  <c r="AI75" i="2"/>
  <c r="AG75" i="2"/>
  <c r="AE75" i="2"/>
  <c r="AC75" i="2"/>
  <c r="AA75" i="2"/>
  <c r="Y75" i="2"/>
  <c r="W75" i="2"/>
  <c r="U75" i="2"/>
  <c r="S75" i="2"/>
  <c r="Q75" i="2"/>
  <c r="O75" i="2"/>
  <c r="M75" i="2"/>
  <c r="K75" i="2"/>
  <c r="I75" i="2"/>
  <c r="G75" i="2"/>
  <c r="E75" i="2"/>
  <c r="BK74" i="2"/>
  <c r="BE74" i="2"/>
  <c r="BC74" i="2"/>
  <c r="BA74" i="2"/>
  <c r="AY74" i="2"/>
  <c r="AW74" i="2"/>
  <c r="AU74" i="2"/>
  <c r="AS74" i="2"/>
  <c r="AQ74" i="2"/>
  <c r="AO74" i="2"/>
  <c r="AK74" i="2"/>
  <c r="AI74" i="2"/>
  <c r="AG74" i="2"/>
  <c r="AE74" i="2"/>
  <c r="AC74" i="2"/>
  <c r="AA74" i="2"/>
  <c r="Y74" i="2"/>
  <c r="W74" i="2"/>
  <c r="U74" i="2"/>
  <c r="S74" i="2"/>
  <c r="Q74" i="2"/>
  <c r="O74" i="2"/>
  <c r="M74" i="2"/>
  <c r="K74" i="2"/>
  <c r="I74" i="2"/>
  <c r="G74" i="2"/>
  <c r="E74" i="2"/>
  <c r="BK73" i="2"/>
  <c r="BE73" i="2"/>
  <c r="BC73" i="2"/>
  <c r="BA73" i="2"/>
  <c r="AY73" i="2"/>
  <c r="AW73" i="2"/>
  <c r="AU73" i="2"/>
  <c r="AS73" i="2"/>
  <c r="AQ73" i="2"/>
  <c r="AO73" i="2"/>
  <c r="AK73" i="2"/>
  <c r="AI73" i="2"/>
  <c r="AG73" i="2"/>
  <c r="AE73" i="2"/>
  <c r="AC73" i="2"/>
  <c r="AA73" i="2"/>
  <c r="Y73" i="2"/>
  <c r="W73" i="2"/>
  <c r="U73" i="2"/>
  <c r="S73" i="2"/>
  <c r="Q73" i="2"/>
  <c r="O73" i="2"/>
  <c r="M73" i="2"/>
  <c r="K73" i="2"/>
  <c r="I73" i="2"/>
  <c r="G73" i="2"/>
  <c r="E73" i="2"/>
  <c r="BK72" i="2"/>
  <c r="BE72" i="2"/>
  <c r="BC72" i="2"/>
  <c r="BA72" i="2"/>
  <c r="AY72" i="2"/>
  <c r="AW72" i="2"/>
  <c r="AU72" i="2"/>
  <c r="AS72" i="2"/>
  <c r="AQ72" i="2"/>
  <c r="AO72" i="2"/>
  <c r="AK72" i="2"/>
  <c r="AI72" i="2"/>
  <c r="AG72" i="2"/>
  <c r="AE72" i="2"/>
  <c r="AC72" i="2"/>
  <c r="AA72" i="2"/>
  <c r="Y72" i="2"/>
  <c r="W72" i="2"/>
  <c r="U72" i="2"/>
  <c r="S72" i="2"/>
  <c r="Q72" i="2"/>
  <c r="O72" i="2"/>
  <c r="M72" i="2"/>
  <c r="K72" i="2"/>
  <c r="I72" i="2"/>
  <c r="G72" i="2"/>
  <c r="E72" i="2"/>
  <c r="BK71" i="2"/>
  <c r="BE71" i="2"/>
  <c r="BC71" i="2"/>
  <c r="BA71" i="2"/>
  <c r="AY71" i="2"/>
  <c r="AW71" i="2"/>
  <c r="AU71" i="2"/>
  <c r="AS71" i="2"/>
  <c r="AQ71" i="2"/>
  <c r="AO71" i="2"/>
  <c r="AK71" i="2"/>
  <c r="AI71" i="2"/>
  <c r="AG71" i="2"/>
  <c r="AE71" i="2"/>
  <c r="AC71" i="2"/>
  <c r="AA71" i="2"/>
  <c r="Y71" i="2"/>
  <c r="W71" i="2"/>
  <c r="U71" i="2"/>
  <c r="S71" i="2"/>
  <c r="Q71" i="2"/>
  <c r="O71" i="2"/>
  <c r="M71" i="2"/>
  <c r="K71" i="2"/>
  <c r="I71" i="2"/>
  <c r="G71" i="2"/>
  <c r="E71" i="2"/>
  <c r="BK70" i="2"/>
  <c r="BE70" i="2"/>
  <c r="BC70" i="2"/>
  <c r="BA70" i="2"/>
  <c r="AY70" i="2"/>
  <c r="AW70" i="2"/>
  <c r="AU70" i="2"/>
  <c r="AS70" i="2"/>
  <c r="AQ70" i="2"/>
  <c r="AO70" i="2"/>
  <c r="AK70" i="2"/>
  <c r="AI70" i="2"/>
  <c r="AG70" i="2"/>
  <c r="AE70" i="2"/>
  <c r="AC70" i="2"/>
  <c r="AA70" i="2"/>
  <c r="Y70" i="2"/>
  <c r="W70" i="2"/>
  <c r="U70" i="2"/>
  <c r="S70" i="2"/>
  <c r="Q70" i="2"/>
  <c r="O70" i="2"/>
  <c r="M70" i="2"/>
  <c r="K70" i="2"/>
  <c r="I70" i="2"/>
  <c r="G70" i="2"/>
  <c r="E70" i="2"/>
  <c r="BK69" i="2"/>
  <c r="BE69" i="2"/>
  <c r="BC69" i="2"/>
  <c r="BA69" i="2"/>
  <c r="AY69" i="2"/>
  <c r="AW69" i="2"/>
  <c r="AU69" i="2"/>
  <c r="AS69" i="2"/>
  <c r="AQ69" i="2"/>
  <c r="AO69" i="2"/>
  <c r="AK69" i="2"/>
  <c r="AI69" i="2"/>
  <c r="AG69" i="2"/>
  <c r="AE69" i="2"/>
  <c r="AC69" i="2"/>
  <c r="AA69" i="2"/>
  <c r="Y69" i="2"/>
  <c r="W69" i="2"/>
  <c r="U69" i="2"/>
  <c r="S69" i="2"/>
  <c r="Q69" i="2"/>
  <c r="O69" i="2"/>
  <c r="M69" i="2"/>
  <c r="K69" i="2"/>
  <c r="I69" i="2"/>
  <c r="G69" i="2"/>
  <c r="E69" i="2"/>
  <c r="BK68" i="2"/>
  <c r="BE68" i="2"/>
  <c r="BC68" i="2"/>
  <c r="BA68" i="2"/>
  <c r="AY68" i="2"/>
  <c r="AW68" i="2"/>
  <c r="AU68" i="2"/>
  <c r="AS68" i="2"/>
  <c r="AQ68" i="2"/>
  <c r="AO68" i="2"/>
  <c r="AK68" i="2"/>
  <c r="AI68" i="2"/>
  <c r="AG68" i="2"/>
  <c r="AE68" i="2"/>
  <c r="AC68" i="2"/>
  <c r="AA68" i="2"/>
  <c r="Y68" i="2"/>
  <c r="W68" i="2"/>
  <c r="U68" i="2"/>
  <c r="S68" i="2"/>
  <c r="Q68" i="2"/>
  <c r="O68" i="2"/>
  <c r="M68" i="2"/>
  <c r="K68" i="2"/>
  <c r="I68" i="2"/>
  <c r="G68" i="2"/>
  <c r="E68" i="2"/>
  <c r="BK67" i="2"/>
  <c r="BE67" i="2"/>
  <c r="BC67" i="2"/>
  <c r="BA67" i="2"/>
  <c r="AY67" i="2"/>
  <c r="AW67" i="2"/>
  <c r="AU67" i="2"/>
  <c r="AS67" i="2"/>
  <c r="AQ67" i="2"/>
  <c r="AO67" i="2"/>
  <c r="AK67" i="2"/>
  <c r="AI67" i="2"/>
  <c r="AG67" i="2"/>
  <c r="AE67" i="2"/>
  <c r="AC67" i="2"/>
  <c r="AA67" i="2"/>
  <c r="Y67" i="2"/>
  <c r="W67" i="2"/>
  <c r="U67" i="2"/>
  <c r="S67" i="2"/>
  <c r="Q67" i="2"/>
  <c r="O67" i="2"/>
  <c r="M67" i="2"/>
  <c r="K67" i="2"/>
  <c r="I67" i="2"/>
  <c r="G67" i="2"/>
  <c r="E67" i="2"/>
  <c r="BK66" i="2"/>
  <c r="BE66" i="2"/>
  <c r="BC66" i="2"/>
  <c r="BA66" i="2"/>
  <c r="AY66" i="2"/>
  <c r="AW66" i="2"/>
  <c r="AU66" i="2"/>
  <c r="AS66" i="2"/>
  <c r="AQ66" i="2"/>
  <c r="AO66" i="2"/>
  <c r="AK66" i="2"/>
  <c r="AI66" i="2"/>
  <c r="AG66" i="2"/>
  <c r="AE66" i="2"/>
  <c r="AC66" i="2"/>
  <c r="AA66" i="2"/>
  <c r="Y66" i="2"/>
  <c r="W66" i="2"/>
  <c r="U66" i="2"/>
  <c r="S66" i="2"/>
  <c r="Q66" i="2"/>
  <c r="O66" i="2"/>
  <c r="M66" i="2"/>
  <c r="K66" i="2"/>
  <c r="I66" i="2"/>
  <c r="G66" i="2"/>
  <c r="E66" i="2"/>
  <c r="BK65" i="2"/>
  <c r="BE65" i="2"/>
  <c r="BC65" i="2"/>
  <c r="BA65" i="2"/>
  <c r="AY65" i="2"/>
  <c r="AW65" i="2"/>
  <c r="AU65" i="2"/>
  <c r="AS65" i="2"/>
  <c r="AQ65" i="2"/>
  <c r="AO65" i="2"/>
  <c r="AK65" i="2"/>
  <c r="AI65" i="2"/>
  <c r="AG65" i="2"/>
  <c r="AE65" i="2"/>
  <c r="AC65" i="2"/>
  <c r="AA65" i="2"/>
  <c r="Y65" i="2"/>
  <c r="W65" i="2"/>
  <c r="U65" i="2"/>
  <c r="S65" i="2"/>
  <c r="Q65" i="2"/>
  <c r="O65" i="2"/>
  <c r="M65" i="2"/>
  <c r="K65" i="2"/>
  <c r="I65" i="2"/>
  <c r="G65" i="2"/>
  <c r="E65" i="2"/>
  <c r="BK64" i="2"/>
  <c r="BE64" i="2"/>
  <c r="BC64" i="2"/>
  <c r="BA64" i="2"/>
  <c r="AY64" i="2"/>
  <c r="AW64" i="2"/>
  <c r="AU64" i="2"/>
  <c r="AS64" i="2"/>
  <c r="AQ64" i="2"/>
  <c r="AO64" i="2"/>
  <c r="AK64" i="2"/>
  <c r="AI64" i="2"/>
  <c r="AG64" i="2"/>
  <c r="AE64" i="2"/>
  <c r="AC64" i="2"/>
  <c r="AA64" i="2"/>
  <c r="Y64" i="2"/>
  <c r="W64" i="2"/>
  <c r="U64" i="2"/>
  <c r="S64" i="2"/>
  <c r="Q64" i="2"/>
  <c r="O64" i="2"/>
  <c r="M64" i="2"/>
  <c r="K64" i="2"/>
  <c r="I64" i="2"/>
  <c r="G64" i="2"/>
  <c r="E64" i="2"/>
  <c r="BK63" i="2"/>
  <c r="BE63" i="2"/>
  <c r="BC63" i="2"/>
  <c r="BA63" i="2"/>
  <c r="AY63" i="2"/>
  <c r="AW63" i="2"/>
  <c r="AU63" i="2"/>
  <c r="AS63" i="2"/>
  <c r="AQ63" i="2"/>
  <c r="AO63" i="2"/>
  <c r="AK63" i="2"/>
  <c r="AI63" i="2"/>
  <c r="AG63" i="2"/>
  <c r="AE63" i="2"/>
  <c r="AC63" i="2"/>
  <c r="AA63" i="2"/>
  <c r="Y63" i="2"/>
  <c r="W63" i="2"/>
  <c r="U63" i="2"/>
  <c r="S63" i="2"/>
  <c r="Q63" i="2"/>
  <c r="O63" i="2"/>
  <c r="M63" i="2"/>
  <c r="K63" i="2"/>
  <c r="I63" i="2"/>
  <c r="G63" i="2"/>
  <c r="E63" i="2"/>
  <c r="BK62" i="2"/>
  <c r="BE62" i="2"/>
  <c r="BC62" i="2"/>
  <c r="BA62" i="2"/>
  <c r="AY62" i="2"/>
  <c r="AW62" i="2"/>
  <c r="AU62" i="2"/>
  <c r="AS62" i="2"/>
  <c r="AQ62" i="2"/>
  <c r="AO62" i="2"/>
  <c r="AK62" i="2"/>
  <c r="AI62" i="2"/>
  <c r="AG62" i="2"/>
  <c r="AE62" i="2"/>
  <c r="AC62" i="2"/>
  <c r="AA62" i="2"/>
  <c r="Y62" i="2"/>
  <c r="W62" i="2"/>
  <c r="U62" i="2"/>
  <c r="S62" i="2"/>
  <c r="Q62" i="2"/>
  <c r="O62" i="2"/>
  <c r="M62" i="2"/>
  <c r="K62" i="2"/>
  <c r="I62" i="2"/>
  <c r="G62" i="2"/>
  <c r="E62" i="2"/>
  <c r="BK61" i="2"/>
  <c r="BE61" i="2"/>
  <c r="BC61" i="2"/>
  <c r="BA61" i="2"/>
  <c r="AY61" i="2"/>
  <c r="AW61" i="2"/>
  <c r="AU61" i="2"/>
  <c r="AS61" i="2"/>
  <c r="AQ61" i="2"/>
  <c r="AO61" i="2"/>
  <c r="AK61" i="2"/>
  <c r="AI61" i="2"/>
  <c r="AG61" i="2"/>
  <c r="AE61" i="2"/>
  <c r="AC61" i="2"/>
  <c r="AA61" i="2"/>
  <c r="Y61" i="2"/>
  <c r="W61" i="2"/>
  <c r="U61" i="2"/>
  <c r="S61" i="2"/>
  <c r="Q61" i="2"/>
  <c r="O61" i="2"/>
  <c r="M61" i="2"/>
  <c r="K61" i="2"/>
  <c r="I61" i="2"/>
  <c r="G61" i="2"/>
  <c r="E61" i="2"/>
  <c r="BK60" i="2"/>
  <c r="BE60" i="2"/>
  <c r="BC60" i="2"/>
  <c r="BA60" i="2"/>
  <c r="AY60" i="2"/>
  <c r="AW60" i="2"/>
  <c r="AU60" i="2"/>
  <c r="AS60" i="2"/>
  <c r="AQ60" i="2"/>
  <c r="AO60" i="2"/>
  <c r="AK60" i="2"/>
  <c r="AI60" i="2"/>
  <c r="AG60" i="2"/>
  <c r="AE60" i="2"/>
  <c r="AC60" i="2"/>
  <c r="AA60" i="2"/>
  <c r="Y60" i="2"/>
  <c r="W60" i="2"/>
  <c r="U60" i="2"/>
  <c r="S60" i="2"/>
  <c r="Q60" i="2"/>
  <c r="O60" i="2"/>
  <c r="M60" i="2"/>
  <c r="K60" i="2"/>
  <c r="I60" i="2"/>
  <c r="G60" i="2"/>
  <c r="E60" i="2"/>
  <c r="BK59" i="2"/>
  <c r="BE59" i="2"/>
  <c r="BC59" i="2"/>
  <c r="BA59" i="2"/>
  <c r="AY59" i="2"/>
  <c r="AW59" i="2"/>
  <c r="AU59" i="2"/>
  <c r="AS59" i="2"/>
  <c r="AQ59" i="2"/>
  <c r="AO59" i="2"/>
  <c r="AK59" i="2"/>
  <c r="AI59" i="2"/>
  <c r="AG59" i="2"/>
  <c r="AE59" i="2"/>
  <c r="AC59" i="2"/>
  <c r="AA59" i="2"/>
  <c r="Y59" i="2"/>
  <c r="W59" i="2"/>
  <c r="U59" i="2"/>
  <c r="S59" i="2"/>
  <c r="Q59" i="2"/>
  <c r="O59" i="2"/>
  <c r="M59" i="2"/>
  <c r="K59" i="2"/>
  <c r="I59" i="2"/>
  <c r="G59" i="2"/>
  <c r="E59" i="2"/>
  <c r="BK58" i="2"/>
  <c r="BE58" i="2"/>
  <c r="BC58" i="2"/>
  <c r="BA58" i="2"/>
  <c r="AY58" i="2"/>
  <c r="AW58" i="2"/>
  <c r="AU58" i="2"/>
  <c r="AS58" i="2"/>
  <c r="AQ58" i="2"/>
  <c r="AO58" i="2"/>
  <c r="AK58" i="2"/>
  <c r="AI58" i="2"/>
  <c r="AG58" i="2"/>
  <c r="AE58" i="2"/>
  <c r="AC58" i="2"/>
  <c r="AA58" i="2"/>
  <c r="Y58" i="2"/>
  <c r="W58" i="2"/>
  <c r="U58" i="2"/>
  <c r="S58" i="2"/>
  <c r="Q58" i="2"/>
  <c r="O58" i="2"/>
  <c r="M58" i="2"/>
  <c r="K58" i="2"/>
  <c r="I58" i="2"/>
  <c r="G58" i="2"/>
  <c r="E58" i="2"/>
  <c r="BK57" i="2"/>
  <c r="BE57" i="2"/>
  <c r="BC57" i="2"/>
  <c r="BA57" i="2"/>
  <c r="AY57" i="2"/>
  <c r="AW57" i="2"/>
  <c r="AU57" i="2"/>
  <c r="AS57" i="2"/>
  <c r="AQ57" i="2"/>
  <c r="AO57" i="2"/>
  <c r="AK57" i="2"/>
  <c r="AI57" i="2"/>
  <c r="AG57" i="2"/>
  <c r="AE57" i="2"/>
  <c r="AC57" i="2"/>
  <c r="AA57" i="2"/>
  <c r="Y57" i="2"/>
  <c r="W57" i="2"/>
  <c r="U57" i="2"/>
  <c r="S57" i="2"/>
  <c r="Q57" i="2"/>
  <c r="O57" i="2"/>
  <c r="M57" i="2"/>
  <c r="K57" i="2"/>
  <c r="I57" i="2"/>
  <c r="G57" i="2"/>
  <c r="E57" i="2"/>
  <c r="BK56" i="2"/>
  <c r="BE56" i="2"/>
  <c r="BC56" i="2"/>
  <c r="BA56" i="2"/>
  <c r="AY56" i="2"/>
  <c r="AW56" i="2"/>
  <c r="AU56" i="2"/>
  <c r="AS56" i="2"/>
  <c r="AQ56" i="2"/>
  <c r="AO56" i="2"/>
  <c r="AK56" i="2"/>
  <c r="AI56" i="2"/>
  <c r="AG56" i="2"/>
  <c r="AE56" i="2"/>
  <c r="AC56" i="2"/>
  <c r="AA56" i="2"/>
  <c r="Y56" i="2"/>
  <c r="W56" i="2"/>
  <c r="U56" i="2"/>
  <c r="S56" i="2"/>
  <c r="Q56" i="2"/>
  <c r="O56" i="2"/>
  <c r="M56" i="2"/>
  <c r="K56" i="2"/>
  <c r="I56" i="2"/>
  <c r="G56" i="2"/>
  <c r="E56" i="2"/>
  <c r="BK55" i="2"/>
  <c r="BE55" i="2"/>
  <c r="BC55" i="2"/>
  <c r="BA55" i="2"/>
  <c r="AY55" i="2"/>
  <c r="AW55" i="2"/>
  <c r="AU55" i="2"/>
  <c r="AS55" i="2"/>
  <c r="AQ55" i="2"/>
  <c r="AO55" i="2"/>
  <c r="AK55" i="2"/>
  <c r="AI55" i="2"/>
  <c r="AG55" i="2"/>
  <c r="AE55" i="2"/>
  <c r="AC55" i="2"/>
  <c r="AA55" i="2"/>
  <c r="Y55" i="2"/>
  <c r="W55" i="2"/>
  <c r="U55" i="2"/>
  <c r="S55" i="2"/>
  <c r="Q55" i="2"/>
  <c r="O55" i="2"/>
  <c r="M55" i="2"/>
  <c r="K55" i="2"/>
  <c r="I55" i="2"/>
  <c r="G55" i="2"/>
  <c r="E55" i="2"/>
  <c r="BK54" i="2"/>
  <c r="BE54" i="2"/>
  <c r="BC54" i="2"/>
  <c r="BA54" i="2"/>
  <c r="AY54" i="2"/>
  <c r="AW54" i="2"/>
  <c r="AU54" i="2"/>
  <c r="AS54" i="2"/>
  <c r="AQ54" i="2"/>
  <c r="AO54" i="2"/>
  <c r="AK54" i="2"/>
  <c r="AI54" i="2"/>
  <c r="AG54" i="2"/>
  <c r="AE54" i="2"/>
  <c r="AC54" i="2"/>
  <c r="AA54" i="2"/>
  <c r="Y54" i="2"/>
  <c r="W54" i="2"/>
  <c r="U54" i="2"/>
  <c r="S54" i="2"/>
  <c r="Q54" i="2"/>
  <c r="O54" i="2"/>
  <c r="M54" i="2"/>
  <c r="K54" i="2"/>
  <c r="I54" i="2"/>
  <c r="G54" i="2"/>
  <c r="E54" i="2"/>
  <c r="BK53" i="2"/>
  <c r="BE53" i="2"/>
  <c r="BC53" i="2"/>
  <c r="BA53" i="2"/>
  <c r="AY53" i="2"/>
  <c r="AW53" i="2"/>
  <c r="AU53" i="2"/>
  <c r="AS53" i="2"/>
  <c r="AQ53" i="2"/>
  <c r="AO53" i="2"/>
  <c r="AK53" i="2"/>
  <c r="AI53" i="2"/>
  <c r="AG53" i="2"/>
  <c r="AE53" i="2"/>
  <c r="AC53" i="2"/>
  <c r="AA53" i="2"/>
  <c r="Y53" i="2"/>
  <c r="W53" i="2"/>
  <c r="U53" i="2"/>
  <c r="S53" i="2"/>
  <c r="Q53" i="2"/>
  <c r="O53" i="2"/>
  <c r="M53" i="2"/>
  <c r="K53" i="2"/>
  <c r="I53" i="2"/>
  <c r="G53" i="2"/>
  <c r="E53" i="2"/>
  <c r="BK52" i="2"/>
  <c r="BE52" i="2"/>
  <c r="BC52" i="2"/>
  <c r="BA52" i="2"/>
  <c r="AY52" i="2"/>
  <c r="AW52" i="2"/>
  <c r="AU52" i="2"/>
  <c r="AS52" i="2"/>
  <c r="AQ52" i="2"/>
  <c r="AO52" i="2"/>
  <c r="AK52" i="2"/>
  <c r="AI52" i="2"/>
  <c r="AG52" i="2"/>
  <c r="AE52" i="2"/>
  <c r="AC52" i="2"/>
  <c r="AA52" i="2"/>
  <c r="Y52" i="2"/>
  <c r="W52" i="2"/>
  <c r="U52" i="2"/>
  <c r="S52" i="2"/>
  <c r="Q52" i="2"/>
  <c r="O52" i="2"/>
  <c r="M52" i="2"/>
  <c r="K52" i="2"/>
  <c r="I52" i="2"/>
  <c r="G52" i="2"/>
  <c r="E52" i="2"/>
  <c r="BK51" i="2"/>
  <c r="BE51" i="2"/>
  <c r="BC51" i="2"/>
  <c r="BA51" i="2"/>
  <c r="AY51" i="2"/>
  <c r="AW51" i="2"/>
  <c r="AU51" i="2"/>
  <c r="AS51" i="2"/>
  <c r="AQ51" i="2"/>
  <c r="AO51" i="2"/>
  <c r="AK51" i="2"/>
  <c r="AI51" i="2"/>
  <c r="AG51" i="2"/>
  <c r="AE51" i="2"/>
  <c r="AC51" i="2"/>
  <c r="AA51" i="2"/>
  <c r="Y51" i="2"/>
  <c r="W51" i="2"/>
  <c r="U51" i="2"/>
  <c r="S51" i="2"/>
  <c r="Q51" i="2"/>
  <c r="O51" i="2"/>
  <c r="M51" i="2"/>
  <c r="K51" i="2"/>
  <c r="I51" i="2"/>
  <c r="G51" i="2"/>
  <c r="E51" i="2"/>
  <c r="BK50" i="2"/>
  <c r="BE50" i="2"/>
  <c r="BC50" i="2"/>
  <c r="BA50" i="2"/>
  <c r="AY50" i="2"/>
  <c r="AW50" i="2"/>
  <c r="AU50" i="2"/>
  <c r="AS50" i="2"/>
  <c r="AQ50" i="2"/>
  <c r="AO50" i="2"/>
  <c r="AK50" i="2"/>
  <c r="AI50" i="2"/>
  <c r="AG50" i="2"/>
  <c r="AE50" i="2"/>
  <c r="AC50" i="2"/>
  <c r="AA50" i="2"/>
  <c r="Y50" i="2"/>
  <c r="W50" i="2"/>
  <c r="U50" i="2"/>
  <c r="S50" i="2"/>
  <c r="Q50" i="2"/>
  <c r="O50" i="2"/>
  <c r="M50" i="2"/>
  <c r="K50" i="2"/>
  <c r="I50" i="2"/>
  <c r="G50" i="2"/>
  <c r="E50" i="2"/>
  <c r="BK49" i="2"/>
  <c r="BE49" i="2"/>
  <c r="BC49" i="2"/>
  <c r="BA49" i="2"/>
  <c r="AY49" i="2"/>
  <c r="AW49" i="2"/>
  <c r="AU49" i="2"/>
  <c r="AS49" i="2"/>
  <c r="AQ49" i="2"/>
  <c r="AO49" i="2"/>
  <c r="AK49" i="2"/>
  <c r="AI49" i="2"/>
  <c r="AG49" i="2"/>
  <c r="AE49" i="2"/>
  <c r="AC49" i="2"/>
  <c r="AA49" i="2"/>
  <c r="Y49" i="2"/>
  <c r="W49" i="2"/>
  <c r="U49" i="2"/>
  <c r="S49" i="2"/>
  <c r="Q49" i="2"/>
  <c r="O49" i="2"/>
  <c r="M49" i="2"/>
  <c r="K49" i="2"/>
  <c r="I49" i="2"/>
  <c r="G49" i="2"/>
  <c r="E49" i="2"/>
  <c r="BK48" i="2"/>
  <c r="BE48" i="2"/>
  <c r="BC48" i="2"/>
  <c r="BA48" i="2"/>
  <c r="AY48" i="2"/>
  <c r="AW48" i="2"/>
  <c r="AU48" i="2"/>
  <c r="AS48" i="2"/>
  <c r="AQ48" i="2"/>
  <c r="AO48" i="2"/>
  <c r="AK48" i="2"/>
  <c r="AI48" i="2"/>
  <c r="AG48" i="2"/>
  <c r="AE48" i="2"/>
  <c r="AC48" i="2"/>
  <c r="AA48" i="2"/>
  <c r="Y48" i="2"/>
  <c r="W48" i="2"/>
  <c r="U48" i="2"/>
  <c r="S48" i="2"/>
  <c r="Q48" i="2"/>
  <c r="O48" i="2"/>
  <c r="M48" i="2"/>
  <c r="K48" i="2"/>
  <c r="I48" i="2"/>
  <c r="G48" i="2"/>
  <c r="E48" i="2"/>
  <c r="BK47" i="2"/>
  <c r="BE47" i="2"/>
  <c r="BC47" i="2"/>
  <c r="BA47" i="2"/>
  <c r="AY47" i="2"/>
  <c r="AW47" i="2"/>
  <c r="AU47" i="2"/>
  <c r="AS47" i="2"/>
  <c r="AQ47" i="2"/>
  <c r="AO47" i="2"/>
  <c r="AK47" i="2"/>
  <c r="AI47" i="2"/>
  <c r="AG47" i="2"/>
  <c r="AE47" i="2"/>
  <c r="AC47" i="2"/>
  <c r="AA47" i="2"/>
  <c r="Y47" i="2"/>
  <c r="W47" i="2"/>
  <c r="U47" i="2"/>
  <c r="S47" i="2"/>
  <c r="Q47" i="2"/>
  <c r="O47" i="2"/>
  <c r="M47" i="2"/>
  <c r="K47" i="2"/>
  <c r="I47" i="2"/>
  <c r="G47" i="2"/>
  <c r="E47" i="2"/>
  <c r="BK46" i="2"/>
  <c r="BE46" i="2"/>
  <c r="BC46" i="2"/>
  <c r="BA46" i="2"/>
  <c r="AY46" i="2"/>
  <c r="AW46" i="2"/>
  <c r="AU46" i="2"/>
  <c r="AS46" i="2"/>
  <c r="AQ46" i="2"/>
  <c r="AO46" i="2"/>
  <c r="AK46" i="2"/>
  <c r="AI46" i="2"/>
  <c r="AG46" i="2"/>
  <c r="AE46" i="2"/>
  <c r="AC46" i="2"/>
  <c r="AA46" i="2"/>
  <c r="Y46" i="2"/>
  <c r="W46" i="2"/>
  <c r="U46" i="2"/>
  <c r="S46" i="2"/>
  <c r="Q46" i="2"/>
  <c r="O46" i="2"/>
  <c r="M46" i="2"/>
  <c r="K46" i="2"/>
  <c r="I46" i="2"/>
  <c r="G46" i="2"/>
  <c r="E46" i="2"/>
  <c r="BK45" i="2"/>
  <c r="BE45" i="2"/>
  <c r="BC45" i="2"/>
  <c r="BA45" i="2"/>
  <c r="AY45" i="2"/>
  <c r="AW45" i="2"/>
  <c r="AU45" i="2"/>
  <c r="AS45" i="2"/>
  <c r="AQ45" i="2"/>
  <c r="AO45" i="2"/>
  <c r="AK45" i="2"/>
  <c r="AI45" i="2"/>
  <c r="AG45" i="2"/>
  <c r="AE45" i="2"/>
  <c r="AC45" i="2"/>
  <c r="AA45" i="2"/>
  <c r="Y45" i="2"/>
  <c r="W45" i="2"/>
  <c r="U45" i="2"/>
  <c r="S45" i="2"/>
  <c r="Q45" i="2"/>
  <c r="O45" i="2"/>
  <c r="M45" i="2"/>
  <c r="K45" i="2"/>
  <c r="I45" i="2"/>
  <c r="G45" i="2"/>
  <c r="E45" i="2"/>
  <c r="BK44" i="2"/>
  <c r="BE44" i="2"/>
  <c r="BC44" i="2"/>
  <c r="BA44" i="2"/>
  <c r="AY44" i="2"/>
  <c r="AW44" i="2"/>
  <c r="AU44" i="2"/>
  <c r="AS44" i="2"/>
  <c r="AQ44" i="2"/>
  <c r="AO44" i="2"/>
  <c r="AK44" i="2"/>
  <c r="AI44" i="2"/>
  <c r="AG44" i="2"/>
  <c r="AE44" i="2"/>
  <c r="AC44" i="2"/>
  <c r="AA44" i="2"/>
  <c r="Y44" i="2"/>
  <c r="W44" i="2"/>
  <c r="U44" i="2"/>
  <c r="S44" i="2"/>
  <c r="Q44" i="2"/>
  <c r="O44" i="2"/>
  <c r="M44" i="2"/>
  <c r="K44" i="2"/>
  <c r="I44" i="2"/>
  <c r="G44" i="2"/>
  <c r="E44" i="2"/>
  <c r="BK43" i="2"/>
  <c r="BE43" i="2"/>
  <c r="BC43" i="2"/>
  <c r="BA43" i="2"/>
  <c r="AY43" i="2"/>
  <c r="AW43" i="2"/>
  <c r="AU43" i="2"/>
  <c r="AS43" i="2"/>
  <c r="AQ43" i="2"/>
  <c r="AO43" i="2"/>
  <c r="AK43" i="2"/>
  <c r="AI43" i="2"/>
  <c r="AG43" i="2"/>
  <c r="AE43" i="2"/>
  <c r="AC43" i="2"/>
  <c r="AA43" i="2"/>
  <c r="Y43" i="2"/>
  <c r="W43" i="2"/>
  <c r="U43" i="2"/>
  <c r="S43" i="2"/>
  <c r="Q43" i="2"/>
  <c r="O43" i="2"/>
  <c r="M43" i="2"/>
  <c r="K43" i="2"/>
  <c r="I43" i="2"/>
  <c r="G43" i="2"/>
  <c r="E43" i="2"/>
  <c r="BK42" i="2"/>
  <c r="BE42" i="2"/>
  <c r="BC42" i="2"/>
  <c r="BA42" i="2"/>
  <c r="AY42" i="2"/>
  <c r="AW42" i="2"/>
  <c r="AU42" i="2"/>
  <c r="AS42" i="2"/>
  <c r="AQ42" i="2"/>
  <c r="AO42" i="2"/>
  <c r="AK42" i="2"/>
  <c r="AI42" i="2"/>
  <c r="AG42" i="2"/>
  <c r="AE42" i="2"/>
  <c r="AC42" i="2"/>
  <c r="AA42" i="2"/>
  <c r="Y42" i="2"/>
  <c r="W42" i="2"/>
  <c r="U42" i="2"/>
  <c r="S42" i="2"/>
  <c r="Q42" i="2"/>
  <c r="O42" i="2"/>
  <c r="M42" i="2"/>
  <c r="K42" i="2"/>
  <c r="I42" i="2"/>
  <c r="G42" i="2"/>
  <c r="E42" i="2"/>
  <c r="BK41" i="2"/>
  <c r="BE41" i="2"/>
  <c r="BC41" i="2"/>
  <c r="BA41" i="2"/>
  <c r="AY41" i="2"/>
  <c r="AW41" i="2"/>
  <c r="AU41" i="2"/>
  <c r="AS41" i="2"/>
  <c r="AQ41" i="2"/>
  <c r="AO41" i="2"/>
  <c r="AK41" i="2"/>
  <c r="AI41" i="2"/>
  <c r="AG41" i="2"/>
  <c r="AE41" i="2"/>
  <c r="AC41" i="2"/>
  <c r="AA41" i="2"/>
  <c r="Y41" i="2"/>
  <c r="W41" i="2"/>
  <c r="U41" i="2"/>
  <c r="S41" i="2"/>
  <c r="Q41" i="2"/>
  <c r="O41" i="2"/>
  <c r="M41" i="2"/>
  <c r="K41" i="2"/>
  <c r="I41" i="2"/>
  <c r="G41" i="2"/>
  <c r="E41" i="2"/>
  <c r="BK40" i="2"/>
  <c r="BE40" i="2"/>
  <c r="BC40" i="2"/>
  <c r="BA40" i="2"/>
  <c r="AY40" i="2"/>
  <c r="AW40" i="2"/>
  <c r="AU40" i="2"/>
  <c r="AS40" i="2"/>
  <c r="AQ40" i="2"/>
  <c r="AO40" i="2"/>
  <c r="AK40" i="2"/>
  <c r="AI40" i="2"/>
  <c r="AG40" i="2"/>
  <c r="AE40" i="2"/>
  <c r="AC40" i="2"/>
  <c r="AA40" i="2"/>
  <c r="Y40" i="2"/>
  <c r="W40" i="2"/>
  <c r="U40" i="2"/>
  <c r="S40" i="2"/>
  <c r="Q40" i="2"/>
  <c r="O40" i="2"/>
  <c r="M40" i="2"/>
  <c r="K40" i="2"/>
  <c r="I40" i="2"/>
  <c r="G40" i="2"/>
  <c r="E40" i="2"/>
  <c r="BK39" i="2"/>
  <c r="BE39" i="2"/>
  <c r="BC39" i="2"/>
  <c r="BA39" i="2"/>
  <c r="AY39" i="2"/>
  <c r="AW39" i="2"/>
  <c r="AU39" i="2"/>
  <c r="AS39" i="2"/>
  <c r="AQ39" i="2"/>
  <c r="AO39" i="2"/>
  <c r="AK39" i="2"/>
  <c r="AI39" i="2"/>
  <c r="AG39" i="2"/>
  <c r="AE39" i="2"/>
  <c r="AC39" i="2"/>
  <c r="AA39" i="2"/>
  <c r="Y39" i="2"/>
  <c r="W39" i="2"/>
  <c r="U39" i="2"/>
  <c r="S39" i="2"/>
  <c r="Q39" i="2"/>
  <c r="O39" i="2"/>
  <c r="M39" i="2"/>
  <c r="K39" i="2"/>
  <c r="I39" i="2"/>
  <c r="G39" i="2"/>
  <c r="E39" i="2"/>
  <c r="BK38" i="2"/>
  <c r="BE38" i="2"/>
  <c r="BC38" i="2"/>
  <c r="BA38" i="2"/>
  <c r="AY38" i="2"/>
  <c r="AW38" i="2"/>
  <c r="AU38" i="2"/>
  <c r="AS38" i="2"/>
  <c r="AQ38" i="2"/>
  <c r="AO38" i="2"/>
  <c r="AK38" i="2"/>
  <c r="AI38" i="2"/>
  <c r="AG38" i="2"/>
  <c r="AE38" i="2"/>
  <c r="AC38" i="2"/>
  <c r="AA38" i="2"/>
  <c r="Y38" i="2"/>
  <c r="W38" i="2"/>
  <c r="U38" i="2"/>
  <c r="S38" i="2"/>
  <c r="Q38" i="2"/>
  <c r="O38" i="2"/>
  <c r="M38" i="2"/>
  <c r="K38" i="2"/>
  <c r="I38" i="2"/>
  <c r="G38" i="2"/>
  <c r="E38" i="2"/>
  <c r="BK37" i="2"/>
  <c r="BE37" i="2"/>
  <c r="BC37" i="2"/>
  <c r="BA37" i="2"/>
  <c r="AY37" i="2"/>
  <c r="AW37" i="2"/>
  <c r="AU37" i="2"/>
  <c r="AS37" i="2"/>
  <c r="AQ37" i="2"/>
  <c r="AO37" i="2"/>
  <c r="AK37" i="2"/>
  <c r="AI37" i="2"/>
  <c r="AG37" i="2"/>
  <c r="AE37" i="2"/>
  <c r="AC37" i="2"/>
  <c r="AA37" i="2"/>
  <c r="Y37" i="2"/>
  <c r="W37" i="2"/>
  <c r="U37" i="2"/>
  <c r="S37" i="2"/>
  <c r="Q37" i="2"/>
  <c r="O37" i="2"/>
  <c r="M37" i="2"/>
  <c r="K37" i="2"/>
  <c r="I37" i="2"/>
  <c r="G37" i="2"/>
  <c r="E37" i="2"/>
  <c r="BK36" i="2"/>
  <c r="BE36" i="2"/>
  <c r="BC36" i="2"/>
  <c r="BA36" i="2"/>
  <c r="AY36" i="2"/>
  <c r="AW36" i="2"/>
  <c r="AU36" i="2"/>
  <c r="AS36" i="2"/>
  <c r="AQ36" i="2"/>
  <c r="AO36" i="2"/>
  <c r="AK36" i="2"/>
  <c r="AI36" i="2"/>
  <c r="AG36" i="2"/>
  <c r="AE36" i="2"/>
  <c r="AC36" i="2"/>
  <c r="AA36" i="2"/>
  <c r="Y36" i="2"/>
  <c r="W36" i="2"/>
  <c r="U36" i="2"/>
  <c r="S36" i="2"/>
  <c r="Q36" i="2"/>
  <c r="O36" i="2"/>
  <c r="M36" i="2"/>
  <c r="K36" i="2"/>
  <c r="I36" i="2"/>
  <c r="G36" i="2"/>
  <c r="E36" i="2"/>
  <c r="BK35" i="2"/>
  <c r="BE35" i="2"/>
  <c r="BC35" i="2"/>
  <c r="BA35" i="2"/>
  <c r="AY35" i="2"/>
  <c r="AW35" i="2"/>
  <c r="AU35" i="2"/>
  <c r="AS35" i="2"/>
  <c r="AQ35" i="2"/>
  <c r="AO35" i="2"/>
  <c r="AK35" i="2"/>
  <c r="AI35" i="2"/>
  <c r="AG35" i="2"/>
  <c r="AE35" i="2"/>
  <c r="AC35" i="2"/>
  <c r="AA35" i="2"/>
  <c r="Y35" i="2"/>
  <c r="W35" i="2"/>
  <c r="U35" i="2"/>
  <c r="S35" i="2"/>
  <c r="Q35" i="2"/>
  <c r="O35" i="2"/>
  <c r="M35" i="2"/>
  <c r="K35" i="2"/>
  <c r="I35" i="2"/>
  <c r="G35" i="2"/>
  <c r="E35" i="2"/>
  <c r="BK34" i="2"/>
  <c r="BE34" i="2"/>
  <c r="BC34" i="2"/>
  <c r="BA34" i="2"/>
  <c r="AY34" i="2"/>
  <c r="AW34" i="2"/>
  <c r="AU34" i="2"/>
  <c r="AS34" i="2"/>
  <c r="AQ34" i="2"/>
  <c r="AO34" i="2"/>
  <c r="AK34" i="2"/>
  <c r="AI34" i="2"/>
  <c r="AG34" i="2"/>
  <c r="AE34" i="2"/>
  <c r="AC34" i="2"/>
  <c r="AA34" i="2"/>
  <c r="Y34" i="2"/>
  <c r="W34" i="2"/>
  <c r="U34" i="2"/>
  <c r="S34" i="2"/>
  <c r="Q34" i="2"/>
  <c r="O34" i="2"/>
  <c r="M34" i="2"/>
  <c r="K34" i="2"/>
  <c r="I34" i="2"/>
  <c r="G34" i="2"/>
  <c r="E34" i="2"/>
  <c r="BK33" i="2"/>
  <c r="BE33" i="2"/>
  <c r="BC33" i="2"/>
  <c r="BA33" i="2"/>
  <c r="AY33" i="2"/>
  <c r="AW33" i="2"/>
  <c r="AU33" i="2"/>
  <c r="AS33" i="2"/>
  <c r="AQ33" i="2"/>
  <c r="AO33" i="2"/>
  <c r="AK33" i="2"/>
  <c r="AI33" i="2"/>
  <c r="AG33" i="2"/>
  <c r="AE33" i="2"/>
  <c r="AC33" i="2"/>
  <c r="AA33" i="2"/>
  <c r="Y33" i="2"/>
  <c r="W33" i="2"/>
  <c r="U33" i="2"/>
  <c r="S33" i="2"/>
  <c r="Q33" i="2"/>
  <c r="O33" i="2"/>
  <c r="M33" i="2"/>
  <c r="K33" i="2"/>
  <c r="I33" i="2"/>
  <c r="G33" i="2"/>
  <c r="E33" i="2"/>
  <c r="BK32" i="2"/>
  <c r="BE32" i="2"/>
  <c r="BC32" i="2"/>
  <c r="BA32" i="2"/>
  <c r="AY32" i="2"/>
  <c r="AW32" i="2"/>
  <c r="AU32" i="2"/>
  <c r="AS32" i="2"/>
  <c r="AQ32" i="2"/>
  <c r="AO32" i="2"/>
  <c r="AK32" i="2"/>
  <c r="AI32" i="2"/>
  <c r="AG32" i="2"/>
  <c r="AE32" i="2"/>
  <c r="AC32" i="2"/>
  <c r="AA32" i="2"/>
  <c r="Y32" i="2"/>
  <c r="W32" i="2"/>
  <c r="U32" i="2"/>
  <c r="S32" i="2"/>
  <c r="Q32" i="2"/>
  <c r="O32" i="2"/>
  <c r="M32" i="2"/>
  <c r="K32" i="2"/>
  <c r="I32" i="2"/>
  <c r="G32" i="2"/>
  <c r="E32" i="2"/>
  <c r="BK31" i="2"/>
  <c r="BE31" i="2"/>
  <c r="BC31" i="2"/>
  <c r="BA31" i="2"/>
  <c r="AY31" i="2"/>
  <c r="AW31" i="2"/>
  <c r="AU31" i="2"/>
  <c r="AS31" i="2"/>
  <c r="AQ31" i="2"/>
  <c r="AO31" i="2"/>
  <c r="AK31" i="2"/>
  <c r="AI31" i="2"/>
  <c r="AG31" i="2"/>
  <c r="AE31" i="2"/>
  <c r="AC31" i="2"/>
  <c r="AA31" i="2"/>
  <c r="Y31" i="2"/>
  <c r="W31" i="2"/>
  <c r="U31" i="2"/>
  <c r="S31" i="2"/>
  <c r="Q31" i="2"/>
  <c r="O31" i="2"/>
  <c r="M31" i="2"/>
  <c r="K31" i="2"/>
  <c r="I31" i="2"/>
  <c r="G31" i="2"/>
  <c r="E31" i="2"/>
  <c r="BK30" i="2"/>
  <c r="BE30" i="2"/>
  <c r="BC30" i="2"/>
  <c r="BA30" i="2"/>
  <c r="AY30" i="2"/>
  <c r="AW30" i="2"/>
  <c r="AU30" i="2"/>
  <c r="AS30" i="2"/>
  <c r="AQ30" i="2"/>
  <c r="AO30" i="2"/>
  <c r="AK30" i="2"/>
  <c r="AI30" i="2"/>
  <c r="AG30" i="2"/>
  <c r="AE30" i="2"/>
  <c r="AC30" i="2"/>
  <c r="AA30" i="2"/>
  <c r="Y30" i="2"/>
  <c r="W30" i="2"/>
  <c r="U30" i="2"/>
  <c r="S30" i="2"/>
  <c r="Q30" i="2"/>
  <c r="O30" i="2"/>
  <c r="M30" i="2"/>
  <c r="K30" i="2"/>
  <c r="I30" i="2"/>
  <c r="G30" i="2"/>
  <c r="E30" i="2"/>
  <c r="BK29" i="2"/>
  <c r="BE29" i="2"/>
  <c r="BC29" i="2"/>
  <c r="BA29" i="2"/>
  <c r="AY29" i="2"/>
  <c r="AW29" i="2"/>
  <c r="AU29" i="2"/>
  <c r="AS29" i="2"/>
  <c r="AQ29" i="2"/>
  <c r="AO29" i="2"/>
  <c r="AK29" i="2"/>
  <c r="AI29" i="2"/>
  <c r="AG29" i="2"/>
  <c r="AE29" i="2"/>
  <c r="AC29" i="2"/>
  <c r="AA29" i="2"/>
  <c r="Y29" i="2"/>
  <c r="W29" i="2"/>
  <c r="U29" i="2"/>
  <c r="S29" i="2"/>
  <c r="Q29" i="2"/>
  <c r="O29" i="2"/>
  <c r="M29" i="2"/>
  <c r="K29" i="2"/>
  <c r="I29" i="2"/>
  <c r="G29" i="2"/>
  <c r="E29" i="2"/>
  <c r="BK28" i="2"/>
  <c r="BE28" i="2"/>
  <c r="BC28" i="2"/>
  <c r="BA28" i="2"/>
  <c r="AY28" i="2"/>
  <c r="AW28" i="2"/>
  <c r="AU28" i="2"/>
  <c r="AS28" i="2"/>
  <c r="AQ28" i="2"/>
  <c r="AO28" i="2"/>
  <c r="AK28" i="2"/>
  <c r="AI28" i="2"/>
  <c r="AG28" i="2"/>
  <c r="AE28" i="2"/>
  <c r="AC28" i="2"/>
  <c r="AA28" i="2"/>
  <c r="Y28" i="2"/>
  <c r="W28" i="2"/>
  <c r="U28" i="2"/>
  <c r="S28" i="2"/>
  <c r="Q28" i="2"/>
  <c r="O28" i="2"/>
  <c r="M28" i="2"/>
  <c r="K28" i="2"/>
  <c r="I28" i="2"/>
  <c r="G28" i="2"/>
  <c r="E28" i="2"/>
  <c r="BK27" i="2"/>
  <c r="BE27" i="2"/>
  <c r="BC27" i="2"/>
  <c r="BA27" i="2"/>
  <c r="AY27" i="2"/>
  <c r="AW27" i="2"/>
  <c r="AU27" i="2"/>
  <c r="AS27" i="2"/>
  <c r="AQ27" i="2"/>
  <c r="AO27" i="2"/>
  <c r="AK27" i="2"/>
  <c r="AI27" i="2"/>
  <c r="AG27" i="2"/>
  <c r="AE27" i="2"/>
  <c r="AC27" i="2"/>
  <c r="AA27" i="2"/>
  <c r="Y27" i="2"/>
  <c r="W27" i="2"/>
  <c r="U27" i="2"/>
  <c r="S27" i="2"/>
  <c r="Q27" i="2"/>
  <c r="O27" i="2"/>
  <c r="M27" i="2"/>
  <c r="K27" i="2"/>
  <c r="I27" i="2"/>
  <c r="G27" i="2"/>
  <c r="E27" i="2"/>
  <c r="BK26" i="2"/>
  <c r="BE26" i="2"/>
  <c r="BC26" i="2"/>
  <c r="BA26" i="2"/>
  <c r="AY26" i="2"/>
  <c r="AW26" i="2"/>
  <c r="AU26" i="2"/>
  <c r="AS26" i="2"/>
  <c r="AQ26" i="2"/>
  <c r="AO26" i="2"/>
  <c r="AK26" i="2"/>
  <c r="AI26" i="2"/>
  <c r="AG26" i="2"/>
  <c r="AE26" i="2"/>
  <c r="AC26" i="2"/>
  <c r="AA26" i="2"/>
  <c r="Y26" i="2"/>
  <c r="W26" i="2"/>
  <c r="U26" i="2"/>
  <c r="S26" i="2"/>
  <c r="Q26" i="2"/>
  <c r="O26" i="2"/>
  <c r="M26" i="2"/>
  <c r="K26" i="2"/>
  <c r="I26" i="2"/>
  <c r="G26" i="2"/>
  <c r="E26" i="2"/>
  <c r="BK25" i="2"/>
  <c r="BE25" i="2"/>
  <c r="BC25" i="2"/>
  <c r="BA25" i="2"/>
  <c r="AY25" i="2"/>
  <c r="AW25" i="2"/>
  <c r="AU25" i="2"/>
  <c r="AS25" i="2"/>
  <c r="AQ25" i="2"/>
  <c r="AO25" i="2"/>
  <c r="AK25" i="2"/>
  <c r="AI25" i="2"/>
  <c r="AG25" i="2"/>
  <c r="AE25" i="2"/>
  <c r="AC25" i="2"/>
  <c r="AA25" i="2"/>
  <c r="Y25" i="2"/>
  <c r="W25" i="2"/>
  <c r="U25" i="2"/>
  <c r="S25" i="2"/>
  <c r="Q25" i="2"/>
  <c r="O25" i="2"/>
  <c r="M25" i="2"/>
  <c r="K25" i="2"/>
  <c r="I25" i="2"/>
  <c r="G25" i="2"/>
  <c r="E25" i="2"/>
  <c r="BK24" i="2"/>
  <c r="BE24" i="2"/>
  <c r="BC24" i="2"/>
  <c r="BA24" i="2"/>
  <c r="AY24" i="2"/>
  <c r="AW24" i="2"/>
  <c r="AU24" i="2"/>
  <c r="AS24" i="2"/>
  <c r="AQ24" i="2"/>
  <c r="AO24" i="2"/>
  <c r="AK24" i="2"/>
  <c r="AI24" i="2"/>
  <c r="AG24" i="2"/>
  <c r="AE24" i="2"/>
  <c r="AC24" i="2"/>
  <c r="AA24" i="2"/>
  <c r="Y24" i="2"/>
  <c r="W24" i="2"/>
  <c r="U24" i="2"/>
  <c r="S24" i="2"/>
  <c r="Q24" i="2"/>
  <c r="O24" i="2"/>
  <c r="M24" i="2"/>
  <c r="K24" i="2"/>
  <c r="I24" i="2"/>
  <c r="G24" i="2"/>
  <c r="E24" i="2"/>
  <c r="BK23" i="2"/>
  <c r="BE23" i="2"/>
  <c r="BC23" i="2"/>
  <c r="BA23" i="2"/>
  <c r="AY23" i="2"/>
  <c r="AW23" i="2"/>
  <c r="AU23" i="2"/>
  <c r="AS23" i="2"/>
  <c r="AQ23" i="2"/>
  <c r="AO23" i="2"/>
  <c r="AK23" i="2"/>
  <c r="AI23" i="2"/>
  <c r="AG23" i="2"/>
  <c r="AE23" i="2"/>
  <c r="AC23" i="2"/>
  <c r="AA23" i="2"/>
  <c r="Y23" i="2"/>
  <c r="W23" i="2"/>
  <c r="U23" i="2"/>
  <c r="S23" i="2"/>
  <c r="Q23" i="2"/>
  <c r="O23" i="2"/>
  <c r="M23" i="2"/>
  <c r="K23" i="2"/>
  <c r="I23" i="2"/>
  <c r="G23" i="2"/>
  <c r="E23" i="2"/>
  <c r="BK22" i="2"/>
  <c r="BE22" i="2"/>
  <c r="BC22" i="2"/>
  <c r="BA22" i="2"/>
  <c r="AY22" i="2"/>
  <c r="AW22" i="2"/>
  <c r="AU22" i="2"/>
  <c r="AS22" i="2"/>
  <c r="AQ22" i="2"/>
  <c r="AO22" i="2"/>
  <c r="AK22" i="2"/>
  <c r="AI22" i="2"/>
  <c r="AG22" i="2"/>
  <c r="AE22" i="2"/>
  <c r="AC22" i="2"/>
  <c r="AA22" i="2"/>
  <c r="Y22" i="2"/>
  <c r="W22" i="2"/>
  <c r="U22" i="2"/>
  <c r="S22" i="2"/>
  <c r="Q22" i="2"/>
  <c r="O22" i="2"/>
  <c r="M22" i="2"/>
  <c r="K22" i="2"/>
  <c r="I22" i="2"/>
  <c r="G22" i="2"/>
  <c r="E22" i="2"/>
  <c r="BK21" i="2"/>
  <c r="BE21" i="2"/>
  <c r="BC21" i="2"/>
  <c r="BA21" i="2"/>
  <c r="AY21" i="2"/>
  <c r="AW21" i="2"/>
  <c r="AU21" i="2"/>
  <c r="AS21" i="2"/>
  <c r="AQ21" i="2"/>
  <c r="AO21" i="2"/>
  <c r="AK21" i="2"/>
  <c r="AI21" i="2"/>
  <c r="AG21" i="2"/>
  <c r="AE21" i="2"/>
  <c r="AC21" i="2"/>
  <c r="AA21" i="2"/>
  <c r="Y21" i="2"/>
  <c r="W21" i="2"/>
  <c r="U21" i="2"/>
  <c r="S21" i="2"/>
  <c r="Q21" i="2"/>
  <c r="O21" i="2"/>
  <c r="M21" i="2"/>
  <c r="K21" i="2"/>
  <c r="I21" i="2"/>
  <c r="G21" i="2"/>
  <c r="E21" i="2"/>
  <c r="BK20" i="2"/>
  <c r="BE20" i="2"/>
  <c r="BC20" i="2"/>
  <c r="BA20" i="2"/>
  <c r="AY20" i="2"/>
  <c r="AW20" i="2"/>
  <c r="AU20" i="2"/>
  <c r="AS20" i="2"/>
  <c r="AQ20" i="2"/>
  <c r="AO20" i="2"/>
  <c r="AK20" i="2"/>
  <c r="AI20" i="2"/>
  <c r="AG20" i="2"/>
  <c r="AE20" i="2"/>
  <c r="AC20" i="2"/>
  <c r="AA20" i="2"/>
  <c r="Y20" i="2"/>
  <c r="W20" i="2"/>
  <c r="U20" i="2"/>
  <c r="S20" i="2"/>
  <c r="Q20" i="2"/>
  <c r="O20" i="2"/>
  <c r="M20" i="2"/>
  <c r="K20" i="2"/>
  <c r="I20" i="2"/>
  <c r="G20" i="2"/>
  <c r="E20" i="2"/>
  <c r="BK19" i="2"/>
  <c r="BE19" i="2"/>
  <c r="BC19" i="2"/>
  <c r="BA19" i="2"/>
  <c r="AY19" i="2"/>
  <c r="AW19" i="2"/>
  <c r="AU19" i="2"/>
  <c r="AS19" i="2"/>
  <c r="AQ19" i="2"/>
  <c r="AO19" i="2"/>
  <c r="AK19" i="2"/>
  <c r="AI19" i="2"/>
  <c r="AG19" i="2"/>
  <c r="AE19" i="2"/>
  <c r="AC19" i="2"/>
  <c r="AA19" i="2"/>
  <c r="Y19" i="2"/>
  <c r="W19" i="2"/>
  <c r="U19" i="2"/>
  <c r="S19" i="2"/>
  <c r="Q19" i="2"/>
  <c r="O19" i="2"/>
  <c r="M19" i="2"/>
  <c r="K19" i="2"/>
  <c r="I19" i="2"/>
  <c r="G19" i="2"/>
  <c r="E19" i="2"/>
  <c r="BK18" i="2"/>
  <c r="BE18" i="2"/>
  <c r="BC18" i="2"/>
  <c r="BA18" i="2"/>
  <c r="AY18" i="2"/>
  <c r="AW18" i="2"/>
  <c r="AU18" i="2"/>
  <c r="AS18" i="2"/>
  <c r="AQ18" i="2"/>
  <c r="AO18" i="2"/>
  <c r="AK18" i="2"/>
  <c r="AI18" i="2"/>
  <c r="AG18" i="2"/>
  <c r="AE18" i="2"/>
  <c r="AC18" i="2"/>
  <c r="AA18" i="2"/>
  <c r="Y18" i="2"/>
  <c r="W18" i="2"/>
  <c r="U18" i="2"/>
  <c r="S18" i="2"/>
  <c r="Q18" i="2"/>
  <c r="O18" i="2"/>
  <c r="M18" i="2"/>
  <c r="K18" i="2"/>
  <c r="I18" i="2"/>
  <c r="G18" i="2"/>
  <c r="E18" i="2"/>
  <c r="BK17" i="2"/>
  <c r="BE17" i="2"/>
  <c r="BC17" i="2"/>
  <c r="BA17" i="2"/>
  <c r="AY17" i="2"/>
  <c r="AW17" i="2"/>
  <c r="AU17" i="2"/>
  <c r="AS17" i="2"/>
  <c r="AQ17" i="2"/>
  <c r="AO17" i="2"/>
  <c r="AK17" i="2"/>
  <c r="AI17" i="2"/>
  <c r="AG17" i="2"/>
  <c r="AE17" i="2"/>
  <c r="AC17" i="2"/>
  <c r="AA17" i="2"/>
  <c r="Y17" i="2"/>
  <c r="W17" i="2"/>
  <c r="U17" i="2"/>
  <c r="S17" i="2"/>
  <c r="Q17" i="2"/>
  <c r="O17" i="2"/>
  <c r="M17" i="2"/>
  <c r="K17" i="2"/>
  <c r="I17" i="2"/>
  <c r="G17" i="2"/>
  <c r="E17" i="2"/>
  <c r="BK16" i="2"/>
  <c r="BE16" i="2"/>
  <c r="BC16" i="2"/>
  <c r="BA16" i="2"/>
  <c r="AY16" i="2"/>
  <c r="AW16" i="2"/>
  <c r="AU16" i="2"/>
  <c r="AS16" i="2"/>
  <c r="AQ16" i="2"/>
  <c r="AO16" i="2"/>
  <c r="AK16" i="2"/>
  <c r="AI16" i="2"/>
  <c r="AG16" i="2"/>
  <c r="AE16" i="2"/>
  <c r="AC16" i="2"/>
  <c r="AA16" i="2"/>
  <c r="Y16" i="2"/>
  <c r="W16" i="2"/>
  <c r="U16" i="2"/>
  <c r="S16" i="2"/>
  <c r="Q16" i="2"/>
  <c r="O16" i="2"/>
  <c r="M16" i="2"/>
  <c r="K16" i="2"/>
  <c r="I16" i="2"/>
  <c r="G16" i="2"/>
  <c r="E16" i="2"/>
  <c r="BK15" i="2"/>
  <c r="BE15" i="2"/>
  <c r="BC15" i="2"/>
  <c r="BA15" i="2"/>
  <c r="AY15" i="2"/>
  <c r="AW15" i="2"/>
  <c r="AU15" i="2"/>
  <c r="AS15" i="2"/>
  <c r="AQ15" i="2"/>
  <c r="AO15" i="2"/>
  <c r="AK15" i="2"/>
  <c r="AI15" i="2"/>
  <c r="AG15" i="2"/>
  <c r="AE15" i="2"/>
  <c r="AC15" i="2"/>
  <c r="AA15" i="2"/>
  <c r="Y15" i="2"/>
  <c r="W15" i="2"/>
  <c r="U15" i="2"/>
  <c r="S15" i="2"/>
  <c r="Q15" i="2"/>
  <c r="O15" i="2"/>
  <c r="M15" i="2"/>
  <c r="K15" i="2"/>
  <c r="I15" i="2"/>
  <c r="G15" i="2"/>
  <c r="E15" i="2"/>
  <c r="BK14" i="2"/>
  <c r="BE14" i="2"/>
  <c r="BC14" i="2"/>
  <c r="BA14" i="2"/>
  <c r="AY14" i="2"/>
  <c r="AW14" i="2"/>
  <c r="AU14" i="2"/>
  <c r="AS14" i="2"/>
  <c r="AQ14" i="2"/>
  <c r="AO14" i="2"/>
  <c r="AK14" i="2"/>
  <c r="AI14" i="2"/>
  <c r="AG14" i="2"/>
  <c r="AE14" i="2"/>
  <c r="AC14" i="2"/>
  <c r="AA14" i="2"/>
  <c r="Y14" i="2"/>
  <c r="W14" i="2"/>
  <c r="U14" i="2"/>
  <c r="S14" i="2"/>
  <c r="Q14" i="2"/>
  <c r="O14" i="2"/>
  <c r="M14" i="2"/>
  <c r="K14" i="2"/>
  <c r="I14" i="2"/>
  <c r="G14" i="2"/>
  <c r="E14" i="2"/>
  <c r="BK13" i="2"/>
  <c r="BE13" i="2"/>
  <c r="BC13" i="2"/>
  <c r="BA13" i="2"/>
  <c r="AY13" i="2"/>
  <c r="AW13" i="2"/>
  <c r="AU13" i="2"/>
  <c r="AS13" i="2"/>
  <c r="AQ13" i="2"/>
  <c r="AO13" i="2"/>
  <c r="AK13" i="2"/>
  <c r="AI13" i="2"/>
  <c r="AG13" i="2"/>
  <c r="AE13" i="2"/>
  <c r="AC13" i="2"/>
  <c r="AA13" i="2"/>
  <c r="Y13" i="2"/>
  <c r="W13" i="2"/>
  <c r="U13" i="2"/>
  <c r="S13" i="2"/>
  <c r="Q13" i="2"/>
  <c r="O13" i="2"/>
  <c r="M13" i="2"/>
  <c r="K13" i="2"/>
  <c r="I13" i="2"/>
  <c r="G13" i="2"/>
  <c r="E13" i="2"/>
  <c r="BK12" i="2"/>
  <c r="BE12" i="2"/>
  <c r="BC12" i="2"/>
  <c r="BA12" i="2"/>
  <c r="AY12" i="2"/>
  <c r="AW12" i="2"/>
  <c r="AU12" i="2"/>
  <c r="AS12" i="2"/>
  <c r="AQ12" i="2"/>
  <c r="AO12" i="2"/>
  <c r="AK12" i="2"/>
  <c r="AI12" i="2"/>
  <c r="AG12" i="2"/>
  <c r="AE12" i="2"/>
  <c r="AC12" i="2"/>
  <c r="AA12" i="2"/>
  <c r="Y12" i="2"/>
  <c r="W12" i="2"/>
  <c r="U12" i="2"/>
  <c r="S12" i="2"/>
  <c r="Q12" i="2"/>
  <c r="O12" i="2"/>
  <c r="M12" i="2"/>
  <c r="K12" i="2"/>
  <c r="I12" i="2"/>
  <c r="G12" i="2"/>
  <c r="E12" i="2"/>
  <c r="BK11" i="2"/>
  <c r="BE11" i="2"/>
  <c r="BC11" i="2"/>
  <c r="BA11" i="2"/>
  <c r="AY11" i="2"/>
  <c r="AW11" i="2"/>
  <c r="AU11" i="2"/>
  <c r="AS11" i="2"/>
  <c r="AQ11" i="2"/>
  <c r="AO11" i="2"/>
  <c r="AK11" i="2"/>
  <c r="AI11" i="2"/>
  <c r="AG11" i="2"/>
  <c r="AE11" i="2"/>
  <c r="AC11" i="2"/>
  <c r="AA11" i="2"/>
  <c r="Y11" i="2"/>
  <c r="W11" i="2"/>
  <c r="U11" i="2"/>
  <c r="S11" i="2"/>
  <c r="Q11" i="2"/>
  <c r="O11" i="2"/>
  <c r="M11" i="2"/>
  <c r="K11" i="2"/>
  <c r="I11" i="2"/>
  <c r="G11" i="2"/>
  <c r="E11" i="2"/>
  <c r="BK10" i="2"/>
  <c r="BE10" i="2"/>
  <c r="BC10" i="2"/>
  <c r="BA10" i="2"/>
  <c r="AY10" i="2"/>
  <c r="AW10" i="2"/>
  <c r="AU10" i="2"/>
  <c r="AS10" i="2"/>
  <c r="AQ10" i="2"/>
  <c r="AO10" i="2"/>
  <c r="AK10" i="2"/>
  <c r="AI10" i="2"/>
  <c r="AG10" i="2"/>
  <c r="AE10" i="2"/>
  <c r="AC10" i="2"/>
  <c r="AA10" i="2"/>
  <c r="Y10" i="2"/>
  <c r="W10" i="2"/>
  <c r="U10" i="2"/>
  <c r="S10" i="2"/>
  <c r="Q10" i="2"/>
  <c r="O10" i="2"/>
  <c r="M10" i="2"/>
  <c r="K10" i="2"/>
  <c r="I10" i="2"/>
  <c r="G10" i="2"/>
  <c r="E10" i="2"/>
  <c r="BK9" i="2"/>
  <c r="BE9" i="2"/>
  <c r="BC9" i="2"/>
  <c r="BA9" i="2"/>
  <c r="AY9" i="2"/>
  <c r="AW9" i="2"/>
  <c r="AU9" i="2"/>
  <c r="AS9" i="2"/>
  <c r="AQ9" i="2"/>
  <c r="AO9" i="2"/>
  <c r="AK9" i="2"/>
  <c r="AI9" i="2"/>
  <c r="AG9" i="2"/>
  <c r="AE9" i="2"/>
  <c r="AC9" i="2"/>
  <c r="AA9" i="2"/>
  <c r="Y9" i="2"/>
  <c r="W9" i="2"/>
  <c r="U9" i="2"/>
  <c r="S9" i="2"/>
  <c r="Q9" i="2"/>
  <c r="O9" i="2"/>
  <c r="M9" i="2"/>
  <c r="K9" i="2"/>
  <c r="I9" i="2"/>
  <c r="G9" i="2"/>
  <c r="E9" i="2"/>
  <c r="BK8" i="2"/>
  <c r="BE8" i="2"/>
  <c r="BC8" i="2"/>
  <c r="BA8" i="2"/>
  <c r="AY8" i="2"/>
  <c r="AW8" i="2"/>
  <c r="AU8" i="2"/>
  <c r="AS8" i="2"/>
  <c r="AQ8" i="2"/>
  <c r="AO8" i="2"/>
  <c r="AK8" i="2"/>
  <c r="AI8" i="2"/>
  <c r="AG8" i="2"/>
  <c r="AE8" i="2"/>
  <c r="AC8" i="2"/>
  <c r="AA8" i="2"/>
  <c r="Y8" i="2"/>
  <c r="W8" i="2"/>
  <c r="U8" i="2"/>
  <c r="S8" i="2"/>
  <c r="Q8" i="2"/>
  <c r="O8" i="2"/>
  <c r="M8" i="2"/>
  <c r="K8" i="2"/>
  <c r="I8" i="2"/>
  <c r="G8" i="2"/>
  <c r="E8" i="2"/>
  <c r="BK7" i="2"/>
  <c r="BE7" i="2"/>
  <c r="BC7" i="2"/>
  <c r="BA7" i="2"/>
  <c r="AY7" i="2"/>
  <c r="AW7" i="2"/>
  <c r="AU7" i="2"/>
  <c r="AS7" i="2"/>
  <c r="AQ7" i="2"/>
  <c r="AO7" i="2"/>
  <c r="AK7" i="2"/>
  <c r="AI7" i="2"/>
  <c r="AG7" i="2"/>
  <c r="AE7" i="2"/>
  <c r="AC7" i="2"/>
  <c r="AA7" i="2"/>
  <c r="Y7" i="2"/>
  <c r="W7" i="2"/>
  <c r="U7" i="2"/>
  <c r="S7" i="2"/>
  <c r="Q7" i="2"/>
  <c r="O7" i="2"/>
  <c r="M7" i="2"/>
  <c r="K7" i="2"/>
  <c r="I7" i="2"/>
  <c r="G7" i="2"/>
  <c r="E7" i="2"/>
  <c r="BK6" i="2"/>
  <c r="BE6" i="2"/>
  <c r="BC6" i="2"/>
  <c r="BA6" i="2"/>
  <c r="AY6" i="2"/>
  <c r="AW6" i="2"/>
  <c r="AU6" i="2"/>
  <c r="AS6" i="2"/>
  <c r="AQ6" i="2"/>
  <c r="AO6" i="2"/>
  <c r="AK6" i="2"/>
  <c r="AI6" i="2"/>
  <c r="AG6" i="2"/>
  <c r="AE6" i="2"/>
  <c r="AC6" i="2"/>
  <c r="AA6" i="2"/>
  <c r="Y6" i="2"/>
  <c r="W6" i="2"/>
  <c r="U6" i="2"/>
  <c r="S6" i="2"/>
  <c r="Q6" i="2"/>
  <c r="O6" i="2"/>
  <c r="M6" i="2"/>
  <c r="K6" i="2"/>
  <c r="I6" i="2"/>
  <c r="G6" i="2"/>
  <c r="E6" i="2"/>
  <c r="BK5" i="2"/>
  <c r="BE5" i="2"/>
  <c r="BC5" i="2"/>
  <c r="BA5" i="2"/>
  <c r="AY5" i="2"/>
  <c r="AW5" i="2"/>
  <c r="AU5" i="2"/>
  <c r="AS5" i="2"/>
  <c r="AQ5" i="2"/>
  <c r="AO5" i="2"/>
  <c r="AK5" i="2"/>
  <c r="AI5" i="2"/>
  <c r="AG5" i="2"/>
  <c r="AE5" i="2"/>
  <c r="AC5" i="2"/>
  <c r="AA5" i="2"/>
  <c r="Y5" i="2"/>
  <c r="W5" i="2"/>
  <c r="U5" i="2"/>
  <c r="S5" i="2"/>
  <c r="Q5" i="2"/>
  <c r="O5" i="2"/>
  <c r="M5" i="2"/>
  <c r="K5" i="2"/>
  <c r="I5" i="2"/>
  <c r="G5" i="2"/>
  <c r="E5" i="2"/>
  <c r="BK4" i="2"/>
  <c r="BE4" i="2"/>
  <c r="BC4" i="2"/>
  <c r="BA4" i="2"/>
  <c r="AY4" i="2"/>
  <c r="AW4" i="2"/>
  <c r="AU4" i="2"/>
  <c r="AS4" i="2"/>
  <c r="AQ4" i="2"/>
  <c r="AO4" i="2"/>
  <c r="AK4" i="2"/>
  <c r="AI4" i="2"/>
  <c r="AG4" i="2"/>
  <c r="AE4" i="2"/>
  <c r="AC4" i="2"/>
  <c r="AA4" i="2"/>
  <c r="Y4" i="2"/>
  <c r="W4" i="2"/>
  <c r="U4" i="2"/>
  <c r="S4" i="2"/>
  <c r="Q4" i="2"/>
  <c r="O4" i="2"/>
  <c r="M4" i="2"/>
  <c r="K4" i="2"/>
  <c r="I4" i="2"/>
  <c r="G4" i="2"/>
  <c r="E4" i="2"/>
  <c r="BK3" i="2"/>
  <c r="BE3" i="2"/>
  <c r="BC3" i="2"/>
  <c r="BA3" i="2"/>
  <c r="AY3" i="2"/>
  <c r="AW3" i="2"/>
  <c r="AU3" i="2"/>
  <c r="AS3" i="2"/>
  <c r="AQ3" i="2"/>
  <c r="AO3" i="2"/>
  <c r="AK3" i="2"/>
  <c r="AI3" i="2"/>
  <c r="AG3" i="2"/>
  <c r="AE3" i="2"/>
  <c r="AC3" i="2"/>
  <c r="AA3" i="2"/>
  <c r="Y3" i="2"/>
  <c r="W3" i="2"/>
  <c r="U3" i="2"/>
  <c r="S3" i="2"/>
  <c r="Q3" i="2"/>
  <c r="O3" i="2"/>
  <c r="M3" i="2"/>
  <c r="K3" i="2"/>
  <c r="I3" i="2"/>
  <c r="G3" i="2"/>
  <c r="E3" i="2"/>
  <c r="BK2" i="2"/>
  <c r="BE2" i="2"/>
  <c r="BC2" i="2"/>
  <c r="BA2" i="2"/>
  <c r="AY2" i="2"/>
  <c r="AW2" i="2"/>
  <c r="AU2" i="2"/>
  <c r="AS2" i="2"/>
  <c r="AQ2" i="2"/>
  <c r="AO2" i="2"/>
  <c r="AK2" i="2"/>
  <c r="AI2" i="2"/>
  <c r="AG2" i="2"/>
  <c r="AE2" i="2"/>
  <c r="AC2" i="2"/>
  <c r="AA2" i="2"/>
  <c r="Y2" i="2"/>
  <c r="W2" i="2"/>
  <c r="U2" i="2"/>
  <c r="S2" i="2"/>
  <c r="Q2" i="2"/>
  <c r="O2" i="2"/>
  <c r="M2" i="2"/>
  <c r="K2" i="2"/>
  <c r="I2" i="2"/>
  <c r="G2" i="2"/>
  <c r="E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27DB966-C8AE-4C0D-ACEA-BE494A21B46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876067D3-5E77-4DDC-9FB5-CDDBF91CEA34}" name="WorksheetConnection_Bucket!$A$1:$J$373" type="102" refreshedVersion="8" minRefreshableVersion="5">
    <extLst>
      <ext xmlns:x15="http://schemas.microsoft.com/office/spreadsheetml/2010/11/main" uri="{DE250136-89BD-433C-8126-D09CA5730AF9}">
        <x15:connection id="Range" autoDelete="1">
          <x15:rangePr sourceName="_xlcn.WorksheetConnection_BucketA1J3731"/>
        </x15:connection>
      </ext>
    </extLst>
  </connection>
</connections>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4">
    <s v="ThisWorkbookDataModel"/>
    <s v="{[Range].[Year].&amp;[2020]}"/>
    <s v="{[Range].[Year].&amp;[2019]}"/>
    <s v="{[Range].[Month].&amp;[March]}"/>
  </metadataStrings>
  <mdxMetadata count="3">
    <mdx n="0" f="s">
      <ms ns="1" c="0"/>
    </mdx>
    <mdx n="0" f="s">
      <ms ns="2" c="0"/>
    </mdx>
    <mdx n="0" f="s">
      <ms ns="3" c="0"/>
    </mdx>
  </mdxMetadata>
  <valueMetadata count="3">
    <bk>
      <rc t="1" v="0"/>
    </bk>
    <bk>
      <rc t="1" v="1"/>
    </bk>
    <bk>
      <rc t="1" v="2"/>
    </bk>
  </valueMetadata>
</metadata>
</file>

<file path=xl/sharedStrings.xml><?xml version="1.0" encoding="utf-8"?>
<sst xmlns="http://schemas.openxmlformats.org/spreadsheetml/2006/main" count="5135" uniqueCount="206">
  <si>
    <t>Sector</t>
  </si>
  <si>
    <t>Year</t>
  </si>
  <si>
    <t>Month</t>
  </si>
  <si>
    <t>Cereals and products</t>
  </si>
  <si>
    <t>Meat and fish</t>
  </si>
  <si>
    <t>Egg</t>
  </si>
  <si>
    <t>Milk and products</t>
  </si>
  <si>
    <t>Oils and fats</t>
  </si>
  <si>
    <t>Fruits</t>
  </si>
  <si>
    <t>Vegetables</t>
  </si>
  <si>
    <t>Pulses and products</t>
  </si>
  <si>
    <t>Sugar and Confectionery</t>
  </si>
  <si>
    <t>Spices</t>
  </si>
  <si>
    <t>Non-alcoholic beverages</t>
  </si>
  <si>
    <t>Prepared meals, snacks, sweets etc.</t>
  </si>
  <si>
    <t>Food and beverages</t>
  </si>
  <si>
    <t>Pan, tobacco and intoxicants</t>
  </si>
  <si>
    <t>Clothing</t>
  </si>
  <si>
    <t>Footwear</t>
  </si>
  <si>
    <t>Clothing and footwear</t>
  </si>
  <si>
    <t>Housing</t>
  </si>
  <si>
    <t>Fuel and light</t>
  </si>
  <si>
    <t>Household goods and services</t>
  </si>
  <si>
    <t>Health</t>
  </si>
  <si>
    <t>Transport and communication</t>
  </si>
  <si>
    <t>Recreation and amusement</t>
  </si>
  <si>
    <t>Education</t>
  </si>
  <si>
    <t>Personal care and effects</t>
  </si>
  <si>
    <t>Miscellaneous</t>
  </si>
  <si>
    <t>General index</t>
  </si>
  <si>
    <t>Rural</t>
  </si>
  <si>
    <t>January</t>
  </si>
  <si>
    <t>NA</t>
  </si>
  <si>
    <t>Urban</t>
  </si>
  <si>
    <t>Rural+Urban</t>
  </si>
  <si>
    <t>February</t>
  </si>
  <si>
    <t>March</t>
  </si>
  <si>
    <t>April</t>
  </si>
  <si>
    <t>May</t>
  </si>
  <si>
    <t>June</t>
  </si>
  <si>
    <t>July</t>
  </si>
  <si>
    <t>August</t>
  </si>
  <si>
    <t>September</t>
  </si>
  <si>
    <t>October</t>
  </si>
  <si>
    <t xml:space="preserve">November </t>
  </si>
  <si>
    <t>November</t>
  </si>
  <si>
    <t>December</t>
  </si>
  <si>
    <t>Marcrh</t>
  </si>
  <si>
    <t>-</t>
  </si>
  <si>
    <t>Missing Values</t>
  </si>
  <si>
    <t>Missing Values Imputation</t>
  </si>
  <si>
    <t>Clothing &amp; Footwear</t>
  </si>
  <si>
    <t>Food &amp; Beverages</t>
  </si>
  <si>
    <t>Energy</t>
  </si>
  <si>
    <t>Essential Service</t>
  </si>
  <si>
    <t>Luxury</t>
  </si>
  <si>
    <t>Buckets</t>
  </si>
  <si>
    <t>Individual categories</t>
  </si>
  <si>
    <t>Clothing, Footwear, Clothing &amp; Footwear</t>
  </si>
  <si>
    <t>Misc, Pan, Tabacco, introxicants, amusement and recreation</t>
  </si>
  <si>
    <t>Health, Personal care &amp; Effects</t>
  </si>
  <si>
    <t>Fuel, lights, Transport &amp; comm.</t>
  </si>
  <si>
    <t>Housing, Household, good, services and education</t>
  </si>
  <si>
    <t>Cereals and products, Meat and fish, Egg, Milk and products, Oils and fats, Fruits, Vegetables, Pulses and products, Sugar and Confectionery, Spices, Non-alcoholic beverages, Prepared meals, snacks, sweets etc., Food and beverages</t>
  </si>
  <si>
    <t>General Index</t>
  </si>
  <si>
    <t>Grand Total</t>
  </si>
  <si>
    <t>USED FORMULAS</t>
  </si>
  <si>
    <t>'=IF(OR(H2="NA",  H2 = "-"),AVERAGE(H3:H4),H2)</t>
  </si>
  <si>
    <t xml:space="preserve">Impute Missing Values </t>
  </si>
  <si>
    <t>ACTIONS</t>
  </si>
  <si>
    <t>Count Blank</t>
  </si>
  <si>
    <t>'=COUNTBLANK(F2:F373)</t>
  </si>
  <si>
    <t>After imputing missing values to check if any missing values left</t>
  </si>
  <si>
    <t>' =COUNTIF(F2:F373, "NA") + COUNTIF(F2:F373, "-")</t>
  </si>
  <si>
    <t>Bucketing</t>
  </si>
  <si>
    <t>Sum</t>
  </si>
  <si>
    <t>A trend of y-o-y increase in CPI (rural+urban) inflation starting 2017 for the entire basket of products combined.
* Create a graph depicting the growth rate y-o-y and identify the year with highest inflation rate.
* Highlight the reason why the year has the highest inflation(based on research).</t>
  </si>
  <si>
    <t>Inflation Rate</t>
  </si>
  <si>
    <t>Categories</t>
  </si>
  <si>
    <t>With India's retail information reaching a 3-month high of 5.55% in November 2023, largely due to a sharp rise in food prices. Analyze the following for 12 months ending May'23
* Investigate trends in the prices of broader food bucket category and evaluate month-on-month changes. Highlight month with highest and lowest food inflation.</t>
  </si>
  <si>
    <t>Months</t>
  </si>
  <si>
    <t>Total Index Value</t>
  </si>
  <si>
    <t>With India's retail information reaching a 3-month high of 5.55% in November 2023, largely due to a sharp rise in food prices. Analyze the following for 12 months ending May'23
* Identify the absolute changes in inflation over the same 12 months period and identify the biggest individual category contributor (only within broader food category) towards inflation.</t>
  </si>
  <si>
    <t>Meat and Fish</t>
  </si>
  <si>
    <t>Oils and Fats</t>
  </si>
  <si>
    <t>Pulses and Products</t>
  </si>
  <si>
    <t>Inflation Rate Over 12 Months</t>
  </si>
  <si>
    <t>Spices has the biggest contribution in Food &amp; Beverages category for CPI Inflation.</t>
  </si>
  <si>
    <t>May - 23 (1.02%) is the highest food inflation month and Dec - 22 (-0.51%) has the lowest food inflation</t>
  </si>
  <si>
    <t xml:space="preserve">Investigate how the onset and progression of the covid - 19 pandemic affected inflation rates in India. Analyze the impact of key pandemic milestone ( first lockdown ) on the CPI inflation % specially focus on categories like healthcare, food and essential service. </t>
  </si>
  <si>
    <t>Row Labels</t>
  </si>
  <si>
    <t>2020</t>
  </si>
  <si>
    <t>2019</t>
  </si>
  <si>
    <t>Pre Lockdown</t>
  </si>
  <si>
    <t>Post Lockdown</t>
  </si>
  <si>
    <t>Food &amp; Beverages IR</t>
  </si>
  <si>
    <t>Health IR</t>
  </si>
  <si>
    <t>Essential Service IR</t>
  </si>
  <si>
    <t>Investigate how major global economic events (Iike imported crude oil price fluctuations) have influenced India's Influation. This can include an analysis of imported goods and their price trends. For the purpose of the analysis, focus only on the imported oil price fluctuations for years 2021 to 2023 (month-on-month). Identify trends in oil price change with change in inflation prices of all the categories and identify category whose inflation prices strongly changes  with fluctuations in imported oil price.</t>
  </si>
  <si>
    <t>Import Crude Oil</t>
  </si>
  <si>
    <t>Cereals &amp; Products</t>
  </si>
  <si>
    <t>Meat &amp; Fish</t>
  </si>
  <si>
    <t>Milk &amp; Products</t>
  </si>
  <si>
    <t>Oils &amp; Fats</t>
  </si>
  <si>
    <t>Pulses &amp; Products</t>
  </si>
  <si>
    <t>Sugar &amp; Confectionery</t>
  </si>
  <si>
    <t>Non-alcoholic Beverages</t>
  </si>
  <si>
    <t>Prepared Meals, Snacks, Sweets Etc.</t>
  </si>
  <si>
    <t>Pan, Tobacco &amp; Intoxicants</t>
  </si>
  <si>
    <t>Fuel &amp; Light</t>
  </si>
  <si>
    <t>Household Goods &amp; Services</t>
  </si>
  <si>
    <t>Transport &amp; Communication</t>
  </si>
  <si>
    <t>Recreation &amp; Amusement</t>
  </si>
  <si>
    <t>Personal Care &amp; Effects</t>
  </si>
  <si>
    <t>Import Crude Oil Vs Cereal &amp; Products</t>
  </si>
  <si>
    <t>Import Crude Oil Vs Meat &amp; Fish</t>
  </si>
  <si>
    <t>Import Crude Oil Vs Egg</t>
  </si>
  <si>
    <t>Import Crude Oil Vs Milk &amp; Products</t>
  </si>
  <si>
    <t>Import Crude Oil Vs Oil &amp; Fats</t>
  </si>
  <si>
    <t>Import Crude Oil Vs Fruits</t>
  </si>
  <si>
    <t>Import Crude Oil Vs Vegetables</t>
  </si>
  <si>
    <t>Import Crude Oil Vs Pulses &amp; Products</t>
  </si>
  <si>
    <t>Import Crude Oil Vs Sugar &amp; Confectionery</t>
  </si>
  <si>
    <t>Import Crude Oil Vs Spices</t>
  </si>
  <si>
    <t>Import Crude Oil Vs Non-alcoholic Beverages</t>
  </si>
  <si>
    <t>Import Crude Oil Vs Prepared Meals, Snacks, Sweets Etc.</t>
  </si>
  <si>
    <t>Import Crude Oil Vs Food &amp; Beverages</t>
  </si>
  <si>
    <t>Import Crude Oil Vs Pan, Tobacco &amp; Intoxicants</t>
  </si>
  <si>
    <t>Import Crude Oil Vs Clothing</t>
  </si>
  <si>
    <t>Import Crude Oil Vs Footwear</t>
  </si>
  <si>
    <t>Import Crude Oil Vs Clothing &amp; Footwear</t>
  </si>
  <si>
    <t>Import Crude Oil Vs Housing</t>
  </si>
  <si>
    <t>Import Crude Oil Vs Fuel &amp; Light</t>
  </si>
  <si>
    <t>Import Crude Oil Vs Household Goods &amp; Services</t>
  </si>
  <si>
    <t>Import Crude Oil Vs Health</t>
  </si>
  <si>
    <t>Import Crude Oil Vs Transport &amp; Communication</t>
  </si>
  <si>
    <t>Import Crude Oil Vs Recreation &amp; Amusement</t>
  </si>
  <si>
    <t>Import Crude Oil Vs Education</t>
  </si>
  <si>
    <t>Import Crude Oil Vs Personal Care &amp; Effects</t>
  </si>
  <si>
    <t>Import Crude Oil Vs Miscellaneous</t>
  </si>
  <si>
    <t>Import Crude Oil Vs General Index</t>
  </si>
  <si>
    <t>Correl Relation</t>
  </si>
  <si>
    <t>Meat &amp; Fish category strongly changes with fluctuations in imported oil price.</t>
  </si>
  <si>
    <t>This data contains conumer price index of all categores in 3 sectors.</t>
  </si>
  <si>
    <t>General Index is average of all categories.</t>
  </si>
  <si>
    <t>Rural + Urban sector has average index values of all categories in both sectors .</t>
  </si>
  <si>
    <t>calculated individual value May 23 - June 22/June 22</t>
  </si>
  <si>
    <t>from June 22 to May 23</t>
  </si>
  <si>
    <t>2020-2019/2019*100</t>
  </si>
  <si>
    <t>used percentage change formula</t>
  </si>
  <si>
    <t>2018-2017/2017</t>
  </si>
  <si>
    <t>Column Labels</t>
  </si>
  <si>
    <t>Average of General index</t>
  </si>
  <si>
    <t>Average of Clothing &amp; Footwear</t>
  </si>
  <si>
    <t>Average of Energy</t>
  </si>
  <si>
    <t>Average of Essential Service</t>
  </si>
  <si>
    <t>Average of Luxury</t>
  </si>
  <si>
    <t>Average of Health</t>
  </si>
  <si>
    <t>Average of Food &amp; Beverages</t>
  </si>
  <si>
    <r>
      <t>202</t>
    </r>
    <r>
      <rPr>
        <b/>
        <sz val="14"/>
        <color theme="1"/>
        <rFont val="Calibri"/>
        <family val="2"/>
        <scheme val="minor"/>
      </rPr>
      <t xml:space="preserve">2 </t>
    </r>
    <r>
      <rPr>
        <b/>
        <i/>
        <sz val="14"/>
        <color theme="1"/>
        <rFont val="Calibri"/>
        <family val="2"/>
        <scheme val="minor"/>
      </rPr>
      <t>has the highest inflation rate</t>
    </r>
  </si>
  <si>
    <t>2023 May</t>
  </si>
  <si>
    <r>
      <t xml:space="preserve">Based on the latest month's data, identify the contribution of different broader categories( food, energy, transportation, education, etc.) towards the CPI basket. Broader categories (buckets can be created by combining similar categories into one bucket; Ex; Meals, Beverages, Cereals, can be clubbed to create "Food" category, etc.
</t>
    </r>
    <r>
      <rPr>
        <b/>
        <i/>
        <u/>
        <sz val="11"/>
        <rFont val="Arial"/>
        <family val="2"/>
      </rPr>
      <t>* Which broader category has the highest contribution towards CPI calculation.</t>
    </r>
    <r>
      <rPr>
        <b/>
        <i/>
        <sz val="11"/>
        <rFont val="Arial"/>
        <family val="2"/>
      </rPr>
      <t xml:space="preserve">
</t>
    </r>
    <r>
      <rPr>
        <b/>
        <i/>
        <u/>
        <sz val="11"/>
        <rFont val="Arial"/>
        <family val="2"/>
      </rPr>
      <t>* Contribution is calculated by evaluating the underlying index values for broader category and should add to 100% when contribution from different broader categories are added.</t>
    </r>
  </si>
  <si>
    <r>
      <t>Seasonal Supply:</t>
    </r>
    <r>
      <rPr>
        <sz val="11"/>
        <color theme="1"/>
        <rFont val="Calibri"/>
        <family val="2"/>
        <scheme val="minor"/>
      </rPr>
      <t xml:space="preserve"> May is often a lean period for some spice harvests, leading to lower availability.</t>
    </r>
  </si>
  <si>
    <r>
      <t>Weather Impact:</t>
    </r>
    <r>
      <rPr>
        <sz val="11"/>
        <color theme="1"/>
        <rFont val="Calibri"/>
        <family val="2"/>
        <scheme val="minor"/>
      </rPr>
      <t xml:space="preserve"> Pre-monsoon conditions could have affected spice crops or transportation.</t>
    </r>
  </si>
  <si>
    <r>
      <t>Demand Factors:</t>
    </r>
    <r>
      <rPr>
        <sz val="11"/>
        <color theme="1"/>
        <rFont val="Calibri"/>
        <family val="2"/>
        <scheme val="minor"/>
      </rPr>
      <t xml:space="preserve"> Specific spices might have seen increased demand during that time.</t>
    </r>
  </si>
  <si>
    <r>
      <t>Input Costs:</t>
    </r>
    <r>
      <rPr>
        <sz val="11"/>
        <color theme="1"/>
        <rFont val="Calibri"/>
        <family val="2"/>
        <scheme val="minor"/>
      </rPr>
      <t xml:space="preserve"> Higher farming expenses (fertilizers, etc.) could have pushed prices up.</t>
    </r>
  </si>
  <si>
    <r>
      <t>Supply Chain Issues:</t>
    </r>
    <r>
      <rPr>
        <sz val="11"/>
        <color theme="1"/>
        <rFont val="Calibri"/>
        <family val="2"/>
        <scheme val="minor"/>
      </rPr>
      <t xml:space="preserve"> Logistical hurdles between farms and markets can inflate prices.</t>
    </r>
  </si>
  <si>
    <r>
      <t>Broad Consumption:</t>
    </r>
    <r>
      <rPr>
        <sz val="11"/>
        <color theme="1"/>
        <rFont val="Calibri"/>
        <family val="2"/>
        <scheme val="minor"/>
      </rPr>
      <t xml:space="preserve"> Spices are essential across both rural and urban India, affecting both sectors.</t>
    </r>
  </si>
  <si>
    <r>
      <t>High Urban Demand:</t>
    </r>
    <r>
      <rPr>
        <sz val="11"/>
        <color theme="1"/>
        <rFont val="Calibri"/>
        <family val="2"/>
        <scheme val="minor"/>
      </rPr>
      <t xml:space="preserve"> Cities consume more meat/fish per person.</t>
    </r>
  </si>
  <si>
    <r>
      <t>Complex Supply Chain:</t>
    </r>
    <r>
      <rPr>
        <sz val="11"/>
        <color theme="1"/>
        <rFont val="Calibri"/>
        <family val="2"/>
        <scheme val="minor"/>
      </rPr>
      <t xml:space="preserve"> Longer routes, more middlemen in urban areas.</t>
    </r>
  </si>
  <si>
    <r>
      <t>Perishability Risk:</t>
    </r>
    <r>
      <rPr>
        <sz val="11"/>
        <color theme="1"/>
        <rFont val="Calibri"/>
        <family val="2"/>
        <scheme val="minor"/>
      </rPr>
      <t xml:space="preserve"> Spoilage in urban logistics drives up costs.</t>
    </r>
  </si>
  <si>
    <r>
      <t>Fish Seasonality:</t>
    </r>
    <r>
      <rPr>
        <sz val="11"/>
        <color theme="1"/>
        <rFont val="Calibri"/>
        <family val="2"/>
        <scheme val="minor"/>
      </rPr>
      <t xml:space="preserve"> May might be a low supply period for some fish.</t>
    </r>
  </si>
  <si>
    <r>
      <t>Livestock Costs:</t>
    </r>
    <r>
      <rPr>
        <sz val="11"/>
        <color theme="1"/>
        <rFont val="Calibri"/>
        <family val="2"/>
        <scheme val="minor"/>
      </rPr>
      <t xml:space="preserve"> Higher rearing expenses impact urban meat prices.</t>
    </r>
  </si>
  <si>
    <r>
      <t>Processing Preference:</t>
    </r>
    <r>
      <rPr>
        <sz val="11"/>
        <color theme="1"/>
        <rFont val="Calibri"/>
        <family val="2"/>
        <scheme val="minor"/>
      </rPr>
      <t xml:space="preserve"> Urban consumers often buy pricier processed options.</t>
    </r>
  </si>
  <si>
    <r>
      <t>Restaurant Demand:</t>
    </r>
    <r>
      <rPr>
        <sz val="11"/>
        <color theme="1"/>
        <rFont val="Calibri"/>
        <family val="2"/>
        <scheme val="minor"/>
      </rPr>
      <t xml:space="preserve"> City eateries contribute to overall demand.</t>
    </r>
  </si>
  <si>
    <r>
      <t>Specific Shocks:</t>
    </r>
    <r>
      <rPr>
        <sz val="11"/>
        <color theme="1"/>
        <rFont val="Calibri"/>
        <family val="2"/>
        <scheme val="minor"/>
      </rPr>
      <t xml:space="preserve"> Local events could disrupt urban meat/fish supply.</t>
    </r>
  </si>
  <si>
    <t>Reason why 2022 has the highest inflation rate</t>
  </si>
  <si>
    <r>
      <t>COVID Recovery Issues:</t>
    </r>
    <r>
      <rPr>
        <sz val="11"/>
        <color theme="1"/>
        <rFont val="Calibri"/>
        <family val="2"/>
        <scheme val="minor"/>
      </rPr>
      <t xml:space="preserve"> Supply chains still struggling after the pandemic.</t>
    </r>
  </si>
  <si>
    <r>
      <t>Global Price Surge:</t>
    </r>
    <r>
      <rPr>
        <sz val="11"/>
        <color theme="1"/>
        <rFont val="Calibri"/>
        <family val="2"/>
        <scheme val="minor"/>
      </rPr>
      <t xml:space="preserve"> Russia-Ukraine war spiked oil, gas, food costs.</t>
    </r>
  </si>
  <si>
    <r>
      <t>Logistics Bottlenecks:</t>
    </r>
    <r>
      <rPr>
        <sz val="11"/>
        <color theme="1"/>
        <rFont val="Calibri"/>
        <family val="2"/>
        <scheme val="minor"/>
      </rPr>
      <t xml:space="preserve"> Transportation delays and higher costs.</t>
    </r>
  </si>
  <si>
    <r>
      <t>Pent-Up Demand:</t>
    </r>
    <r>
      <rPr>
        <sz val="11"/>
        <color theme="1"/>
        <rFont val="Calibri"/>
        <family val="2"/>
        <scheme val="minor"/>
      </rPr>
      <t xml:space="preserve"> Increased spending as lockdowns eased.</t>
    </r>
  </si>
  <si>
    <r>
      <t>Weakening Rupee:</t>
    </r>
    <r>
      <rPr>
        <sz val="11"/>
        <color theme="1"/>
        <rFont val="Calibri"/>
        <family val="2"/>
        <scheme val="minor"/>
      </rPr>
      <t xml:space="preserve"> Imports became more expensive.</t>
    </r>
  </si>
  <si>
    <r>
      <t>Sector-Specific Problems:</t>
    </r>
    <r>
      <rPr>
        <sz val="11"/>
        <color theme="1"/>
        <rFont val="Calibri"/>
        <family val="2"/>
        <scheme val="minor"/>
      </rPr>
      <t xml:space="preserve"> Agriculture, manufacturing faced their own issues.</t>
    </r>
  </si>
  <si>
    <t>Why spices is contributing higher in food &amp; beverages category</t>
  </si>
  <si>
    <r>
      <t>Consistent Price Rise:</t>
    </r>
    <r>
      <rPr>
        <sz val="11"/>
        <color theme="1"/>
        <rFont val="Calibri"/>
        <family val="2"/>
        <scheme val="minor"/>
      </rPr>
      <t xml:space="preserve"> Spice prices likely showed a sustained upward trend.</t>
    </r>
  </si>
  <si>
    <r>
      <t>Base Effect (Early):</t>
    </r>
    <r>
      <rPr>
        <sz val="11"/>
        <color theme="1"/>
        <rFont val="Calibri"/>
        <family val="2"/>
        <scheme val="minor"/>
      </rPr>
      <t xml:space="preserve"> Possibly lower spice prices in the previous year.</t>
    </r>
  </si>
  <si>
    <r>
      <t>High Weightage &amp; Usage:</t>
    </r>
    <r>
      <rPr>
        <sz val="11"/>
        <color theme="1"/>
        <rFont val="Calibri"/>
        <family val="2"/>
        <scheme val="minor"/>
      </rPr>
      <t xml:space="preserve"> Spices are essential and have significant CPI weight.</t>
    </r>
  </si>
  <si>
    <r>
      <t>Farming Vulnerability:</t>
    </r>
    <r>
      <rPr>
        <sz val="11"/>
        <color theme="1"/>
        <rFont val="Calibri"/>
        <family val="2"/>
        <scheme val="minor"/>
      </rPr>
      <t xml:space="preserve"> Weather/pests likely impacted spice harvests.</t>
    </r>
  </si>
  <si>
    <r>
      <t>Supply Chain Issues:</t>
    </r>
    <r>
      <rPr>
        <sz val="11"/>
        <color theme="1"/>
        <rFont val="Calibri"/>
        <family val="2"/>
        <scheme val="minor"/>
      </rPr>
      <t xml:space="preserve"> Challenges in moving spices across India.</t>
    </r>
  </si>
  <si>
    <r>
      <t>Limited Substitutes:</t>
    </r>
    <r>
      <rPr>
        <sz val="11"/>
        <color theme="1"/>
        <rFont val="Calibri"/>
        <family val="2"/>
        <scheme val="minor"/>
      </rPr>
      <t xml:space="preserve"> Hard to replace spices in Indian cooking.</t>
    </r>
  </si>
  <si>
    <t>Reason of Food and Beverages highest contribution</t>
  </si>
  <si>
    <r>
      <t>Big CPI Weight:</t>
    </r>
    <r>
      <rPr>
        <sz val="11"/>
        <color theme="1"/>
        <rFont val="Calibri"/>
        <family val="2"/>
        <scheme val="minor"/>
      </rPr>
      <t xml:space="preserve"> Food takes up the largest chunk of household spending.</t>
    </r>
  </si>
  <si>
    <r>
      <t>Essential Need:</t>
    </r>
    <r>
      <rPr>
        <sz val="11"/>
        <color theme="1"/>
        <rFont val="Calibri"/>
        <family val="2"/>
        <scheme val="minor"/>
      </rPr>
      <t xml:space="preserve"> People always need to buy food.</t>
    </r>
  </si>
  <si>
    <r>
      <t>Volatile Supply:</t>
    </r>
    <r>
      <rPr>
        <sz val="11"/>
        <color theme="1"/>
        <rFont val="Calibri"/>
        <family val="2"/>
        <scheme val="minor"/>
      </rPr>
      <t xml:space="preserve"> Weather, logistics often disrupt food availability.</t>
    </r>
  </si>
  <si>
    <r>
      <t>Global Prices Matter:</t>
    </r>
    <r>
      <rPr>
        <sz val="11"/>
        <color theme="1"/>
        <rFont val="Calibri"/>
        <family val="2"/>
        <scheme val="minor"/>
      </rPr>
      <t xml:space="preserve"> International food costs impact India.</t>
    </r>
  </si>
  <si>
    <r>
      <t>Policy Influence:</t>
    </r>
    <r>
      <rPr>
        <sz val="11"/>
        <color theme="1"/>
        <rFont val="Calibri"/>
        <family val="2"/>
        <scheme val="minor"/>
      </rPr>
      <t xml:space="preserve"> Government actions affect food prices.</t>
    </r>
  </si>
  <si>
    <r>
      <t>Separate Supply Chains:</t>
    </r>
    <r>
      <rPr>
        <sz val="11"/>
        <color theme="1"/>
        <rFont val="Calibri"/>
        <family val="2"/>
        <scheme val="minor"/>
      </rPr>
      <t xml:space="preserve"> Meat/fish production differs greatly from oil.</t>
    </r>
  </si>
  <si>
    <r>
      <t>Minor Cost Link:</t>
    </r>
    <r>
      <rPr>
        <sz val="11"/>
        <color theme="1"/>
        <rFont val="Calibri"/>
        <family val="2"/>
        <scheme val="minor"/>
      </rPr>
      <t xml:space="preserve"> Oil's impact (transport, energy) is a small part of meat/fish price.</t>
    </r>
  </si>
  <si>
    <r>
      <t>Other Key Factors:</t>
    </r>
    <r>
      <rPr>
        <sz val="11"/>
        <color theme="1"/>
        <rFont val="Calibri"/>
        <family val="2"/>
        <scheme val="minor"/>
      </rPr>
      <t xml:space="preserve"> Feed, fishing, livestock health are bigger drivers.</t>
    </r>
  </si>
  <si>
    <r>
      <t>Correlation ≠ Causation:</t>
    </r>
    <r>
      <rPr>
        <sz val="11"/>
        <color theme="1"/>
        <rFont val="Calibri"/>
        <family val="2"/>
        <scheme val="minor"/>
      </rPr>
      <t xml:space="preserve"> Price changes might coincide without direct link.</t>
    </r>
  </si>
  <si>
    <t>took filter to get rural + urban of this timeframe on food &amp; beverages category which is broader</t>
  </si>
  <si>
    <t>Q5 used correl function</t>
  </si>
  <si>
    <t xml:space="preserve">Q4 used </t>
  </si>
  <si>
    <t>Q3 part 1</t>
  </si>
  <si>
    <t>Q3 part 2</t>
  </si>
  <si>
    <t>Q2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</si>
</sst>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name val="Arial"/>
      <family val="2"/>
    </font>
    <font>
      <b/>
      <i/>
      <sz val="11"/>
      <name val="Arial"/>
      <family val="2"/>
    </font>
    <font>
      <b/>
      <i/>
      <u/>
      <sz val="11"/>
      <name val="Arial"/>
      <family val="2"/>
    </font>
    <font>
      <b/>
      <sz val="11"/>
      <name val="Arial"/>
      <family val="2"/>
    </font>
    <font>
      <b/>
      <i/>
      <u/>
      <sz val="10"/>
      <name val="Arial"/>
      <family val="2"/>
    </font>
    <font>
      <b/>
      <i/>
      <sz val="14"/>
      <name val="Arial"/>
      <family val="2"/>
    </font>
    <font>
      <b/>
      <sz val="12"/>
      <color theme="2"/>
      <name val="Calibri"/>
      <family val="2"/>
      <scheme val="minor"/>
    </font>
    <font>
      <b/>
      <i/>
      <sz val="11"/>
      <color theme="1"/>
      <name val="Calibri"/>
      <family val="2"/>
      <scheme val="minor"/>
    </font>
    <font>
      <b/>
      <i/>
      <sz val="12"/>
      <color theme="1"/>
      <name val="Calibri"/>
      <family val="2"/>
      <scheme val="minor"/>
    </font>
    <font>
      <b/>
      <i/>
      <sz val="12"/>
      <name val="Arial"/>
      <family val="2"/>
    </font>
    <font>
      <b/>
      <sz val="10"/>
      <name val="Arial"/>
      <family val="2"/>
    </font>
    <font>
      <b/>
      <i/>
      <sz val="16"/>
      <color theme="1"/>
      <name val="Calibri"/>
      <family val="2"/>
      <scheme val="minor"/>
    </font>
    <font>
      <b/>
      <i/>
      <sz val="14"/>
      <color theme="1"/>
      <name val="Calibri"/>
      <family val="2"/>
      <scheme val="minor"/>
    </font>
    <font>
      <b/>
      <sz val="14"/>
      <color theme="1"/>
      <name val="Calibri"/>
      <family val="2"/>
      <scheme val="minor"/>
    </font>
    <font>
      <b/>
      <sz val="13.5"/>
      <color theme="1"/>
      <name val="Calibri"/>
      <family val="2"/>
      <scheme val="minor"/>
    </font>
    <font>
      <sz val="11"/>
      <color rgb="FF000000"/>
      <name val="Calibri"/>
      <family val="2"/>
      <scheme val="minor"/>
    </font>
    <font>
      <b/>
      <sz val="11"/>
      <color rgb="FF000000"/>
      <name val="Calibri"/>
      <family val="2"/>
      <scheme val="minor"/>
    </font>
  </fonts>
  <fills count="4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5" tint="0.79998168889431442"/>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6" tint="0.59999389629810485"/>
        <bgColor indexed="64"/>
      </patternFill>
    </fill>
    <fill>
      <patternFill patternType="solid">
        <fgColor rgb="FFFFCCFF"/>
        <bgColor indexed="64"/>
      </patternFill>
    </fill>
    <fill>
      <patternFill patternType="solid">
        <fgColor theme="2"/>
        <bgColor indexed="64"/>
      </patternFill>
    </fill>
    <fill>
      <patternFill patternType="solid">
        <fgColor theme="5" tint="0.59999389629810485"/>
        <bgColor indexed="64"/>
      </patternFill>
    </fill>
    <fill>
      <patternFill patternType="solid">
        <fgColor rgb="FF7030A0"/>
        <bgColor indexed="64"/>
      </patternFill>
    </fill>
    <fill>
      <patternFill patternType="solid">
        <fgColor theme="2" tint="-0.14999847407452621"/>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4" tint="0.79998168889431442"/>
        <bgColor theme="4" tint="0.79998168889431442"/>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87">
    <xf numFmtId="0" fontId="0" fillId="0" borderId="0" xfId="0"/>
    <xf numFmtId="0" fontId="0" fillId="0" borderId="0" xfId="0" applyAlignment="1">
      <alignment horizontal="center" vertical="center" wrapText="1"/>
    </xf>
    <xf numFmtId="0" fontId="0" fillId="0" borderId="10"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2" fontId="0" fillId="0" borderId="10" xfId="0" applyNumberFormat="1" applyBorder="1" applyAlignment="1">
      <alignment horizontal="center"/>
    </xf>
    <xf numFmtId="2" fontId="0" fillId="0" borderId="15" xfId="0" applyNumberFormat="1" applyBorder="1" applyAlignment="1">
      <alignment horizontal="center"/>
    </xf>
    <xf numFmtId="2" fontId="0" fillId="0" borderId="18" xfId="0" applyNumberFormat="1" applyBorder="1" applyAlignment="1">
      <alignment horizontal="center"/>
    </xf>
    <xf numFmtId="0" fontId="0" fillId="0" borderId="0" xfId="0" applyAlignment="1">
      <alignment horizontal="center"/>
    </xf>
    <xf numFmtId="0" fontId="0" fillId="0" borderId="0" xfId="0" applyAlignment="1">
      <alignment horizontal="center" wrapText="1"/>
    </xf>
    <xf numFmtId="0" fontId="0" fillId="0" borderId="0" xfId="0" quotePrefix="1" applyAlignment="1">
      <alignment horizontal="center"/>
    </xf>
    <xf numFmtId="0" fontId="23" fillId="34" borderId="10" xfId="0" applyFont="1" applyFill="1" applyBorder="1" applyAlignment="1">
      <alignment horizontal="center"/>
    </xf>
    <xf numFmtId="0" fontId="23" fillId="34" borderId="11" xfId="0" applyFont="1" applyFill="1" applyBorder="1" applyAlignment="1">
      <alignment horizontal="center"/>
    </xf>
    <xf numFmtId="0" fontId="23" fillId="34" borderId="13" xfId="0" applyFont="1" applyFill="1" applyBorder="1" applyAlignment="1">
      <alignment horizontal="center"/>
    </xf>
    <xf numFmtId="17" fontId="0" fillId="0" borderId="14" xfId="0" applyNumberFormat="1" applyBorder="1" applyAlignment="1">
      <alignment horizontal="center"/>
    </xf>
    <xf numFmtId="10" fontId="0" fillId="0" borderId="15" xfId="0" applyNumberFormat="1" applyBorder="1" applyAlignment="1">
      <alignment horizontal="center"/>
    </xf>
    <xf numFmtId="17" fontId="0" fillId="0" borderId="16" xfId="0" applyNumberFormat="1" applyBorder="1" applyAlignment="1">
      <alignment horizontal="center"/>
    </xf>
    <xf numFmtId="10" fontId="0" fillId="0" borderId="18" xfId="0" applyNumberFormat="1" applyBorder="1" applyAlignment="1">
      <alignment horizontal="center"/>
    </xf>
    <xf numFmtId="0" fontId="16" fillId="39" borderId="11" xfId="0" applyFont="1" applyFill="1" applyBorder="1" applyAlignment="1">
      <alignment horizontal="center"/>
    </xf>
    <xf numFmtId="0" fontId="16" fillId="39" borderId="13" xfId="0" applyFont="1" applyFill="1" applyBorder="1" applyAlignment="1">
      <alignment horizontal="center"/>
    </xf>
    <xf numFmtId="0" fontId="16" fillId="39" borderId="12" xfId="0" applyFont="1" applyFill="1" applyBorder="1" applyAlignment="1">
      <alignment horizontal="center"/>
    </xf>
    <xf numFmtId="0" fontId="21" fillId="34" borderId="10" xfId="0" applyFont="1" applyFill="1" applyBorder="1" applyAlignment="1">
      <alignment horizontal="center"/>
    </xf>
    <xf numFmtId="0" fontId="0" fillId="0" borderId="10" xfId="0" pivotButton="1" applyBorder="1" applyAlignment="1">
      <alignment horizontal="center"/>
    </xf>
    <xf numFmtId="164" fontId="0" fillId="0" borderId="10" xfId="0" applyNumberFormat="1" applyBorder="1" applyAlignment="1">
      <alignment horizontal="center"/>
    </xf>
    <xf numFmtId="164" fontId="0" fillId="0" borderId="0" xfId="0" applyNumberFormat="1" applyAlignment="1">
      <alignment horizontal="center"/>
    </xf>
    <xf numFmtId="0" fontId="26" fillId="0" borderId="0" xfId="0" applyFont="1" applyAlignment="1">
      <alignment horizontal="center"/>
    </xf>
    <xf numFmtId="0" fontId="21" fillId="35" borderId="10" xfId="0" applyFont="1" applyFill="1" applyBorder="1" applyAlignment="1">
      <alignment horizontal="center"/>
    </xf>
    <xf numFmtId="0" fontId="28" fillId="43" borderId="11" xfId="0" applyFont="1" applyFill="1" applyBorder="1" applyAlignment="1">
      <alignment horizontal="center"/>
    </xf>
    <xf numFmtId="0" fontId="28" fillId="43" borderId="12" xfId="0" applyFont="1" applyFill="1" applyBorder="1" applyAlignment="1">
      <alignment horizontal="center"/>
    </xf>
    <xf numFmtId="0" fontId="28" fillId="43" borderId="13" xfId="0" applyFont="1" applyFill="1" applyBorder="1" applyAlignment="1">
      <alignment horizontal="center"/>
    </xf>
    <xf numFmtId="0" fontId="28" fillId="44" borderId="11" xfId="0" applyFont="1" applyFill="1" applyBorder="1" applyAlignment="1">
      <alignment horizontal="center"/>
    </xf>
    <xf numFmtId="0" fontId="28" fillId="44" borderId="13" xfId="0" applyFont="1" applyFill="1" applyBorder="1" applyAlignment="1">
      <alignment horizontal="center"/>
    </xf>
    <xf numFmtId="10" fontId="0" fillId="0" borderId="0" xfId="0" applyNumberFormat="1"/>
    <xf numFmtId="1" fontId="0" fillId="0" borderId="10" xfId="0" applyNumberFormat="1" applyBorder="1" applyAlignment="1">
      <alignment horizontal="center"/>
    </xf>
    <xf numFmtId="1" fontId="0" fillId="0" borderId="0" xfId="0" applyNumberFormat="1" applyAlignment="1">
      <alignment horizontal="center"/>
    </xf>
    <xf numFmtId="0" fontId="18" fillId="33" borderId="10" xfId="0" applyFont="1" applyFill="1" applyBorder="1" applyAlignment="1">
      <alignment horizontal="center"/>
    </xf>
    <xf numFmtId="10" fontId="0" fillId="0" borderId="10" xfId="0" applyNumberFormat="1" applyBorder="1" applyAlignment="1">
      <alignment horizontal="center"/>
    </xf>
    <xf numFmtId="10" fontId="16" fillId="45" borderId="11" xfId="0" applyNumberFormat="1" applyFont="1" applyFill="1" applyBorder="1" applyAlignment="1">
      <alignment horizontal="center"/>
    </xf>
    <xf numFmtId="10" fontId="16" fillId="45" borderId="12" xfId="0" applyNumberFormat="1" applyFont="1" applyFill="1" applyBorder="1" applyAlignment="1">
      <alignment horizontal="center"/>
    </xf>
    <xf numFmtId="10" fontId="16" fillId="45" borderId="13" xfId="0" applyNumberFormat="1" applyFont="1" applyFill="1" applyBorder="1" applyAlignment="1">
      <alignment horizontal="center"/>
    </xf>
    <xf numFmtId="10" fontId="0" fillId="0" borderId="14" xfId="0" applyNumberFormat="1" applyBorder="1" applyAlignment="1">
      <alignment horizontal="center"/>
    </xf>
    <xf numFmtId="10" fontId="0" fillId="0" borderId="16" xfId="0" applyNumberFormat="1" applyBorder="1" applyAlignment="1">
      <alignment horizontal="center"/>
    </xf>
    <xf numFmtId="1" fontId="0" fillId="0" borderId="15" xfId="0" applyNumberFormat="1" applyBorder="1" applyAlignment="1">
      <alignment horizontal="center"/>
    </xf>
    <xf numFmtId="1" fontId="0" fillId="0" borderId="17" xfId="0" applyNumberFormat="1" applyBorder="1" applyAlignment="1">
      <alignment horizontal="center"/>
    </xf>
    <xf numFmtId="1" fontId="0" fillId="0" borderId="18" xfId="0" applyNumberFormat="1"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19" xfId="0" pivotButton="1" applyBorder="1" applyAlignment="1">
      <alignment horizontal="center"/>
    </xf>
    <xf numFmtId="0" fontId="0" fillId="0" borderId="19"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1" fontId="0" fillId="0" borderId="11" xfId="0" applyNumberFormat="1" applyBorder="1" applyAlignment="1">
      <alignment horizontal="center"/>
    </xf>
    <xf numFmtId="1" fontId="0" fillId="0" borderId="12" xfId="0" applyNumberFormat="1" applyBorder="1" applyAlignment="1">
      <alignment horizontal="center"/>
    </xf>
    <xf numFmtId="1" fontId="0" fillId="0" borderId="13" xfId="0" applyNumberFormat="1" applyBorder="1" applyAlignment="1">
      <alignment horizontal="center"/>
    </xf>
    <xf numFmtId="1" fontId="0" fillId="0" borderId="14" xfId="0" applyNumberFormat="1" applyBorder="1" applyAlignment="1">
      <alignment horizontal="center"/>
    </xf>
    <xf numFmtId="1" fontId="0" fillId="0" borderId="16" xfId="0" applyNumberFormat="1" applyBorder="1" applyAlignment="1">
      <alignment horizontal="center"/>
    </xf>
    <xf numFmtId="0" fontId="16" fillId="0" borderId="0" xfId="0" applyFont="1"/>
    <xf numFmtId="0" fontId="16" fillId="0" borderId="0" xfId="0" applyFont="1" applyAlignment="1">
      <alignment horizontal="left" vertical="center" indent="1"/>
    </xf>
    <xf numFmtId="10" fontId="0" fillId="0" borderId="10" xfId="42" applyNumberFormat="1" applyFont="1" applyBorder="1" applyAlignment="1">
      <alignment horizontal="center"/>
    </xf>
    <xf numFmtId="165" fontId="0" fillId="0" borderId="10" xfId="0" applyNumberFormat="1" applyBorder="1" applyAlignment="1">
      <alignment horizontal="center"/>
    </xf>
    <xf numFmtId="165" fontId="0" fillId="0" borderId="15" xfId="0" applyNumberFormat="1" applyBorder="1" applyAlignment="1">
      <alignment horizontal="center"/>
    </xf>
    <xf numFmtId="165" fontId="0" fillId="0" borderId="17" xfId="0" applyNumberFormat="1" applyBorder="1" applyAlignment="1">
      <alignment horizontal="center"/>
    </xf>
    <xf numFmtId="165" fontId="0" fillId="0" borderId="18" xfId="0" applyNumberFormat="1" applyBorder="1" applyAlignment="1">
      <alignment horizontal="center"/>
    </xf>
    <xf numFmtId="1" fontId="0" fillId="0" borderId="0" xfId="0" applyNumberFormat="1"/>
    <xf numFmtId="0" fontId="0" fillId="0" borderId="0" xfId="0" applyAlignment="1">
      <alignment wrapText="1"/>
    </xf>
    <xf numFmtId="0" fontId="32" fillId="0" borderId="0" xfId="0" applyFont="1" applyAlignment="1">
      <alignment horizontal="center" vertical="center" wrapText="1"/>
    </xf>
    <xf numFmtId="0" fontId="33" fillId="0" borderId="0" xfId="0" applyFont="1" applyAlignment="1">
      <alignment vertical="center" wrapText="1"/>
    </xf>
    <xf numFmtId="0" fontId="34" fillId="0" borderId="0" xfId="0" applyFont="1" applyAlignment="1">
      <alignment vertical="center" wrapText="1"/>
    </xf>
    <xf numFmtId="0" fontId="34" fillId="0" borderId="0" xfId="0" applyFont="1" applyAlignment="1">
      <alignment horizontal="center" vertical="center" wrapText="1"/>
    </xf>
    <xf numFmtId="0" fontId="19" fillId="34" borderId="0" xfId="0" applyFont="1" applyFill="1" applyAlignment="1">
      <alignment horizontal="center" wrapText="1"/>
    </xf>
    <xf numFmtId="0" fontId="22" fillId="37" borderId="0" xfId="0" applyFont="1" applyFill="1" applyAlignment="1">
      <alignment horizontal="center" wrapText="1"/>
    </xf>
    <xf numFmtId="0" fontId="22" fillId="37" borderId="0" xfId="0" applyFont="1" applyFill="1" applyAlignment="1">
      <alignment horizontal="center"/>
    </xf>
    <xf numFmtId="0" fontId="30" fillId="35" borderId="0" xfId="0" applyFont="1" applyFill="1" applyAlignment="1">
      <alignment horizontal="center" vertical="center" wrapText="1"/>
    </xf>
    <xf numFmtId="0" fontId="22" fillId="38" borderId="0" xfId="0" applyFont="1" applyFill="1" applyAlignment="1">
      <alignment horizontal="center" wrapText="1"/>
    </xf>
    <xf numFmtId="0" fontId="22" fillId="38" borderId="0" xfId="0" applyFont="1" applyFill="1" applyAlignment="1">
      <alignment horizontal="center"/>
    </xf>
    <xf numFmtId="0" fontId="25" fillId="36" borderId="0" xfId="0" applyFont="1" applyFill="1" applyAlignment="1">
      <alignment horizontal="center" wrapText="1"/>
    </xf>
    <xf numFmtId="0" fontId="20" fillId="40" borderId="0" xfId="0" applyFont="1" applyFill="1" applyAlignment="1">
      <alignment horizontal="center" wrapText="1"/>
    </xf>
    <xf numFmtId="0" fontId="20" fillId="40" borderId="0" xfId="0" applyFont="1" applyFill="1" applyAlignment="1">
      <alignment horizontal="center"/>
    </xf>
    <xf numFmtId="0" fontId="24" fillId="41" borderId="0" xfId="0" applyFont="1" applyFill="1" applyAlignment="1">
      <alignment horizontal="center" wrapText="1"/>
    </xf>
    <xf numFmtId="0" fontId="20" fillId="42" borderId="0" xfId="0" applyFont="1" applyFill="1" applyAlignment="1">
      <alignment horizontal="center" wrapText="1"/>
    </xf>
    <xf numFmtId="0" fontId="27" fillId="34" borderId="0" xfId="0" applyFont="1" applyFill="1" applyAlignment="1">
      <alignment horizontal="center" vertical="center" wrapText="1"/>
    </xf>
    <xf numFmtId="0" fontId="29" fillId="34" borderId="0" xfId="0" applyFont="1" applyFill="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8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64" formatCode="0.0"/>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openxmlformats.org/officeDocument/2006/relationships/powerPivotData" Target="model/item.data"/><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'Q1'!$A$21</c:f>
              <c:strCache>
                <c:ptCount val="1"/>
                <c:pt idx="0">
                  <c:v>Rural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B014-4D55-A924-4CD95465AD5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B014-4D55-A924-4CD95465AD5E}"/>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B014-4D55-A924-4CD95465AD5E}"/>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B014-4D55-A924-4CD95465AD5E}"/>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B014-4D55-A924-4CD95465AD5E}"/>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B014-4D55-A924-4CD95465AD5E}"/>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B014-4D55-A924-4CD95465AD5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'Q1'!$B$20:$H$20</c:f>
              <c:strCache>
                <c:ptCount val="7"/>
                <c:pt idx="0">
                  <c:v>Food &amp; Beverages</c:v>
                </c:pt>
                <c:pt idx="1">
                  <c:v>Luxury</c:v>
                </c:pt>
                <c:pt idx="2">
                  <c:v>Essential Service</c:v>
                </c:pt>
                <c:pt idx="3">
                  <c:v>General index</c:v>
                </c:pt>
                <c:pt idx="4">
                  <c:v>Energy</c:v>
                </c:pt>
                <c:pt idx="5">
                  <c:v>Clothing &amp; Footwear</c:v>
                </c:pt>
                <c:pt idx="6">
                  <c:v>Health</c:v>
                </c:pt>
              </c:strCache>
            </c:strRef>
          </c:cat>
          <c:val>
            <c:numRef>
              <c:f>'Q1'!$B$21:$H$21</c:f>
              <c:numCache>
                <c:formatCode>0.0%</c:formatCode>
                <c:ptCount val="7"/>
                <c:pt idx="0">
                  <c:v>0.45626998788312179</c:v>
                </c:pt>
                <c:pt idx="1">
                  <c:v>0.10988618079971395</c:v>
                </c:pt>
                <c:pt idx="2">
                  <c:v>0.10641002721331663</c:v>
                </c:pt>
                <c:pt idx="3">
                  <c:v>3.5714995133384976E-2</c:v>
                </c:pt>
                <c:pt idx="4">
                  <c:v>6.9960073893093361E-2</c:v>
                </c:pt>
                <c:pt idx="5">
                  <c:v>0.11320342450787596</c:v>
                </c:pt>
                <c:pt idx="6">
                  <c:v>0.10855531056949325</c:v>
                </c:pt>
              </c:numCache>
            </c:numRef>
          </c:val>
          <c:extLst>
            <c:ext xmlns:c16="http://schemas.microsoft.com/office/drawing/2014/chart" uri="{C3380CC4-5D6E-409C-BE32-E72D297353CC}">
              <c16:uniqueId val="{00000000-086E-4FF8-BAF2-CA5B825414DE}"/>
            </c:ext>
          </c:extLst>
        </c:ser>
        <c:dLbls>
          <c:dLblPos val="bestFit"/>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'Q1'!$A$22</c:f>
              <c:strCache>
                <c:ptCount val="1"/>
                <c:pt idx="0">
                  <c:v>Rural+Urban</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7E1A-4245-8488-1925E935CB3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7E1A-4245-8488-1925E935CB3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7E1A-4245-8488-1925E935CB33}"/>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7E1A-4245-8488-1925E935CB33}"/>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7E1A-4245-8488-1925E935CB33}"/>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7E1A-4245-8488-1925E935CB33}"/>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7E1A-4245-8488-1925E935CB3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'Q1'!$B$20:$H$20</c:f>
              <c:strCache>
                <c:ptCount val="7"/>
                <c:pt idx="0">
                  <c:v>Food &amp; Beverages</c:v>
                </c:pt>
                <c:pt idx="1">
                  <c:v>Luxury</c:v>
                </c:pt>
                <c:pt idx="2">
                  <c:v>Essential Service</c:v>
                </c:pt>
                <c:pt idx="3">
                  <c:v>General index</c:v>
                </c:pt>
                <c:pt idx="4">
                  <c:v>Energy</c:v>
                </c:pt>
                <c:pt idx="5">
                  <c:v>Clothing &amp; Footwear</c:v>
                </c:pt>
                <c:pt idx="6">
                  <c:v>Health</c:v>
                </c:pt>
              </c:strCache>
            </c:strRef>
          </c:cat>
          <c:val>
            <c:numRef>
              <c:f>'Q1'!$B$22:$H$22</c:f>
              <c:numCache>
                <c:formatCode>0.0%</c:formatCode>
                <c:ptCount val="7"/>
                <c:pt idx="0">
                  <c:v>0.46196801084918826</c:v>
                </c:pt>
                <c:pt idx="1">
                  <c:v>0.10926967412548361</c:v>
                </c:pt>
                <c:pt idx="2">
                  <c:v>0.10528100195444934</c:v>
                </c:pt>
                <c:pt idx="3">
                  <c:v>3.5718559291611815E-2</c:v>
                </c:pt>
                <c:pt idx="4">
                  <c:v>6.9323122332575482E-2</c:v>
                </c:pt>
                <c:pt idx="5">
                  <c:v>0.11032667225080769</c:v>
                </c:pt>
                <c:pt idx="6">
                  <c:v>0.10811295919588365</c:v>
                </c:pt>
              </c:numCache>
            </c:numRef>
          </c:val>
          <c:extLst>
            <c:ext xmlns:c16="http://schemas.microsoft.com/office/drawing/2014/chart" uri="{C3380CC4-5D6E-409C-BE32-E72D297353CC}">
              <c16:uniqueId val="{00000000-CD80-4EFD-A3FD-A6AF4EB687F9}"/>
            </c:ext>
          </c:extLst>
        </c:ser>
        <c:dLbls>
          <c:dLblPos val="bestFit"/>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'Q1'!$A$23</c:f>
              <c:strCache>
                <c:ptCount val="1"/>
                <c:pt idx="0">
                  <c:v>Urban</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8D0B-4A1E-A453-6F08C4F4622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8D0B-4A1E-A453-6F08C4F46227}"/>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8D0B-4A1E-A453-6F08C4F46227}"/>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8D0B-4A1E-A453-6F08C4F46227}"/>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8D0B-4A1E-A453-6F08C4F46227}"/>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8D0B-4A1E-A453-6F08C4F46227}"/>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8D0B-4A1E-A453-6F08C4F4622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'Q1'!$B$20:$H$20</c:f>
              <c:strCache>
                <c:ptCount val="7"/>
                <c:pt idx="0">
                  <c:v>Food &amp; Beverages</c:v>
                </c:pt>
                <c:pt idx="1">
                  <c:v>Luxury</c:v>
                </c:pt>
                <c:pt idx="2">
                  <c:v>Essential Service</c:v>
                </c:pt>
                <c:pt idx="3">
                  <c:v>General index</c:v>
                </c:pt>
                <c:pt idx="4">
                  <c:v>Energy</c:v>
                </c:pt>
                <c:pt idx="5">
                  <c:v>Clothing &amp; Footwear</c:v>
                </c:pt>
                <c:pt idx="6">
                  <c:v>Health</c:v>
                </c:pt>
              </c:strCache>
            </c:strRef>
          </c:cat>
          <c:val>
            <c:numRef>
              <c:f>'Q1'!$B$23:$H$23</c:f>
              <c:numCache>
                <c:formatCode>0.0%</c:formatCode>
                <c:ptCount val="7"/>
                <c:pt idx="0">
                  <c:v>0.46970999140567221</c:v>
                </c:pt>
                <c:pt idx="1">
                  <c:v>0.1089281074490836</c:v>
                </c:pt>
                <c:pt idx="2">
                  <c:v>0.10403133931605141</c:v>
                </c:pt>
                <c:pt idx="3">
                  <c:v>3.5616493114544394E-2</c:v>
                </c:pt>
                <c:pt idx="4">
                  <c:v>6.8714648332100808E-2</c:v>
                </c:pt>
                <c:pt idx="5">
                  <c:v>0.10567025762996422</c:v>
                </c:pt>
                <c:pt idx="6">
                  <c:v>0.10732916275258329</c:v>
                </c:pt>
              </c:numCache>
            </c:numRef>
          </c:val>
          <c:extLst>
            <c:ext xmlns:c16="http://schemas.microsoft.com/office/drawing/2014/chart" uri="{C3380CC4-5D6E-409C-BE32-E72D297353CC}">
              <c16:uniqueId val="{00000000-285E-473B-A004-0B2D3D35D00C}"/>
            </c:ext>
          </c:extLst>
        </c:ser>
        <c:dLbls>
          <c:dLblPos val="bestFit"/>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'Q2'!$I$2</c:f>
              <c:strCache>
                <c:ptCount val="1"/>
                <c:pt idx="0">
                  <c:v>Inflation Rate</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'Q2'!$H$3:$H$8</c:f>
              <c:numCache>
                <c:formatCode>General</c:formatCode>
                <c:ptCount val="6"/>
                <c:pt idx="0">
                  <c:v>2017</c:v>
                </c:pt>
                <c:pt idx="1">
                  <c:v>2018</c:v>
                </c:pt>
                <c:pt idx="2">
                  <c:v>2019</c:v>
                </c:pt>
                <c:pt idx="3">
                  <c:v>2020</c:v>
                </c:pt>
                <c:pt idx="4">
                  <c:v>2021</c:v>
                </c:pt>
                <c:pt idx="5">
                  <c:v>2022</c:v>
                </c:pt>
              </c:numCache>
            </c:numRef>
          </c:cat>
          <c:val>
            <c:numRef>
              <c:f>'Q2'!$I$3:$I$8</c:f>
              <c:numCache>
                <c:formatCode>0.00%</c:formatCode>
                <c:ptCount val="6"/>
                <c:pt idx="1">
                  <c:v>3.9513108614232184E-2</c:v>
                </c:pt>
                <c:pt idx="2">
                  <c:v>3.79210952981444E-2</c:v>
                </c:pt>
                <c:pt idx="3">
                  <c:v>6.3033353582689994E-2</c:v>
                </c:pt>
                <c:pt idx="4">
                  <c:v>5.4479155328181067E-2</c:v>
                </c:pt>
                <c:pt idx="5">
                  <c:v>6.6219354838709416E-2</c:v>
                </c:pt>
              </c:numCache>
            </c:numRef>
          </c:val>
          <c:smooth val="0"/>
          <c:extLst>
            <c:ext xmlns:c16="http://schemas.microsoft.com/office/drawing/2014/chart" uri="{C3380CC4-5D6E-409C-BE32-E72D297353CC}">
              <c16:uniqueId val="{00000000-69BA-4EB3-BC8D-8EC5EBA77118}"/>
            </c:ext>
          </c:extLst>
        </c:ser>
        <c:dLbls>
          <c:dLblPos val="t"/>
          <c:showLegendKey val="0"/>
          <c:showVal val="1"/>
          <c:showCatName val="0"/>
          <c:showSerName val="0"/>
          <c:showPercent val="0"/>
          <c:showBubbleSize val="0"/>
        </c:dLbls>
        <c:smooth val="0"/>
        <c:axId val="1728087279"/>
        <c:axId val="1728071919"/>
      </c:lineChart>
      <c:catAx>
        <c:axId val="1728087279"/>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28071919"/>
        <c:crosses val="autoZero"/>
        <c:auto val="1"/>
        <c:lblAlgn val="ctr"/>
        <c:lblOffset val="100"/>
        <c:noMultiLvlLbl val="0"/>
      </c:catAx>
      <c:valAx>
        <c:axId val="172807191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28087279"/>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kumimoji="0" lang="en-US" sz="1600" b="1" i="0" u="none" strike="noStrike" kern="1200" cap="none" spc="100" normalizeH="0" baseline="0" noProof="0">
                <a:ln>
                  <a:noFill/>
                </a:ln>
                <a:solidFill>
                  <a:sysClr val="window" lastClr="FFFFFF">
                    <a:lumMod val="95000"/>
                  </a:sysClr>
                </a:solidFill>
                <a:effectLst>
                  <a:outerShdw blurRad="50800" dist="38100" dir="5400000" algn="t" rotWithShape="0">
                    <a:prstClr val="black">
                      <a:alpha val="40000"/>
                    </a:prstClr>
                  </a:outerShdw>
                </a:effectLst>
                <a:uLnTx/>
                <a:uFillTx/>
                <a:latin typeface="Calibri" panose="020F0502020204030204"/>
              </a:rPr>
              <a:t>Inflation Rate Over 12 Months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'Q3 Part 2'!$B$8</c:f>
              <c:strCache>
                <c:ptCount val="1"/>
                <c:pt idx="0">
                  <c:v>Inflation Rate Over 12 Months</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'Q3 Part 2'!$A$9:$A$21</c:f>
              <c:strCache>
                <c:ptCount val="13"/>
                <c:pt idx="0">
                  <c:v>Cereals and products</c:v>
                </c:pt>
                <c:pt idx="1">
                  <c:v>Meat and Fish</c:v>
                </c:pt>
                <c:pt idx="2">
                  <c:v>Egg</c:v>
                </c:pt>
                <c:pt idx="3">
                  <c:v>Milk and products</c:v>
                </c:pt>
                <c:pt idx="4">
                  <c:v>Oils and Fats</c:v>
                </c:pt>
                <c:pt idx="5">
                  <c:v>Fruits</c:v>
                </c:pt>
                <c:pt idx="6">
                  <c:v>Vegetables</c:v>
                </c:pt>
                <c:pt idx="7">
                  <c:v>Pulses and Products</c:v>
                </c:pt>
                <c:pt idx="8">
                  <c:v>Sugar and Confectionery</c:v>
                </c:pt>
                <c:pt idx="9">
                  <c:v>Spices</c:v>
                </c:pt>
                <c:pt idx="10">
                  <c:v>Non-alcoholic beverages</c:v>
                </c:pt>
                <c:pt idx="11">
                  <c:v>Prepared meals, snacks, sweets etc.</c:v>
                </c:pt>
                <c:pt idx="12">
                  <c:v>Food and beverages</c:v>
                </c:pt>
              </c:strCache>
            </c:strRef>
          </c:cat>
          <c:val>
            <c:numRef>
              <c:f>'Q3 Part 2'!$B$9:$B$21</c:f>
              <c:numCache>
                <c:formatCode>0.00</c:formatCode>
                <c:ptCount val="13"/>
                <c:pt idx="0">
                  <c:v>12.064516129032251</c:v>
                </c:pt>
                <c:pt idx="1">
                  <c:v>-2.3245214220601613</c:v>
                </c:pt>
                <c:pt idx="2">
                  <c:v>1.4051522248243427</c:v>
                </c:pt>
                <c:pt idx="3">
                  <c:v>8.2629674306393177</c:v>
                </c:pt>
                <c:pt idx="4">
                  <c:v>8.2629674306393177</c:v>
                </c:pt>
                <c:pt idx="5">
                  <c:v>1.4731879787860933</c:v>
                </c:pt>
                <c:pt idx="6">
                  <c:v>-11.684037301151953</c:v>
                </c:pt>
                <c:pt idx="7">
                  <c:v>6.8776628119293877</c:v>
                </c:pt>
                <c:pt idx="8">
                  <c:v>2.3352793994995804</c:v>
                </c:pt>
                <c:pt idx="9">
                  <c:v>16.515232495991452</c:v>
                </c:pt>
                <c:pt idx="10">
                  <c:v>3.2757593805836809</c:v>
                </c:pt>
                <c:pt idx="11">
                  <c:v>5.6008700380641558</c:v>
                </c:pt>
                <c:pt idx="12">
                  <c:v>2.4013722126929609</c:v>
                </c:pt>
              </c:numCache>
            </c:numRef>
          </c:val>
          <c:extLst>
            <c:ext xmlns:c16="http://schemas.microsoft.com/office/drawing/2014/chart" uri="{C3380CC4-5D6E-409C-BE32-E72D297353CC}">
              <c16:uniqueId val="{00000000-1946-48FE-ACBB-FEF9970E8278}"/>
            </c:ext>
          </c:extLst>
        </c:ser>
        <c:dLbls>
          <c:dLblPos val="outEnd"/>
          <c:showLegendKey val="0"/>
          <c:showVal val="1"/>
          <c:showCatName val="0"/>
          <c:showSerName val="0"/>
          <c:showPercent val="0"/>
          <c:showBubbleSize val="0"/>
        </c:dLbls>
        <c:gapWidth val="150"/>
        <c:axId val="1377679744"/>
        <c:axId val="1205209856"/>
      </c:barChart>
      <c:catAx>
        <c:axId val="1377679744"/>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05209856"/>
        <c:crosses val="autoZero"/>
        <c:auto val="1"/>
        <c:lblAlgn val="ctr"/>
        <c:lblOffset val="100"/>
        <c:noMultiLvlLbl val="0"/>
      </c:catAx>
      <c:valAx>
        <c:axId val="1205209856"/>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767974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'Q4'!$H$5</c:f>
              <c:strCache>
                <c:ptCount val="1"/>
                <c:pt idx="0">
                  <c:v>Rural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46E1-4B4F-A834-7300D1A49E6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46E1-4B4F-A834-7300D1A49E6F}"/>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46E1-4B4F-A834-7300D1A49E6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'Q4'!$I$4:$K$4</c:f>
              <c:strCache>
                <c:ptCount val="3"/>
                <c:pt idx="0">
                  <c:v>Food &amp; Beverages IR</c:v>
                </c:pt>
                <c:pt idx="1">
                  <c:v>Health IR</c:v>
                </c:pt>
                <c:pt idx="2">
                  <c:v>Essential Service IR</c:v>
                </c:pt>
              </c:strCache>
            </c:strRef>
          </c:cat>
          <c:val>
            <c:numRef>
              <c:f>'Q4'!$I$5:$K$5</c:f>
              <c:numCache>
                <c:formatCode>0.00%</c:formatCode>
                <c:ptCount val="3"/>
                <c:pt idx="0">
                  <c:v>7.4960665318048791E-2</c:v>
                </c:pt>
                <c:pt idx="1">
                  <c:v>5.7916861279775696E-2</c:v>
                </c:pt>
                <c:pt idx="2">
                  <c:v>2.7942794279427918E-2</c:v>
                </c:pt>
              </c:numCache>
            </c:numRef>
          </c:val>
          <c:extLst>
            <c:ext xmlns:c16="http://schemas.microsoft.com/office/drawing/2014/chart" uri="{C3380CC4-5D6E-409C-BE32-E72D297353CC}">
              <c16:uniqueId val="{00000000-D54B-4364-A9C7-92069CA59390}"/>
            </c:ext>
          </c:extLst>
        </c:ser>
        <c:dLbls>
          <c:dLblPos val="bestFit"/>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'Q4'!$H$6</c:f>
              <c:strCache>
                <c:ptCount val="1"/>
                <c:pt idx="0">
                  <c:v>Rural+Urban</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08F7-4062-8F95-1F27E8D94EA5}"/>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08F7-4062-8F95-1F27E8D94EA5}"/>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08F7-4062-8F95-1F27E8D94EA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'Q4'!$I$4:$K$4</c:f>
              <c:strCache>
                <c:ptCount val="3"/>
                <c:pt idx="0">
                  <c:v>Food &amp; Beverages IR</c:v>
                </c:pt>
                <c:pt idx="1">
                  <c:v>Health IR</c:v>
                </c:pt>
                <c:pt idx="2">
                  <c:v>Essential Service IR</c:v>
                </c:pt>
              </c:strCache>
            </c:strRef>
          </c:cat>
          <c:val>
            <c:numRef>
              <c:f>'Q4'!$I$6:$K$6</c:f>
              <c:numCache>
                <c:formatCode>0.00%</c:formatCode>
                <c:ptCount val="3"/>
                <c:pt idx="0">
                  <c:v>7.4304620906235977E-2</c:v>
                </c:pt>
                <c:pt idx="1">
                  <c:v>5.7272945123412501E-2</c:v>
                </c:pt>
                <c:pt idx="2">
                  <c:v>3.1369893929135584E-2</c:v>
                </c:pt>
              </c:numCache>
            </c:numRef>
          </c:val>
          <c:extLst>
            <c:ext xmlns:c16="http://schemas.microsoft.com/office/drawing/2014/chart" uri="{C3380CC4-5D6E-409C-BE32-E72D297353CC}">
              <c16:uniqueId val="{00000000-6561-47CF-9FAC-61C0674835D6}"/>
            </c:ext>
          </c:extLst>
        </c:ser>
        <c:dLbls>
          <c:dLblPos val="bestFit"/>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'Q4'!$H$7</c:f>
              <c:strCache>
                <c:ptCount val="1"/>
                <c:pt idx="0">
                  <c:v>Urban</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0361-4689-9EF7-82749C44A7B5}"/>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0361-4689-9EF7-82749C44A7B5}"/>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0361-4689-9EF7-82749C44A7B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'Q4'!$I$4:$K$4</c:f>
              <c:strCache>
                <c:ptCount val="3"/>
                <c:pt idx="0">
                  <c:v>Food &amp; Beverages IR</c:v>
                </c:pt>
                <c:pt idx="1">
                  <c:v>Health IR</c:v>
                </c:pt>
                <c:pt idx="2">
                  <c:v>Essential Service IR</c:v>
                </c:pt>
              </c:strCache>
            </c:strRef>
          </c:cat>
          <c:val>
            <c:numRef>
              <c:f>'Q4'!$I$7:$K$7</c:f>
              <c:numCache>
                <c:formatCode>0.00%</c:formatCode>
                <c:ptCount val="3"/>
                <c:pt idx="0">
                  <c:v>7.2660304704503617E-2</c:v>
                </c:pt>
                <c:pt idx="1">
                  <c:v>5.8067704472448731E-2</c:v>
                </c:pt>
                <c:pt idx="2">
                  <c:v>3.5375722543352625E-2</c:v>
                </c:pt>
              </c:numCache>
            </c:numRef>
          </c:val>
          <c:extLst>
            <c:ext xmlns:c16="http://schemas.microsoft.com/office/drawing/2014/chart" uri="{C3380CC4-5D6E-409C-BE32-E72D297353CC}">
              <c16:uniqueId val="{00000000-3A79-49B1-8FE9-2638CD684452}"/>
            </c:ext>
          </c:extLst>
        </c:ser>
        <c:dLbls>
          <c:dLblPos val="bestFit"/>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Co-rrelation b/w crude oil and rest categories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'Q5'!$B$37</c:f>
              <c:strCache>
                <c:ptCount val="1"/>
                <c:pt idx="0">
                  <c:v>Import Crude Oil Vs Cereal &amp; Products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'Q5'!$C$36</c:f>
              <c:strCache>
                <c:ptCount val="1"/>
                <c:pt idx="0">
                  <c:v>Correl Relation</c:v>
                </c:pt>
              </c:strCache>
            </c:strRef>
          </c:cat>
          <c:val>
            <c:numRef>
              <c:f>'Q5'!$C$37</c:f>
              <c:numCache>
                <c:formatCode>0.00</c:formatCode>
                <c:ptCount val="1"/>
                <c:pt idx="0">
                  <c:v>0.23571580563867084</c:v>
                </c:pt>
              </c:numCache>
            </c:numRef>
          </c:val>
          <c:extLst>
            <c:ext xmlns:c16="http://schemas.microsoft.com/office/drawing/2014/chart" uri="{C3380CC4-5D6E-409C-BE32-E72D297353CC}">
              <c16:uniqueId val="{00000000-7D68-40CC-978E-FCA4EA1CE513}"/>
            </c:ext>
          </c:extLst>
        </c:ser>
        <c:ser>
          <c:idx val="1"/>
          <c:order val="1"/>
          <c:tx>
            <c:strRef>
              <c:f>'Q5'!$B$38</c:f>
              <c:strCache>
                <c:ptCount val="1"/>
                <c:pt idx="0">
                  <c:v>Import Crude Oil Vs Meat &amp; Fish</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'Q5'!$C$36</c:f>
              <c:strCache>
                <c:ptCount val="1"/>
                <c:pt idx="0">
                  <c:v>Correl Relation</c:v>
                </c:pt>
              </c:strCache>
            </c:strRef>
          </c:cat>
          <c:val>
            <c:numRef>
              <c:f>'Q5'!$C$38</c:f>
              <c:numCache>
                <c:formatCode>0.00</c:formatCode>
                <c:ptCount val="1"/>
                <c:pt idx="0">
                  <c:v>0.69336600048465191</c:v>
                </c:pt>
              </c:numCache>
            </c:numRef>
          </c:val>
          <c:extLst>
            <c:ext xmlns:c16="http://schemas.microsoft.com/office/drawing/2014/chart" uri="{C3380CC4-5D6E-409C-BE32-E72D297353CC}">
              <c16:uniqueId val="{00000001-7D68-40CC-978E-FCA4EA1CE513}"/>
            </c:ext>
          </c:extLst>
        </c:ser>
        <c:ser>
          <c:idx val="2"/>
          <c:order val="2"/>
          <c:tx>
            <c:strRef>
              <c:f>'Q5'!$B$39</c:f>
              <c:strCache>
                <c:ptCount val="1"/>
                <c:pt idx="0">
                  <c:v>Import Crude Oil Vs Egg</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'Q5'!$C$36</c:f>
              <c:strCache>
                <c:ptCount val="1"/>
                <c:pt idx="0">
                  <c:v>Correl Relation</c:v>
                </c:pt>
              </c:strCache>
            </c:strRef>
          </c:cat>
          <c:val>
            <c:numRef>
              <c:f>'Q5'!$C$39</c:f>
              <c:numCache>
                <c:formatCode>0.00</c:formatCode>
                <c:ptCount val="1"/>
                <c:pt idx="0">
                  <c:v>-0.37765829594599676</c:v>
                </c:pt>
              </c:numCache>
            </c:numRef>
          </c:val>
          <c:extLst>
            <c:ext xmlns:c16="http://schemas.microsoft.com/office/drawing/2014/chart" uri="{C3380CC4-5D6E-409C-BE32-E72D297353CC}">
              <c16:uniqueId val="{00000002-7D68-40CC-978E-FCA4EA1CE513}"/>
            </c:ext>
          </c:extLst>
        </c:ser>
        <c:ser>
          <c:idx val="3"/>
          <c:order val="3"/>
          <c:tx>
            <c:strRef>
              <c:f>'Q5'!$B$40</c:f>
              <c:strCache>
                <c:ptCount val="1"/>
                <c:pt idx="0">
                  <c:v>Import Crude Oil Vs Milk &amp; Products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'Q5'!$C$36</c:f>
              <c:strCache>
                <c:ptCount val="1"/>
                <c:pt idx="0">
                  <c:v>Correl Relation</c:v>
                </c:pt>
              </c:strCache>
            </c:strRef>
          </c:cat>
          <c:val>
            <c:numRef>
              <c:f>'Q5'!$C$40</c:f>
              <c:numCache>
                <c:formatCode>0.00</c:formatCode>
                <c:ptCount val="1"/>
                <c:pt idx="0">
                  <c:v>0.3111383241535326</c:v>
                </c:pt>
              </c:numCache>
            </c:numRef>
          </c:val>
          <c:extLst>
            <c:ext xmlns:c16="http://schemas.microsoft.com/office/drawing/2014/chart" uri="{C3380CC4-5D6E-409C-BE32-E72D297353CC}">
              <c16:uniqueId val="{00000003-7D68-40CC-978E-FCA4EA1CE513}"/>
            </c:ext>
          </c:extLst>
        </c:ser>
        <c:ser>
          <c:idx val="4"/>
          <c:order val="4"/>
          <c:tx>
            <c:strRef>
              <c:f>'Q5'!$B$41</c:f>
              <c:strCache>
                <c:ptCount val="1"/>
                <c:pt idx="0">
                  <c:v>Import Crude Oil Vs Oil &amp; Fats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'Q5'!$C$36</c:f>
              <c:strCache>
                <c:ptCount val="1"/>
                <c:pt idx="0">
                  <c:v>Correl Relation</c:v>
                </c:pt>
              </c:strCache>
            </c:strRef>
          </c:cat>
          <c:val>
            <c:numRef>
              <c:f>'Q5'!$C$41</c:f>
              <c:numCache>
                <c:formatCode>0.00</c:formatCode>
                <c:ptCount val="1"/>
                <c:pt idx="0">
                  <c:v>0.3111383241535326</c:v>
                </c:pt>
              </c:numCache>
            </c:numRef>
          </c:val>
          <c:extLst>
            <c:ext xmlns:c16="http://schemas.microsoft.com/office/drawing/2014/chart" uri="{C3380CC4-5D6E-409C-BE32-E72D297353CC}">
              <c16:uniqueId val="{00000004-7D68-40CC-978E-FCA4EA1CE513}"/>
            </c:ext>
          </c:extLst>
        </c:ser>
        <c:ser>
          <c:idx val="5"/>
          <c:order val="5"/>
          <c:tx>
            <c:strRef>
              <c:f>'Q5'!$B$42</c:f>
              <c:strCache>
                <c:ptCount val="1"/>
                <c:pt idx="0">
                  <c:v>Import Crude Oil Vs Fruits</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'Q5'!$C$36</c:f>
              <c:strCache>
                <c:ptCount val="1"/>
                <c:pt idx="0">
                  <c:v>Correl Relation</c:v>
                </c:pt>
              </c:strCache>
            </c:strRef>
          </c:cat>
          <c:val>
            <c:numRef>
              <c:f>'Q5'!$C$42</c:f>
              <c:numCache>
                <c:formatCode>0.00</c:formatCode>
                <c:ptCount val="1"/>
                <c:pt idx="0">
                  <c:v>0.49102386114594931</c:v>
                </c:pt>
              </c:numCache>
            </c:numRef>
          </c:val>
          <c:extLst>
            <c:ext xmlns:c16="http://schemas.microsoft.com/office/drawing/2014/chart" uri="{C3380CC4-5D6E-409C-BE32-E72D297353CC}">
              <c16:uniqueId val="{00000005-7D68-40CC-978E-FCA4EA1CE513}"/>
            </c:ext>
          </c:extLst>
        </c:ser>
        <c:ser>
          <c:idx val="6"/>
          <c:order val="6"/>
          <c:tx>
            <c:strRef>
              <c:f>'Q5'!$B$43</c:f>
              <c:strCache>
                <c:ptCount val="1"/>
                <c:pt idx="0">
                  <c:v>Import Crude Oil Vs Vegetables</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'Q5'!$C$36</c:f>
              <c:strCache>
                <c:ptCount val="1"/>
                <c:pt idx="0">
                  <c:v>Correl Relation</c:v>
                </c:pt>
              </c:strCache>
            </c:strRef>
          </c:cat>
          <c:val>
            <c:numRef>
              <c:f>'Q5'!$C$43</c:f>
              <c:numCache>
                <c:formatCode>0.00</c:formatCode>
                <c:ptCount val="1"/>
                <c:pt idx="0">
                  <c:v>0.24246077558192497</c:v>
                </c:pt>
              </c:numCache>
            </c:numRef>
          </c:val>
          <c:extLst>
            <c:ext xmlns:c16="http://schemas.microsoft.com/office/drawing/2014/chart" uri="{C3380CC4-5D6E-409C-BE32-E72D297353CC}">
              <c16:uniqueId val="{00000006-7D68-40CC-978E-FCA4EA1CE513}"/>
            </c:ext>
          </c:extLst>
        </c:ser>
        <c:ser>
          <c:idx val="7"/>
          <c:order val="7"/>
          <c:tx>
            <c:strRef>
              <c:f>'Q5'!$B$44</c:f>
              <c:strCache>
                <c:ptCount val="1"/>
                <c:pt idx="0">
                  <c:v>Import Crude Oil Vs Pulses &amp; Products</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'Q5'!$C$36</c:f>
              <c:strCache>
                <c:ptCount val="1"/>
                <c:pt idx="0">
                  <c:v>Correl Relation</c:v>
                </c:pt>
              </c:strCache>
            </c:strRef>
          </c:cat>
          <c:val>
            <c:numRef>
              <c:f>'Q5'!$C$44</c:f>
              <c:numCache>
                <c:formatCode>0.00</c:formatCode>
                <c:ptCount val="1"/>
                <c:pt idx="0">
                  <c:v>-2.220334286736711E-2</c:v>
                </c:pt>
              </c:numCache>
            </c:numRef>
          </c:val>
          <c:extLst>
            <c:ext xmlns:c16="http://schemas.microsoft.com/office/drawing/2014/chart" uri="{C3380CC4-5D6E-409C-BE32-E72D297353CC}">
              <c16:uniqueId val="{00000007-7D68-40CC-978E-FCA4EA1CE513}"/>
            </c:ext>
          </c:extLst>
        </c:ser>
        <c:ser>
          <c:idx val="8"/>
          <c:order val="8"/>
          <c:tx>
            <c:strRef>
              <c:f>'Q5'!$B$45</c:f>
              <c:strCache>
                <c:ptCount val="1"/>
                <c:pt idx="0">
                  <c:v>Import Crude Oil Vs Sugar &amp; Confectionery</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'Q5'!$C$36</c:f>
              <c:strCache>
                <c:ptCount val="1"/>
                <c:pt idx="0">
                  <c:v>Correl Relation</c:v>
                </c:pt>
              </c:strCache>
            </c:strRef>
          </c:cat>
          <c:val>
            <c:numRef>
              <c:f>'Q5'!$C$45</c:f>
              <c:numCache>
                <c:formatCode>0.00</c:formatCode>
                <c:ptCount val="1"/>
                <c:pt idx="0">
                  <c:v>0.25301478902300822</c:v>
                </c:pt>
              </c:numCache>
            </c:numRef>
          </c:val>
          <c:extLst>
            <c:ext xmlns:c16="http://schemas.microsoft.com/office/drawing/2014/chart" uri="{C3380CC4-5D6E-409C-BE32-E72D297353CC}">
              <c16:uniqueId val="{00000008-7D68-40CC-978E-FCA4EA1CE513}"/>
            </c:ext>
          </c:extLst>
        </c:ser>
        <c:ser>
          <c:idx val="9"/>
          <c:order val="9"/>
          <c:tx>
            <c:strRef>
              <c:f>'Q5'!$B$46</c:f>
              <c:strCache>
                <c:ptCount val="1"/>
                <c:pt idx="0">
                  <c:v>Import Crude Oil Vs Spices</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'Q5'!$C$36</c:f>
              <c:strCache>
                <c:ptCount val="1"/>
                <c:pt idx="0">
                  <c:v>Correl Relation</c:v>
                </c:pt>
              </c:strCache>
            </c:strRef>
          </c:cat>
          <c:val>
            <c:numRef>
              <c:f>'Q5'!$C$46</c:f>
              <c:numCache>
                <c:formatCode>0.00</c:formatCode>
                <c:ptCount val="1"/>
                <c:pt idx="0">
                  <c:v>0.32538704318153749</c:v>
                </c:pt>
              </c:numCache>
            </c:numRef>
          </c:val>
          <c:extLst>
            <c:ext xmlns:c16="http://schemas.microsoft.com/office/drawing/2014/chart" uri="{C3380CC4-5D6E-409C-BE32-E72D297353CC}">
              <c16:uniqueId val="{00000009-7D68-40CC-978E-FCA4EA1CE513}"/>
            </c:ext>
          </c:extLst>
        </c:ser>
        <c:ser>
          <c:idx val="10"/>
          <c:order val="10"/>
          <c:tx>
            <c:strRef>
              <c:f>'Q5'!$B$47</c:f>
              <c:strCache>
                <c:ptCount val="1"/>
                <c:pt idx="0">
                  <c:v>Import Crude Oil Vs Non-alcoholic Beverages</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'Q5'!$C$36</c:f>
              <c:strCache>
                <c:ptCount val="1"/>
                <c:pt idx="0">
                  <c:v>Correl Relation</c:v>
                </c:pt>
              </c:strCache>
            </c:strRef>
          </c:cat>
          <c:val>
            <c:numRef>
              <c:f>'Q5'!$C$47</c:f>
              <c:numCache>
                <c:formatCode>0.00</c:formatCode>
                <c:ptCount val="1"/>
                <c:pt idx="0">
                  <c:v>0.43929834755046648</c:v>
                </c:pt>
              </c:numCache>
            </c:numRef>
          </c:val>
          <c:extLst>
            <c:ext xmlns:c16="http://schemas.microsoft.com/office/drawing/2014/chart" uri="{C3380CC4-5D6E-409C-BE32-E72D297353CC}">
              <c16:uniqueId val="{0000000A-7D68-40CC-978E-FCA4EA1CE513}"/>
            </c:ext>
          </c:extLst>
        </c:ser>
        <c:ser>
          <c:idx val="11"/>
          <c:order val="11"/>
          <c:tx>
            <c:strRef>
              <c:f>'Q5'!$B$48</c:f>
              <c:strCache>
                <c:ptCount val="1"/>
                <c:pt idx="0">
                  <c:v>Import Crude Oil Vs Prepared Meals, Snacks, Sweets Etc.</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'Q5'!$C$36</c:f>
              <c:strCache>
                <c:ptCount val="1"/>
                <c:pt idx="0">
                  <c:v>Correl Relation</c:v>
                </c:pt>
              </c:strCache>
            </c:strRef>
          </c:cat>
          <c:val>
            <c:numRef>
              <c:f>'Q5'!$C$48</c:f>
              <c:numCache>
                <c:formatCode>0.00</c:formatCode>
                <c:ptCount val="1"/>
                <c:pt idx="0">
                  <c:v>0.41762031328581828</c:v>
                </c:pt>
              </c:numCache>
            </c:numRef>
          </c:val>
          <c:extLst>
            <c:ext xmlns:c16="http://schemas.microsoft.com/office/drawing/2014/chart" uri="{C3380CC4-5D6E-409C-BE32-E72D297353CC}">
              <c16:uniqueId val="{0000000B-7D68-40CC-978E-FCA4EA1CE513}"/>
            </c:ext>
          </c:extLst>
        </c:ser>
        <c:ser>
          <c:idx val="12"/>
          <c:order val="12"/>
          <c:tx>
            <c:strRef>
              <c:f>'Q5'!$B$49</c:f>
              <c:strCache>
                <c:ptCount val="1"/>
                <c:pt idx="0">
                  <c:v>Import Crude Oil Vs Food &amp; Beverages</c:v>
                </c:pt>
              </c:strCache>
            </c:strRef>
          </c:tx>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'Q5'!$C$36</c:f>
              <c:strCache>
                <c:ptCount val="1"/>
                <c:pt idx="0">
                  <c:v>Correl Relation</c:v>
                </c:pt>
              </c:strCache>
            </c:strRef>
          </c:cat>
          <c:val>
            <c:numRef>
              <c:f>'Q5'!$C$49</c:f>
              <c:numCache>
                <c:formatCode>0.00</c:formatCode>
                <c:ptCount val="1"/>
                <c:pt idx="0">
                  <c:v>0.52267902270281352</c:v>
                </c:pt>
              </c:numCache>
            </c:numRef>
          </c:val>
          <c:extLst>
            <c:ext xmlns:c16="http://schemas.microsoft.com/office/drawing/2014/chart" uri="{C3380CC4-5D6E-409C-BE32-E72D297353CC}">
              <c16:uniqueId val="{0000000C-7D68-40CC-978E-FCA4EA1CE513}"/>
            </c:ext>
          </c:extLst>
        </c:ser>
        <c:ser>
          <c:idx val="13"/>
          <c:order val="13"/>
          <c:tx>
            <c:strRef>
              <c:f>'Q5'!$B$50</c:f>
              <c:strCache>
                <c:ptCount val="1"/>
                <c:pt idx="0">
                  <c:v>Import Crude Oil Vs Pan, Tobacco &amp; Intoxicants</c:v>
                </c:pt>
              </c:strCache>
            </c:strRef>
          </c:tx>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'Q5'!$C$36</c:f>
              <c:strCache>
                <c:ptCount val="1"/>
                <c:pt idx="0">
                  <c:v>Correl Relation</c:v>
                </c:pt>
              </c:strCache>
            </c:strRef>
          </c:cat>
          <c:val>
            <c:numRef>
              <c:f>'Q5'!$C$50</c:f>
              <c:numCache>
                <c:formatCode>0.00</c:formatCode>
                <c:ptCount val="1"/>
                <c:pt idx="0">
                  <c:v>0.24539206396982802</c:v>
                </c:pt>
              </c:numCache>
            </c:numRef>
          </c:val>
          <c:extLst>
            <c:ext xmlns:c16="http://schemas.microsoft.com/office/drawing/2014/chart" uri="{C3380CC4-5D6E-409C-BE32-E72D297353CC}">
              <c16:uniqueId val="{0000000D-7D68-40CC-978E-FCA4EA1CE513}"/>
            </c:ext>
          </c:extLst>
        </c:ser>
        <c:ser>
          <c:idx val="14"/>
          <c:order val="14"/>
          <c:tx>
            <c:strRef>
              <c:f>'Q5'!$B$51</c:f>
              <c:strCache>
                <c:ptCount val="1"/>
                <c:pt idx="0">
                  <c:v>Import Crude Oil Vs Clothing</c:v>
                </c:pt>
              </c:strCache>
            </c:strRef>
          </c:tx>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'Q5'!$C$36</c:f>
              <c:strCache>
                <c:ptCount val="1"/>
                <c:pt idx="0">
                  <c:v>Correl Relation</c:v>
                </c:pt>
              </c:strCache>
            </c:strRef>
          </c:cat>
          <c:val>
            <c:numRef>
              <c:f>'Q5'!$C$51</c:f>
              <c:numCache>
                <c:formatCode>0.00</c:formatCode>
                <c:ptCount val="1"/>
                <c:pt idx="0">
                  <c:v>0.46676213012182793</c:v>
                </c:pt>
              </c:numCache>
            </c:numRef>
          </c:val>
          <c:extLst>
            <c:ext xmlns:c16="http://schemas.microsoft.com/office/drawing/2014/chart" uri="{C3380CC4-5D6E-409C-BE32-E72D297353CC}">
              <c16:uniqueId val="{0000000E-7D68-40CC-978E-FCA4EA1CE513}"/>
            </c:ext>
          </c:extLst>
        </c:ser>
        <c:ser>
          <c:idx val="15"/>
          <c:order val="15"/>
          <c:tx>
            <c:strRef>
              <c:f>'Q5'!$B$52</c:f>
              <c:strCache>
                <c:ptCount val="1"/>
                <c:pt idx="0">
                  <c:v>Import Crude Oil Vs Footwear</c:v>
                </c:pt>
              </c:strCache>
            </c:strRef>
          </c:tx>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'Q5'!$C$36</c:f>
              <c:strCache>
                <c:ptCount val="1"/>
                <c:pt idx="0">
                  <c:v>Correl Relation</c:v>
                </c:pt>
              </c:strCache>
            </c:strRef>
          </c:cat>
          <c:val>
            <c:numRef>
              <c:f>'Q5'!$C$52</c:f>
              <c:numCache>
                <c:formatCode>0.00</c:formatCode>
                <c:ptCount val="1"/>
                <c:pt idx="0">
                  <c:v>0.51211206596379755</c:v>
                </c:pt>
              </c:numCache>
            </c:numRef>
          </c:val>
          <c:extLst>
            <c:ext xmlns:c16="http://schemas.microsoft.com/office/drawing/2014/chart" uri="{C3380CC4-5D6E-409C-BE32-E72D297353CC}">
              <c16:uniqueId val="{0000000F-7D68-40CC-978E-FCA4EA1CE513}"/>
            </c:ext>
          </c:extLst>
        </c:ser>
        <c:ser>
          <c:idx val="16"/>
          <c:order val="16"/>
          <c:tx>
            <c:strRef>
              <c:f>'Q5'!$B$53</c:f>
              <c:strCache>
                <c:ptCount val="1"/>
                <c:pt idx="0">
                  <c:v>Import Crude Oil Vs Clothing &amp; Footwear</c:v>
                </c:pt>
              </c:strCache>
            </c:strRef>
          </c:tx>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'Q5'!$C$36</c:f>
              <c:strCache>
                <c:ptCount val="1"/>
                <c:pt idx="0">
                  <c:v>Correl Relation</c:v>
                </c:pt>
              </c:strCache>
            </c:strRef>
          </c:cat>
          <c:val>
            <c:numRef>
              <c:f>'Q5'!$C$53</c:f>
              <c:numCache>
                <c:formatCode>0.00</c:formatCode>
                <c:ptCount val="1"/>
                <c:pt idx="0">
                  <c:v>0.47446720309419532</c:v>
                </c:pt>
              </c:numCache>
            </c:numRef>
          </c:val>
          <c:extLst>
            <c:ext xmlns:c16="http://schemas.microsoft.com/office/drawing/2014/chart" uri="{C3380CC4-5D6E-409C-BE32-E72D297353CC}">
              <c16:uniqueId val="{00000010-7D68-40CC-978E-FCA4EA1CE513}"/>
            </c:ext>
          </c:extLst>
        </c:ser>
        <c:ser>
          <c:idx val="17"/>
          <c:order val="17"/>
          <c:tx>
            <c:strRef>
              <c:f>'Q5'!$B$54</c:f>
              <c:strCache>
                <c:ptCount val="1"/>
                <c:pt idx="0">
                  <c:v>Import Crude Oil Vs Housing</c:v>
                </c:pt>
              </c:strCache>
            </c:strRef>
          </c:tx>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'Q5'!$C$36</c:f>
              <c:strCache>
                <c:ptCount val="1"/>
                <c:pt idx="0">
                  <c:v>Correl Relation</c:v>
                </c:pt>
              </c:strCache>
            </c:strRef>
          </c:cat>
          <c:val>
            <c:numRef>
              <c:f>'Q5'!$C$54</c:f>
              <c:numCache>
                <c:formatCode>0.00</c:formatCode>
                <c:ptCount val="1"/>
                <c:pt idx="0">
                  <c:v>0.37106288857930053</c:v>
                </c:pt>
              </c:numCache>
            </c:numRef>
          </c:val>
          <c:extLst>
            <c:ext xmlns:c16="http://schemas.microsoft.com/office/drawing/2014/chart" uri="{C3380CC4-5D6E-409C-BE32-E72D297353CC}">
              <c16:uniqueId val="{00000011-7D68-40CC-978E-FCA4EA1CE513}"/>
            </c:ext>
          </c:extLst>
        </c:ser>
        <c:ser>
          <c:idx val="18"/>
          <c:order val="18"/>
          <c:tx>
            <c:strRef>
              <c:f>'Q5'!$B$55</c:f>
              <c:strCache>
                <c:ptCount val="1"/>
                <c:pt idx="0">
                  <c:v>Import Crude Oil Vs Fuel &amp; Light</c:v>
                </c:pt>
              </c:strCache>
            </c:strRef>
          </c:tx>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'Q5'!$C$36</c:f>
              <c:strCache>
                <c:ptCount val="1"/>
                <c:pt idx="0">
                  <c:v>Correl Relation</c:v>
                </c:pt>
              </c:strCache>
            </c:strRef>
          </c:cat>
          <c:val>
            <c:numRef>
              <c:f>'Q5'!$C$55</c:f>
              <c:numCache>
                <c:formatCode>0.00</c:formatCode>
                <c:ptCount val="1"/>
                <c:pt idx="0">
                  <c:v>0.5319424606927653</c:v>
                </c:pt>
              </c:numCache>
            </c:numRef>
          </c:val>
          <c:extLst>
            <c:ext xmlns:c16="http://schemas.microsoft.com/office/drawing/2014/chart" uri="{C3380CC4-5D6E-409C-BE32-E72D297353CC}">
              <c16:uniqueId val="{00000012-7D68-40CC-978E-FCA4EA1CE513}"/>
            </c:ext>
          </c:extLst>
        </c:ser>
        <c:ser>
          <c:idx val="19"/>
          <c:order val="19"/>
          <c:tx>
            <c:strRef>
              <c:f>'Q5'!$B$56</c:f>
              <c:strCache>
                <c:ptCount val="1"/>
                <c:pt idx="0">
                  <c:v>Import Crude Oil Vs Household Goods &amp; Services</c:v>
                </c:pt>
              </c:strCache>
            </c:strRef>
          </c:tx>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'Q5'!$C$36</c:f>
              <c:strCache>
                <c:ptCount val="1"/>
                <c:pt idx="0">
                  <c:v>Correl Relation</c:v>
                </c:pt>
              </c:strCache>
            </c:strRef>
          </c:cat>
          <c:val>
            <c:numRef>
              <c:f>'Q5'!$C$56</c:f>
              <c:numCache>
                <c:formatCode>0.00</c:formatCode>
                <c:ptCount val="1"/>
                <c:pt idx="0">
                  <c:v>0.43849885991991783</c:v>
                </c:pt>
              </c:numCache>
            </c:numRef>
          </c:val>
          <c:extLst>
            <c:ext xmlns:c16="http://schemas.microsoft.com/office/drawing/2014/chart" uri="{C3380CC4-5D6E-409C-BE32-E72D297353CC}">
              <c16:uniqueId val="{00000013-7D68-40CC-978E-FCA4EA1CE513}"/>
            </c:ext>
          </c:extLst>
        </c:ser>
        <c:ser>
          <c:idx val="20"/>
          <c:order val="20"/>
          <c:tx>
            <c:strRef>
              <c:f>'Q5'!$B$57</c:f>
              <c:strCache>
                <c:ptCount val="1"/>
                <c:pt idx="0">
                  <c:v>Import Crude Oil Vs Health</c:v>
                </c:pt>
              </c:strCache>
            </c:strRef>
          </c:tx>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'Q5'!$C$36</c:f>
              <c:strCache>
                <c:ptCount val="1"/>
                <c:pt idx="0">
                  <c:v>Correl Relation</c:v>
                </c:pt>
              </c:strCache>
            </c:strRef>
          </c:cat>
          <c:val>
            <c:numRef>
              <c:f>'Q5'!$C$57</c:f>
              <c:numCache>
                <c:formatCode>0.00</c:formatCode>
                <c:ptCount val="1"/>
                <c:pt idx="0">
                  <c:v>0.36798380342437137</c:v>
                </c:pt>
              </c:numCache>
            </c:numRef>
          </c:val>
          <c:extLst>
            <c:ext xmlns:c16="http://schemas.microsoft.com/office/drawing/2014/chart" uri="{C3380CC4-5D6E-409C-BE32-E72D297353CC}">
              <c16:uniqueId val="{00000014-7D68-40CC-978E-FCA4EA1CE513}"/>
            </c:ext>
          </c:extLst>
        </c:ser>
        <c:ser>
          <c:idx val="21"/>
          <c:order val="21"/>
          <c:tx>
            <c:strRef>
              <c:f>'Q5'!$B$58</c:f>
              <c:strCache>
                <c:ptCount val="1"/>
                <c:pt idx="0">
                  <c:v>Import Crude Oil Vs Transport &amp; Communication</c:v>
                </c:pt>
              </c:strCache>
            </c:strRef>
          </c:tx>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'Q5'!$C$36</c:f>
              <c:strCache>
                <c:ptCount val="1"/>
                <c:pt idx="0">
                  <c:v>Correl Relation</c:v>
                </c:pt>
              </c:strCache>
            </c:strRef>
          </c:cat>
          <c:val>
            <c:numRef>
              <c:f>'Q5'!$C$58</c:f>
              <c:numCache>
                <c:formatCode>0.00</c:formatCode>
                <c:ptCount val="1"/>
                <c:pt idx="0">
                  <c:v>0.63454155643406307</c:v>
                </c:pt>
              </c:numCache>
            </c:numRef>
          </c:val>
          <c:extLst>
            <c:ext xmlns:c16="http://schemas.microsoft.com/office/drawing/2014/chart" uri="{C3380CC4-5D6E-409C-BE32-E72D297353CC}">
              <c16:uniqueId val="{00000015-7D68-40CC-978E-FCA4EA1CE513}"/>
            </c:ext>
          </c:extLst>
        </c:ser>
        <c:ser>
          <c:idx val="22"/>
          <c:order val="22"/>
          <c:tx>
            <c:strRef>
              <c:f>'Q5'!$B$59</c:f>
              <c:strCache>
                <c:ptCount val="1"/>
                <c:pt idx="0">
                  <c:v>Import Crude Oil Vs Recreation &amp; Amusement</c:v>
                </c:pt>
              </c:strCache>
            </c:strRef>
          </c:tx>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'Q5'!$C$36</c:f>
              <c:strCache>
                <c:ptCount val="1"/>
                <c:pt idx="0">
                  <c:v>Correl Relation</c:v>
                </c:pt>
              </c:strCache>
            </c:strRef>
          </c:cat>
          <c:val>
            <c:numRef>
              <c:f>'Q5'!$C$59</c:f>
              <c:numCache>
                <c:formatCode>0.00</c:formatCode>
                <c:ptCount val="1"/>
                <c:pt idx="0">
                  <c:v>0.5450307799702554</c:v>
                </c:pt>
              </c:numCache>
            </c:numRef>
          </c:val>
          <c:extLst>
            <c:ext xmlns:c16="http://schemas.microsoft.com/office/drawing/2014/chart" uri="{C3380CC4-5D6E-409C-BE32-E72D297353CC}">
              <c16:uniqueId val="{00000016-7D68-40CC-978E-FCA4EA1CE513}"/>
            </c:ext>
          </c:extLst>
        </c:ser>
        <c:ser>
          <c:idx val="23"/>
          <c:order val="23"/>
          <c:tx>
            <c:strRef>
              <c:f>'Q5'!$B$60</c:f>
              <c:strCache>
                <c:ptCount val="1"/>
                <c:pt idx="0">
                  <c:v>Import Crude Oil Vs Education</c:v>
                </c:pt>
              </c:strCache>
            </c:strRef>
          </c:tx>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'Q5'!$C$36</c:f>
              <c:strCache>
                <c:ptCount val="1"/>
                <c:pt idx="0">
                  <c:v>Correl Relation</c:v>
                </c:pt>
              </c:strCache>
            </c:strRef>
          </c:cat>
          <c:val>
            <c:numRef>
              <c:f>'Q5'!$C$60</c:f>
              <c:numCache>
                <c:formatCode>0.00</c:formatCode>
                <c:ptCount val="1"/>
                <c:pt idx="0">
                  <c:v>0.37509736607798272</c:v>
                </c:pt>
              </c:numCache>
            </c:numRef>
          </c:val>
          <c:extLst>
            <c:ext xmlns:c16="http://schemas.microsoft.com/office/drawing/2014/chart" uri="{C3380CC4-5D6E-409C-BE32-E72D297353CC}">
              <c16:uniqueId val="{00000017-7D68-40CC-978E-FCA4EA1CE513}"/>
            </c:ext>
          </c:extLst>
        </c:ser>
        <c:ser>
          <c:idx val="24"/>
          <c:order val="24"/>
          <c:tx>
            <c:strRef>
              <c:f>'Q5'!$B$61</c:f>
              <c:strCache>
                <c:ptCount val="1"/>
                <c:pt idx="0">
                  <c:v>Import Crude Oil Vs Personal Care &amp; Effects</c:v>
                </c:pt>
              </c:strCache>
            </c:strRef>
          </c:tx>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'Q5'!$C$36</c:f>
              <c:strCache>
                <c:ptCount val="1"/>
                <c:pt idx="0">
                  <c:v>Correl Relation</c:v>
                </c:pt>
              </c:strCache>
            </c:strRef>
          </c:cat>
          <c:val>
            <c:numRef>
              <c:f>'Q5'!$C$61</c:f>
              <c:numCache>
                <c:formatCode>0.00</c:formatCode>
                <c:ptCount val="1"/>
                <c:pt idx="0">
                  <c:v>0.34354424068272771</c:v>
                </c:pt>
              </c:numCache>
            </c:numRef>
          </c:val>
          <c:extLst>
            <c:ext xmlns:c16="http://schemas.microsoft.com/office/drawing/2014/chart" uri="{C3380CC4-5D6E-409C-BE32-E72D297353CC}">
              <c16:uniqueId val="{00000018-7D68-40CC-978E-FCA4EA1CE513}"/>
            </c:ext>
          </c:extLst>
        </c:ser>
        <c:ser>
          <c:idx val="25"/>
          <c:order val="25"/>
          <c:tx>
            <c:strRef>
              <c:f>'Q5'!$B$62</c:f>
              <c:strCache>
                <c:ptCount val="1"/>
                <c:pt idx="0">
                  <c:v>Import Crude Oil Vs Miscellaneous</c:v>
                </c:pt>
              </c:strCache>
            </c:strRef>
          </c:tx>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'Q5'!$C$36</c:f>
              <c:strCache>
                <c:ptCount val="1"/>
                <c:pt idx="0">
                  <c:v>Correl Relation</c:v>
                </c:pt>
              </c:strCache>
            </c:strRef>
          </c:cat>
          <c:val>
            <c:numRef>
              <c:f>'Q5'!$C$62</c:f>
              <c:numCache>
                <c:formatCode>0.00</c:formatCode>
                <c:ptCount val="1"/>
                <c:pt idx="0">
                  <c:v>0.4589955929760931</c:v>
                </c:pt>
              </c:numCache>
            </c:numRef>
          </c:val>
          <c:extLst>
            <c:ext xmlns:c16="http://schemas.microsoft.com/office/drawing/2014/chart" uri="{C3380CC4-5D6E-409C-BE32-E72D297353CC}">
              <c16:uniqueId val="{00000019-7D68-40CC-978E-FCA4EA1CE513}"/>
            </c:ext>
          </c:extLst>
        </c:ser>
        <c:ser>
          <c:idx val="26"/>
          <c:order val="26"/>
          <c:tx>
            <c:strRef>
              <c:f>'Q5'!$B$63</c:f>
              <c:strCache>
                <c:ptCount val="1"/>
                <c:pt idx="0">
                  <c:v>Import Crude Oil Vs General Index</c:v>
                </c:pt>
              </c:strCache>
            </c:strRef>
          </c:tx>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'Q5'!$C$36</c:f>
              <c:strCache>
                <c:ptCount val="1"/>
                <c:pt idx="0">
                  <c:v>Correl Relation</c:v>
                </c:pt>
              </c:strCache>
            </c:strRef>
          </c:cat>
          <c:val>
            <c:numRef>
              <c:f>'Q5'!$C$63</c:f>
              <c:numCache>
                <c:formatCode>0.00</c:formatCode>
                <c:ptCount val="1"/>
                <c:pt idx="0">
                  <c:v>0.49607672533876684</c:v>
                </c:pt>
              </c:numCache>
            </c:numRef>
          </c:val>
          <c:extLst>
            <c:ext xmlns:c16="http://schemas.microsoft.com/office/drawing/2014/chart" uri="{C3380CC4-5D6E-409C-BE32-E72D297353CC}">
              <c16:uniqueId val="{0000001A-7D68-40CC-978E-FCA4EA1CE513}"/>
            </c:ext>
          </c:extLst>
        </c:ser>
        <c:dLbls>
          <c:dLblPos val="outEnd"/>
          <c:showLegendKey val="0"/>
          <c:showVal val="1"/>
          <c:showCatName val="0"/>
          <c:showSerName val="0"/>
          <c:showPercent val="0"/>
          <c:showBubbleSize val="0"/>
        </c:dLbls>
        <c:gapWidth val="100"/>
        <c:overlap val="-24"/>
        <c:axId val="1644928207"/>
        <c:axId val="1644934447"/>
      </c:barChart>
      <c:catAx>
        <c:axId val="164492820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44934447"/>
        <c:crosses val="autoZero"/>
        <c:auto val="1"/>
        <c:lblAlgn val="ctr"/>
        <c:lblOffset val="100"/>
        <c:noMultiLvlLbl val="0"/>
      </c:catAx>
      <c:valAx>
        <c:axId val="1644934447"/>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449282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txData>
          <cx:v>Monthly Inflation Rate</cx:v>
        </cx:txData>
      </cx:tx>
      <cx:txPr>
        <a:bodyPr spcFirstLastPara="1" vertOverflow="ellipsis" horzOverflow="overflow" wrap="square" lIns="0" tIns="0" rIns="0" bIns="0" anchor="ctr" anchorCtr="1"/>
        <a:lstStyle/>
        <a:p>
          <a:pPr algn="ctr" rtl="0">
            <a:defRPr/>
          </a:pPr>
          <a:r>
            <a:rPr lang="en-US" sz="16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Calibri" panose="020F0502020204030204"/>
            </a:rPr>
            <a:t>Monthly Inflation Rate</a:t>
          </a:r>
        </a:p>
      </cx:txPr>
    </cx:title>
    <cx:plotArea>
      <cx:plotAreaRegion>
        <cx:series layoutId="waterfall" uniqueId="{1AB14E71-14F1-4E83-BA72-1B1F26C3BCA6}">
          <cx:tx>
            <cx:txData>
              <cx:f>_xlchart.v1.2</cx:f>
              <cx:v>Inflation Rate</cx:v>
            </cx:txData>
          </cx:tx>
          <cx:dataLabels pos="inEnd">
            <cx:visibility seriesName="0" categoryName="0" value="1"/>
          </cx:dataLabels>
          <cx:dataId val="0"/>
          <cx:layoutPr>
            <cx:subtotals/>
          </cx:layoutPr>
        </cx:series>
      </cx:plotAreaRegion>
      <cx:axis id="0">
        <cx:catScaling gapWidth="0.5"/>
        <cx:tickLabels/>
      </cx:axis>
      <cx:axis id="1">
        <cx:valScaling/>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72">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137160</xdr:colOff>
      <xdr:row>23</xdr:row>
      <xdr:rowOff>152400</xdr:rowOff>
    </xdr:from>
    <xdr:to>
      <xdr:col>3</xdr:col>
      <xdr:colOff>114300</xdr:colOff>
      <xdr:row>36</xdr:row>
      <xdr:rowOff>140970</xdr:rowOff>
    </xdr:to>
    <xdr:graphicFrame macro="">
      <xdr:nvGraphicFramePr>
        <xdr:cNvPr id="4" name="Chart 3">
          <a:extLst>
            <a:ext uri="{FF2B5EF4-FFF2-40B4-BE49-F238E27FC236}">
              <a16:creationId xmlns:a16="http://schemas.microsoft.com/office/drawing/2014/main" id="{9556EAB1-D586-9073-05B4-2611B4C93E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510540</xdr:colOff>
      <xdr:row>23</xdr:row>
      <xdr:rowOff>156210</xdr:rowOff>
    </xdr:from>
    <xdr:to>
      <xdr:col>6</xdr:col>
      <xdr:colOff>137160</xdr:colOff>
      <xdr:row>36</xdr:row>
      <xdr:rowOff>137160</xdr:rowOff>
    </xdr:to>
    <xdr:graphicFrame macro="">
      <xdr:nvGraphicFramePr>
        <xdr:cNvPr id="5" name="Chart 4">
          <a:extLst>
            <a:ext uri="{FF2B5EF4-FFF2-40B4-BE49-F238E27FC236}">
              <a16:creationId xmlns:a16="http://schemas.microsoft.com/office/drawing/2014/main" id="{63106F45-9A1B-6B53-FB11-3B7A1DC241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533400</xdr:colOff>
      <xdr:row>23</xdr:row>
      <xdr:rowOff>137160</xdr:rowOff>
    </xdr:from>
    <xdr:to>
      <xdr:col>10</xdr:col>
      <xdr:colOff>15240</xdr:colOff>
      <xdr:row>36</xdr:row>
      <xdr:rowOff>114300</xdr:rowOff>
    </xdr:to>
    <xdr:graphicFrame macro="">
      <xdr:nvGraphicFramePr>
        <xdr:cNvPr id="6" name="Chart 5">
          <a:extLst>
            <a:ext uri="{FF2B5EF4-FFF2-40B4-BE49-F238E27FC236}">
              <a16:creationId xmlns:a16="http://schemas.microsoft.com/office/drawing/2014/main" id="{1D1D3061-CEE4-2DAC-A597-BB01D865F1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38</xdr:row>
      <xdr:rowOff>0</xdr:rowOff>
    </xdr:from>
    <xdr:to>
      <xdr:col>4</xdr:col>
      <xdr:colOff>342900</xdr:colOff>
      <xdr:row>41</xdr:row>
      <xdr:rowOff>152400</xdr:rowOff>
    </xdr:to>
    <xdr:sp macro="" textlink="">
      <xdr:nvSpPr>
        <xdr:cNvPr id="2" name="TextBox 1">
          <a:extLst>
            <a:ext uri="{FF2B5EF4-FFF2-40B4-BE49-F238E27FC236}">
              <a16:creationId xmlns:a16="http://schemas.microsoft.com/office/drawing/2014/main" id="{77FB6B72-2702-476D-BF60-41D7772D51E7}"/>
            </a:ext>
          </a:extLst>
        </xdr:cNvPr>
        <xdr:cNvSpPr txBox="1"/>
      </xdr:nvSpPr>
      <xdr:spPr>
        <a:xfrm>
          <a:off x="0" y="6492240"/>
          <a:ext cx="5951220" cy="70104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i="1"/>
            <a:t>Formula</a:t>
          </a:r>
          <a:r>
            <a:rPr lang="en-IN" sz="1200" b="1" i="1" baseline="0"/>
            <a:t> Used </a:t>
          </a:r>
        </a:p>
        <a:p>
          <a:pPr algn="ctr"/>
          <a:r>
            <a:rPr lang="en-IN" sz="1200" b="1" i="1"/>
            <a:t>All Categories </a:t>
          </a:r>
          <a:r>
            <a:rPr lang="en-IN" sz="1200" b="1" i="1" baseline="0"/>
            <a:t>Contribution =Value/Total Value * 100</a:t>
          </a:r>
          <a:br>
            <a:rPr lang="en-IN" sz="1200" b="1" i="1" baseline="0"/>
          </a:br>
          <a:r>
            <a:rPr lang="en-IN" sz="1200" b="1" i="1" baseline="0"/>
            <a:t>For % contribution of each broader category in each sector</a:t>
          </a:r>
          <a:endParaRPr lang="en-IN" sz="1200" b="1" i="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426720</xdr:colOff>
      <xdr:row>8</xdr:row>
      <xdr:rowOff>95250</xdr:rowOff>
    </xdr:from>
    <xdr:to>
      <xdr:col>14</xdr:col>
      <xdr:colOff>411480</xdr:colOff>
      <xdr:row>23</xdr:row>
      <xdr:rowOff>57150</xdr:rowOff>
    </xdr:to>
    <xdr:graphicFrame macro="">
      <xdr:nvGraphicFramePr>
        <xdr:cNvPr id="2" name="Chart 1">
          <a:extLst>
            <a:ext uri="{FF2B5EF4-FFF2-40B4-BE49-F238E27FC236}">
              <a16:creationId xmlns:a16="http://schemas.microsoft.com/office/drawing/2014/main" id="{5CDE2AE2-144C-3B27-F1E5-A578120AF3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510540</xdr:colOff>
      <xdr:row>9</xdr:row>
      <xdr:rowOff>144780</xdr:rowOff>
    </xdr:from>
    <xdr:to>
      <xdr:col>15</xdr:col>
      <xdr:colOff>0</xdr:colOff>
      <xdr:row>11</xdr:row>
      <xdr:rowOff>144780</xdr:rowOff>
    </xdr:to>
    <xdr:sp macro="" textlink="">
      <xdr:nvSpPr>
        <xdr:cNvPr id="4" name="Arrow: Left 3">
          <a:extLst>
            <a:ext uri="{FF2B5EF4-FFF2-40B4-BE49-F238E27FC236}">
              <a16:creationId xmlns:a16="http://schemas.microsoft.com/office/drawing/2014/main" id="{4F2C03A0-24C6-6A03-F224-72590C11BA29}"/>
            </a:ext>
          </a:extLst>
        </xdr:cNvPr>
        <xdr:cNvSpPr/>
      </xdr:nvSpPr>
      <xdr:spPr>
        <a:xfrm>
          <a:off x="10317480" y="1897380"/>
          <a:ext cx="708660" cy="365760"/>
        </a:xfrm>
        <a:prstGeom prst="lef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281940</xdr:colOff>
      <xdr:row>7</xdr:row>
      <xdr:rowOff>19050</xdr:rowOff>
    </xdr:from>
    <xdr:to>
      <xdr:col>21</xdr:col>
      <xdr:colOff>441960</xdr:colOff>
      <xdr:row>22</xdr:row>
      <xdr:rowOff>19050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4CC31D31-E9E9-F35C-FADD-933FF1F8F03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875020" y="1162050"/>
              <a:ext cx="9745980" cy="27508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228600</xdr:colOff>
      <xdr:row>7</xdr:row>
      <xdr:rowOff>3810</xdr:rowOff>
    </xdr:from>
    <xdr:to>
      <xdr:col>21</xdr:col>
      <xdr:colOff>373380</xdr:colOff>
      <xdr:row>23</xdr:row>
      <xdr:rowOff>144780</xdr:rowOff>
    </xdr:to>
    <xdr:graphicFrame macro="">
      <xdr:nvGraphicFramePr>
        <xdr:cNvPr id="2" name="Chart 1">
          <a:extLst>
            <a:ext uri="{FF2B5EF4-FFF2-40B4-BE49-F238E27FC236}">
              <a16:creationId xmlns:a16="http://schemas.microsoft.com/office/drawing/2014/main" id="{12F9D44A-3E4A-1C3D-1DA0-19AD2715D7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541020</xdr:colOff>
      <xdr:row>0</xdr:row>
      <xdr:rowOff>137160</xdr:rowOff>
    </xdr:from>
    <xdr:to>
      <xdr:col>10</xdr:col>
      <xdr:colOff>662940</xdr:colOff>
      <xdr:row>2</xdr:row>
      <xdr:rowOff>53340</xdr:rowOff>
    </xdr:to>
    <xdr:sp macro="" textlink="">
      <xdr:nvSpPr>
        <xdr:cNvPr id="3" name="TextBox 2">
          <a:extLst>
            <a:ext uri="{FF2B5EF4-FFF2-40B4-BE49-F238E27FC236}">
              <a16:creationId xmlns:a16="http://schemas.microsoft.com/office/drawing/2014/main" id="{DAD0F36E-BE8A-458D-287A-88B17AF56F25}"/>
            </a:ext>
          </a:extLst>
        </xdr:cNvPr>
        <xdr:cNvSpPr txBox="1"/>
      </xdr:nvSpPr>
      <xdr:spPr>
        <a:xfrm>
          <a:off x="6545580" y="137160"/>
          <a:ext cx="4541520" cy="28194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100" b="1" i="1" u="sng">
              <a:solidFill>
                <a:schemeClr val="dk1"/>
              </a:solidFill>
              <a:effectLst/>
              <a:latin typeface="+mn-lt"/>
              <a:ea typeface="+mn-ea"/>
              <a:cs typeface="+mn-cs"/>
            </a:rPr>
            <a:t>Food</a:t>
          </a:r>
          <a:r>
            <a:rPr lang="en-IN" sz="1100" b="1" i="1" u="sng" baseline="0">
              <a:solidFill>
                <a:schemeClr val="dk1"/>
              </a:solidFill>
              <a:effectLst/>
              <a:latin typeface="+mn-lt"/>
              <a:ea typeface="+mn-ea"/>
              <a:cs typeface="+mn-cs"/>
            </a:rPr>
            <a:t> &amp; Beverages Catregory has high inflation rates before and after covid</a:t>
          </a:r>
          <a:endParaRPr lang="en-IN" sz="1100">
            <a:effectLst/>
          </a:endParaRPr>
        </a:p>
        <a:p>
          <a:pPr algn="ctr"/>
          <a:endParaRPr lang="en-IN" sz="1100"/>
        </a:p>
      </xdr:txBody>
    </xdr:sp>
    <xdr:clientData/>
  </xdr:twoCellAnchor>
  <xdr:twoCellAnchor>
    <xdr:from>
      <xdr:col>5</xdr:col>
      <xdr:colOff>190500</xdr:colOff>
      <xdr:row>8</xdr:row>
      <xdr:rowOff>22860</xdr:rowOff>
    </xdr:from>
    <xdr:to>
      <xdr:col>8</xdr:col>
      <xdr:colOff>289560</xdr:colOff>
      <xdr:row>19</xdr:row>
      <xdr:rowOff>87630</xdr:rowOff>
    </xdr:to>
    <xdr:graphicFrame macro="">
      <xdr:nvGraphicFramePr>
        <xdr:cNvPr id="6" name="Chart 5">
          <a:extLst>
            <a:ext uri="{FF2B5EF4-FFF2-40B4-BE49-F238E27FC236}">
              <a16:creationId xmlns:a16="http://schemas.microsoft.com/office/drawing/2014/main" id="{EFFBF767-9C75-D769-1ADF-CE8D6823A5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571500</xdr:colOff>
      <xdr:row>8</xdr:row>
      <xdr:rowOff>22860</xdr:rowOff>
    </xdr:from>
    <xdr:to>
      <xdr:col>10</xdr:col>
      <xdr:colOff>655320</xdr:colOff>
      <xdr:row>19</xdr:row>
      <xdr:rowOff>76200</xdr:rowOff>
    </xdr:to>
    <xdr:graphicFrame macro="">
      <xdr:nvGraphicFramePr>
        <xdr:cNvPr id="7" name="Chart 6">
          <a:extLst>
            <a:ext uri="{FF2B5EF4-FFF2-40B4-BE49-F238E27FC236}">
              <a16:creationId xmlns:a16="http://schemas.microsoft.com/office/drawing/2014/main" id="{177AA258-BAD6-F28E-76DC-10E43029D6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1028700</xdr:colOff>
      <xdr:row>8</xdr:row>
      <xdr:rowOff>15240</xdr:rowOff>
    </xdr:from>
    <xdr:to>
      <xdr:col>15</xdr:col>
      <xdr:colOff>167640</xdr:colOff>
      <xdr:row>19</xdr:row>
      <xdr:rowOff>76200</xdr:rowOff>
    </xdr:to>
    <xdr:graphicFrame macro="">
      <xdr:nvGraphicFramePr>
        <xdr:cNvPr id="8" name="Chart 7">
          <a:extLst>
            <a:ext uri="{FF2B5EF4-FFF2-40B4-BE49-F238E27FC236}">
              <a16:creationId xmlns:a16="http://schemas.microsoft.com/office/drawing/2014/main" id="{87935768-1010-6868-3266-2B3CC0C799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53340</xdr:colOff>
      <xdr:row>35</xdr:row>
      <xdr:rowOff>26670</xdr:rowOff>
    </xdr:from>
    <xdr:to>
      <xdr:col>13</xdr:col>
      <xdr:colOff>365760</xdr:colOff>
      <xdr:row>50</xdr:row>
      <xdr:rowOff>26670</xdr:rowOff>
    </xdr:to>
    <xdr:graphicFrame macro="">
      <xdr:nvGraphicFramePr>
        <xdr:cNvPr id="2" name="Chart 1">
          <a:extLst>
            <a:ext uri="{FF2B5EF4-FFF2-40B4-BE49-F238E27FC236}">
              <a16:creationId xmlns:a16="http://schemas.microsoft.com/office/drawing/2014/main" id="{1A5BA813-4DA5-ABD3-ACBF-A98DC6069D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ni Gola" refreshedDate="45767.547373726855" backgroundQuery="1" createdVersion="8" refreshedVersion="8" minRefreshableVersion="3" recordCount="0" supportSubquery="1" supportAdvancedDrill="1" xr:uid="{ED21C873-1168-42FA-BD75-C09FE92A3DE4}">
  <cacheSource type="external" connectionId="1"/>
  <cacheFields count="6">
    <cacheField name="[Range].[Year].[Year]" caption="Year" numFmtId="0" hierarchy="1" level="1">
      <sharedItems containsSemiMixedTypes="0" containsNonDate="0" containsString="0"/>
    </cacheField>
    <cacheField name="[Range].[Month].[Month]" caption="Month" numFmtId="0" hierarchy="2" level="1">
      <sharedItems containsSemiMixedTypes="0" containsNonDate="0" containsString="0"/>
    </cacheField>
    <cacheField name="[Range].[Sector].[Sector]" caption="Sector" numFmtId="0" level="1">
      <sharedItems count="3">
        <s v="Rural"/>
        <s v="Rural+Urban"/>
        <s v="Urban"/>
      </sharedItems>
    </cacheField>
    <cacheField name="[Measures].[Average of Essential Service]" caption="Average of Essential Service" numFmtId="0" hierarchy="26" level="32767"/>
    <cacheField name="[Measures].[Average of Health]" caption="Average of Health" numFmtId="0" hierarchy="22" level="32767"/>
    <cacheField name="[Measures].[Average of Food &amp; Beverages]" caption="Average of Food &amp; Beverages" numFmtId="0" hierarchy="25" level="32767"/>
  </cacheFields>
  <cacheHierarchies count="27">
    <cacheHierarchy uniqueName="[Range].[Sector]" caption="Sector" attribute="1" defaultMemberUniqueName="[Range].[Sector].[All]" allUniqueName="[Range].[Sector].[All]" dimensionUniqueName="[Range]" displayFolder="" count="2" memberValueDatatype="130" unbalanced="0">
      <fieldsUsage count="2">
        <fieldUsage x="-1"/>
        <fieldUsage x="2"/>
      </fieldsUsage>
    </cacheHierarchy>
    <cacheHierarchy uniqueName="[Range].[Year]" caption="Year" attribute="1" defaultMemberUniqueName="[Range].[Year].[All]" allUniqueName="[Range].[Year].[All]" dimensionUniqueName="[Range]" displayFolder="" count="2" memberValueDatatype="20" unbalanced="0">
      <fieldsUsage count="2">
        <fieldUsage x="-1"/>
        <fieldUsage x="0"/>
      </fieldsUsage>
    </cacheHierarchy>
    <cacheHierarchy uniqueName="[Range].[Month]" caption="Month" attribute="1" defaultMemberUniqueName="[Range].[Month].[All]" allUniqueName="[Range].[Month].[All]" dimensionUniqueName="[Range]" displayFolder="" count="2" memberValueDatatype="130" unbalanced="0">
      <fieldsUsage count="2">
        <fieldUsage x="-1"/>
        <fieldUsage x="1"/>
      </fieldsUsage>
    </cacheHierarchy>
    <cacheHierarchy uniqueName="[Range].[Year-Month]" caption="Year-Month" attribute="1" defaultMemberUniqueName="[Range].[Year-Month].[All]" allUniqueName="[Range].[Year-Month].[All]" dimensionUniqueName="[Range]" displayFolder="" count="0" memberValueDatatype="130" unbalanced="0"/>
    <cacheHierarchy uniqueName="[Range].[Clothing &amp; Footwear]" caption="Clothing &amp; Footwear" attribute="1" defaultMemberUniqueName="[Range].[Clothing &amp; Footwear].[All]" allUniqueName="[Range].[Clothing &amp; Footwear].[All]" dimensionUniqueName="[Range]" displayFolder="" count="0" memberValueDatatype="5" unbalanced="0"/>
    <cacheHierarchy uniqueName="[Range].[Health]" caption="Health" attribute="1" defaultMemberUniqueName="[Range].[Health].[All]" allUniqueName="[Range].[Health].[All]" dimensionUniqueName="[Range]" displayFolder="" count="0" memberValueDatatype="5" unbalanced="0"/>
    <cacheHierarchy uniqueName="[Range].[Food &amp; Beverages]" caption="Food &amp; Beverages" attribute="1" defaultMemberUniqueName="[Range].[Food &amp; Beverages].[All]" allUniqueName="[Range].[Food &amp; Beverages].[All]" dimensionUniqueName="[Range]" displayFolder="" count="0" memberValueDatatype="5" unbalanced="0"/>
    <cacheHierarchy uniqueName="[Range].[Energy]" caption="Energy" attribute="1" defaultMemberUniqueName="[Range].[Energy].[All]" allUniqueName="[Range].[Energy].[All]" dimensionUniqueName="[Range]" displayFolder="" count="0" memberValueDatatype="5" unbalanced="0"/>
    <cacheHierarchy uniqueName="[Range].[Essential Service]" caption="Essential Service" attribute="1" defaultMemberUniqueName="[Range].[Essential Service].[All]" allUniqueName="[Range].[Essential Service].[All]" dimensionUniqueName="[Range]" displayFolder="" count="0" memberValueDatatype="5" unbalanced="0"/>
    <cacheHierarchy uniqueName="[Range].[Luxury]" caption="Luxury" attribute="1" defaultMemberUniqueName="[Range].[Luxury].[All]" allUniqueName="[Range].[Luxury].[All]" dimensionUniqueName="[Range]" displayFolder="" count="0" memberValueDatatype="5" unbalanced="0"/>
    <cacheHierarchy uniqueName="[Range].[General index]" caption="General index" attribute="1" defaultMemberUniqueName="[Range].[General index].[All]" allUniqueName="[Range].[General index].[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Clothing &amp; Footwear]" caption="Sum of Clothing &amp; Footwear" measure="1" displayFolder="" measureGroup="Range" count="0" hidden="1">
      <extLst>
        <ext xmlns:x15="http://schemas.microsoft.com/office/spreadsheetml/2010/11/main" uri="{B97F6D7D-B522-45F9-BDA1-12C45D357490}">
          <x15:cacheHierarchy aggregatedColumn="4"/>
        </ext>
      </extLst>
    </cacheHierarchy>
    <cacheHierarchy uniqueName="[Measures].[Sum of Health]" caption="Sum of Health" measure="1" displayFolder="" measureGroup="Range" count="0" hidden="1">
      <extLst>
        <ext xmlns:x15="http://schemas.microsoft.com/office/spreadsheetml/2010/11/main" uri="{B97F6D7D-B522-45F9-BDA1-12C45D357490}">
          <x15:cacheHierarchy aggregatedColumn="5"/>
        </ext>
      </extLst>
    </cacheHierarchy>
    <cacheHierarchy uniqueName="[Measures].[Sum of Food &amp; Beverages]" caption="Sum of Food &amp; Beverages" measure="1" displayFolder="" measureGroup="Range" count="0" hidden="1">
      <extLst>
        <ext xmlns:x15="http://schemas.microsoft.com/office/spreadsheetml/2010/11/main" uri="{B97F6D7D-B522-45F9-BDA1-12C45D357490}">
          <x15:cacheHierarchy aggregatedColumn="6"/>
        </ext>
      </extLst>
    </cacheHierarchy>
    <cacheHierarchy uniqueName="[Measures].[Sum of Energy]" caption="Sum of Energy" measure="1" displayFolder="" measureGroup="Range" count="0" hidden="1">
      <extLst>
        <ext xmlns:x15="http://schemas.microsoft.com/office/spreadsheetml/2010/11/main" uri="{B97F6D7D-B522-45F9-BDA1-12C45D357490}">
          <x15:cacheHierarchy aggregatedColumn="7"/>
        </ext>
      </extLst>
    </cacheHierarchy>
    <cacheHierarchy uniqueName="[Measures].[Sum of Essential Service]" caption="Sum of Essential Service" measure="1" displayFolder="" measureGroup="Range" count="0" hidden="1">
      <extLst>
        <ext xmlns:x15="http://schemas.microsoft.com/office/spreadsheetml/2010/11/main" uri="{B97F6D7D-B522-45F9-BDA1-12C45D357490}">
          <x15:cacheHierarchy aggregatedColumn="8"/>
        </ext>
      </extLst>
    </cacheHierarchy>
    <cacheHierarchy uniqueName="[Measures].[Sum of Luxury]" caption="Sum of Luxury" measure="1" displayFolder="" measureGroup="Range" count="0" hidden="1">
      <extLst>
        <ext xmlns:x15="http://schemas.microsoft.com/office/spreadsheetml/2010/11/main" uri="{B97F6D7D-B522-45F9-BDA1-12C45D357490}">
          <x15:cacheHierarchy aggregatedColumn="9"/>
        </ext>
      </extLst>
    </cacheHierarchy>
    <cacheHierarchy uniqueName="[Measures].[Sum of General index]" caption="Sum of General index" measure="1" displayFolder="" measureGroup="Range" count="0" hidden="1">
      <extLst>
        <ext xmlns:x15="http://schemas.microsoft.com/office/spreadsheetml/2010/11/main" uri="{B97F6D7D-B522-45F9-BDA1-12C45D357490}">
          <x15:cacheHierarchy aggregatedColumn="10"/>
        </ext>
      </extLst>
    </cacheHierarchy>
    <cacheHierarchy uniqueName="[Measures].[Average of Luxury]" caption="Average of Luxury" measure="1" displayFolder="" measureGroup="Range" count="0" hidden="1">
      <extLst>
        <ext xmlns:x15="http://schemas.microsoft.com/office/spreadsheetml/2010/11/main" uri="{B97F6D7D-B522-45F9-BDA1-12C45D357490}">
          <x15:cacheHierarchy aggregatedColumn="9"/>
        </ext>
      </extLst>
    </cacheHierarchy>
    <cacheHierarchy uniqueName="[Measures].[Average of Clothing &amp; Footwear]" caption="Average of Clothing &amp; Footwear" measure="1" displayFolder="" measureGroup="Range" count="0" hidden="1">
      <extLst>
        <ext xmlns:x15="http://schemas.microsoft.com/office/spreadsheetml/2010/11/main" uri="{B97F6D7D-B522-45F9-BDA1-12C45D357490}">
          <x15:cacheHierarchy aggregatedColumn="4"/>
        </ext>
      </extLst>
    </cacheHierarchy>
    <cacheHierarchy uniqueName="[Measures].[Average of Health]" caption="Average of Health" measure="1" displayFolder="" measureGroup="Range" count="0" oneField="1" hidden="1">
      <fieldsUsage count="1">
        <fieldUsage x="4"/>
      </fieldsUsage>
      <extLst>
        <ext xmlns:x15="http://schemas.microsoft.com/office/spreadsheetml/2010/11/main" uri="{B97F6D7D-B522-45F9-BDA1-12C45D357490}">
          <x15:cacheHierarchy aggregatedColumn="5"/>
        </ext>
      </extLst>
    </cacheHierarchy>
    <cacheHierarchy uniqueName="[Measures].[Average of General index]" caption="Average of General index" measure="1" displayFolder="" measureGroup="Range" count="0" hidden="1">
      <extLst>
        <ext xmlns:x15="http://schemas.microsoft.com/office/spreadsheetml/2010/11/main" uri="{B97F6D7D-B522-45F9-BDA1-12C45D357490}">
          <x15:cacheHierarchy aggregatedColumn="10"/>
        </ext>
      </extLst>
    </cacheHierarchy>
    <cacheHierarchy uniqueName="[Measures].[Average of Energy]" caption="Average of Energy" measure="1" displayFolder="" measureGroup="Range" count="0" hidden="1">
      <extLst>
        <ext xmlns:x15="http://schemas.microsoft.com/office/spreadsheetml/2010/11/main" uri="{B97F6D7D-B522-45F9-BDA1-12C45D357490}">
          <x15:cacheHierarchy aggregatedColumn="7"/>
        </ext>
      </extLst>
    </cacheHierarchy>
    <cacheHierarchy uniqueName="[Measures].[Average of Food &amp; Beverages]" caption="Average of Food &amp; Beverages" measure="1" displayFolder="" measureGroup="Range" count="0" oneField="1" hidden="1">
      <fieldsUsage count="1">
        <fieldUsage x="5"/>
      </fieldsUsage>
      <extLst>
        <ext xmlns:x15="http://schemas.microsoft.com/office/spreadsheetml/2010/11/main" uri="{B97F6D7D-B522-45F9-BDA1-12C45D357490}">
          <x15:cacheHierarchy aggregatedColumn="6"/>
        </ext>
      </extLst>
    </cacheHierarchy>
    <cacheHierarchy uniqueName="[Measures].[Average of Essential Service]" caption="Average of Essential Service" measure="1" displayFolder="" measureGroup="Range" count="0" oneField="1" hidden="1">
      <fieldsUsage count="1">
        <fieldUsage x="3"/>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ni Gola" refreshedDate="45767.547375810187" backgroundQuery="1" createdVersion="8" refreshedVersion="8" minRefreshableVersion="3" recordCount="0" supportSubquery="1" supportAdvancedDrill="1" xr:uid="{B61FBD95-070D-411B-90F0-813B0BD1628C}">
  <cacheSource type="external" connectionId="1"/>
  <cacheFields count="6">
    <cacheField name="[Range].[Year].[Year]" caption="Year" numFmtId="0" hierarchy="1" level="1">
      <sharedItems containsSemiMixedTypes="0" containsNonDate="0" containsString="0"/>
    </cacheField>
    <cacheField name="[Range].[Month].[Month]" caption="Month" numFmtId="0" hierarchy="2" level="1">
      <sharedItems containsSemiMixedTypes="0" containsNonDate="0" containsString="0"/>
    </cacheField>
    <cacheField name="[Range].[Sector].[Sector]" caption="Sector" numFmtId="0" level="1">
      <sharedItems count="3">
        <s v="Rural"/>
        <s v="Rural+Urban"/>
        <s v="Urban"/>
      </sharedItems>
    </cacheField>
    <cacheField name="[Measures].[Average of Essential Service]" caption="Average of Essential Service" numFmtId="0" hierarchy="26" level="32767"/>
    <cacheField name="[Measures].[Average of Health]" caption="Average of Health" numFmtId="0" hierarchy="22" level="32767"/>
    <cacheField name="[Measures].[Average of Food &amp; Beverages]" caption="Average of Food &amp; Beverages" numFmtId="0" hierarchy="25" level="32767"/>
  </cacheFields>
  <cacheHierarchies count="27">
    <cacheHierarchy uniqueName="[Range].[Sector]" caption="Sector" attribute="1" defaultMemberUniqueName="[Range].[Sector].[All]" allUniqueName="[Range].[Sector].[All]" dimensionUniqueName="[Range]" displayFolder="" count="2" memberValueDatatype="130" unbalanced="0">
      <fieldsUsage count="2">
        <fieldUsage x="-1"/>
        <fieldUsage x="2"/>
      </fieldsUsage>
    </cacheHierarchy>
    <cacheHierarchy uniqueName="[Range].[Year]" caption="Year" attribute="1" defaultMemberUniqueName="[Range].[Year].[All]" allUniqueName="[Range].[Year].[All]" dimensionUniqueName="[Range]" displayFolder="" count="2" memberValueDatatype="20" unbalanced="0">
      <fieldsUsage count="2">
        <fieldUsage x="-1"/>
        <fieldUsage x="0"/>
      </fieldsUsage>
    </cacheHierarchy>
    <cacheHierarchy uniqueName="[Range].[Month]" caption="Month" attribute="1" defaultMemberUniqueName="[Range].[Month].[All]" allUniqueName="[Range].[Month].[All]" dimensionUniqueName="[Range]" displayFolder="" count="2" memberValueDatatype="130" unbalanced="0">
      <fieldsUsage count="2">
        <fieldUsage x="-1"/>
        <fieldUsage x="1"/>
      </fieldsUsage>
    </cacheHierarchy>
    <cacheHierarchy uniqueName="[Range].[Year-Month]" caption="Year-Month" attribute="1" defaultMemberUniqueName="[Range].[Year-Month].[All]" allUniqueName="[Range].[Year-Month].[All]" dimensionUniqueName="[Range]" displayFolder="" count="0" memberValueDatatype="130" unbalanced="0"/>
    <cacheHierarchy uniqueName="[Range].[Clothing &amp; Footwear]" caption="Clothing &amp; Footwear" attribute="1" defaultMemberUniqueName="[Range].[Clothing &amp; Footwear].[All]" allUniqueName="[Range].[Clothing &amp; Footwear].[All]" dimensionUniqueName="[Range]" displayFolder="" count="0" memberValueDatatype="5" unbalanced="0"/>
    <cacheHierarchy uniqueName="[Range].[Health]" caption="Health" attribute="1" defaultMemberUniqueName="[Range].[Health].[All]" allUniqueName="[Range].[Health].[All]" dimensionUniqueName="[Range]" displayFolder="" count="0" memberValueDatatype="5" unbalanced="0"/>
    <cacheHierarchy uniqueName="[Range].[Food &amp; Beverages]" caption="Food &amp; Beverages" attribute="1" defaultMemberUniqueName="[Range].[Food &amp; Beverages].[All]" allUniqueName="[Range].[Food &amp; Beverages].[All]" dimensionUniqueName="[Range]" displayFolder="" count="0" memberValueDatatype="5" unbalanced="0"/>
    <cacheHierarchy uniqueName="[Range].[Energy]" caption="Energy" attribute="1" defaultMemberUniqueName="[Range].[Energy].[All]" allUniqueName="[Range].[Energy].[All]" dimensionUniqueName="[Range]" displayFolder="" count="0" memberValueDatatype="5" unbalanced="0"/>
    <cacheHierarchy uniqueName="[Range].[Essential Service]" caption="Essential Service" attribute="1" defaultMemberUniqueName="[Range].[Essential Service].[All]" allUniqueName="[Range].[Essential Service].[All]" dimensionUniqueName="[Range]" displayFolder="" count="0" memberValueDatatype="5" unbalanced="0"/>
    <cacheHierarchy uniqueName="[Range].[Luxury]" caption="Luxury" attribute="1" defaultMemberUniqueName="[Range].[Luxury].[All]" allUniqueName="[Range].[Luxury].[All]" dimensionUniqueName="[Range]" displayFolder="" count="0" memberValueDatatype="5" unbalanced="0"/>
    <cacheHierarchy uniqueName="[Range].[General index]" caption="General index" attribute="1" defaultMemberUniqueName="[Range].[General index].[All]" allUniqueName="[Range].[General index].[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Clothing &amp; Footwear]" caption="Sum of Clothing &amp; Footwear" measure="1" displayFolder="" measureGroup="Range" count="0" hidden="1">
      <extLst>
        <ext xmlns:x15="http://schemas.microsoft.com/office/spreadsheetml/2010/11/main" uri="{B97F6D7D-B522-45F9-BDA1-12C45D357490}">
          <x15:cacheHierarchy aggregatedColumn="4"/>
        </ext>
      </extLst>
    </cacheHierarchy>
    <cacheHierarchy uniqueName="[Measures].[Sum of Health]" caption="Sum of Health" measure="1" displayFolder="" measureGroup="Range" count="0" hidden="1">
      <extLst>
        <ext xmlns:x15="http://schemas.microsoft.com/office/spreadsheetml/2010/11/main" uri="{B97F6D7D-B522-45F9-BDA1-12C45D357490}">
          <x15:cacheHierarchy aggregatedColumn="5"/>
        </ext>
      </extLst>
    </cacheHierarchy>
    <cacheHierarchy uniqueName="[Measures].[Sum of Food &amp; Beverages]" caption="Sum of Food &amp; Beverages" measure="1" displayFolder="" measureGroup="Range" count="0" hidden="1">
      <extLst>
        <ext xmlns:x15="http://schemas.microsoft.com/office/spreadsheetml/2010/11/main" uri="{B97F6D7D-B522-45F9-BDA1-12C45D357490}">
          <x15:cacheHierarchy aggregatedColumn="6"/>
        </ext>
      </extLst>
    </cacheHierarchy>
    <cacheHierarchy uniqueName="[Measures].[Sum of Energy]" caption="Sum of Energy" measure="1" displayFolder="" measureGroup="Range" count="0" hidden="1">
      <extLst>
        <ext xmlns:x15="http://schemas.microsoft.com/office/spreadsheetml/2010/11/main" uri="{B97F6D7D-B522-45F9-BDA1-12C45D357490}">
          <x15:cacheHierarchy aggregatedColumn="7"/>
        </ext>
      </extLst>
    </cacheHierarchy>
    <cacheHierarchy uniqueName="[Measures].[Sum of Essential Service]" caption="Sum of Essential Service" measure="1" displayFolder="" measureGroup="Range" count="0" hidden="1">
      <extLst>
        <ext xmlns:x15="http://schemas.microsoft.com/office/spreadsheetml/2010/11/main" uri="{B97F6D7D-B522-45F9-BDA1-12C45D357490}">
          <x15:cacheHierarchy aggregatedColumn="8"/>
        </ext>
      </extLst>
    </cacheHierarchy>
    <cacheHierarchy uniqueName="[Measures].[Sum of Luxury]" caption="Sum of Luxury" measure="1" displayFolder="" measureGroup="Range" count="0" hidden="1">
      <extLst>
        <ext xmlns:x15="http://schemas.microsoft.com/office/spreadsheetml/2010/11/main" uri="{B97F6D7D-B522-45F9-BDA1-12C45D357490}">
          <x15:cacheHierarchy aggregatedColumn="9"/>
        </ext>
      </extLst>
    </cacheHierarchy>
    <cacheHierarchy uniqueName="[Measures].[Sum of General index]" caption="Sum of General index" measure="1" displayFolder="" measureGroup="Range" count="0" hidden="1">
      <extLst>
        <ext xmlns:x15="http://schemas.microsoft.com/office/spreadsheetml/2010/11/main" uri="{B97F6D7D-B522-45F9-BDA1-12C45D357490}">
          <x15:cacheHierarchy aggregatedColumn="10"/>
        </ext>
      </extLst>
    </cacheHierarchy>
    <cacheHierarchy uniqueName="[Measures].[Average of Luxury]" caption="Average of Luxury" measure="1" displayFolder="" measureGroup="Range" count="0" hidden="1">
      <extLst>
        <ext xmlns:x15="http://schemas.microsoft.com/office/spreadsheetml/2010/11/main" uri="{B97F6D7D-B522-45F9-BDA1-12C45D357490}">
          <x15:cacheHierarchy aggregatedColumn="9"/>
        </ext>
      </extLst>
    </cacheHierarchy>
    <cacheHierarchy uniqueName="[Measures].[Average of Clothing &amp; Footwear]" caption="Average of Clothing &amp; Footwear" measure="1" displayFolder="" measureGroup="Range" count="0" hidden="1">
      <extLst>
        <ext xmlns:x15="http://schemas.microsoft.com/office/spreadsheetml/2010/11/main" uri="{B97F6D7D-B522-45F9-BDA1-12C45D357490}">
          <x15:cacheHierarchy aggregatedColumn="4"/>
        </ext>
      </extLst>
    </cacheHierarchy>
    <cacheHierarchy uniqueName="[Measures].[Average of Health]" caption="Average of Health" measure="1" displayFolder="" measureGroup="Range" count="0" oneField="1" hidden="1">
      <fieldsUsage count="1">
        <fieldUsage x="4"/>
      </fieldsUsage>
      <extLst>
        <ext xmlns:x15="http://schemas.microsoft.com/office/spreadsheetml/2010/11/main" uri="{B97F6D7D-B522-45F9-BDA1-12C45D357490}">
          <x15:cacheHierarchy aggregatedColumn="5"/>
        </ext>
      </extLst>
    </cacheHierarchy>
    <cacheHierarchy uniqueName="[Measures].[Average of General index]" caption="Average of General index" measure="1" displayFolder="" measureGroup="Range" count="0" hidden="1">
      <extLst>
        <ext xmlns:x15="http://schemas.microsoft.com/office/spreadsheetml/2010/11/main" uri="{B97F6D7D-B522-45F9-BDA1-12C45D357490}">
          <x15:cacheHierarchy aggregatedColumn="10"/>
        </ext>
      </extLst>
    </cacheHierarchy>
    <cacheHierarchy uniqueName="[Measures].[Average of Energy]" caption="Average of Energy" measure="1" displayFolder="" measureGroup="Range" count="0" hidden="1">
      <extLst>
        <ext xmlns:x15="http://schemas.microsoft.com/office/spreadsheetml/2010/11/main" uri="{B97F6D7D-B522-45F9-BDA1-12C45D357490}">
          <x15:cacheHierarchy aggregatedColumn="7"/>
        </ext>
      </extLst>
    </cacheHierarchy>
    <cacheHierarchy uniqueName="[Measures].[Average of Food &amp; Beverages]" caption="Average of Food &amp; Beverages" measure="1" displayFolder="" measureGroup="Range" count="0" oneField="1" hidden="1">
      <fieldsUsage count="1">
        <fieldUsage x="5"/>
      </fieldsUsage>
      <extLst>
        <ext xmlns:x15="http://schemas.microsoft.com/office/spreadsheetml/2010/11/main" uri="{B97F6D7D-B522-45F9-BDA1-12C45D357490}">
          <x15:cacheHierarchy aggregatedColumn="6"/>
        </ext>
      </extLst>
    </cacheHierarchy>
    <cacheHierarchy uniqueName="[Measures].[Average of Essential Service]" caption="Average of Essential Service" measure="1" displayFolder="" measureGroup="Range" count="0" oneField="1" hidden="1">
      <fieldsUsage count="1">
        <fieldUsage x="3"/>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jni Gola" refreshedDate="45767.547375925926" createdVersion="8" refreshedVersion="8" minRefreshableVersion="3" recordCount="375" xr:uid="{0A36E3CB-5069-440B-8CD9-3A43B8B4FD8F}">
  <cacheSource type="worksheet">
    <worksheetSource ref="A1:J376" sheet="Bucket"/>
  </cacheSource>
  <cacheFields count="11">
    <cacheField name="Sector" numFmtId="0">
      <sharedItems count="3">
        <s v="Rural"/>
        <s v="Rural+Urban"/>
        <s v="Urban"/>
      </sharedItems>
    </cacheField>
    <cacheField name="Year" numFmtId="0">
      <sharedItems containsSemiMixedTypes="0" containsString="0" containsNumber="1" containsInteger="1" minValue="2013" maxValue="2023"/>
    </cacheField>
    <cacheField name="Month" numFmtId="0">
      <sharedItems/>
    </cacheField>
    <cacheField name="Year-Month" numFmtId="0">
      <sharedItems count="127">
        <s v="2013 January"/>
        <s v="2013 February"/>
        <s v="2013 March"/>
        <s v="2013 April"/>
        <s v="2013 May"/>
        <s v="2013 June"/>
        <s v="2013 July"/>
        <s v="2013 August"/>
        <s v="2013 September"/>
        <s v="2013 October"/>
        <s v="2013 November "/>
        <s v="2013 December"/>
        <s v="2014 January"/>
        <s v="2014 February"/>
        <s v="2014 March"/>
        <s v="2014 April"/>
        <s v="2014 May"/>
        <s v="2014 June"/>
        <s v="2014 July"/>
        <s v="2014 August"/>
        <s v="2014 September"/>
        <s v="2014 October"/>
        <s v="2014 November"/>
        <s v="2014 December"/>
        <s v="2015 January"/>
        <s v="2015 February"/>
        <s v="2015 March"/>
        <s v="2015 April"/>
        <s v="2015 May"/>
        <s v="2015 June"/>
        <s v="2015 July"/>
        <s v="2015 August"/>
        <s v="2015 September"/>
        <s v="2015 October"/>
        <s v="2015 November"/>
        <s v="2015 December"/>
        <s v="2016 January"/>
        <s v="2016 February"/>
        <s v="2016 March"/>
        <s v="2016 April"/>
        <s v="2016 May"/>
        <s v="2016 June"/>
        <s v="2016 July"/>
        <s v="2016 August"/>
        <s v="2016 September"/>
        <s v="2016 October"/>
        <s v="2016 November"/>
        <s v="2016 December"/>
        <s v="2017 January"/>
        <s v="2017 February"/>
        <s v="2017 March"/>
        <s v="2017 April"/>
        <s v="2017 May"/>
        <s v="2017 June"/>
        <s v="2017 July"/>
        <s v="2017 August"/>
        <s v="2017 September"/>
        <s v="2017 October"/>
        <s v="2017 November"/>
        <s v="2017 December"/>
        <s v="2018 January"/>
        <s v="2018 February"/>
        <s v="2018 March"/>
        <s v="2018 April"/>
        <s v="2018 May"/>
        <s v="2018 June"/>
        <s v="2018 July"/>
        <s v="2018 August"/>
        <s v="2018 September"/>
        <s v="2018 October"/>
        <s v="2018 November"/>
        <s v="2018 December"/>
        <s v="2019 January"/>
        <s v="2019 February"/>
        <s v="2019 March"/>
        <s v="2019 April"/>
        <s v="2019 May"/>
        <s v="2019 June"/>
        <s v="2019 July"/>
        <s v="2019 August"/>
        <s v="2019 September"/>
        <s v="2019 October"/>
        <s v="2019 November"/>
        <s v="2019 December"/>
        <s v="2020 January"/>
        <s v="2020 February"/>
        <s v="2020 March"/>
        <s v="2020 April"/>
        <s v="2020 May"/>
        <s v="2020 June"/>
        <s v="2020 July"/>
        <s v="2020 August"/>
        <s v="2020 September"/>
        <s v="2020 October"/>
        <s v="2020 November"/>
        <s v="2020 December"/>
        <s v="2021 January"/>
        <s v="2021 February"/>
        <s v="2021 March"/>
        <s v="2021 April"/>
        <s v="2021 May"/>
        <s v="2021 June"/>
        <s v="2021 July"/>
        <s v="2021 August"/>
        <s v="2021 September"/>
        <s v="2021 October"/>
        <s v="2021 November"/>
        <s v="2021 December"/>
        <s v="2022 January"/>
        <s v="2022 February"/>
        <s v="2022 March"/>
        <s v="2022 April"/>
        <s v="2022 May"/>
        <s v="2022 June"/>
        <s v="2022 July"/>
        <s v="2022 August"/>
        <s v="2022 September"/>
        <s v="2022 October"/>
        <s v="2022 November"/>
        <s v="2022 December"/>
        <s v="2023 January"/>
        <s v="2023 February"/>
        <s v="2023 March"/>
        <s v="2023 April"/>
        <s v="2023 May"/>
        <s v="2013 November"/>
        <s v="2014 Marcrh"/>
      </sharedItems>
    </cacheField>
    <cacheField name="Clothing &amp; Footwear" numFmtId="1">
      <sharedItems containsSemiMixedTypes="0" containsString="0" containsNumber="1" minValue="316.7" maxValue="569.90000000000009"/>
    </cacheField>
    <cacheField name="Health" numFmtId="1">
      <sharedItems containsSemiMixedTypes="0" containsString="0" containsNumber="1" minValue="311.3" maxValue="546.5"/>
    </cacheField>
    <cacheField name="Food &amp; Beverages" numFmtId="1">
      <sharedItems containsSemiMixedTypes="0" containsString="0" containsNumber="1" minValue="1370.4999999999998" maxValue="2350.1"/>
    </cacheField>
    <cacheField name="Energy" numFmtId="1">
      <sharedItems containsSemiMixedTypes="0" containsString="0" containsNumber="1" minValue="208.60000000000002" maxValue="352.2"/>
    </cacheField>
    <cacheField name="Essential Service" numFmtId="1">
      <sharedItems containsSemiMixedTypes="0" containsString="0" containsNumber="1" minValue="308.60000000000002" maxValue="535.70000000000005"/>
    </cacheField>
    <cacheField name="Luxury" numFmtId="1">
      <sharedItems containsSemiMixedTypes="0" containsString="0" containsNumber="1" minValue="311.8" maxValue="553.20000000000005"/>
    </cacheField>
    <cacheField name="General index" numFmtId="1">
      <sharedItems containsSemiMixedTypes="0" containsString="0" containsNumber="1" minValue="104" maxValue="179.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5">
  <r>
    <x v="0"/>
    <n v="2013"/>
    <s v="January"/>
    <x v="0"/>
    <n v="318.70000000000005"/>
    <n v="312.10000000000002"/>
    <n v="1370.4999999999998"/>
    <n v="208.8"/>
    <n v="308.89999999999998"/>
    <n v="312.5"/>
    <n v="105.1"/>
  </r>
  <r>
    <x v="0"/>
    <n v="2013"/>
    <s v="February"/>
    <x v="1"/>
    <n v="320.39999999999998"/>
    <n v="313"/>
    <n v="1379.1"/>
    <n v="210.10000000000002"/>
    <n v="309.70000000000005"/>
    <n v="314"/>
    <n v="105.8"/>
  </r>
  <r>
    <x v="0"/>
    <n v="2013"/>
    <s v="March"/>
    <x v="2"/>
    <n v="321.89999999999998"/>
    <n v="313"/>
    <n v="1381.6"/>
    <n v="210.7"/>
    <n v="310.3"/>
    <n v="315.10000000000002"/>
    <n v="106"/>
  </r>
  <r>
    <x v="0"/>
    <n v="2013"/>
    <s v="April"/>
    <x v="3"/>
    <n v="323.5"/>
    <n v="312.3"/>
    <n v="1386.3999999999999"/>
    <n v="210.9"/>
    <n v="311.39999999999998"/>
    <n v="316.2"/>
    <n v="106.4"/>
  </r>
  <r>
    <x v="0"/>
    <n v="2013"/>
    <s v="May"/>
    <x v="4"/>
    <n v="325.29999999999995"/>
    <n v="312.79999999999995"/>
    <n v="1396.2000000000003"/>
    <n v="211.6"/>
    <n v="312.8"/>
    <n v="317.89999999999998"/>
    <n v="107.2"/>
  </r>
  <r>
    <x v="0"/>
    <n v="2013"/>
    <s v="June"/>
    <x v="5"/>
    <n v="328"/>
    <n v="314.39999999999998"/>
    <n v="1422.4"/>
    <n v="213.5"/>
    <n v="320.60000000000002"/>
    <n v="320.10000000000002"/>
    <n v="108.9"/>
  </r>
  <r>
    <x v="0"/>
    <n v="2013"/>
    <s v="July"/>
    <x v="6"/>
    <n v="330.3"/>
    <n v="315.8"/>
    <n v="1448.9999999999995"/>
    <n v="216.3"/>
    <n v="323.8"/>
    <n v="322.7"/>
    <n v="110.7"/>
  </r>
  <r>
    <x v="0"/>
    <n v="2013"/>
    <s v="August"/>
    <x v="7"/>
    <n v="332.6"/>
    <n v="319.3"/>
    <n v="1466.1"/>
    <n v="217.7"/>
    <n v="326.3"/>
    <n v="325"/>
    <n v="112.1"/>
  </r>
  <r>
    <x v="0"/>
    <n v="2013"/>
    <s v="September"/>
    <x v="8"/>
    <n v="336.6"/>
    <n v="322.7"/>
    <n v="1492.1000000000001"/>
    <n v="220.39999999999998"/>
    <n v="329.1"/>
    <n v="328.1"/>
    <n v="114.2"/>
  </r>
  <r>
    <x v="0"/>
    <n v="2013"/>
    <s v="October"/>
    <x v="9"/>
    <n v="339.29999999999995"/>
    <n v="324.7"/>
    <n v="1512"/>
    <n v="220.89999999999998"/>
    <n v="331.1"/>
    <n v="329.59999999999997"/>
    <n v="115.5"/>
  </r>
  <r>
    <x v="0"/>
    <n v="2013"/>
    <s v="November "/>
    <x v="10"/>
    <n v="342.1"/>
    <n v="326.60000000000002"/>
    <n v="1540.7"/>
    <n v="222.2"/>
    <n v="333.4"/>
    <n v="331.3"/>
    <n v="117.4"/>
  </r>
  <r>
    <x v="0"/>
    <n v="2013"/>
    <s v="December"/>
    <x v="11"/>
    <n v="345.3"/>
    <n v="327.39999999999998"/>
    <n v="1513.3"/>
    <n v="222.7"/>
    <n v="334.4"/>
    <n v="332.9"/>
    <n v="115.5"/>
  </r>
  <r>
    <x v="0"/>
    <n v="2014"/>
    <s v="January"/>
    <x v="12"/>
    <n v="347.2"/>
    <n v="328.5"/>
    <n v="1492"/>
    <n v="223.5"/>
    <n v="336"/>
    <n v="334.2"/>
    <n v="114.2"/>
  </r>
  <r>
    <x v="0"/>
    <n v="2014"/>
    <s v="February"/>
    <x v="13"/>
    <n v="348.3"/>
    <n v="329.5"/>
    <n v="1488.2"/>
    <n v="224"/>
    <n v="337.4"/>
    <n v="335"/>
    <n v="114"/>
  </r>
  <r>
    <x v="0"/>
    <n v="2014"/>
    <s v="March"/>
    <x v="14"/>
    <n v="349.6"/>
    <n v="330.5"/>
    <n v="1498.2"/>
    <n v="224.60000000000002"/>
    <n v="339"/>
    <n v="336.1"/>
    <n v="114.6"/>
  </r>
  <r>
    <x v="0"/>
    <n v="2014"/>
    <s v="April"/>
    <x v="15"/>
    <n v="352"/>
    <n v="331.20000000000005"/>
    <n v="1511.4"/>
    <n v="224.60000000000002"/>
    <n v="340.6"/>
    <n v="337.4"/>
    <n v="115.4"/>
  </r>
  <r>
    <x v="0"/>
    <n v="2014"/>
    <s v="May"/>
    <x v="16"/>
    <n v="354"/>
    <n v="331.9"/>
    <n v="1521.8"/>
    <n v="224.8"/>
    <n v="341.5"/>
    <n v="339"/>
    <n v="116"/>
  </r>
  <r>
    <x v="0"/>
    <n v="2014"/>
    <s v="June"/>
    <x v="17"/>
    <n v="356.3"/>
    <n v="332.2"/>
    <n v="1534.6999999999998"/>
    <n v="226.60000000000002"/>
    <n v="343.1"/>
    <n v="341"/>
    <n v="117"/>
  </r>
  <r>
    <x v="0"/>
    <n v="2014"/>
    <s v="July"/>
    <x v="18"/>
    <n v="359.3"/>
    <n v="334"/>
    <n v="1573.4"/>
    <n v="228.5"/>
    <n v="345.7"/>
    <n v="342.9"/>
    <n v="119.5"/>
  </r>
  <r>
    <x v="0"/>
    <n v="2014"/>
    <s v="August"/>
    <x v="19"/>
    <n v="360.4"/>
    <n v="335.6"/>
    <n v="1593.5999999999997"/>
    <n v="228.60000000000002"/>
    <n v="347.6"/>
    <n v="344.5"/>
    <n v="120.7"/>
  </r>
  <r>
    <x v="0"/>
    <n v="2014"/>
    <s v="September"/>
    <x v="20"/>
    <n v="362.2"/>
    <n v="336.2"/>
    <n v="1595.5"/>
    <n v="228.6"/>
    <n v="349.4"/>
    <n v="345.8"/>
    <n v="120.9"/>
  </r>
  <r>
    <x v="0"/>
    <n v="2014"/>
    <s v="October"/>
    <x v="21"/>
    <n v="365.3"/>
    <n v="337.6"/>
    <n v="1593.8999999999999"/>
    <n v="229"/>
    <n v="351.1"/>
    <n v="347"/>
    <n v="121"/>
  </r>
  <r>
    <x v="0"/>
    <n v="2014"/>
    <s v="November"/>
    <x v="22"/>
    <n v="366.70000000000005"/>
    <n v="338"/>
    <n v="1595.5"/>
    <n v="229.3"/>
    <n v="352.4"/>
    <n v="348.2"/>
    <n v="121.1"/>
  </r>
  <r>
    <x v="0"/>
    <n v="2014"/>
    <s v="December"/>
    <x v="23"/>
    <n v="367.7"/>
    <n v="338.9"/>
    <n v="1583.6"/>
    <n v="228.9"/>
    <n v="352.4"/>
    <n v="349.2"/>
    <n v="120.3"/>
  </r>
  <r>
    <x v="0"/>
    <n v="2015"/>
    <s v="January"/>
    <x v="24"/>
    <n v="370"/>
    <n v="340.8"/>
    <n v="1582"/>
    <n v="229.4"/>
    <n v="354.4"/>
    <n v="351.2"/>
    <n v="120.3"/>
  </r>
  <r>
    <x v="0"/>
    <n v="2015"/>
    <s v="February"/>
    <x v="25"/>
    <n v="373.1"/>
    <n v="343.3"/>
    <n v="1584.8999999999996"/>
    <n v="230.9"/>
    <n v="356.4"/>
    <n v="354"/>
    <n v="120.6"/>
  </r>
  <r>
    <x v="0"/>
    <n v="2015"/>
    <s v="March"/>
    <x v="26"/>
    <n v="374.4"/>
    <n v="344.5"/>
    <n v="1585.7"/>
    <n v="232.2"/>
    <n v="358.20000000000005"/>
    <n v="355.7"/>
    <n v="121.1"/>
  </r>
  <r>
    <x v="0"/>
    <n v="2015"/>
    <s v="April"/>
    <x v="27"/>
    <n v="375.7"/>
    <n v="346.4"/>
    <n v="1592.1"/>
    <n v="233.10000000000002"/>
    <n v="360"/>
    <n v="357.9"/>
    <n v="121.5"/>
  </r>
  <r>
    <x v="0"/>
    <n v="2015"/>
    <s v="May"/>
    <x v="28"/>
    <n v="378.2"/>
    <n v="348.40000000000003"/>
    <n v="1602.9"/>
    <n v="235.2"/>
    <n v="361.6"/>
    <n v="360.3"/>
    <n v="122.4"/>
  </r>
  <r>
    <x v="0"/>
    <n v="2015"/>
    <s v="June"/>
    <x v="29"/>
    <n v="381.5"/>
    <n v="351.3"/>
    <n v="1632.5"/>
    <n v="236.8"/>
    <n v="363.8"/>
    <n v="364"/>
    <n v="124.1"/>
  </r>
  <r>
    <x v="0"/>
    <n v="2015"/>
    <s v="July"/>
    <x v="30"/>
    <n v="382.6"/>
    <n v="351.5"/>
    <n v="1640.5"/>
    <n v="237.1"/>
    <n v="365.8"/>
    <n v="365.5"/>
    <n v="124.7"/>
  </r>
  <r>
    <x v="0"/>
    <n v="2015"/>
    <s v="August"/>
    <x v="31"/>
    <n v="384.8"/>
    <n v="352.1"/>
    <n v="1661.4"/>
    <n v="237.39999999999998"/>
    <n v="368.20000000000005"/>
    <n v="366.79999999999995"/>
    <n v="126.1"/>
  </r>
  <r>
    <x v="0"/>
    <n v="2015"/>
    <s v="September"/>
    <x v="32"/>
    <n v="387.1"/>
    <n v="354.7"/>
    <n v="1672.1000000000001"/>
    <n v="237.5"/>
    <n v="370.6"/>
    <n v="369.4"/>
    <n v="127"/>
  </r>
  <r>
    <x v="0"/>
    <n v="2015"/>
    <s v="October"/>
    <x v="33"/>
    <n v="389"/>
    <n v="356.3"/>
    <n v="1688.1999999999998"/>
    <n v="238.2"/>
    <n v="372.6"/>
    <n v="370.8"/>
    <n v="127.7"/>
  </r>
  <r>
    <x v="0"/>
    <n v="2015"/>
    <s v="November"/>
    <x v="34"/>
    <n v="391.79999999999995"/>
    <n v="357.7"/>
    <n v="1698"/>
    <n v="239.6"/>
    <n v="374.3"/>
    <n v="372.7"/>
    <n v="128.30000000000001"/>
  </r>
  <r>
    <x v="0"/>
    <n v="2015"/>
    <s v="December"/>
    <x v="35"/>
    <n v="392.9"/>
    <n v="358.79999999999995"/>
    <n v="1693.8000000000002"/>
    <n v="239.7"/>
    <n v="374"/>
    <n v="374.5"/>
    <n v="127.9"/>
  </r>
  <r>
    <x v="0"/>
    <n v="2016"/>
    <s v="January"/>
    <x v="36"/>
    <n v="394.70000000000005"/>
    <n v="360"/>
    <n v="1701.5"/>
    <n v="239.8"/>
    <n v="376.2"/>
    <n v="375.1"/>
    <n v="128.1"/>
  </r>
  <r>
    <x v="0"/>
    <n v="2016"/>
    <s v="February"/>
    <x v="37"/>
    <n v="397.1"/>
    <n v="363.4"/>
    <n v="1694.7999999999997"/>
    <n v="241.4"/>
    <n v="378.6"/>
    <n v="377.6"/>
    <n v="127.9"/>
  </r>
  <r>
    <x v="0"/>
    <n v="2016"/>
    <s v="March"/>
    <x v="38"/>
    <n v="398.40000000000003"/>
    <n v="364.70000000000005"/>
    <n v="1694.9000000000003"/>
    <n v="240.6"/>
    <n v="380.1"/>
    <n v="378.6"/>
    <n v="128"/>
  </r>
  <r>
    <x v="0"/>
    <n v="2016"/>
    <s v="April"/>
    <x v="39"/>
    <n v="400"/>
    <n v="366.8"/>
    <n v="1714.7000000000003"/>
    <n v="241.4"/>
    <n v="381.5"/>
    <n v="380.4"/>
    <n v="129"/>
  </r>
  <r>
    <x v="0"/>
    <n v="2016"/>
    <s v="May"/>
    <x v="40"/>
    <n v="401.3"/>
    <n v="369.09999999999997"/>
    <n v="1737.8999999999999"/>
    <n v="242.5"/>
    <n v="383.6"/>
    <n v="382.1"/>
    <n v="130.30000000000001"/>
  </r>
  <r>
    <x v="0"/>
    <n v="2016"/>
    <s v="June"/>
    <x v="41"/>
    <n v="403.5"/>
    <n v="370.20000000000005"/>
    <n v="1763.6"/>
    <n v="244.3"/>
    <n v="385"/>
    <n v="384.59999999999997"/>
    <n v="131.9"/>
  </r>
  <r>
    <x v="0"/>
    <n v="2016"/>
    <s v="July"/>
    <x v="42"/>
    <n v="405.9"/>
    <n v="372.8"/>
    <n v="1785.2999999999997"/>
    <n v="244.6"/>
    <n v="387.2"/>
    <n v="387"/>
    <n v="133"/>
  </r>
  <r>
    <x v="0"/>
    <n v="2016"/>
    <s v="August"/>
    <x v="43"/>
    <n v="407.9"/>
    <n v="374.5"/>
    <n v="1792.8999999999999"/>
    <n v="245.1"/>
    <n v="389.79999999999995"/>
    <n v="388.6"/>
    <n v="133.5"/>
  </r>
  <r>
    <x v="0"/>
    <n v="2016"/>
    <s v="September"/>
    <x v="44"/>
    <n v="409.8"/>
    <n v="376.3"/>
    <n v="1786"/>
    <n v="246.7"/>
    <n v="391.2"/>
    <n v="390.5"/>
    <n v="133.4"/>
  </r>
  <r>
    <x v="0"/>
    <n v="2016"/>
    <s v="October"/>
    <x v="45"/>
    <n v="412.7"/>
    <n v="378.2"/>
    <n v="1787.0000000000002"/>
    <n v="247.60000000000002"/>
    <n v="393.5"/>
    <n v="393.1"/>
    <n v="133.80000000000001"/>
  </r>
  <r>
    <x v="0"/>
    <n v="2016"/>
    <s v="November"/>
    <x v="46"/>
    <n v="413.59999999999997"/>
    <n v="379.5"/>
    <n v="1779.7"/>
    <n v="248.5"/>
    <n v="394.9"/>
    <n v="394.2"/>
    <n v="133.6"/>
  </r>
  <r>
    <x v="0"/>
    <n v="2016"/>
    <s v="December"/>
    <x v="47"/>
    <n v="415.3"/>
    <n v="378.9"/>
    <n v="1763.7999999999997"/>
    <n v="250.6"/>
    <n v="395.59999999999997"/>
    <n v="396"/>
    <n v="132.80000000000001"/>
  </r>
  <r>
    <x v="0"/>
    <n v="2017"/>
    <s v="January"/>
    <x v="48"/>
    <n v="416.5"/>
    <n v="379.2"/>
    <n v="1752.0000000000002"/>
    <n v="251.2"/>
    <n v="397.4"/>
    <n v="396.7"/>
    <n v="132.4"/>
  </r>
  <r>
    <x v="0"/>
    <n v="2017"/>
    <s v="February"/>
    <x v="49"/>
    <n v="416.90000000000003"/>
    <n v="381"/>
    <n v="1749.6000000000001"/>
    <n v="252.7"/>
    <n v="399"/>
    <n v="398.4"/>
    <n v="132.6"/>
  </r>
  <r>
    <x v="0"/>
    <n v="2017"/>
    <s v="March"/>
    <x v="50"/>
    <n v="418.59999999999997"/>
    <n v="382.2"/>
    <n v="1744.1000000000001"/>
    <n v="254"/>
    <n v="400.4"/>
    <n v="399.9"/>
    <n v="132.80000000000001"/>
  </r>
  <r>
    <x v="0"/>
    <n v="2017"/>
    <s v="April"/>
    <x v="51"/>
    <n v="420.80000000000007"/>
    <n v="383"/>
    <n v="1742.7"/>
    <n v="254.2"/>
    <n v="401.7"/>
    <n v="400.20000000000005"/>
    <n v="132.9"/>
  </r>
  <r>
    <x v="0"/>
    <n v="2017"/>
    <s v="May"/>
    <x v="52"/>
    <n v="421.6"/>
    <n v="384.5"/>
    <n v="1744.8999999999996"/>
    <n v="254.4"/>
    <n v="403.3"/>
    <n v="402.8"/>
    <n v="133.30000000000001"/>
  </r>
  <r>
    <x v="0"/>
    <n v="2017"/>
    <s v="June"/>
    <x v="53"/>
    <n v="423.09999999999997"/>
    <n v="385.20000000000005"/>
    <n v="1756.5000000000002"/>
    <n v="254.20000000000002"/>
    <n v="403.5"/>
    <n v="403.7"/>
    <n v="133.9"/>
  </r>
  <r>
    <x v="0"/>
    <n v="2017"/>
    <s v="July"/>
    <x v="54"/>
    <n v="425.9"/>
    <n v="387.1"/>
    <n v="1791.0000000000002"/>
    <n v="254.4"/>
    <n v="407.29999999999995"/>
    <n v="406.6"/>
    <n v="136.19999999999999"/>
  </r>
  <r>
    <x v="0"/>
    <n v="2017"/>
    <s v="August"/>
    <x v="55"/>
    <n v="429"/>
    <n v="389.9"/>
    <n v="1811.3999999999999"/>
    <n v="256.7"/>
    <n v="411.90000000000003"/>
    <n v="410.2"/>
    <n v="137.80000000000001"/>
  </r>
  <r>
    <x v="0"/>
    <n v="2017"/>
    <s v="September"/>
    <x v="56"/>
    <n v="430.99999999999994"/>
    <n v="392.40000000000003"/>
    <n v="1803.7999999999997"/>
    <n v="258.60000000000002"/>
    <n v="413.20000000000005"/>
    <n v="412.40000000000003"/>
    <n v="137.6"/>
  </r>
  <r>
    <x v="0"/>
    <n v="2017"/>
    <s v="October"/>
    <x v="57"/>
    <n v="433.99999999999994"/>
    <n v="394.6"/>
    <n v="1811"/>
    <n v="259.10000000000002"/>
    <n v="415.80000000000007"/>
    <n v="414.2"/>
    <n v="138.30000000000001"/>
  </r>
  <r>
    <x v="0"/>
    <n v="2017"/>
    <s v="November"/>
    <x v="58"/>
    <n v="437"/>
    <n v="397.6"/>
    <n v="1837.6000000000001"/>
    <n v="262.7"/>
    <n v="419.5"/>
    <n v="417.5"/>
    <n v="140"/>
  </r>
  <r>
    <x v="0"/>
    <n v="2017"/>
    <s v="December"/>
    <x v="59"/>
    <n v="437.09999999999997"/>
    <n v="397.3"/>
    <n v="1832.4"/>
    <n v="264.60000000000002"/>
    <n v="419.70000000000005"/>
    <n v="418.5"/>
    <n v="139.80000000000001"/>
  </r>
  <r>
    <x v="0"/>
    <n v="2018"/>
    <s v="January"/>
    <x v="60"/>
    <n v="438.1"/>
    <n v="398.9"/>
    <n v="1819.5"/>
    <n v="265"/>
    <n v="421.80000000000007"/>
    <n v="420.20000000000005"/>
    <n v="139.30000000000001"/>
  </r>
  <r>
    <x v="0"/>
    <n v="2018"/>
    <s v="February"/>
    <x v="61"/>
    <n v="438.90000000000003"/>
    <n v="399.3"/>
    <n v="1800.1000000000001"/>
    <n v="265.7"/>
    <n v="422.70000000000005"/>
    <n v="420.1"/>
    <n v="138.5"/>
  </r>
  <r>
    <x v="0"/>
    <n v="2018"/>
    <s v="March"/>
    <x v="62"/>
    <n v="440.5"/>
    <n v="401.09999999999997"/>
    <n v="1800.7999999999997"/>
    <n v="267.2"/>
    <n v="424.59999999999997"/>
    <n v="423.5"/>
    <n v="138.69999999999999"/>
  </r>
  <r>
    <x v="0"/>
    <n v="2018"/>
    <s v="April"/>
    <x v="63"/>
    <n v="442.5"/>
    <n v="404"/>
    <n v="1798.9"/>
    <n v="269.10000000000002"/>
    <n v="427.5"/>
    <n v="426.29999999999995"/>
    <n v="139.1"/>
  </r>
  <r>
    <x v="0"/>
    <n v="2018"/>
    <s v="May"/>
    <x v="64"/>
    <n v="444.7"/>
    <n v="406.40000000000003"/>
    <n v="1801.7"/>
    <n v="270.70000000000005"/>
    <n v="429.4"/>
    <n v="428.9"/>
    <n v="139.80000000000001"/>
  </r>
  <r>
    <x v="0"/>
    <n v="2018"/>
    <s v="June"/>
    <x v="65"/>
    <n v="446.3"/>
    <n v="407.6"/>
    <n v="1809.5"/>
    <n v="272.5"/>
    <n v="429.79999999999995"/>
    <n v="430.7"/>
    <n v="140.5"/>
  </r>
  <r>
    <x v="0"/>
    <n v="2018"/>
    <s v="July"/>
    <x v="66"/>
    <n v="447.20000000000005"/>
    <n v="408.79999999999995"/>
    <n v="1829.8000000000002"/>
    <n v="274.3"/>
    <n v="432.5"/>
    <n v="430.5"/>
    <n v="141.80000000000001"/>
  </r>
  <r>
    <x v="0"/>
    <n v="2018"/>
    <s v="August"/>
    <x v="67"/>
    <n v="449.2"/>
    <n v="409.3"/>
    <n v="1837.3"/>
    <n v="276"/>
    <n v="435.29999999999995"/>
    <n v="431.6"/>
    <n v="142.5"/>
  </r>
  <r>
    <x v="0"/>
    <n v="2018"/>
    <s v="September"/>
    <x v="68"/>
    <n v="449.5"/>
    <n v="412"/>
    <n v="1818.9000000000003"/>
    <n v="278.89999999999998"/>
    <n v="436.9"/>
    <n v="435.09999999999997"/>
    <n v="142.1"/>
  </r>
  <r>
    <x v="0"/>
    <n v="2018"/>
    <s v="October"/>
    <x v="69"/>
    <n v="445"/>
    <n v="419.29999999999995"/>
    <n v="1800.6"/>
    <n v="280.5"/>
    <n v="442.1"/>
    <n v="439.5"/>
    <n v="142.19999999999999"/>
  </r>
  <r>
    <x v="0"/>
    <n v="2018"/>
    <s v="November"/>
    <x v="70"/>
    <n v="448"/>
    <n v="421.6"/>
    <n v="1806.5999999999997"/>
    <n v="280.60000000000002"/>
    <n v="445.09999999999997"/>
    <n v="445.1"/>
    <n v="142.4"/>
  </r>
  <r>
    <x v="0"/>
    <n v="2018"/>
    <s v="December"/>
    <x v="71"/>
    <n v="448.3"/>
    <n v="426.09999999999997"/>
    <n v="1791.3"/>
    <n v="277.89999999999998"/>
    <n v="451.1"/>
    <n v="447.29999999999995"/>
    <n v="141.9"/>
  </r>
  <r>
    <x v="0"/>
    <n v="2019"/>
    <s v="January"/>
    <x v="72"/>
    <n v="445.6"/>
    <n v="426"/>
    <n v="1778.1000000000001"/>
    <n v="274.79999999999995"/>
    <n v="452.99999999999994"/>
    <n v="447.3"/>
    <n v="141"/>
  </r>
  <r>
    <x v="0"/>
    <n v="2019"/>
    <s v="February"/>
    <x v="73"/>
    <n v="446.5"/>
    <n v="428.20000000000005"/>
    <n v="1778.2000000000003"/>
    <n v="274.5"/>
    <n v="454.1"/>
    <n v="448.40000000000003"/>
    <n v="141"/>
  </r>
  <r>
    <x v="0"/>
    <n v="2019"/>
    <s v="March"/>
    <x v="74"/>
    <n v="447"/>
    <n v="428.20000000000005"/>
    <n v="1779.6000000000001"/>
    <n v="276.3"/>
    <n v="454.5"/>
    <n v="449.1"/>
    <n v="141.19999999999999"/>
  </r>
  <r>
    <x v="0"/>
    <n v="2019"/>
    <s v="April"/>
    <x v="75"/>
    <n v="448.6"/>
    <n v="432"/>
    <n v="1811.9"/>
    <n v="277.55"/>
    <n v="456.5"/>
    <n v="453"/>
    <n v="143"/>
  </r>
  <r>
    <x v="0"/>
    <n v="2019"/>
    <s v="May"/>
    <x v="76"/>
    <n v="448.59999999999997"/>
    <n v="431.1"/>
    <n v="1800.7"/>
    <n v="277.10000000000002"/>
    <n v="456.3"/>
    <n v="452.1"/>
    <n v="142.4"/>
  </r>
  <r>
    <x v="0"/>
    <n v="2019"/>
    <s v="June"/>
    <x v="77"/>
    <n v="448.59999999999997"/>
    <n v="432.90000000000003"/>
    <n v="1823.1"/>
    <n v="278"/>
    <n v="456.7"/>
    <n v="453.90000000000003"/>
    <n v="143.6"/>
  </r>
  <r>
    <x v="0"/>
    <n v="2019"/>
    <s v="July"/>
    <x v="78"/>
    <n v="449.1"/>
    <n v="435.79999999999995"/>
    <n v="1846.3999999999999"/>
    <n v="278"/>
    <n v="459.70000000000005"/>
    <n v="456.2"/>
    <n v="144.9"/>
  </r>
  <r>
    <x v="0"/>
    <n v="2019"/>
    <s v="August"/>
    <x v="79"/>
    <n v="449.5"/>
    <n v="439.5"/>
    <n v="1854.4000000000003"/>
    <n v="277.8"/>
    <n v="461.49999999999994"/>
    <n v="458"/>
    <n v="145.69999999999999"/>
  </r>
  <r>
    <x v="0"/>
    <n v="2019"/>
    <s v="September"/>
    <x v="80"/>
    <n v="449.29999999999995"/>
    <n v="441.90000000000003"/>
    <n v="1869.3000000000002"/>
    <n v="278.5"/>
    <n v="462.7"/>
    <n v="459.40000000000003"/>
    <n v="146.69999999999999"/>
  </r>
  <r>
    <x v="0"/>
    <n v="2019"/>
    <s v="October"/>
    <x v="81"/>
    <n v="449.4"/>
    <n v="442.7"/>
    <n v="1897.7999999999997"/>
    <n v="279.39999999999998"/>
    <n v="464.3"/>
    <n v="460.7"/>
    <n v="148.30000000000001"/>
  </r>
  <r>
    <x v="0"/>
    <n v="2019"/>
    <s v="November"/>
    <x v="82"/>
    <n v="450.8"/>
    <n v="444"/>
    <n v="1925.7000000000003"/>
    <n v="280.5"/>
    <n v="465.2"/>
    <n v="462.4"/>
    <n v="149.9"/>
  </r>
  <r>
    <x v="0"/>
    <n v="2019"/>
    <s v="December"/>
    <x v="83"/>
    <n v="451.79999999999995"/>
    <n v="444.9"/>
    <n v="1962.1999999999996"/>
    <n v="284.89999999999998"/>
    <n v="465.1"/>
    <n v="464.40000000000003"/>
    <n v="152.30000000000001"/>
  </r>
  <r>
    <x v="0"/>
    <n v="2020"/>
    <s v="January"/>
    <x v="84"/>
    <n v="452.30000000000007"/>
    <n v="448.29999999999995"/>
    <n v="1957.1"/>
    <n v="286.70000000000005"/>
    <n v="467.3"/>
    <n v="466.79999999999995"/>
    <n v="151.9"/>
  </r>
  <r>
    <x v="0"/>
    <n v="2020"/>
    <s v="February"/>
    <x v="85"/>
    <n v="452.8"/>
    <n v="450"/>
    <n v="1926.9999999999995"/>
    <n v="288.3"/>
    <n v="468.5"/>
    <n v="468.20000000000005"/>
    <n v="150.4"/>
  </r>
  <r>
    <x v="0"/>
    <n v="2020"/>
    <s v="March"/>
    <x v="86"/>
    <n v="453.5"/>
    <n v="453"/>
    <n v="1912.9999999999998"/>
    <n v="289.20000000000005"/>
    <n v="467.2"/>
    <n v="470.29999999999995"/>
    <n v="149.80000000000001"/>
  </r>
  <r>
    <x v="0"/>
    <n v="2020"/>
    <s v="April"/>
    <x v="87"/>
    <n v="458.79999999999995"/>
    <n v="458.7"/>
    <n v="1985.4"/>
    <n v="289.8"/>
    <n v="469.09999999999997"/>
    <n v="487.29999999999995"/>
    <n v="152.69999999999999"/>
  </r>
  <r>
    <x v="0"/>
    <n v="2020"/>
    <s v="May"/>
    <x v="88"/>
    <n v="458.79999999999995"/>
    <n v="462.59999999999997"/>
    <n v="1817.1999999999998"/>
    <n v="286.3"/>
    <n v="468.2"/>
    <n v="487.29999999999995"/>
    <n v="152.69999999999999"/>
  </r>
  <r>
    <x v="0"/>
    <n v="2020"/>
    <s v="June"/>
    <x v="89"/>
    <n v="458.79999999999995"/>
    <n v="462.59999999999997"/>
    <n v="1966.1"/>
    <n v="286.3"/>
    <n v="468.2"/>
    <n v="487.29999999999995"/>
    <n v="152.69999999999999"/>
  </r>
  <r>
    <x v="0"/>
    <n v="2020"/>
    <s v="July"/>
    <x v="90"/>
    <n v="458.79999999999995"/>
    <n v="462.59999999999997"/>
    <n v="1966.1"/>
    <n v="286.3"/>
    <n v="468.2"/>
    <n v="487.29999999999995"/>
    <n v="152.69999999999999"/>
  </r>
  <r>
    <x v="0"/>
    <n v="2020"/>
    <s v="August"/>
    <x v="91"/>
    <n v="458.7"/>
    <n v="464.6"/>
    <n v="1992.1"/>
    <n v="289.39999999999998"/>
    <n v="470.09999999999997"/>
    <n v="486.1"/>
    <n v="154.69999999999999"/>
  </r>
  <r>
    <x v="0"/>
    <n v="2020"/>
    <s v="September"/>
    <x v="92"/>
    <n v="459.9"/>
    <n v="469.29999999999995"/>
    <n v="2000.3999999999999"/>
    <n v="291"/>
    <n v="469"/>
    <n v="489.4"/>
    <n v="155.4"/>
  </r>
  <r>
    <x v="0"/>
    <n v="2020"/>
    <s v="October"/>
    <x v="93"/>
    <n v="461.29999999999995"/>
    <n v="468.09999999999997"/>
    <n v="2041.9"/>
    <n v="293.20000000000005"/>
    <n v="471"/>
    <n v="489.40000000000003"/>
    <n v="157.5"/>
  </r>
  <r>
    <x v="0"/>
    <n v="2020"/>
    <s v="November"/>
    <x v="94"/>
    <n v="462.8"/>
    <n v="470.2"/>
    <n v="2090.8000000000002"/>
    <n v="293.60000000000002"/>
    <n v="472.4"/>
    <n v="491.5"/>
    <n v="159.80000000000001"/>
  </r>
  <r>
    <x v="0"/>
    <n v="2020"/>
    <s v="December"/>
    <x v="95"/>
    <n v="464.90000000000003"/>
    <n v="472.1"/>
    <n v="2104.5"/>
    <n v="295.10000000000002"/>
    <n v="474.70000000000005"/>
    <n v="492.70000000000005"/>
    <n v="160.69999999999999"/>
  </r>
  <r>
    <x v="0"/>
    <n v="2021"/>
    <s v="January"/>
    <x v="96"/>
    <n v="466.7"/>
    <n v="473.8"/>
    <n v="2064.8999999999996"/>
    <n v="298.39999999999998"/>
    <n v="475.1"/>
    <n v="495.6"/>
    <n v="158.5"/>
  </r>
  <r>
    <x v="0"/>
    <n v="2021"/>
    <s v="February"/>
    <x v="97"/>
    <n v="471.4"/>
    <n v="476.5"/>
    <n v="2016.7"/>
    <n v="304.60000000000002"/>
    <n v="478.20000000000005"/>
    <n v="500.7"/>
    <n v="156.69999999999999"/>
  </r>
  <r>
    <x v="0"/>
    <n v="2021"/>
    <s v="March"/>
    <x v="98"/>
    <n v="472.9"/>
    <n v="475.5"/>
    <n v="2012"/>
    <n v="307.3"/>
    <n v="478.50000000000006"/>
    <n v="501.20000000000005"/>
    <n v="156.69999999999999"/>
  </r>
  <r>
    <x v="0"/>
    <n v="2021"/>
    <s v="April"/>
    <x v="99"/>
    <n v="475.69999999999993"/>
    <n v="478.5"/>
    <n v="2029.3"/>
    <n v="307.7"/>
    <n v="481"/>
    <n v="503.40000000000003"/>
    <n v="157.6"/>
  </r>
  <r>
    <x v="0"/>
    <n v="2021"/>
    <s v="May"/>
    <x v="100"/>
    <n v="490.4"/>
    <n v="488.40000000000003"/>
    <n v="2066.6999999999998"/>
    <n v="314.89999999999998"/>
    <n v="488"/>
    <n v="510.70000000000005"/>
    <n v="161.1"/>
  </r>
  <r>
    <x v="0"/>
    <n v="2021"/>
    <s v="June"/>
    <x v="101"/>
    <n v="489.80000000000007"/>
    <n v="489.5"/>
    <n v="2088.3000000000002"/>
    <n v="316.29999999999995"/>
    <n v="486.5"/>
    <n v="511"/>
    <n v="162.1"/>
  </r>
  <r>
    <x v="0"/>
    <n v="2021"/>
    <s v="July"/>
    <x v="102"/>
    <n v="492.40000000000003"/>
    <n v="491.5"/>
    <n v="2100.8000000000002"/>
    <n v="319.60000000000002"/>
    <n v="489"/>
    <n v="513.20000000000005"/>
    <n v="163.19999999999999"/>
  </r>
  <r>
    <x v="0"/>
    <n v="2021"/>
    <s v="August"/>
    <x v="103"/>
    <n v="495.90000000000003"/>
    <n v="492.5"/>
    <n v="2097.4"/>
    <n v="320.79999999999995"/>
    <n v="490.5"/>
    <n v="514.59999999999991"/>
    <n v="163.6"/>
  </r>
  <r>
    <x v="0"/>
    <n v="2021"/>
    <s v="September"/>
    <x v="104"/>
    <n v="498.4"/>
    <n v="494.8"/>
    <n v="2096.1"/>
    <n v="321.5"/>
    <n v="491.9"/>
    <n v="517"/>
    <n v="164"/>
  </r>
  <r>
    <x v="0"/>
    <n v="2021"/>
    <s v="October"/>
    <x v="105"/>
    <n v="502.00000000000006"/>
    <n v="496.79999999999995"/>
    <n v="2123.7999999999997"/>
    <n v="325"/>
    <n v="494.6"/>
    <n v="519.09999999999991"/>
    <n v="166.3"/>
  </r>
  <r>
    <x v="0"/>
    <n v="2021"/>
    <s v="November"/>
    <x v="106"/>
    <n v="506.2"/>
    <n v="499.6"/>
    <n v="2142.6999999999998"/>
    <n v="324.20000000000005"/>
    <n v="496.40000000000003"/>
    <n v="520.4"/>
    <n v="167.6"/>
  </r>
  <r>
    <x v="0"/>
    <n v="2021"/>
    <s v="December"/>
    <x v="107"/>
    <n v="510.3"/>
    <n v="501.3"/>
    <n v="2132.1999999999998"/>
    <n v="325.7"/>
    <n v="497"/>
    <n v="521.29999999999995"/>
    <n v="167"/>
  </r>
  <r>
    <x v="0"/>
    <n v="2022"/>
    <s v="January"/>
    <x v="108"/>
    <n v="515.20000000000005"/>
    <n v="502.8"/>
    <n v="2120.9"/>
    <n v="326.60000000000002"/>
    <n v="499.29999999999995"/>
    <n v="522.20000000000005"/>
    <n v="166.4"/>
  </r>
  <r>
    <x v="0"/>
    <n v="2022"/>
    <s v="February"/>
    <x v="109"/>
    <n v="518.79999999999995"/>
    <n v="505.3"/>
    <n v="2118.5"/>
    <n v="328.6"/>
    <n v="501.5"/>
    <n v="524.29999999999995"/>
    <n v="166.7"/>
  </r>
  <r>
    <x v="0"/>
    <n v="2022"/>
    <s v="March"/>
    <x v="110"/>
    <n v="523.70000000000005"/>
    <n v="510"/>
    <n v="2138"/>
    <n v="330.9"/>
    <n v="502.4"/>
    <n v="527.20000000000005"/>
    <n v="168.7"/>
  </r>
  <r>
    <x v="0"/>
    <n v="2022"/>
    <s v="April"/>
    <x v="111"/>
    <n v="529.70000000000005"/>
    <n v="513.20000000000005"/>
    <n v="2163"/>
    <n v="339.5"/>
    <n v="505.6"/>
    <n v="530.20000000000005"/>
    <n v="170.8"/>
  </r>
  <r>
    <x v="0"/>
    <n v="2022"/>
    <s v="May"/>
    <x v="112"/>
    <n v="535.5"/>
    <n v="513.79999999999995"/>
    <n v="2181.5000000000005"/>
    <n v="342.4"/>
    <n v="508.2"/>
    <n v="531.4"/>
    <n v="172.5"/>
  </r>
  <r>
    <x v="0"/>
    <n v="2022"/>
    <s v="June"/>
    <x v="113"/>
    <n v="539.79999999999995"/>
    <n v="515.70000000000005"/>
    <n v="2205.6"/>
    <n v="342.2"/>
    <n v="509.70000000000005"/>
    <n v="531.9"/>
    <n v="173.6"/>
  </r>
  <r>
    <x v="0"/>
    <n v="2022"/>
    <s v="July"/>
    <x v="114"/>
    <n v="544"/>
    <n v="517.09999999999991"/>
    <n v="2216.5999999999995"/>
    <n v="345.9"/>
    <n v="513.79999999999995"/>
    <n v="533.59999999999991"/>
    <n v="174.3"/>
  </r>
  <r>
    <x v="0"/>
    <n v="2022"/>
    <s v="August"/>
    <x v="115"/>
    <n v="547.9"/>
    <n v="519.80000000000007"/>
    <n v="2225.6"/>
    <n v="345.7"/>
    <n v="517"/>
    <n v="535.59999999999991"/>
    <n v="175.3"/>
  </r>
  <r>
    <x v="0"/>
    <n v="2022"/>
    <s v="September"/>
    <x v="116"/>
    <n v="552.5"/>
    <n v="521"/>
    <n v="2243.2000000000003"/>
    <n v="346.6"/>
    <n v="519.29999999999995"/>
    <n v="537.6"/>
    <n v="176.4"/>
  </r>
  <r>
    <x v="0"/>
    <n v="2022"/>
    <s v="October"/>
    <x v="117"/>
    <n v="556.4"/>
    <n v="523.79999999999995"/>
    <n v="2263.7999999999997"/>
    <n v="348.20000000000005"/>
    <n v="522.1"/>
    <n v="539.4"/>
    <n v="177.9"/>
  </r>
  <r>
    <x v="0"/>
    <n v="2022"/>
    <s v="November"/>
    <x v="118"/>
    <n v="559.29999999999995"/>
    <n v="526.5"/>
    <n v="2265.9999999999995"/>
    <n v="349.4"/>
    <n v="524.20000000000005"/>
    <n v="540.9"/>
    <n v="177.8"/>
  </r>
  <r>
    <x v="0"/>
    <n v="2022"/>
    <s v="December"/>
    <x v="119"/>
    <n v="561.79999999999995"/>
    <n v="530.4"/>
    <n v="2256.6"/>
    <n v="350.6"/>
    <n v="524.40000000000009"/>
    <n v="542.6"/>
    <n v="177.1"/>
  </r>
  <r>
    <x v="0"/>
    <n v="2023"/>
    <s v="January"/>
    <x v="120"/>
    <n v="563.9"/>
    <n v="534.9"/>
    <n v="2264.9"/>
    <n v="351.4"/>
    <n v="527.09999999999991"/>
    <n v="545.20000000000005"/>
    <n v="177.8"/>
  </r>
  <r>
    <x v="0"/>
    <n v="2023"/>
    <s v="February"/>
    <x v="121"/>
    <n v="566.6"/>
    <n v="540.09999999999991"/>
    <n v="2259.3000000000002"/>
    <n v="350.6"/>
    <n v="530.6"/>
    <n v="549"/>
    <n v="178"/>
  </r>
  <r>
    <x v="0"/>
    <n v="2023"/>
    <s v="March"/>
    <x v="122"/>
    <n v="566.6"/>
    <n v="540.09999999999991"/>
    <n v="2259.5"/>
    <n v="350.4"/>
    <n v="530.6"/>
    <n v="549.1"/>
    <n v="178"/>
  </r>
  <r>
    <x v="0"/>
    <n v="2023"/>
    <s v="April"/>
    <x v="123"/>
    <n v="568.20000000000005"/>
    <n v="544.20000000000005"/>
    <n v="2273.9"/>
    <n v="350.9"/>
    <n v="533.69999999999993"/>
    <n v="551.6"/>
    <n v="178.8"/>
  </r>
  <r>
    <x v="0"/>
    <n v="2023"/>
    <s v="May"/>
    <x v="124"/>
    <n v="569.90000000000009"/>
    <n v="546.5"/>
    <n v="2297.0000000000005"/>
    <n v="352.2"/>
    <n v="535.70000000000005"/>
    <n v="553.20000000000005"/>
    <n v="179.8"/>
  </r>
  <r>
    <x v="1"/>
    <n v="2013"/>
    <s v="January"/>
    <x v="0"/>
    <n v="318"/>
    <n v="311.60000000000002"/>
    <n v="1372.6000000000001"/>
    <n v="208.7"/>
    <n v="308.7"/>
    <n v="312.10000000000002"/>
    <n v="104.6"/>
  </r>
  <r>
    <x v="1"/>
    <n v="2013"/>
    <s v="February"/>
    <x v="1"/>
    <n v="319.7"/>
    <n v="312.60000000000002"/>
    <n v="1383.6"/>
    <n v="210.2"/>
    <n v="309.5"/>
    <n v="313.7"/>
    <n v="105.3"/>
  </r>
  <r>
    <x v="1"/>
    <n v="2013"/>
    <s v="March"/>
    <x v="2"/>
    <n v="321.2"/>
    <n v="312.90000000000003"/>
    <n v="1384.2000000000003"/>
    <n v="211.2"/>
    <n v="310"/>
    <n v="315"/>
    <n v="105.5"/>
  </r>
  <r>
    <x v="1"/>
    <n v="2013"/>
    <s v="April"/>
    <x v="3"/>
    <n v="322.89999999999998"/>
    <n v="312.39999999999998"/>
    <n v="1391.5"/>
    <n v="211.2"/>
    <n v="311.8"/>
    <n v="316.5"/>
    <n v="106.1"/>
  </r>
  <r>
    <x v="1"/>
    <n v="2013"/>
    <s v="May"/>
    <x v="4"/>
    <n v="324.60000000000002"/>
    <n v="313"/>
    <n v="1405.1"/>
    <n v="211.4"/>
    <n v="313"/>
    <n v="318.2"/>
    <n v="106.9"/>
  </r>
  <r>
    <x v="1"/>
    <n v="2013"/>
    <s v="June"/>
    <x v="5"/>
    <n v="326.89999999999998"/>
    <n v="314.60000000000002"/>
    <n v="1439.7"/>
    <n v="213.39999999999998"/>
    <n v="321.60000000000002"/>
    <n v="320.7"/>
    <n v="109.3"/>
  </r>
  <r>
    <x v="1"/>
    <n v="2013"/>
    <s v="July"/>
    <x v="6"/>
    <n v="329"/>
    <n v="315.89999999999998"/>
    <n v="1465.9999999999998"/>
    <n v="216.3"/>
    <n v="325"/>
    <n v="323.3"/>
    <n v="111"/>
  </r>
  <r>
    <x v="1"/>
    <n v="2013"/>
    <s v="August"/>
    <x v="7"/>
    <n v="331.1"/>
    <n v="319.5"/>
    <n v="1482.5"/>
    <n v="217.7"/>
    <n v="327.5"/>
    <n v="325.7"/>
    <n v="112.4"/>
  </r>
  <r>
    <x v="1"/>
    <n v="2013"/>
    <s v="September"/>
    <x v="8"/>
    <n v="334.5"/>
    <n v="322.39999999999998"/>
    <n v="1496.8999999999999"/>
    <n v="220.4"/>
    <n v="329.9"/>
    <n v="328.5"/>
    <n v="113.7"/>
  </r>
  <r>
    <x v="1"/>
    <n v="2013"/>
    <s v="October"/>
    <x v="9"/>
    <n v="337.2"/>
    <n v="324.10000000000002"/>
    <n v="1515.7000000000003"/>
    <n v="220.4"/>
    <n v="331.6"/>
    <n v="329.8"/>
    <n v="114.8"/>
  </r>
  <r>
    <x v="1"/>
    <n v="2013"/>
    <s v="November"/>
    <x v="125"/>
    <n v="339.90000000000003"/>
    <n v="326"/>
    <n v="1544.5"/>
    <n v="221.1"/>
    <n v="333.4"/>
    <n v="331.4"/>
    <n v="116.3"/>
  </r>
  <r>
    <x v="1"/>
    <n v="2013"/>
    <s v="December"/>
    <x v="11"/>
    <n v="342.7"/>
    <n v="326.60000000000002"/>
    <n v="1513.4"/>
    <n v="221.7"/>
    <n v="333.9"/>
    <n v="333"/>
    <n v="114.5"/>
  </r>
  <r>
    <x v="1"/>
    <n v="2014"/>
    <s v="January"/>
    <x v="12"/>
    <n v="344.4"/>
    <n v="328.2"/>
    <n v="1493.1"/>
    <n v="222.9"/>
    <n v="335.5"/>
    <n v="334.8"/>
    <n v="113.6"/>
  </r>
  <r>
    <x v="1"/>
    <n v="2014"/>
    <s v="February"/>
    <x v="13"/>
    <n v="345.6"/>
    <n v="329.5"/>
    <n v="1488.6"/>
    <n v="223.5"/>
    <n v="337.1"/>
    <n v="335.7"/>
    <n v="113.6"/>
  </r>
  <r>
    <x v="1"/>
    <n v="2014"/>
    <s v="Marcrh"/>
    <x v="126"/>
    <n v="346.9"/>
    <n v="330.8"/>
    <n v="1497.4999999999998"/>
    <n v="223.9"/>
    <n v="338.4"/>
    <n v="337.09999999999997"/>
    <n v="114.2"/>
  </r>
  <r>
    <x v="1"/>
    <n v="2014"/>
    <s v="April"/>
    <x v="15"/>
    <n v="349"/>
    <n v="331.4"/>
    <n v="1513.8"/>
    <n v="223.7"/>
    <n v="340.2"/>
    <n v="338.4"/>
    <n v="115.1"/>
  </r>
  <r>
    <x v="1"/>
    <n v="2014"/>
    <s v="May"/>
    <x v="16"/>
    <n v="350.79999999999995"/>
    <n v="332.1"/>
    <n v="1529.2000000000003"/>
    <n v="223.8"/>
    <n v="341.4"/>
    <n v="339.8"/>
    <n v="115.8"/>
  </r>
  <r>
    <x v="1"/>
    <n v="2014"/>
    <s v="June"/>
    <x v="17"/>
    <n v="352.7"/>
    <n v="332.2"/>
    <n v="1545.6000000000001"/>
    <n v="225"/>
    <n v="343.3"/>
    <n v="341.7"/>
    <n v="116.7"/>
  </r>
  <r>
    <x v="1"/>
    <n v="2014"/>
    <s v="July"/>
    <x v="18"/>
    <n v="355"/>
    <n v="334"/>
    <n v="1589.3999999999999"/>
    <n v="227"/>
    <n v="346.8"/>
    <n v="344.2"/>
    <n v="119.2"/>
  </r>
  <r>
    <x v="1"/>
    <n v="2014"/>
    <s v="August"/>
    <x v="19"/>
    <n v="356.4"/>
    <n v="335.79999999999995"/>
    <n v="1608.4999999999998"/>
    <n v="226.8"/>
    <n v="349.1"/>
    <n v="346.20000000000005"/>
    <n v="120.3"/>
  </r>
  <r>
    <x v="1"/>
    <n v="2014"/>
    <s v="September"/>
    <x v="20"/>
    <n v="358"/>
    <n v="336.3"/>
    <n v="1600.8999999999999"/>
    <n v="226.3"/>
    <n v="350.79999999999995"/>
    <n v="347.6"/>
    <n v="120.1"/>
  </r>
  <r>
    <x v="1"/>
    <n v="2014"/>
    <s v="October"/>
    <x v="21"/>
    <n v="360.6"/>
    <n v="337.2"/>
    <n v="1598"/>
    <n v="226.5"/>
    <n v="352.2"/>
    <n v="348.29999999999995"/>
    <n v="120.1"/>
  </r>
  <r>
    <x v="1"/>
    <n v="2014"/>
    <s v="November"/>
    <x v="22"/>
    <n v="362.1"/>
    <n v="337.6"/>
    <n v="1599.6"/>
    <n v="226.3"/>
    <n v="353.4"/>
    <n v="349.6"/>
    <n v="120.1"/>
  </r>
  <r>
    <x v="1"/>
    <n v="2014"/>
    <s v="December"/>
    <x v="23"/>
    <n v="363.2"/>
    <n v="338.8"/>
    <n v="1588.5999999999997"/>
    <n v="225.8"/>
    <n v="353.5"/>
    <n v="350.7"/>
    <n v="119.4"/>
  </r>
  <r>
    <x v="1"/>
    <n v="2015"/>
    <s v="January"/>
    <x v="24"/>
    <n v="364.9"/>
    <n v="340.5"/>
    <n v="1585.8"/>
    <n v="225.9"/>
    <n v="355.09999999999997"/>
    <n v="352.3"/>
    <n v="119.5"/>
  </r>
  <r>
    <x v="1"/>
    <n v="2015"/>
    <s v="February"/>
    <x v="25"/>
    <n v="367.2"/>
    <n v="342.4"/>
    <n v="1585.9999999999995"/>
    <n v="226.4"/>
    <n v="356.5"/>
    <n v="354.2"/>
    <n v="119.7"/>
  </r>
  <r>
    <x v="1"/>
    <n v="2015"/>
    <s v="March"/>
    <x v="26"/>
    <n v="368.4"/>
    <n v="343.1"/>
    <n v="1585.9"/>
    <n v="228.2"/>
    <n v="357.9"/>
    <n v="355.90000000000003"/>
    <n v="120.2"/>
  </r>
  <r>
    <x v="1"/>
    <n v="2015"/>
    <s v="April"/>
    <x v="27"/>
    <n v="369.6"/>
    <n v="344.7"/>
    <n v="1593.1"/>
    <n v="228.8"/>
    <n v="359.9"/>
    <n v="357.9"/>
    <n v="120.7"/>
  </r>
  <r>
    <x v="1"/>
    <n v="2015"/>
    <s v="May"/>
    <x v="28"/>
    <n v="371.4"/>
    <n v="346.3"/>
    <n v="1607.9"/>
    <n v="231.2"/>
    <n v="361.20000000000005"/>
    <n v="360.29999999999995"/>
    <n v="121.6"/>
  </r>
  <r>
    <x v="1"/>
    <n v="2015"/>
    <s v="June"/>
    <x v="29"/>
    <n v="374.1"/>
    <n v="348.2"/>
    <n v="1640.6"/>
    <n v="232.7"/>
    <n v="363.2"/>
    <n v="363.1"/>
    <n v="123"/>
  </r>
  <r>
    <x v="1"/>
    <n v="2015"/>
    <s v="July"/>
    <x v="30"/>
    <n v="375.1"/>
    <n v="348.5"/>
    <n v="1648"/>
    <n v="232.8"/>
    <n v="365.6"/>
    <n v="364.8"/>
    <n v="123.6"/>
  </r>
  <r>
    <x v="1"/>
    <n v="2015"/>
    <s v="August"/>
    <x v="31"/>
    <n v="376.70000000000005"/>
    <n v="349.5"/>
    <n v="1666.6999999999998"/>
    <n v="232.3"/>
    <n v="368"/>
    <n v="366.2"/>
    <n v="124.8"/>
  </r>
  <r>
    <x v="1"/>
    <n v="2015"/>
    <s v="September"/>
    <x v="32"/>
    <n v="378.5"/>
    <n v="351.5"/>
    <n v="1675.3000000000002"/>
    <n v="231.7"/>
    <n v="369.9"/>
    <n v="367.8"/>
    <n v="125.4"/>
  </r>
  <r>
    <x v="1"/>
    <n v="2015"/>
    <s v="October"/>
    <x v="33"/>
    <n v="380.1"/>
    <n v="353"/>
    <n v="1694.8"/>
    <n v="232.2"/>
    <n v="371.3"/>
    <n v="369.1"/>
    <n v="126.1"/>
  </r>
  <r>
    <x v="1"/>
    <n v="2015"/>
    <s v="November"/>
    <x v="34"/>
    <n v="382.4"/>
    <n v="353.90000000000003"/>
    <n v="1706.4"/>
    <n v="233.1"/>
    <n v="372.6"/>
    <n v="370.9"/>
    <n v="126.6"/>
  </r>
  <r>
    <x v="1"/>
    <n v="2015"/>
    <s v="December"/>
    <x v="35"/>
    <n v="383.5"/>
    <n v="354.7"/>
    <n v="1700.2"/>
    <n v="233.5"/>
    <n v="372.2"/>
    <n v="372.4"/>
    <n v="126.1"/>
  </r>
  <r>
    <x v="1"/>
    <n v="2016"/>
    <s v="January"/>
    <x v="36"/>
    <n v="384.9"/>
    <n v="356.3"/>
    <n v="1706.1000000000001"/>
    <n v="233.8"/>
    <n v="373.90000000000003"/>
    <n v="373.5"/>
    <n v="126.3"/>
  </r>
  <r>
    <x v="1"/>
    <n v="2016"/>
    <s v="February"/>
    <x v="37"/>
    <n v="386.9"/>
    <n v="359.4"/>
    <n v="1693.6000000000001"/>
    <n v="234.5"/>
    <n v="375.6"/>
    <n v="375.29999999999995"/>
    <n v="126"/>
  </r>
  <r>
    <x v="1"/>
    <n v="2016"/>
    <s v="March"/>
    <x v="38"/>
    <n v="387.9"/>
    <n v="360.8"/>
    <n v="1690.9"/>
    <n v="233.3"/>
    <n v="376.9"/>
    <n v="376.4"/>
    <n v="126"/>
  </r>
  <r>
    <x v="1"/>
    <n v="2016"/>
    <s v="April"/>
    <x v="39"/>
    <n v="389.20000000000005"/>
    <n v="362.4"/>
    <n v="1717.4"/>
    <n v="234.39999999999998"/>
    <n v="378.8"/>
    <n v="378.2"/>
    <n v="127.3"/>
  </r>
  <r>
    <x v="1"/>
    <n v="2016"/>
    <s v="May"/>
    <x v="40"/>
    <n v="390.4"/>
    <n v="364.4"/>
    <n v="1747.1000000000001"/>
    <n v="235.5"/>
    <n v="380.5"/>
    <n v="379.9"/>
    <n v="128.6"/>
  </r>
  <r>
    <x v="1"/>
    <n v="2016"/>
    <s v="June"/>
    <x v="41"/>
    <n v="392.1"/>
    <n v="365.20000000000005"/>
    <n v="1777.7"/>
    <n v="237.5"/>
    <n v="381.6"/>
    <n v="381.9"/>
    <n v="130.1"/>
  </r>
  <r>
    <x v="1"/>
    <n v="2016"/>
    <s v="July"/>
    <x v="42"/>
    <n v="393.8"/>
    <n v="367.4"/>
    <n v="1800.6"/>
    <n v="237.3"/>
    <n v="384.1"/>
    <n v="383.6"/>
    <n v="131.1"/>
  </r>
  <r>
    <x v="1"/>
    <n v="2016"/>
    <s v="August"/>
    <x v="43"/>
    <n v="395.49999999999994"/>
    <n v="369"/>
    <n v="1795.1000000000001"/>
    <n v="236.7"/>
    <n v="386.4"/>
    <n v="385"/>
    <n v="131.1"/>
  </r>
  <r>
    <x v="1"/>
    <n v="2016"/>
    <s v="September"/>
    <x v="44"/>
    <n v="397"/>
    <n v="370.4"/>
    <n v="1780.8999999999999"/>
    <n v="238.39999999999998"/>
    <n v="387.6"/>
    <n v="386.7"/>
    <n v="130.9"/>
  </r>
  <r>
    <x v="1"/>
    <n v="2016"/>
    <s v="October"/>
    <x v="45"/>
    <n v="399.1"/>
    <n v="371.7"/>
    <n v="1783.7999999999997"/>
    <n v="239.5"/>
    <n v="389.5"/>
    <n v="388.70000000000005"/>
    <n v="131.4"/>
  </r>
  <r>
    <x v="1"/>
    <n v="2016"/>
    <s v="November"/>
    <x v="46"/>
    <n v="400.1"/>
    <n v="373"/>
    <n v="1776.8"/>
    <n v="240.7"/>
    <n v="390.5"/>
    <n v="389.8"/>
    <n v="131.19999999999999"/>
  </r>
  <r>
    <x v="1"/>
    <n v="2016"/>
    <s v="December"/>
    <x v="47"/>
    <n v="401.5"/>
    <n v="372.20000000000005"/>
    <n v="1757.2"/>
    <n v="242.6"/>
    <n v="390.79999999999995"/>
    <n v="391.20000000000005"/>
    <n v="130.4"/>
  </r>
  <r>
    <x v="1"/>
    <n v="2017"/>
    <s v="January"/>
    <x v="48"/>
    <n v="402.4"/>
    <n v="373"/>
    <n v="1743.5999999999997"/>
    <n v="243.8"/>
    <n v="392.3"/>
    <n v="392.40000000000003"/>
    <n v="130.30000000000001"/>
  </r>
  <r>
    <x v="1"/>
    <n v="2017"/>
    <s v="February"/>
    <x v="49"/>
    <n v="403"/>
    <n v="374.6"/>
    <n v="1738.9"/>
    <n v="245.3"/>
    <n v="393.6"/>
    <n v="393.79999999999995"/>
    <n v="130.6"/>
  </r>
  <r>
    <x v="1"/>
    <n v="2017"/>
    <s v="March"/>
    <x v="50"/>
    <n v="404.29999999999995"/>
    <n v="375.4"/>
    <n v="1736.4"/>
    <n v="246.7"/>
    <n v="395"/>
    <n v="395.2"/>
    <n v="130.9"/>
  </r>
  <r>
    <x v="1"/>
    <n v="2017"/>
    <s v="April"/>
    <x v="51"/>
    <n v="406.1"/>
    <n v="376.29999999999995"/>
    <n v="1737.2000000000003"/>
    <n v="246.4"/>
    <n v="396.6"/>
    <n v="395.6"/>
    <n v="131.1"/>
  </r>
  <r>
    <x v="1"/>
    <n v="2017"/>
    <s v="May"/>
    <x v="52"/>
    <n v="406.8"/>
    <n v="377.1"/>
    <n v="1739.2"/>
    <n v="246.10000000000002"/>
    <n v="397.8"/>
    <n v="397.2"/>
    <n v="131.4"/>
  </r>
  <r>
    <x v="1"/>
    <n v="2017"/>
    <s v="June"/>
    <x v="53"/>
    <n v="407.7"/>
    <n v="377.8"/>
    <n v="1754.6"/>
    <n v="245.3"/>
    <n v="398"/>
    <n v="397.9"/>
    <n v="132"/>
  </r>
  <r>
    <x v="1"/>
    <n v="2017"/>
    <s v="July"/>
    <x v="54"/>
    <n v="409.7"/>
    <n v="379.6"/>
    <n v="1789.8"/>
    <n v="245.4"/>
    <n v="401.3"/>
    <n v="400.7"/>
    <n v="134.19999999999999"/>
  </r>
  <r>
    <x v="1"/>
    <n v="2017"/>
    <s v="August"/>
    <x v="55"/>
    <n v="412.6"/>
    <n v="382"/>
    <n v="1804.6999999999998"/>
    <n v="247.10000000000002"/>
    <n v="404.80000000000007"/>
    <n v="403.9"/>
    <n v="135.4"/>
  </r>
  <r>
    <x v="1"/>
    <n v="2017"/>
    <s v="September"/>
    <x v="56"/>
    <n v="414.5"/>
    <n v="384.2"/>
    <n v="1791.1999999999998"/>
    <n v="249.3"/>
    <n v="406.4"/>
    <n v="406.20000000000005"/>
    <n v="135.19999999999999"/>
  </r>
  <r>
    <x v="1"/>
    <n v="2017"/>
    <s v="October"/>
    <x v="57"/>
    <n v="416.90000000000003"/>
    <n v="385.90000000000003"/>
    <n v="1801.2999999999997"/>
    <n v="250"/>
    <n v="408.79999999999995"/>
    <n v="407.70000000000005"/>
    <n v="136.1"/>
  </r>
  <r>
    <x v="1"/>
    <n v="2017"/>
    <s v="November"/>
    <x v="58"/>
    <n v="419.6"/>
    <n v="388.3"/>
    <n v="1829.8"/>
    <n v="253.60000000000002"/>
    <n v="411.6"/>
    <n v="410.5"/>
    <n v="137.6"/>
  </r>
  <r>
    <x v="1"/>
    <n v="2017"/>
    <s v="December"/>
    <x v="59"/>
    <n v="420.2"/>
    <n v="388.6"/>
    <n v="1815.4999999999998"/>
    <n v="255.1"/>
    <n v="412.29999999999995"/>
    <n v="411.8"/>
    <n v="137.19999999999999"/>
  </r>
  <r>
    <x v="1"/>
    <n v="2018"/>
    <s v="January"/>
    <x v="60"/>
    <n v="421.3"/>
    <n v="390.3"/>
    <n v="1800.3000000000002"/>
    <n v="255.89999999999998"/>
    <n v="414.3"/>
    <n v="413.49999999999994"/>
    <n v="136.9"/>
  </r>
  <r>
    <x v="1"/>
    <n v="2018"/>
    <s v="February"/>
    <x v="61"/>
    <n v="422"/>
    <n v="391.40000000000003"/>
    <n v="1780.8999999999996"/>
    <n v="256.89999999999998"/>
    <n v="415.5"/>
    <n v="414.4"/>
    <n v="136.4"/>
  </r>
  <r>
    <x v="1"/>
    <n v="2018"/>
    <s v="March"/>
    <x v="62"/>
    <n v="423.6"/>
    <n v="392.90000000000003"/>
    <n v="1776.5"/>
    <n v="257.5"/>
    <n v="417.40000000000003"/>
    <n v="417.00000000000006"/>
    <n v="136.5"/>
  </r>
  <r>
    <x v="1"/>
    <n v="2018"/>
    <s v="April"/>
    <x v="63"/>
    <n v="426"/>
    <n v="395.7"/>
    <n v="1777.7"/>
    <n v="258.39999999999998"/>
    <n v="420.9"/>
    <n v="419.5"/>
    <n v="137.1"/>
  </r>
  <r>
    <x v="1"/>
    <n v="2018"/>
    <s v="May"/>
    <x v="64"/>
    <n v="428.09999999999997"/>
    <n v="397.70000000000005"/>
    <n v="1780.8999999999999"/>
    <n v="259.8"/>
    <n v="422.70000000000005"/>
    <n v="421.79999999999995"/>
    <n v="137.80000000000001"/>
  </r>
  <r>
    <x v="1"/>
    <n v="2018"/>
    <s v="June"/>
    <x v="65"/>
    <n v="429.7"/>
    <n v="398.9"/>
    <n v="1795.1000000000001"/>
    <n v="261.8"/>
    <n v="423.2"/>
    <n v="423.5"/>
    <n v="138.5"/>
  </r>
  <r>
    <x v="1"/>
    <n v="2018"/>
    <s v="July"/>
    <x v="66"/>
    <n v="430.80000000000007"/>
    <n v="400.20000000000005"/>
    <n v="1816.4"/>
    <n v="263.29999999999995"/>
    <n v="426.9"/>
    <n v="423.79999999999995"/>
    <n v="139.80000000000001"/>
  </r>
  <r>
    <x v="1"/>
    <n v="2018"/>
    <s v="August"/>
    <x v="67"/>
    <n v="432.20000000000005"/>
    <n v="401.4"/>
    <n v="1819.1000000000001"/>
    <n v="265.2"/>
    <n v="430"/>
    <n v="425.4"/>
    <n v="140.4"/>
  </r>
  <r>
    <x v="1"/>
    <n v="2018"/>
    <s v="September"/>
    <x v="68"/>
    <n v="433.29999999999995"/>
    <n v="403.79999999999995"/>
    <n v="1800.3"/>
    <n v="268.3"/>
    <n v="431.2"/>
    <n v="428.4"/>
    <n v="140.19999999999999"/>
  </r>
  <r>
    <x v="1"/>
    <n v="2018"/>
    <s v="October"/>
    <x v="69"/>
    <n v="434"/>
    <n v="410.6"/>
    <n v="1797"/>
    <n v="270.8"/>
    <n v="436.90000000000003"/>
    <n v="435.4"/>
    <n v="140.80000000000001"/>
  </r>
  <r>
    <x v="1"/>
    <n v="2018"/>
    <s v="November"/>
    <x v="70"/>
    <n v="433.8"/>
    <n v="410.6"/>
    <n v="1796.4"/>
    <n v="270.60000000000002"/>
    <n v="436.90000000000003"/>
    <n v="435.4"/>
    <n v="140.80000000000001"/>
  </r>
  <r>
    <x v="1"/>
    <n v="2018"/>
    <s v="December"/>
    <x v="71"/>
    <n v="434.3"/>
    <n v="413.90000000000003"/>
    <n v="1782.8999999999996"/>
    <n v="266.29999999999995"/>
    <n v="439.79999999999995"/>
    <n v="436.6"/>
    <n v="140.1"/>
  </r>
  <r>
    <x v="1"/>
    <n v="2019"/>
    <s v="January"/>
    <x v="72"/>
    <n v="433"/>
    <n v="414.59999999999997"/>
    <n v="1773.6999999999998"/>
    <n v="262.8"/>
    <n v="441.49999999999994"/>
    <n v="436.8"/>
    <n v="139.6"/>
  </r>
  <r>
    <x v="1"/>
    <n v="2019"/>
    <s v="February"/>
    <x v="73"/>
    <n v="433.9"/>
    <n v="416.79999999999995"/>
    <n v="1777.3"/>
    <n v="262.3"/>
    <n v="442.5"/>
    <n v="437.9"/>
    <n v="139.9"/>
  </r>
  <r>
    <x v="1"/>
    <n v="2019"/>
    <s v="March"/>
    <x v="74"/>
    <n v="434.5"/>
    <n v="417.29999999999995"/>
    <n v="1783.2"/>
    <n v="264.29999999999995"/>
    <n v="443.1"/>
    <n v="438.9"/>
    <n v="140.4"/>
  </r>
  <r>
    <x v="1"/>
    <n v="2019"/>
    <s v="April"/>
    <x v="75"/>
    <n v="436.25"/>
    <n v="420.4"/>
    <n v="1823.8"/>
    <n v="265.5"/>
    <n v="445.55"/>
    <n v="442.29999999999995"/>
    <n v="142.44999999999999"/>
  </r>
  <r>
    <x v="1"/>
    <n v="2019"/>
    <s v="May"/>
    <x v="76"/>
    <n v="436.1"/>
    <n v="419.5"/>
    <n v="1812.4000000000003"/>
    <n v="265.20000000000005"/>
    <n v="445.4"/>
    <n v="441.5"/>
    <n v="142"/>
  </r>
  <r>
    <x v="1"/>
    <n v="2019"/>
    <s v="June"/>
    <x v="77"/>
    <n v="436.4"/>
    <n v="421.3"/>
    <n v="1835.2"/>
    <n v="265.79999999999995"/>
    <n v="445.70000000000005"/>
    <n v="443.1"/>
    <n v="142.9"/>
  </r>
  <r>
    <x v="1"/>
    <n v="2019"/>
    <s v="July"/>
    <x v="78"/>
    <n v="437"/>
    <n v="424.09999999999997"/>
    <n v="1859"/>
    <n v="264.89999999999998"/>
    <n v="448.79999999999995"/>
    <n v="445.2"/>
    <n v="144.19999999999999"/>
  </r>
  <r>
    <x v="1"/>
    <n v="2019"/>
    <s v="August"/>
    <x v="79"/>
    <n v="437.6"/>
    <n v="427.79999999999995"/>
    <n v="1868.3"/>
    <n v="264.3"/>
    <n v="451"/>
    <n v="446.90000000000003"/>
    <n v="145"/>
  </r>
  <r>
    <x v="1"/>
    <n v="2019"/>
    <s v="September"/>
    <x v="80"/>
    <n v="437.69999999999993"/>
    <n v="430"/>
    <n v="1879.6"/>
    <n v="265.29999999999995"/>
    <n v="451.99999999999994"/>
    <n v="448.5"/>
    <n v="145.80000000000001"/>
  </r>
  <r>
    <x v="1"/>
    <n v="2019"/>
    <s v="October"/>
    <x v="81"/>
    <n v="438.40000000000003"/>
    <n v="431.1"/>
    <n v="1907.8999999999999"/>
    <n v="266.89999999999998"/>
    <n v="453.4"/>
    <n v="449.79999999999995"/>
    <n v="147.19999999999999"/>
  </r>
  <r>
    <x v="1"/>
    <n v="2019"/>
    <s v="November"/>
    <x v="82"/>
    <n v="439.5"/>
    <n v="432.3"/>
    <n v="1933.3000000000002"/>
    <n v="268.89999999999998"/>
    <n v="454.3"/>
    <n v="451.29999999999995"/>
    <n v="148.6"/>
  </r>
  <r>
    <x v="1"/>
    <n v="2019"/>
    <s v="December"/>
    <x v="83"/>
    <n v="440.6"/>
    <n v="433.1"/>
    <n v="1968.7"/>
    <n v="273.5"/>
    <n v="454.3"/>
    <n v="453.3"/>
    <n v="150.4"/>
  </r>
  <r>
    <x v="1"/>
    <n v="2020"/>
    <s v="January"/>
    <x v="84"/>
    <n v="441.2"/>
    <n v="436.3"/>
    <n v="1960.6"/>
    <n v="275.5"/>
    <n v="456.20000000000005"/>
    <n v="455.40000000000003"/>
    <n v="150.19999999999999"/>
  </r>
  <r>
    <x v="1"/>
    <n v="2020"/>
    <s v="February"/>
    <x v="85"/>
    <n v="442"/>
    <n v="438.29999999999995"/>
    <n v="1930.9999999999998"/>
    <n v="277.5"/>
    <n v="457.40000000000003"/>
    <n v="456.9"/>
    <n v="149.1"/>
  </r>
  <r>
    <x v="1"/>
    <n v="2020"/>
    <s v="March"/>
    <x v="86"/>
    <n v="442.90000000000003"/>
    <n v="441.2"/>
    <n v="1915.7"/>
    <n v="278.8"/>
    <n v="457"/>
    <n v="458.7"/>
    <n v="148.6"/>
  </r>
  <r>
    <x v="1"/>
    <n v="2020"/>
    <s v="April"/>
    <x v="87"/>
    <n v="448.29999999999995"/>
    <n v="450.6"/>
    <n v="1997.6999999999998"/>
    <n v="279.10000000000002"/>
    <n v="458.4"/>
    <n v="478.8"/>
    <n v="151.80000000000001"/>
  </r>
  <r>
    <x v="1"/>
    <n v="2020"/>
    <s v="May"/>
    <x v="88"/>
    <n v="448.29999999999995"/>
    <n v="454.30000000000007"/>
    <n v="1827.3000000000002"/>
    <n v="276.89999999999998"/>
    <n v="457.5"/>
    <n v="478.8"/>
    <n v="151.80000000000001"/>
  </r>
  <r>
    <x v="1"/>
    <n v="2020"/>
    <s v="June"/>
    <x v="89"/>
    <n v="448.29999999999995"/>
    <n v="454.30000000000007"/>
    <n v="1983.8000000000002"/>
    <n v="276.89999999999998"/>
    <n v="457.5"/>
    <n v="478.8"/>
    <n v="151.80000000000001"/>
  </r>
  <r>
    <x v="1"/>
    <n v="2020"/>
    <s v="July"/>
    <x v="90"/>
    <n v="448.29999999999995"/>
    <n v="454.30000000000007"/>
    <n v="1983.8000000000002"/>
    <n v="276.89999999999998"/>
    <n v="457.5"/>
    <n v="478.8"/>
    <n v="151.80000000000001"/>
  </r>
  <r>
    <x v="1"/>
    <n v="2020"/>
    <s v="August"/>
    <x v="91"/>
    <n v="448.2"/>
    <n v="455.3"/>
    <n v="2011.1"/>
    <n v="281.5"/>
    <n v="462.4"/>
    <n v="477.6"/>
    <n v="153.9"/>
  </r>
  <r>
    <x v="1"/>
    <n v="2020"/>
    <s v="September"/>
    <x v="92"/>
    <n v="449.70000000000005"/>
    <n v="460.6"/>
    <n v="2022.4"/>
    <n v="282.5"/>
    <n v="462.5"/>
    <n v="481"/>
    <n v="154.69999999999999"/>
  </r>
  <r>
    <x v="1"/>
    <n v="2020"/>
    <s v="October"/>
    <x v="93"/>
    <n v="450.59999999999997"/>
    <n v="459.8"/>
    <n v="2062.1000000000004"/>
    <n v="283.7"/>
    <n v="463.7"/>
    <n v="481.2"/>
    <n v="156.4"/>
  </r>
  <r>
    <x v="1"/>
    <n v="2020"/>
    <s v="November"/>
    <x v="94"/>
    <n v="452.00000000000006"/>
    <n v="462.5"/>
    <n v="2106.6999999999998"/>
    <n v="284"/>
    <n v="465.79999999999995"/>
    <n v="483.90000000000003"/>
    <n v="158.4"/>
  </r>
  <r>
    <x v="1"/>
    <n v="2020"/>
    <s v="December"/>
    <x v="95"/>
    <n v="454"/>
    <n v="463.9"/>
    <n v="2116.6"/>
    <n v="285.29999999999995"/>
    <n v="467.5"/>
    <n v="485.1"/>
    <n v="158.9"/>
  </r>
  <r>
    <x v="1"/>
    <n v="2021"/>
    <s v="January"/>
    <x v="96"/>
    <n v="455.8"/>
    <n v="465.7"/>
    <n v="2079.6999999999998"/>
    <n v="289.8"/>
    <n v="466.9"/>
    <n v="488"/>
    <n v="157.30000000000001"/>
  </r>
  <r>
    <x v="1"/>
    <n v="2021"/>
    <s v="February"/>
    <x v="97"/>
    <n v="460.40000000000003"/>
    <n v="468.6"/>
    <n v="2035.3000000000002"/>
    <n v="297.5"/>
    <n v="470.20000000000005"/>
    <n v="493.2"/>
    <n v="156.6"/>
  </r>
  <r>
    <x v="1"/>
    <n v="2021"/>
    <s v="March"/>
    <x v="98"/>
    <n v="462.1"/>
    <n v="468.09999999999997"/>
    <n v="2030.3999999999999"/>
    <n v="301.7"/>
    <n v="471.3"/>
    <n v="494.5"/>
    <n v="156.80000000000001"/>
  </r>
  <r>
    <x v="1"/>
    <n v="2021"/>
    <s v="April"/>
    <x v="99"/>
    <n v="464.6"/>
    <n v="470.9"/>
    <n v="2049.3999999999996"/>
    <n v="302.2"/>
    <n v="473.50000000000006"/>
    <n v="496.40000000000003"/>
    <n v="157.80000000000001"/>
  </r>
  <r>
    <x v="1"/>
    <n v="2021"/>
    <s v="May"/>
    <x v="100"/>
    <n v="474.29999999999995"/>
    <n v="480.20000000000005"/>
    <n v="2083.1000000000004"/>
    <n v="308.3"/>
    <n v="477.49999999999994"/>
    <n v="504.5"/>
    <n v="160.4"/>
  </r>
  <r>
    <x v="1"/>
    <n v="2021"/>
    <s v="June"/>
    <x v="101"/>
    <n v="474.7"/>
    <n v="480.00000000000006"/>
    <n v="2106.4"/>
    <n v="310.5"/>
    <n v="477"/>
    <n v="503.3"/>
    <n v="161.30000000000001"/>
  </r>
  <r>
    <x v="1"/>
    <n v="2021"/>
    <s v="July"/>
    <x v="102"/>
    <n v="477.29999999999995"/>
    <n v="482.4"/>
    <n v="2122.4"/>
    <n v="313.79999999999995"/>
    <n v="480.5"/>
    <n v="505.5"/>
    <n v="162.5"/>
  </r>
  <r>
    <x v="1"/>
    <n v="2021"/>
    <s v="August"/>
    <x v="103"/>
    <n v="483"/>
    <n v="486"/>
    <n v="2112.4"/>
    <n v="316.60000000000002"/>
    <n v="483.40000000000003"/>
    <n v="509.70000000000005"/>
    <n v="163.19999999999999"/>
  </r>
  <r>
    <x v="1"/>
    <n v="2021"/>
    <s v="September"/>
    <x v="104"/>
    <n v="483.2"/>
    <n v="486.1"/>
    <n v="2112.4"/>
    <n v="316.60000000000002"/>
    <n v="483.3"/>
    <n v="509.79999999999995"/>
    <n v="163.19999999999999"/>
  </r>
  <r>
    <x v="1"/>
    <n v="2021"/>
    <s v="October"/>
    <x v="105"/>
    <n v="486.3"/>
    <n v="488.5"/>
    <n v="2143.6000000000004"/>
    <n v="319.89999999999998"/>
    <n v="485.9"/>
    <n v="512.29999999999995"/>
    <n v="165.5"/>
  </r>
  <r>
    <x v="1"/>
    <n v="2021"/>
    <s v="November"/>
    <x v="106"/>
    <n v="490.40000000000003"/>
    <n v="491.90000000000003"/>
    <n v="2163.2999999999997"/>
    <n v="318.70000000000005"/>
    <n v="487.8"/>
    <n v="514.1"/>
    <n v="166.7"/>
  </r>
  <r>
    <x v="1"/>
    <n v="2021"/>
    <s v="December"/>
    <x v="107"/>
    <n v="494.2"/>
    <n v="493.79999999999995"/>
    <n v="2153.1999999999998"/>
    <n v="319.79999999999995"/>
    <n v="488"/>
    <n v="515"/>
    <n v="166.2"/>
  </r>
  <r>
    <x v="1"/>
    <n v="2022"/>
    <s v="January"/>
    <x v="108"/>
    <n v="499.1"/>
    <n v="495.6"/>
    <n v="2140"/>
    <n v="320.7"/>
    <n v="490.3"/>
    <n v="516.09999999999991"/>
    <n v="165.7"/>
  </r>
  <r>
    <x v="1"/>
    <n v="2022"/>
    <s v="February"/>
    <x v="109"/>
    <n v="502.80000000000007"/>
    <n v="498.69999999999993"/>
    <n v="2137.0000000000005"/>
    <n v="322.60000000000002"/>
    <n v="492.70000000000005"/>
    <n v="518.40000000000009"/>
    <n v="166.1"/>
  </r>
  <r>
    <x v="1"/>
    <n v="2022"/>
    <s v="March"/>
    <x v="110"/>
    <n v="507.79999999999995"/>
    <n v="503.5"/>
    <n v="2151.8000000000002"/>
    <n v="325.10000000000002"/>
    <n v="494.1"/>
    <n v="521.59999999999991"/>
    <n v="167.7"/>
  </r>
  <r>
    <x v="1"/>
    <n v="2022"/>
    <s v="April"/>
    <x v="111"/>
    <n v="513.20000000000005"/>
    <n v="507.2"/>
    <n v="2178.7000000000003"/>
    <n v="334.79999999999995"/>
    <n v="497.9"/>
    <n v="525.1"/>
    <n v="170.1"/>
  </r>
  <r>
    <x v="1"/>
    <n v="2022"/>
    <s v="May"/>
    <x v="112"/>
    <n v="518.6"/>
    <n v="508.29999999999995"/>
    <n v="2201.4"/>
    <n v="337.6"/>
    <n v="500.6"/>
    <n v="526.70000000000005"/>
    <n v="171.7"/>
  </r>
  <r>
    <x v="1"/>
    <n v="2022"/>
    <s v="June"/>
    <x v="113"/>
    <n v="523"/>
    <n v="510.6"/>
    <n v="2226.8000000000002"/>
    <n v="337.1"/>
    <n v="502.20000000000005"/>
    <n v="527.6"/>
    <n v="172.6"/>
  </r>
  <r>
    <x v="1"/>
    <n v="2022"/>
    <s v="July"/>
    <x v="114"/>
    <n v="526.90000000000009"/>
    <n v="512.09999999999991"/>
    <n v="2237.1"/>
    <n v="341.2"/>
    <n v="506.6"/>
    <n v="529.30000000000007"/>
    <n v="173.4"/>
  </r>
  <r>
    <x v="1"/>
    <n v="2022"/>
    <s v="August"/>
    <x v="115"/>
    <n v="530.70000000000005"/>
    <n v="514.90000000000009"/>
    <n v="2244.9000000000005"/>
    <n v="340.70000000000005"/>
    <n v="509.8"/>
    <n v="531"/>
    <n v="174.3"/>
  </r>
  <r>
    <x v="1"/>
    <n v="2022"/>
    <s v="September"/>
    <x v="116"/>
    <n v="535.1"/>
    <n v="516.29999999999995"/>
    <n v="2261.9"/>
    <n v="341.8"/>
    <n v="512.1"/>
    <n v="533.19999999999993"/>
    <n v="175.3"/>
  </r>
  <r>
    <x v="1"/>
    <n v="2022"/>
    <s v="October"/>
    <x v="117"/>
    <n v="538.20000000000005"/>
    <n v="519"/>
    <n v="2281.7000000000003"/>
    <n v="343.4"/>
    <n v="515"/>
    <n v="535"/>
    <n v="176.7"/>
  </r>
  <r>
    <x v="1"/>
    <n v="2022"/>
    <s v="November"/>
    <x v="118"/>
    <n v="541.4"/>
    <n v="521.9"/>
    <n v="2280.1999999999998"/>
    <n v="344.3"/>
    <n v="516.90000000000009"/>
    <n v="536.5"/>
    <n v="176.5"/>
  </r>
  <r>
    <x v="1"/>
    <n v="2022"/>
    <s v="December"/>
    <x v="119"/>
    <n v="544"/>
    <n v="525.79999999999995"/>
    <n v="2268.5"/>
    <n v="345.4"/>
    <n v="516.9"/>
    <n v="538.20000000000005"/>
    <n v="175.7"/>
  </r>
  <r>
    <x v="1"/>
    <n v="2023"/>
    <s v="January"/>
    <x v="120"/>
    <n v="546.29999999999995"/>
    <n v="530.4"/>
    <n v="2280.1"/>
    <n v="345.6"/>
    <n v="519.29999999999995"/>
    <n v="540.5"/>
    <n v="176.5"/>
  </r>
  <r>
    <x v="1"/>
    <n v="2023"/>
    <s v="February"/>
    <x v="121"/>
    <n v="550"/>
    <n v="535.70000000000005"/>
    <n v="2277.1"/>
    <n v="346.29999999999995"/>
    <n v="522.70000000000005"/>
    <n v="543.9"/>
    <n v="177.2"/>
  </r>
  <r>
    <x v="1"/>
    <n v="2023"/>
    <s v="March"/>
    <x v="122"/>
    <n v="549.9"/>
    <n v="535.70000000000005"/>
    <n v="2277.2999999999997"/>
    <n v="346.1"/>
    <n v="522.70000000000005"/>
    <n v="543.9"/>
    <n v="177.2"/>
  </r>
  <r>
    <x v="1"/>
    <n v="2023"/>
    <s v="April"/>
    <x v="123"/>
    <n v="551.79999999999995"/>
    <n v="539.70000000000005"/>
    <n v="2293.1000000000004"/>
    <n v="346.2"/>
    <n v="526.19999999999993"/>
    <n v="546.29999999999995"/>
    <n v="178.1"/>
  </r>
  <r>
    <x v="1"/>
    <n v="2023"/>
    <s v="May"/>
    <x v="124"/>
    <n v="553.20000000000005"/>
    <n v="542.09999999999991"/>
    <n v="2316.4"/>
    <n v="347.6"/>
    <n v="527.9"/>
    <n v="547.9"/>
    <n v="179.1"/>
  </r>
  <r>
    <x v="2"/>
    <n v="2013"/>
    <s v="January"/>
    <x v="0"/>
    <n v="316.7"/>
    <n v="311.3"/>
    <n v="1376.6000000000001"/>
    <n v="208.60000000000002"/>
    <n v="308.60000000000002"/>
    <n v="311.8"/>
    <n v="104"/>
  </r>
  <r>
    <x v="2"/>
    <n v="2013"/>
    <s v="February"/>
    <x v="1"/>
    <n v="318.5"/>
    <n v="312.3"/>
    <n v="1391.1000000000001"/>
    <n v="210.10000000000002"/>
    <n v="309.3"/>
    <n v="313.60000000000002"/>
    <n v="104.7"/>
  </r>
  <r>
    <x v="2"/>
    <n v="2013"/>
    <s v="March"/>
    <x v="2"/>
    <n v="320.2"/>
    <n v="312.89999999999998"/>
    <n v="1388.3999999999999"/>
    <n v="211.5"/>
    <n v="309.90000000000003"/>
    <n v="315.2"/>
    <n v="105"/>
  </r>
  <r>
    <x v="2"/>
    <n v="2013"/>
    <s v="April"/>
    <x v="3"/>
    <n v="322"/>
    <n v="312.89999999999998"/>
    <n v="1400.3"/>
    <n v="211.4"/>
    <n v="312.2"/>
    <n v="317.60000000000002"/>
    <n v="105.7"/>
  </r>
  <r>
    <x v="2"/>
    <n v="2013"/>
    <s v="May"/>
    <x v="4"/>
    <n v="323.5"/>
    <n v="313.39999999999998"/>
    <n v="1421.1999999999998"/>
    <n v="211.10000000000002"/>
    <n v="313.3"/>
    <n v="319.3"/>
    <n v="106.6"/>
  </r>
  <r>
    <x v="2"/>
    <n v="2013"/>
    <s v="June"/>
    <x v="5"/>
    <n v="325.3"/>
    <n v="315"/>
    <n v="1470.6000000000001"/>
    <n v="213.2"/>
    <n v="322.39999999999998"/>
    <n v="322.20000000000005"/>
    <n v="109.7"/>
  </r>
  <r>
    <x v="2"/>
    <n v="2013"/>
    <s v="July"/>
    <x v="6"/>
    <n v="327.10000000000002"/>
    <n v="316.2"/>
    <n v="1496.6000000000001"/>
    <n v="215.89999999999998"/>
    <n v="325.89999999999998"/>
    <n v="324.89999999999998"/>
    <n v="111.4"/>
  </r>
  <r>
    <x v="2"/>
    <n v="2013"/>
    <s v="August"/>
    <x v="7"/>
    <n v="329.09999999999997"/>
    <n v="320.10000000000002"/>
    <n v="1513.8999999999999"/>
    <n v="217.39999999999998"/>
    <n v="328.40000000000003"/>
    <n v="327.20000000000005"/>
    <n v="112.7"/>
  </r>
  <r>
    <x v="2"/>
    <n v="2013"/>
    <s v="September"/>
    <x v="8"/>
    <n v="331.5"/>
    <n v="322.20000000000005"/>
    <n v="1508.3000000000002"/>
    <n v="219.9"/>
    <n v="330.5"/>
    <n v="329.70000000000005"/>
    <n v="113.2"/>
  </r>
  <r>
    <x v="2"/>
    <n v="2013"/>
    <s v="October"/>
    <x v="9"/>
    <n v="334.2"/>
    <n v="323.5"/>
    <n v="1525.3"/>
    <n v="219.4"/>
    <n v="332"/>
    <n v="330.9"/>
    <n v="114"/>
  </r>
  <r>
    <x v="2"/>
    <n v="2013"/>
    <s v="November"/>
    <x v="125"/>
    <n v="336.8"/>
    <n v="325"/>
    <n v="1553.3999999999999"/>
    <n v="219.5"/>
    <n v="333.3"/>
    <n v="332.2"/>
    <n v="115"/>
  </r>
  <r>
    <x v="2"/>
    <n v="2013"/>
    <s v="December"/>
    <x v="11"/>
    <n v="338.8"/>
    <n v="325.60000000000002"/>
    <n v="1513.8"/>
    <n v="220.10000000000002"/>
    <n v="333.4"/>
    <n v="333.7"/>
    <n v="113.3"/>
  </r>
  <r>
    <x v="2"/>
    <n v="2014"/>
    <s v="January"/>
    <x v="12"/>
    <n v="340.4"/>
    <n v="327.5"/>
    <n v="1495"/>
    <n v="221.8"/>
    <n v="335"/>
    <n v="336"/>
    <n v="112.9"/>
  </r>
  <r>
    <x v="2"/>
    <n v="2014"/>
    <s v="February"/>
    <x v="13"/>
    <n v="341.7"/>
    <n v="329.4"/>
    <n v="1488.7"/>
    <n v="222.39999999999998"/>
    <n v="336.7"/>
    <n v="337.5"/>
    <n v="113.1"/>
  </r>
  <r>
    <x v="2"/>
    <n v="2014"/>
    <s v="March"/>
    <x v="14"/>
    <n v="343.09999999999997"/>
    <n v="330.9"/>
    <n v="1496.3999999999999"/>
    <n v="222.5"/>
    <n v="338"/>
    <n v="339"/>
    <n v="113.7"/>
  </r>
  <r>
    <x v="2"/>
    <n v="2014"/>
    <s v="April"/>
    <x v="15"/>
    <n v="344.5"/>
    <n v="331.29999999999995"/>
    <n v="1517.9"/>
    <n v="222.10000000000002"/>
    <n v="339.8"/>
    <n v="340.20000000000005"/>
    <n v="114.7"/>
  </r>
  <r>
    <x v="2"/>
    <n v="2014"/>
    <s v="May"/>
    <x v="16"/>
    <n v="345.9"/>
    <n v="332"/>
    <n v="1540.9000000000003"/>
    <n v="222.39999999999998"/>
    <n v="341.29999999999995"/>
    <n v="341.5"/>
    <n v="115.6"/>
  </r>
  <r>
    <x v="2"/>
    <n v="2014"/>
    <s v="June"/>
    <x v="17"/>
    <n v="347.3"/>
    <n v="331.9"/>
    <n v="1564"/>
    <n v="222.7"/>
    <n v="343.29999999999995"/>
    <n v="343"/>
    <n v="116.4"/>
  </r>
  <r>
    <x v="2"/>
    <n v="2014"/>
    <s v="July"/>
    <x v="18"/>
    <n v="349"/>
    <n v="333.6"/>
    <n v="1617.6"/>
    <n v="224.6"/>
    <n v="347.5"/>
    <n v="346.9"/>
    <n v="118.9"/>
  </r>
  <r>
    <x v="2"/>
    <n v="2014"/>
    <s v="August"/>
    <x v="19"/>
    <n v="350.6"/>
    <n v="335.6"/>
    <n v="1635.6000000000001"/>
    <n v="224.3"/>
    <n v="350"/>
    <n v="349.8"/>
    <n v="119.9"/>
  </r>
  <r>
    <x v="2"/>
    <n v="2014"/>
    <s v="September"/>
    <x v="20"/>
    <n v="352.1"/>
    <n v="335.7"/>
    <n v="1612.9"/>
    <n v="223"/>
    <n v="351.6"/>
    <n v="351.3"/>
    <n v="119.2"/>
  </r>
  <r>
    <x v="2"/>
    <n v="2014"/>
    <s v="October"/>
    <x v="21"/>
    <n v="353.4"/>
    <n v="336.29999999999995"/>
    <n v="1607.1000000000001"/>
    <n v="223"/>
    <n v="352.7"/>
    <n v="351.6"/>
    <n v="119.1"/>
  </r>
  <r>
    <x v="2"/>
    <n v="2014"/>
    <s v="November"/>
    <x v="22"/>
    <n v="355.2"/>
    <n v="336.6"/>
    <n v="1609.2"/>
    <n v="222.3"/>
    <n v="353.8"/>
    <n v="353.2"/>
    <n v="119"/>
  </r>
  <r>
    <x v="2"/>
    <n v="2014"/>
    <s v="December"/>
    <x v="23"/>
    <n v="356.5"/>
    <n v="337.9"/>
    <n v="1599.1"/>
    <n v="221.8"/>
    <n v="354"/>
    <n v="354.1"/>
    <n v="118.4"/>
  </r>
  <r>
    <x v="2"/>
    <n v="2015"/>
    <s v="January"/>
    <x v="24"/>
    <n v="357.3"/>
    <n v="339.70000000000005"/>
    <n v="1595.7999999999997"/>
    <n v="221.3"/>
    <n v="355.3"/>
    <n v="355.4"/>
    <n v="118.5"/>
  </r>
  <r>
    <x v="2"/>
    <n v="2015"/>
    <s v="February"/>
    <x v="25"/>
    <n v="358.4"/>
    <n v="340.7"/>
    <n v="1591.8"/>
    <n v="220.8"/>
    <n v="356.20000000000005"/>
    <n v="356.20000000000005"/>
    <n v="118.7"/>
  </r>
  <r>
    <x v="2"/>
    <n v="2015"/>
    <s v="March"/>
    <x v="26"/>
    <n v="359.5"/>
    <n v="341"/>
    <n v="1589.1000000000001"/>
    <n v="222.8"/>
    <n v="357.2"/>
    <n v="358"/>
    <n v="119.1"/>
  </r>
  <r>
    <x v="2"/>
    <n v="2015"/>
    <s v="April"/>
    <x v="27"/>
    <n v="360.6"/>
    <n v="342"/>
    <n v="1597.8999999999999"/>
    <n v="223.10000000000002"/>
    <n v="359.3"/>
    <n v="359.9"/>
    <n v="119.7"/>
  </r>
  <r>
    <x v="2"/>
    <n v="2015"/>
    <s v="May"/>
    <x v="28"/>
    <n v="361.4"/>
    <n v="343.3"/>
    <n v="1620.3"/>
    <n v="225.7"/>
    <n v="360.3"/>
    <n v="362.5"/>
    <n v="120.7"/>
  </r>
  <r>
    <x v="2"/>
    <n v="2015"/>
    <s v="June"/>
    <x v="29"/>
    <n v="363.1"/>
    <n v="344.1"/>
    <n v="1657.8999999999999"/>
    <n v="226.8"/>
    <n v="362"/>
    <n v="364.29999999999995"/>
    <n v="121.7"/>
  </r>
  <r>
    <x v="2"/>
    <n v="2015"/>
    <s v="July"/>
    <x v="30"/>
    <n v="364.1"/>
    <n v="344.3"/>
    <n v="1664.3"/>
    <n v="226.8"/>
    <n v="364.8"/>
    <n v="366"/>
    <n v="122.4"/>
  </r>
  <r>
    <x v="2"/>
    <n v="2015"/>
    <s v="August"/>
    <x v="31"/>
    <n v="364.8"/>
    <n v="345.8"/>
    <n v="1680.1"/>
    <n v="225.2"/>
    <n v="367.1"/>
    <n v="367.6"/>
    <n v="123.2"/>
  </r>
  <r>
    <x v="2"/>
    <n v="2015"/>
    <s v="September"/>
    <x v="32"/>
    <n v="365.8"/>
    <n v="347.29999999999995"/>
    <n v="1686.1"/>
    <n v="224.2"/>
    <n v="368.5"/>
    <n v="368.2"/>
    <n v="123.5"/>
  </r>
  <r>
    <x v="2"/>
    <n v="2015"/>
    <s v="October"/>
    <x v="33"/>
    <n v="366.79999999999995"/>
    <n v="348.9"/>
    <n v="1712.3000000000002"/>
    <n v="224.2"/>
    <n v="369.6"/>
    <n v="369.5"/>
    <n v="124.2"/>
  </r>
  <r>
    <x v="2"/>
    <n v="2015"/>
    <s v="November"/>
    <x v="34"/>
    <n v="368.5"/>
    <n v="349.3"/>
    <n v="1727.1"/>
    <n v="224.39999999999998"/>
    <n v="370.5"/>
    <n v="372.1"/>
    <n v="124.6"/>
  </r>
  <r>
    <x v="2"/>
    <n v="2015"/>
    <s v="December"/>
    <x v="35"/>
    <n v="369.4"/>
    <n v="349.9"/>
    <n v="1717.4"/>
    <n v="225.3"/>
    <n v="370"/>
    <n v="373"/>
    <n v="124"/>
  </r>
  <r>
    <x v="2"/>
    <n v="2016"/>
    <s v="January"/>
    <x v="36"/>
    <n v="370.5"/>
    <n v="351.6"/>
    <n v="1720.9"/>
    <n v="225.8"/>
    <n v="371.4"/>
    <n v="374.8"/>
    <n v="124.2"/>
  </r>
  <r>
    <x v="2"/>
    <n v="2016"/>
    <s v="February"/>
    <x v="37"/>
    <n v="371.6"/>
    <n v="354.5"/>
    <n v="1697.3"/>
    <n v="225.1"/>
    <n v="372.5"/>
    <n v="376"/>
    <n v="123.8"/>
  </r>
  <r>
    <x v="2"/>
    <n v="2016"/>
    <s v="March"/>
    <x v="38"/>
    <n v="372.2"/>
    <n v="355.9"/>
    <n v="1689.4"/>
    <n v="223.3"/>
    <n v="373.6"/>
    <n v="377"/>
    <n v="123.8"/>
  </r>
  <r>
    <x v="2"/>
    <n v="2016"/>
    <s v="April"/>
    <x v="39"/>
    <n v="373.1"/>
    <n v="357.1"/>
    <n v="1727.6000000000001"/>
    <n v="224.6"/>
    <n v="376"/>
    <n v="379.2"/>
    <n v="125.3"/>
  </r>
  <r>
    <x v="2"/>
    <n v="2016"/>
    <s v="May"/>
    <x v="40"/>
    <n v="374.1"/>
    <n v="358.6"/>
    <n v="1767.5999999999997"/>
    <n v="225.7"/>
    <n v="377.2"/>
    <n v="380.7"/>
    <n v="126.6"/>
  </r>
  <r>
    <x v="2"/>
    <n v="2016"/>
    <s v="June"/>
    <x v="41"/>
    <n v="375.29999999999995"/>
    <n v="359.3"/>
    <n v="1807.8000000000002"/>
    <n v="227.8"/>
    <n v="378"/>
    <n v="382.2"/>
    <n v="128.1"/>
  </r>
  <r>
    <x v="2"/>
    <n v="2016"/>
    <s v="July"/>
    <x v="42"/>
    <n v="375.9"/>
    <n v="361.2"/>
    <n v="1832.3000000000002"/>
    <n v="227.2"/>
    <n v="380.70000000000005"/>
    <n v="383.1"/>
    <n v="129"/>
  </r>
  <r>
    <x v="2"/>
    <n v="2016"/>
    <s v="August"/>
    <x v="43"/>
    <n v="377"/>
    <n v="362.70000000000005"/>
    <n v="1804.3999999999996"/>
    <n v="225.10000000000002"/>
    <n v="382.7"/>
    <n v="384.1"/>
    <n v="128.4"/>
  </r>
  <r>
    <x v="2"/>
    <n v="2016"/>
    <s v="September"/>
    <x v="44"/>
    <n v="378"/>
    <n v="363.4"/>
    <n v="1777.0999999999997"/>
    <n v="226.6"/>
    <n v="383.79999999999995"/>
    <n v="385.20000000000005"/>
    <n v="128"/>
  </r>
  <r>
    <x v="2"/>
    <n v="2016"/>
    <s v="October"/>
    <x v="45"/>
    <n v="379"/>
    <n v="363.8"/>
    <n v="1783.1"/>
    <n v="228"/>
    <n v="385.1"/>
    <n v="386.40000000000003"/>
    <n v="128.6"/>
  </r>
  <r>
    <x v="2"/>
    <n v="2016"/>
    <s v="November"/>
    <x v="46"/>
    <n v="380.2"/>
    <n v="365.1"/>
    <n v="1775.5"/>
    <n v="229.60000000000002"/>
    <n v="385.9"/>
    <n v="387.3"/>
    <n v="128.5"/>
  </r>
  <r>
    <x v="2"/>
    <n v="2016"/>
    <s v="December"/>
    <x v="47"/>
    <n v="381"/>
    <n v="364"/>
    <n v="1749.4"/>
    <n v="231.5"/>
    <n v="385.8"/>
    <n v="388.2"/>
    <n v="127.6"/>
  </r>
  <r>
    <x v="2"/>
    <n v="2017"/>
    <s v="January"/>
    <x v="48"/>
    <n v="381.5"/>
    <n v="365.5"/>
    <n v="1732.3000000000002"/>
    <n v="233.2"/>
    <n v="387.1"/>
    <n v="389.7"/>
    <n v="127.8"/>
  </r>
  <r>
    <x v="2"/>
    <n v="2017"/>
    <s v="February"/>
    <x v="49"/>
    <n v="382.3"/>
    <n v="366.8"/>
    <n v="1724.5000000000002"/>
    <n v="234.7"/>
    <n v="388.20000000000005"/>
    <n v="390.90000000000003"/>
    <n v="128.19999999999999"/>
  </r>
  <r>
    <x v="2"/>
    <n v="2017"/>
    <s v="March"/>
    <x v="50"/>
    <n v="383.20000000000005"/>
    <n v="367.2"/>
    <n v="1726.5999999999997"/>
    <n v="236.39999999999998"/>
    <n v="389.5"/>
    <n v="392.5"/>
    <n v="128.69999999999999"/>
  </r>
  <r>
    <x v="2"/>
    <n v="2017"/>
    <s v="April"/>
    <x v="51"/>
    <n v="384.2"/>
    <n v="368.2"/>
    <n v="1730.8999999999999"/>
    <n v="235.7"/>
    <n v="391.29999999999995"/>
    <n v="393.1"/>
    <n v="129.1"/>
  </r>
  <r>
    <x v="2"/>
    <n v="2017"/>
    <s v="May"/>
    <x v="52"/>
    <n v="384.9"/>
    <n v="368.4"/>
    <n v="1733"/>
    <n v="234.39999999999998"/>
    <n v="392.40000000000003"/>
    <n v="393.7"/>
    <n v="129.30000000000001"/>
  </r>
  <r>
    <x v="2"/>
    <n v="2017"/>
    <s v="June"/>
    <x v="53"/>
    <n v="384.9"/>
    <n v="369.2"/>
    <n v="1754.8000000000002"/>
    <n v="232.9"/>
    <n v="392.5"/>
    <n v="394.20000000000005"/>
    <n v="129.9"/>
  </r>
  <r>
    <x v="2"/>
    <n v="2017"/>
    <s v="July"/>
    <x v="54"/>
    <n v="385.70000000000005"/>
    <n v="370.9"/>
    <n v="1792.4"/>
    <n v="232.9"/>
    <n v="395.3"/>
    <n v="397"/>
    <n v="131.80000000000001"/>
  </r>
  <r>
    <x v="2"/>
    <n v="2017"/>
    <s v="August"/>
    <x v="55"/>
    <n v="388.4"/>
    <n v="373.1"/>
    <n v="1797.1999999999998"/>
    <n v="233.5"/>
    <n v="397.8"/>
    <n v="400"/>
    <n v="132.69999999999999"/>
  </r>
  <r>
    <x v="2"/>
    <n v="2017"/>
    <s v="September"/>
    <x v="56"/>
    <n v="389.9"/>
    <n v="375"/>
    <n v="1773.9"/>
    <n v="236.3"/>
    <n v="399.69999999999993"/>
    <n v="402.6"/>
    <n v="132.4"/>
  </r>
  <r>
    <x v="2"/>
    <n v="2017"/>
    <s v="October"/>
    <x v="57"/>
    <n v="391.5"/>
    <n v="376"/>
    <n v="1789.8999999999999"/>
    <n v="237.6"/>
    <n v="401.90000000000003"/>
    <n v="403.9"/>
    <n v="133.5"/>
  </r>
  <r>
    <x v="2"/>
    <n v="2017"/>
    <s v="November"/>
    <x v="58"/>
    <n v="393.9"/>
    <n v="377.4"/>
    <n v="1821"/>
    <n v="241"/>
    <n v="404"/>
    <n v="406.2"/>
    <n v="134.80000000000001"/>
  </r>
  <r>
    <x v="2"/>
    <n v="2017"/>
    <s v="December"/>
    <x v="59"/>
    <n v="395.2"/>
    <n v="378.4"/>
    <n v="1791.1"/>
    <n v="242.1"/>
    <n v="405.09999999999997"/>
    <n v="407.7"/>
    <n v="134.1"/>
  </r>
  <r>
    <x v="2"/>
    <n v="2018"/>
    <s v="January"/>
    <x v="60"/>
    <n v="396.29999999999995"/>
    <n v="380.7"/>
    <n v="1771.5000000000002"/>
    <n v="243.6"/>
    <n v="407"/>
    <n v="409.7"/>
    <n v="134.1"/>
  </r>
  <r>
    <x v="2"/>
    <n v="2018"/>
    <s v="February"/>
    <x v="61"/>
    <n v="397.09999999999997"/>
    <n v="382.5"/>
    <n v="1751.6000000000001"/>
    <n v="244.7"/>
    <n v="408.40000000000003"/>
    <n v="412.3"/>
    <n v="134"/>
  </r>
  <r>
    <x v="2"/>
    <n v="2018"/>
    <s v="March"/>
    <x v="62"/>
    <n v="398.59999999999997"/>
    <n v="384"/>
    <n v="1738.9"/>
    <n v="244.2"/>
    <n v="410.6"/>
    <n v="413.59999999999997"/>
    <n v="134"/>
  </r>
  <r>
    <x v="2"/>
    <n v="2018"/>
    <s v="April"/>
    <x v="63"/>
    <n v="401.40000000000003"/>
    <n v="386.5"/>
    <n v="1743.7"/>
    <n v="243.5"/>
    <n v="414.40000000000003"/>
    <n v="415"/>
    <n v="134.80000000000001"/>
  </r>
  <r>
    <x v="2"/>
    <n v="2018"/>
    <s v="May"/>
    <x v="64"/>
    <n v="403.5"/>
    <n v="388.1"/>
    <n v="1747.1999999999998"/>
    <n v="244.5"/>
    <n v="416.1"/>
    <n v="417.2"/>
    <n v="135.4"/>
  </r>
  <r>
    <x v="2"/>
    <n v="2018"/>
    <s v="June"/>
    <x v="65"/>
    <n v="405"/>
    <n v="389.3"/>
    <n v="1771.5000000000002"/>
    <n v="246.9"/>
    <n v="416.8"/>
    <n v="419"/>
    <n v="136.19999999999999"/>
  </r>
  <r>
    <x v="2"/>
    <n v="2018"/>
    <s v="July"/>
    <x v="66"/>
    <n v="406.4"/>
    <n v="390.8"/>
    <n v="1795.3999999999999"/>
    <n v="248.2"/>
    <n v="421.2"/>
    <n v="420.6"/>
    <n v="137.5"/>
  </r>
  <r>
    <x v="2"/>
    <n v="2018"/>
    <s v="August"/>
    <x v="67"/>
    <n v="407.3"/>
    <n v="393.00000000000006"/>
    <n v="1791.3999999999999"/>
    <n v="250.5"/>
    <n v="424.3"/>
    <n v="422.9"/>
    <n v="138"/>
  </r>
  <r>
    <x v="2"/>
    <n v="2018"/>
    <s v="September"/>
    <x v="68"/>
    <n v="409.20000000000005"/>
    <n v="395.2"/>
    <n v="1772.1000000000001"/>
    <n v="253.7"/>
    <n v="425.40000000000003"/>
    <n v="425.40000000000003"/>
    <n v="138.1"/>
  </r>
  <r>
    <x v="2"/>
    <n v="2018"/>
    <s v="October"/>
    <x v="69"/>
    <n v="411"/>
    <n v="397.29999999999995"/>
    <n v="1777.6"/>
    <n v="256.7"/>
    <n v="426.9"/>
    <n v="427.2"/>
    <n v="138.9"/>
  </r>
  <r>
    <x v="2"/>
    <n v="2018"/>
    <s v="November"/>
    <x v="70"/>
    <n v="413.1"/>
    <n v="398.6"/>
    <n v="1780.9999999999998"/>
    <n v="257.89999999999998"/>
    <n v="428.80000000000007"/>
    <n v="427.9"/>
    <n v="139"/>
  </r>
  <r>
    <x v="2"/>
    <n v="2018"/>
    <s v="December"/>
    <x v="71"/>
    <n v="413.8"/>
    <n v="399.8"/>
    <n v="1770.1"/>
    <n v="251.2"/>
    <n v="429.2"/>
    <n v="428"/>
    <n v="138"/>
  </r>
  <r>
    <x v="2"/>
    <n v="2019"/>
    <s v="January"/>
    <x v="72"/>
    <n v="414.5"/>
    <n v="401.40000000000003"/>
    <n v="1767.9000000000003"/>
    <n v="247.2"/>
    <n v="430.6"/>
    <n v="428.40000000000003"/>
    <n v="138"/>
  </r>
  <r>
    <x v="2"/>
    <n v="2019"/>
    <s v="February"/>
    <x v="73"/>
    <n v="415.5"/>
    <n v="403.7"/>
    <n v="1777.7"/>
    <n v="246.3"/>
    <n v="431.70000000000005"/>
    <n v="429.5"/>
    <n v="138.6"/>
  </r>
  <r>
    <x v="2"/>
    <n v="2019"/>
    <s v="March"/>
    <x v="74"/>
    <n v="416.29999999999995"/>
    <n v="404.7"/>
    <n v="1791.9"/>
    <n v="248.70000000000002"/>
    <n v="432.5"/>
    <n v="431.1"/>
    <n v="139.5"/>
  </r>
  <r>
    <x v="2"/>
    <n v="2019"/>
    <s v="April"/>
    <x v="75"/>
    <n v="418.15000000000003"/>
    <n v="407.35"/>
    <n v="1846.7000000000003"/>
    <n v="249.79999999999998"/>
    <n v="435.5"/>
    <n v="434.05"/>
    <n v="141.80000000000001"/>
  </r>
  <r>
    <x v="2"/>
    <n v="2019"/>
    <s v="May"/>
    <x v="76"/>
    <n v="417.9"/>
    <n v="406.4"/>
    <n v="1835.3000000000002"/>
    <n v="249.5"/>
    <n v="435.29999999999995"/>
    <n v="433.5"/>
    <n v="141.5"/>
  </r>
  <r>
    <x v="2"/>
    <n v="2019"/>
    <s v="June"/>
    <x v="77"/>
    <n v="418.4"/>
    <n v="408.3"/>
    <n v="1858.0999999999997"/>
    <n v="250.1"/>
    <n v="435.70000000000005"/>
    <n v="434.59999999999997"/>
    <n v="142.1"/>
  </r>
  <r>
    <x v="2"/>
    <n v="2019"/>
    <s v="July"/>
    <x v="78"/>
    <n v="419.3"/>
    <n v="410.9"/>
    <n v="1882.1999999999998"/>
    <n v="247.6"/>
    <n v="438.69999999999993"/>
    <n v="436.7"/>
    <n v="143.30000000000001"/>
  </r>
  <r>
    <x v="2"/>
    <n v="2019"/>
    <s v="August"/>
    <x v="79"/>
    <n v="420.2"/>
    <n v="414.7"/>
    <n v="1894.1"/>
    <n v="246.3"/>
    <n v="441.2"/>
    <n v="438.6"/>
    <n v="144.19999999999999"/>
  </r>
  <r>
    <x v="2"/>
    <n v="2019"/>
    <s v="September"/>
    <x v="80"/>
    <n v="420.8"/>
    <n v="416.8"/>
    <n v="1899"/>
    <n v="247.8"/>
    <n v="442.1"/>
    <n v="440.20000000000005"/>
    <n v="144.69999999999999"/>
  </r>
  <r>
    <x v="2"/>
    <n v="2019"/>
    <s v="October"/>
    <x v="81"/>
    <n v="422.20000000000005"/>
    <n v="418.1"/>
    <n v="1927.1000000000001"/>
    <n v="250.4"/>
    <n v="443.4"/>
    <n v="441.5"/>
    <n v="146"/>
  </r>
  <r>
    <x v="2"/>
    <n v="2019"/>
    <s v="November"/>
    <x v="82"/>
    <n v="423.09999999999997"/>
    <n v="419.3"/>
    <n v="1948.3999999999999"/>
    <n v="253.89999999999998"/>
    <n v="444.40000000000003"/>
    <n v="442.9"/>
    <n v="147"/>
  </r>
  <r>
    <x v="2"/>
    <n v="2019"/>
    <s v="December"/>
    <x v="83"/>
    <n v="424.20000000000005"/>
    <n v="420.2"/>
    <n v="1981.5"/>
    <n v="258.8"/>
    <n v="444.5"/>
    <n v="444.9"/>
    <n v="148.30000000000001"/>
  </r>
  <r>
    <x v="2"/>
    <n v="2020"/>
    <s v="January"/>
    <x v="84"/>
    <n v="425.1"/>
    <n v="423.1"/>
    <n v="1968.3999999999999"/>
    <n v="261.2"/>
    <n v="446.1"/>
    <n v="446.40000000000003"/>
    <n v="148.19999999999999"/>
  </r>
  <r>
    <x v="2"/>
    <n v="2020"/>
    <s v="February"/>
    <x v="85"/>
    <n v="426"/>
    <n v="425.6"/>
    <n v="1939.8999999999999"/>
    <n v="264.10000000000002"/>
    <n v="447.40000000000003"/>
    <n v="448.1"/>
    <n v="147.69999999999999"/>
  </r>
  <r>
    <x v="2"/>
    <n v="2020"/>
    <s v="March"/>
    <x v="86"/>
    <n v="427.1"/>
    <n v="428.2"/>
    <n v="1922.1000000000001"/>
    <n v="266"/>
    <n v="447.8"/>
    <n v="449.90000000000003"/>
    <n v="147.30000000000001"/>
  </r>
  <r>
    <x v="2"/>
    <n v="2020"/>
    <s v="April"/>
    <x v="87"/>
    <n v="432.9"/>
    <n v="441.5"/>
    <n v="2019.3"/>
    <n v="266.39999999999998"/>
    <n v="448.5"/>
    <n v="473.2"/>
    <n v="150.80000000000001"/>
  </r>
  <r>
    <x v="2"/>
    <n v="2020"/>
    <s v="May"/>
    <x v="88"/>
    <n v="432.9"/>
    <n v="444.8"/>
    <n v="1844.2999999999997"/>
    <n v="266.39999999999998"/>
    <n v="447.6"/>
    <n v="473.2"/>
    <n v="150.80000000000001"/>
  </r>
  <r>
    <x v="2"/>
    <n v="2020"/>
    <s v="June"/>
    <x v="89"/>
    <n v="432.9"/>
    <n v="444.8"/>
    <n v="2015.4999999999998"/>
    <n v="266.39999999999998"/>
    <n v="447.6"/>
    <n v="473.2"/>
    <n v="150.80000000000001"/>
  </r>
  <r>
    <x v="2"/>
    <n v="2020"/>
    <s v="July"/>
    <x v="90"/>
    <n v="432.9"/>
    <n v="444.8"/>
    <n v="2015.4999999999998"/>
    <n v="266.39999999999998"/>
    <n v="447.6"/>
    <n v="473.2"/>
    <n v="150.80000000000001"/>
  </r>
  <r>
    <x v="2"/>
    <n v="2020"/>
    <s v="August"/>
    <x v="91"/>
    <n v="433"/>
    <n v="445.09999999999997"/>
    <n v="2044.8999999999999"/>
    <n v="272.20000000000005"/>
    <n v="455.5"/>
    <n v="473.2"/>
    <n v="152.9"/>
  </r>
  <r>
    <x v="2"/>
    <n v="2020"/>
    <s v="September"/>
    <x v="92"/>
    <n v="434.6"/>
    <n v="451.6"/>
    <n v="2061.1000000000004"/>
    <n v="272.29999999999995"/>
    <n v="456.6"/>
    <n v="476.5"/>
    <n v="154"/>
  </r>
  <r>
    <x v="2"/>
    <n v="2020"/>
    <s v="October"/>
    <x v="93"/>
    <n v="434.90000000000003"/>
    <n v="451.1"/>
    <n v="2098.1999999999998"/>
    <n v="272.5"/>
    <n v="457.3"/>
    <n v="476.9"/>
    <n v="155.19999999999999"/>
  </r>
  <r>
    <x v="2"/>
    <n v="2020"/>
    <s v="November"/>
    <x v="94"/>
    <n v="436.3"/>
    <n v="454.29999999999995"/>
    <n v="2136.6000000000004"/>
    <n v="272.5"/>
    <n v="459.5"/>
    <n v="479.8"/>
    <n v="156.69999999999999"/>
  </r>
  <r>
    <x v="2"/>
    <n v="2020"/>
    <s v="December"/>
    <x v="95"/>
    <n v="438.20000000000005"/>
    <n v="455.1"/>
    <n v="2138.9"/>
    <n v="273.39999999999998"/>
    <n v="460.79999999999995"/>
    <n v="481.40000000000003"/>
    <n v="156.9"/>
  </r>
  <r>
    <x v="2"/>
    <n v="2021"/>
    <s v="January"/>
    <x v="96"/>
    <n v="440"/>
    <n v="457.2"/>
    <n v="2107.3000000000002"/>
    <n v="279.8"/>
    <n v="459.5"/>
    <n v="484.8"/>
    <n v="156"/>
  </r>
  <r>
    <x v="2"/>
    <n v="2021"/>
    <s v="February"/>
    <x v="97"/>
    <n v="444.2"/>
    <n v="460.3"/>
    <n v="2069.7000000000003"/>
    <n v="289.60000000000002"/>
    <n v="462.9"/>
    <n v="489.90000000000003"/>
    <n v="156.5"/>
  </r>
  <r>
    <x v="2"/>
    <n v="2021"/>
    <s v="March"/>
    <x v="98"/>
    <n v="446.4"/>
    <n v="460.4"/>
    <n v="2063.6999999999998"/>
    <n v="296.5"/>
    <n v="464.70000000000005"/>
    <n v="492.1"/>
    <n v="156.9"/>
  </r>
  <r>
    <x v="2"/>
    <n v="2021"/>
    <s v="April"/>
    <x v="99"/>
    <n v="448.6"/>
    <n v="463.20000000000005"/>
    <n v="2084.1999999999998"/>
    <n v="297"/>
    <n v="466.6"/>
    <n v="494"/>
    <n v="158"/>
  </r>
  <r>
    <x v="2"/>
    <n v="2021"/>
    <s v="May"/>
    <x v="100"/>
    <n v="450.79999999999995"/>
    <n v="470.5"/>
    <n v="2112.4"/>
    <n v="300.5"/>
    <n v="468.29999999999995"/>
    <n v="503.09999999999997"/>
    <n v="159.5"/>
  </r>
  <r>
    <x v="2"/>
    <n v="2021"/>
    <s v="June"/>
    <x v="101"/>
    <n v="452.6"/>
    <n v="469.5"/>
    <n v="2138.5"/>
    <n v="303.60000000000002"/>
    <n v="468.4"/>
    <n v="499.70000000000005"/>
    <n v="160.4"/>
  </r>
  <r>
    <x v="2"/>
    <n v="2021"/>
    <s v="July"/>
    <x v="102"/>
    <n v="455.3"/>
    <n v="472.29999999999995"/>
    <n v="2159.4000000000005"/>
    <n v="307.2"/>
    <n v="472.5"/>
    <n v="501.7"/>
    <n v="161.80000000000001"/>
  </r>
  <r>
    <x v="2"/>
    <n v="2021"/>
    <s v="August"/>
    <x v="103"/>
    <n v="460.7"/>
    <n v="476.1"/>
    <n v="2142.1"/>
    <n v="311.10000000000002"/>
    <n v="475.69999999999993"/>
    <n v="506.2"/>
    <n v="162.30000000000001"/>
  </r>
  <r>
    <x v="2"/>
    <n v="2021"/>
    <s v="September"/>
    <x v="104"/>
    <n v="460.79999999999995"/>
    <n v="476.30000000000007"/>
    <n v="2142"/>
    <n v="311.3"/>
    <n v="475.7"/>
    <n v="506.4"/>
    <n v="162.30000000000001"/>
  </r>
  <r>
    <x v="2"/>
    <n v="2021"/>
    <s v="October"/>
    <x v="105"/>
    <n v="463.50000000000006"/>
    <n v="478.90000000000003"/>
    <n v="2181"/>
    <n v="314.39999999999998"/>
    <n v="478.2"/>
    <n v="509.1"/>
    <n v="164.6"/>
  </r>
  <r>
    <x v="2"/>
    <n v="2021"/>
    <s v="November"/>
    <x v="106"/>
    <n v="467.3"/>
    <n v="482.7"/>
    <n v="2201.6999999999998"/>
    <n v="312.79999999999995"/>
    <n v="480.2"/>
    <n v="511"/>
    <n v="165.6"/>
  </r>
  <r>
    <x v="2"/>
    <n v="2021"/>
    <s v="December"/>
    <x v="107"/>
    <n v="470.7"/>
    <n v="485.1"/>
    <n v="2192.8000000000002"/>
    <n v="313.5"/>
    <n v="480"/>
    <n v="512.20000000000005"/>
    <n v="165.2"/>
  </r>
  <r>
    <x v="2"/>
    <n v="2022"/>
    <s v="January"/>
    <x v="108"/>
    <n v="475.4"/>
    <n v="487.3"/>
    <n v="2176.1"/>
    <n v="314.29999999999995"/>
    <n v="482.3"/>
    <n v="513.4"/>
    <n v="165"/>
  </r>
  <r>
    <x v="2"/>
    <n v="2022"/>
    <s v="February"/>
    <x v="109"/>
    <n v="479.5"/>
    <n v="490.9"/>
    <n v="2172.6"/>
    <n v="316.10000000000002"/>
    <n v="484.9"/>
    <n v="515.4"/>
    <n v="165.5"/>
  </r>
  <r>
    <x v="2"/>
    <n v="2022"/>
    <s v="March"/>
    <x v="110"/>
    <n v="484.6"/>
    <n v="495.8"/>
    <n v="2178.9"/>
    <n v="318.7"/>
    <n v="486.59999999999997"/>
    <n v="518.9"/>
    <n v="166.5"/>
  </r>
  <r>
    <x v="2"/>
    <n v="2022"/>
    <s v="April"/>
    <x v="111"/>
    <n v="489.2"/>
    <n v="499.6"/>
    <n v="2208.6000000000004"/>
    <n v="329.8"/>
    <n v="490.8"/>
    <n v="522.4"/>
    <n v="169.2"/>
  </r>
  <r>
    <x v="2"/>
    <n v="2022"/>
    <s v="May"/>
    <x v="112"/>
    <n v="493.7"/>
    <n v="501.49999999999994"/>
    <n v="2238.1"/>
    <n v="332.9"/>
    <n v="493.8"/>
    <n v="524.5"/>
    <n v="170.8"/>
  </r>
  <r>
    <x v="2"/>
    <n v="2022"/>
    <s v="June"/>
    <x v="113"/>
    <n v="498.4"/>
    <n v="504.2"/>
    <n v="2265.3000000000002"/>
    <n v="332.1"/>
    <n v="495.4"/>
    <n v="526.20000000000005"/>
    <n v="171.4"/>
  </r>
  <r>
    <x v="2"/>
    <n v="2022"/>
    <s v="July"/>
    <x v="114"/>
    <n v="502"/>
    <n v="506.09999999999997"/>
    <n v="2273.9"/>
    <n v="336.9"/>
    <n v="500"/>
    <n v="527.9"/>
    <n v="172.3"/>
  </r>
  <r>
    <x v="2"/>
    <n v="2022"/>
    <s v="August"/>
    <x v="115"/>
    <n v="505.29999999999995"/>
    <n v="509.1"/>
    <n v="2279.6"/>
    <n v="336.1"/>
    <n v="503.1"/>
    <n v="529.20000000000005"/>
    <n v="173.1"/>
  </r>
  <r>
    <x v="2"/>
    <n v="2022"/>
    <s v="September"/>
    <x v="116"/>
    <n v="509.7"/>
    <n v="510.70000000000005"/>
    <n v="2297.1999999999998"/>
    <n v="337.4"/>
    <n v="505.4"/>
    <n v="531.59999999999991"/>
    <n v="174.1"/>
  </r>
  <r>
    <x v="2"/>
    <n v="2022"/>
    <s v="October"/>
    <x v="117"/>
    <n v="511.70000000000005"/>
    <n v="513.29999999999995"/>
    <n v="2315.6000000000004"/>
    <n v="338.8"/>
    <n v="508.4"/>
    <n v="533.20000000000005"/>
    <n v="175.3"/>
  </r>
  <r>
    <x v="2"/>
    <n v="2022"/>
    <s v="November"/>
    <x v="118"/>
    <n v="514.9"/>
    <n v="516.29999999999995"/>
    <n v="2306.6999999999998"/>
    <n v="339.20000000000005"/>
    <n v="510.20000000000005"/>
    <n v="534.70000000000005"/>
    <n v="174.1"/>
  </r>
  <r>
    <x v="2"/>
    <n v="2022"/>
    <s v="December"/>
    <x v="119"/>
    <n v="517.9"/>
    <n v="520.29999999999995"/>
    <n v="2290.6"/>
    <n v="340"/>
    <n v="509.8"/>
    <n v="536.4"/>
    <n v="174.1"/>
  </r>
  <r>
    <x v="2"/>
    <n v="2023"/>
    <s v="January"/>
    <x v="120"/>
    <n v="520.6"/>
    <n v="525.1"/>
    <n v="2307.4"/>
    <n v="339.6"/>
    <n v="511.90000000000003"/>
    <n v="538.30000000000007"/>
    <n v="174.9"/>
  </r>
  <r>
    <x v="2"/>
    <n v="2023"/>
    <s v="February"/>
    <x v="121"/>
    <n v="525.5"/>
    <n v="530.6"/>
    <n v="2308.8999999999996"/>
    <n v="342.6"/>
    <n v="515.20000000000005"/>
    <n v="541.09999999999991"/>
    <n v="176.3"/>
  </r>
  <r>
    <x v="2"/>
    <n v="2023"/>
    <s v="March"/>
    <x v="122"/>
    <n v="525.4"/>
    <n v="530.70000000000005"/>
    <n v="2309.1000000000004"/>
    <n v="342.4"/>
    <n v="515.20000000000005"/>
    <n v="541.09999999999991"/>
    <n v="176.3"/>
  </r>
  <r>
    <x v="2"/>
    <n v="2023"/>
    <s v="April"/>
    <x v="123"/>
    <n v="527.6"/>
    <n v="534.70000000000005"/>
    <n v="2327.7999999999997"/>
    <n v="342.2"/>
    <n v="519"/>
    <n v="543.20000000000005"/>
    <n v="177.4"/>
  </r>
  <r>
    <x v="2"/>
    <n v="2023"/>
    <s v="May"/>
    <x v="124"/>
    <n v="528.70000000000005"/>
    <n v="537"/>
    <n v="2350.1"/>
    <n v="343.8"/>
    <n v="520.5"/>
    <n v="545"/>
    <n v="178.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A75903B-4A67-4A9D-AABE-979B75681172}" name="PivotTable1" cacheId="2" applyNumberFormats="0" applyBorderFormats="0" applyFontFormats="0" applyPatternFormats="0" applyAlignmentFormats="0" applyWidthHeightFormats="1" dataCaption="Values" updatedVersion="8" minRefreshableVersion="3" useAutoFormatting="1" colGrandTotals="0" itemPrintTitles="1" createdVersion="8" indent="0" multipleFieldFilters="0">
  <location ref="A12:H18" firstHeaderRow="1" firstDataRow="3" firstDataCol="1"/>
  <pivotFields count="11">
    <pivotField axis="axisRow" showAll="0">
      <items count="4">
        <item x="0"/>
        <item x="1"/>
        <item x="2"/>
        <item t="default"/>
      </items>
    </pivotField>
    <pivotField showAll="0"/>
    <pivotField showAll="0"/>
    <pivotField axis="axisCol" showAll="0">
      <items count="128">
        <item h="1" x="3"/>
        <item h="1" x="7"/>
        <item h="1" x="11"/>
        <item h="1" x="1"/>
        <item h="1" x="0"/>
        <item h="1" x="6"/>
        <item h="1" x="5"/>
        <item h="1" x="2"/>
        <item h="1" x="4"/>
        <item h="1" x="125"/>
        <item h="1" x="10"/>
        <item h="1" x="9"/>
        <item h="1" x="8"/>
        <item h="1" x="15"/>
        <item h="1" x="19"/>
        <item h="1" x="23"/>
        <item h="1" x="13"/>
        <item h="1" x="12"/>
        <item h="1" x="18"/>
        <item h="1" x="17"/>
        <item h="1" x="14"/>
        <item h="1" x="126"/>
        <item h="1" x="16"/>
        <item h="1" x="22"/>
        <item h="1" x="21"/>
        <item h="1" x="20"/>
        <item h="1" x="27"/>
        <item h="1" x="31"/>
        <item h="1" x="35"/>
        <item h="1" x="25"/>
        <item h="1" x="24"/>
        <item h="1" x="30"/>
        <item h="1" x="29"/>
        <item h="1" x="26"/>
        <item h="1" x="28"/>
        <item h="1" x="34"/>
        <item h="1" x="33"/>
        <item h="1" x="32"/>
        <item h="1" x="39"/>
        <item h="1" x="43"/>
        <item h="1" x="47"/>
        <item h="1" x="37"/>
        <item h="1" x="36"/>
        <item h="1" x="42"/>
        <item h="1" x="41"/>
        <item h="1" x="38"/>
        <item h="1" x="40"/>
        <item h="1" x="46"/>
        <item h="1" x="45"/>
        <item h="1" x="44"/>
        <item h="1" x="51"/>
        <item h="1" x="55"/>
        <item h="1" x="59"/>
        <item h="1" x="49"/>
        <item h="1" x="48"/>
        <item h="1" x="54"/>
        <item h="1" x="53"/>
        <item h="1" x="50"/>
        <item h="1" x="52"/>
        <item h="1" x="58"/>
        <item h="1" x="57"/>
        <item h="1" x="56"/>
        <item h="1" x="63"/>
        <item h="1" x="67"/>
        <item h="1" x="71"/>
        <item h="1" x="61"/>
        <item h="1" x="60"/>
        <item h="1" x="66"/>
        <item h="1" x="65"/>
        <item h="1" x="62"/>
        <item h="1" x="64"/>
        <item h="1" x="70"/>
        <item h="1" x="69"/>
        <item h="1" x="68"/>
        <item h="1" x="75"/>
        <item h="1" x="79"/>
        <item h="1" x="83"/>
        <item h="1" x="73"/>
        <item h="1" x="72"/>
        <item h="1" x="78"/>
        <item h="1" x="77"/>
        <item h="1" x="74"/>
        <item h="1" x="76"/>
        <item h="1" x="82"/>
        <item h="1" x="81"/>
        <item h="1" x="80"/>
        <item h="1" x="87"/>
        <item h="1" x="91"/>
        <item h="1" x="95"/>
        <item h="1" x="85"/>
        <item h="1" x="84"/>
        <item h="1" x="90"/>
        <item h="1" x="89"/>
        <item h="1" x="86"/>
        <item h="1" x="88"/>
        <item h="1" x="94"/>
        <item h="1" x="93"/>
        <item h="1" x="92"/>
        <item h="1" x="99"/>
        <item h="1" x="103"/>
        <item h="1" x="107"/>
        <item h="1" x="97"/>
        <item h="1" x="96"/>
        <item h="1" x="102"/>
        <item h="1" x="101"/>
        <item h="1" x="98"/>
        <item h="1" x="100"/>
        <item h="1" x="106"/>
        <item h="1" x="105"/>
        <item h="1" x="104"/>
        <item h="1" x="111"/>
        <item h="1" x="115"/>
        <item h="1" x="119"/>
        <item h="1" x="109"/>
        <item h="1" x="108"/>
        <item h="1" x="114"/>
        <item h="1" x="113"/>
        <item h="1" x="110"/>
        <item h="1" x="112"/>
        <item h="1" x="118"/>
        <item h="1" x="117"/>
        <item h="1" x="116"/>
        <item h="1" x="123"/>
        <item h="1" x="121"/>
        <item h="1" x="120"/>
        <item h="1" x="122"/>
        <item x="124"/>
        <item t="default"/>
      </items>
    </pivotField>
    <pivotField dataField="1" numFmtId="1" showAll="0"/>
    <pivotField dataField="1" numFmtId="1" showAll="0"/>
    <pivotField dataField="1" numFmtId="1" showAll="0"/>
    <pivotField dataField="1" numFmtId="1" showAll="0"/>
    <pivotField dataField="1" numFmtId="1" showAll="0"/>
    <pivotField dataField="1" numFmtId="1" showAll="0"/>
    <pivotField dataField="1" numFmtId="1" showAll="0"/>
  </pivotFields>
  <rowFields count="1">
    <field x="0"/>
  </rowFields>
  <rowItems count="4">
    <i>
      <x/>
    </i>
    <i>
      <x v="1"/>
    </i>
    <i>
      <x v="2"/>
    </i>
    <i t="grand">
      <x/>
    </i>
  </rowItems>
  <colFields count="2">
    <field x="3"/>
    <field x="-2"/>
  </colFields>
  <colItems count="7">
    <i>
      <x v="126"/>
      <x/>
    </i>
    <i r="1" i="1">
      <x v="1"/>
    </i>
    <i r="1" i="2">
      <x v="2"/>
    </i>
    <i r="1" i="3">
      <x v="3"/>
    </i>
    <i r="1" i="4">
      <x v="4"/>
    </i>
    <i r="1" i="5">
      <x v="5"/>
    </i>
    <i r="1" i="6">
      <x v="6"/>
    </i>
  </colItems>
  <dataFields count="7">
    <dataField name="Average of Food &amp; Beverages" fld="6" subtotal="average" baseField="0" baseItem="0" numFmtId="1"/>
    <dataField name="Average of Luxury" fld="9" subtotal="average" baseField="0" baseItem="0" numFmtId="1"/>
    <dataField name="Average of Essential Service" fld="8" subtotal="average" baseField="0" baseItem="0" numFmtId="1"/>
    <dataField name="Average of General index" fld="10" subtotal="average" baseField="0" baseItem="0" numFmtId="1"/>
    <dataField name="Average of Energy" fld="7" subtotal="average" baseField="0" baseItem="1" numFmtId="1"/>
    <dataField name="Average of Clothing &amp; Footwear" fld="4" subtotal="average" baseField="0" baseItem="0" numFmtId="1"/>
    <dataField name="Average of Health" fld="5" subtotal="average" baseField="0" baseItem="0" numFmtId="1"/>
  </dataFields>
  <formats count="21">
    <format dxfId="87">
      <pivotArea type="all" dataOnly="0" outline="0" fieldPosition="0"/>
    </format>
    <format dxfId="86">
      <pivotArea outline="0" collapsedLevelsAreSubtotals="1" fieldPosition="0"/>
    </format>
    <format dxfId="85">
      <pivotArea type="origin" dataOnly="0" labelOnly="1" outline="0" fieldPosition="0"/>
    </format>
    <format dxfId="84">
      <pivotArea field="3" type="button" dataOnly="0" labelOnly="1" outline="0" axis="axisCol" fieldPosition="0"/>
    </format>
    <format dxfId="83">
      <pivotArea field="-2" type="button" dataOnly="0" labelOnly="1" outline="0" axis="axisCol" fieldPosition="1"/>
    </format>
    <format dxfId="82">
      <pivotArea type="topRight" dataOnly="0" labelOnly="1" outline="0" fieldPosition="0"/>
    </format>
    <format dxfId="81">
      <pivotArea field="0" type="button" dataOnly="0" labelOnly="1" outline="0" axis="axisRow" fieldPosition="0"/>
    </format>
    <format dxfId="80">
      <pivotArea dataOnly="0" labelOnly="1" fieldPosition="0">
        <references count="1">
          <reference field="0" count="0"/>
        </references>
      </pivotArea>
    </format>
    <format dxfId="79">
      <pivotArea dataOnly="0" labelOnly="1" grandRow="1" outline="0" fieldPosition="0"/>
    </format>
    <format dxfId="78">
      <pivotArea dataOnly="0" labelOnly="1" fieldPosition="0">
        <references count="1">
          <reference field="3" count="0"/>
        </references>
      </pivotArea>
    </format>
    <format dxfId="77">
      <pivotArea dataOnly="0" labelOnly="1" outline="0" fieldPosition="0">
        <references count="2">
          <reference field="4294967294" count="7">
            <x v="0"/>
            <x v="1"/>
            <x v="2"/>
            <x v="3"/>
            <x v="4"/>
            <x v="5"/>
            <x v="6"/>
          </reference>
          <reference field="3" count="0" selected="0"/>
        </references>
      </pivotArea>
    </format>
    <format dxfId="76">
      <pivotArea type="all" dataOnly="0" outline="0" fieldPosition="0"/>
    </format>
    <format dxfId="75">
      <pivotArea type="origin" dataOnly="0" labelOnly="1" outline="0" fieldPosition="0"/>
    </format>
    <format dxfId="74">
      <pivotArea field="3" type="button" dataOnly="0" labelOnly="1" outline="0" axis="axisCol" fieldPosition="0"/>
    </format>
    <format dxfId="73">
      <pivotArea field="-2" type="button" dataOnly="0" labelOnly="1" outline="0" axis="axisCol" fieldPosition="1"/>
    </format>
    <format dxfId="72">
      <pivotArea type="topRight" dataOnly="0" labelOnly="1" outline="0" fieldPosition="0"/>
    </format>
    <format dxfId="71">
      <pivotArea dataOnly="0" labelOnly="1" fieldPosition="0">
        <references count="1">
          <reference field="3" count="0"/>
        </references>
      </pivotArea>
    </format>
    <format dxfId="70">
      <pivotArea outline="0" collapsedLevelsAreSubtotals="1" fieldPosition="0"/>
    </format>
    <format dxfId="69">
      <pivotArea field="0" type="button" dataOnly="0" labelOnly="1" outline="0" axis="axisRow" fieldPosition="0"/>
    </format>
    <format dxfId="68">
      <pivotArea dataOnly="0" labelOnly="1" fieldPosition="0">
        <references count="1">
          <reference field="0" count="0"/>
        </references>
      </pivotArea>
    </format>
    <format dxfId="67">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62AFAFE-517C-4F1C-A56C-1745192D6F78}"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1:D15" firstHeaderRow="0" firstDataRow="1" firstDataCol="1" rowPageCount="2" colPageCount="1"/>
  <pivotFields count="6">
    <pivotField axis="axisPage" allDrilled="1" subtotalTop="0" showAll="0" dataSourceSort="1" defaultSubtotal="0" defaultAttributeDrillState="1"/>
    <pivotField axis="axisPage" allDrilled="1" subtotalTop="0" showAll="0" dataSourceSort="1" defaultSubtotal="0" defaultAttributeDrillState="1"/>
    <pivotField axis="axisRow" allDrilled="1" subtotalTop="0" showAll="0" dataSourceSort="1" defaultSubtotal="0" defaultAttributeDrillState="1">
      <items count="3">
        <item x="0"/>
        <item x="1"/>
        <item x="2"/>
      </items>
    </pivotField>
    <pivotField dataField="1" subtotalTop="0" showAll="0" defaultSubtotal="0"/>
    <pivotField dataField="1" subtotalTop="0" showAll="0" defaultSubtotal="0"/>
    <pivotField dataField="1" subtotalTop="0" showAll="0" defaultSubtotal="0"/>
  </pivotFields>
  <rowFields count="1">
    <field x="2"/>
  </rowFields>
  <rowItems count="4">
    <i>
      <x/>
    </i>
    <i>
      <x v="1"/>
    </i>
    <i>
      <x v="2"/>
    </i>
    <i t="grand">
      <x/>
    </i>
  </rowItems>
  <colFields count="1">
    <field x="-2"/>
  </colFields>
  <colItems count="3">
    <i>
      <x/>
    </i>
    <i i="1">
      <x v="1"/>
    </i>
    <i i="2">
      <x v="2"/>
    </i>
  </colItems>
  <pageFields count="2">
    <pageField fld="0" hier="1" name="[Range].[Year].&amp;[2019]" cap="2019"/>
    <pageField fld="1" hier="2" name="[Range].[Month].&amp;[March]" cap="March"/>
  </pageFields>
  <dataFields count="3">
    <dataField name="Essential Service" fld="3" subtotal="average" baseField="2" baseItem="0"/>
    <dataField name="Health" fld="4" subtotal="average" baseField="2" baseItem="0"/>
    <dataField name="Food &amp; Beverages" fld="5" subtotal="average" baseField="2" baseItem="0"/>
  </dataFields>
  <formats count="13">
    <format dxfId="53">
      <pivotArea type="all" dataOnly="0" outline="0" fieldPosition="0"/>
    </format>
    <format dxfId="52">
      <pivotArea outline="0" collapsedLevelsAreSubtotals="1" fieldPosition="0"/>
    </format>
    <format dxfId="51">
      <pivotArea field="2" type="button" dataOnly="0" labelOnly="1" outline="0" axis="axisRow" fieldPosition="0"/>
    </format>
    <format dxfId="50">
      <pivotArea dataOnly="0" labelOnly="1" fieldPosition="0">
        <references count="1">
          <reference field="2" count="0"/>
        </references>
      </pivotArea>
    </format>
    <format dxfId="49">
      <pivotArea dataOnly="0" labelOnly="1" grandRow="1" outline="0" fieldPosition="0"/>
    </format>
    <format dxfId="48">
      <pivotArea dataOnly="0" labelOnly="1" outline="0" fieldPosition="0">
        <references count="1">
          <reference field="4294967294" count="3">
            <x v="0"/>
            <x v="1"/>
            <x v="2"/>
          </reference>
        </references>
      </pivotArea>
    </format>
    <format dxfId="47">
      <pivotArea type="all" dataOnly="0" outline="0" fieldPosition="0"/>
    </format>
    <format dxfId="46">
      <pivotArea outline="0" collapsedLevelsAreSubtotals="1" fieldPosition="0"/>
    </format>
    <format dxfId="45">
      <pivotArea field="2" type="button" dataOnly="0" labelOnly="1" outline="0" axis="axisRow" fieldPosition="0"/>
    </format>
    <format dxfId="44">
      <pivotArea dataOnly="0" labelOnly="1" fieldPosition="0">
        <references count="1">
          <reference field="2" count="0"/>
        </references>
      </pivotArea>
    </format>
    <format dxfId="43">
      <pivotArea dataOnly="0" labelOnly="1" grandRow="1" outline="0" fieldPosition="0"/>
    </format>
    <format dxfId="42">
      <pivotArea dataOnly="0" labelOnly="1" outline="0" fieldPosition="0">
        <references count="1">
          <reference field="4294967294" count="3">
            <x v="0"/>
            <x v="1"/>
            <x v="2"/>
          </reference>
        </references>
      </pivotArea>
    </format>
    <format dxfId="41">
      <pivotArea grandRow="1" outline="0" collapsedLevelsAreSubtotals="1" fieldPosition="0"/>
    </format>
  </formats>
  <pivotHierarchies count="27">
    <pivotHierarchy dragToData="1"/>
    <pivotHierarchy multipleItemSelectionAllowed="1" dragToData="1">
      <members count="1" level="1">
        <member name="[Range].[Year].&amp;[2019]"/>
      </members>
    </pivotHierarchy>
    <pivotHierarchy multipleItemSelectionAllowed="1" dragToData="1">
      <members count="1" level="1">
        <member name="[Range].[Month].&amp;[March]"/>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Health"/>
    <pivotHierarchy dragToData="1"/>
    <pivotHierarchy dragToData="1"/>
    <pivotHierarchy dragToData="1" caption="Food &amp; Beverages"/>
    <pivotHierarchy dragToData="1" caption="Essential Service"/>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ucket!$A$1:$J$373">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1B592AD-7BE3-4EF4-B4ED-A061D970E7D2}" name="PivotTable5" cacheId="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22:D26" firstHeaderRow="0" firstDataRow="1" firstDataCol="1" rowPageCount="2" colPageCount="1"/>
  <pivotFields count="6">
    <pivotField axis="axisPage" allDrilled="1" subtotalTop="0" showAll="0" dataSourceSort="1" defaultSubtotal="0" defaultAttributeDrillState="1"/>
    <pivotField axis="axisPage" allDrilled="1" subtotalTop="0" showAll="0" dataSourceSort="1" defaultSubtotal="0" defaultAttributeDrillState="1"/>
    <pivotField axis="axisRow" allDrilled="1" subtotalTop="0" showAll="0" dataSourceSort="1" defaultSubtotal="0" defaultAttributeDrillState="1">
      <items count="3">
        <item x="0"/>
        <item x="1"/>
        <item x="2"/>
      </items>
    </pivotField>
    <pivotField dataField="1" subtotalTop="0" showAll="0" defaultSubtotal="0"/>
    <pivotField dataField="1" subtotalTop="0" showAll="0" defaultSubtotal="0"/>
    <pivotField dataField="1" subtotalTop="0" showAll="0" defaultSubtotal="0"/>
  </pivotFields>
  <rowFields count="1">
    <field x="2"/>
  </rowFields>
  <rowItems count="4">
    <i>
      <x/>
    </i>
    <i>
      <x v="1"/>
    </i>
    <i>
      <x v="2"/>
    </i>
    <i t="grand">
      <x/>
    </i>
  </rowItems>
  <colFields count="1">
    <field x="-2"/>
  </colFields>
  <colItems count="3">
    <i>
      <x/>
    </i>
    <i i="1">
      <x v="1"/>
    </i>
    <i i="2">
      <x v="2"/>
    </i>
  </colItems>
  <pageFields count="2">
    <pageField fld="0" hier="1" name="[Range].[Year].&amp;[2020]" cap="2020"/>
    <pageField fld="1" hier="2" name="[Range].[Month].&amp;[March]" cap="March"/>
  </pageFields>
  <dataFields count="3">
    <dataField name="Essential Service" fld="3" subtotal="average" baseField="2" baseItem="0"/>
    <dataField name="Health" fld="4" subtotal="average" baseField="2" baseItem="0"/>
    <dataField name="Food &amp; Beverages" fld="5" subtotal="average" baseField="2" baseItem="0"/>
  </dataFields>
  <formats count="13">
    <format dxfId="66">
      <pivotArea type="all" dataOnly="0" outline="0" fieldPosition="0"/>
    </format>
    <format dxfId="65">
      <pivotArea outline="0" collapsedLevelsAreSubtotals="1" fieldPosition="0"/>
    </format>
    <format dxfId="64">
      <pivotArea field="2" type="button" dataOnly="0" labelOnly="1" outline="0" axis="axisRow" fieldPosition="0"/>
    </format>
    <format dxfId="63">
      <pivotArea dataOnly="0" labelOnly="1" fieldPosition="0">
        <references count="1">
          <reference field="2" count="0"/>
        </references>
      </pivotArea>
    </format>
    <format dxfId="62">
      <pivotArea dataOnly="0" labelOnly="1" grandRow="1" outline="0" fieldPosition="0"/>
    </format>
    <format dxfId="61">
      <pivotArea dataOnly="0" labelOnly="1" outline="0" fieldPosition="0">
        <references count="1">
          <reference field="4294967294" count="3">
            <x v="0"/>
            <x v="1"/>
            <x v="2"/>
          </reference>
        </references>
      </pivotArea>
    </format>
    <format dxfId="60">
      <pivotArea type="all" dataOnly="0" outline="0" fieldPosition="0"/>
    </format>
    <format dxfId="59">
      <pivotArea outline="0" collapsedLevelsAreSubtotals="1" fieldPosition="0"/>
    </format>
    <format dxfId="58">
      <pivotArea field="2" type="button" dataOnly="0" labelOnly="1" outline="0" axis="axisRow" fieldPosition="0"/>
    </format>
    <format dxfId="57">
      <pivotArea dataOnly="0" labelOnly="1" fieldPosition="0">
        <references count="1">
          <reference field="2" count="0"/>
        </references>
      </pivotArea>
    </format>
    <format dxfId="56">
      <pivotArea dataOnly="0" labelOnly="1" grandRow="1" outline="0" fieldPosition="0"/>
    </format>
    <format dxfId="55">
      <pivotArea dataOnly="0" labelOnly="1" outline="0" fieldPosition="0">
        <references count="1">
          <reference field="4294967294" count="3">
            <x v="0"/>
            <x v="1"/>
            <x v="2"/>
          </reference>
        </references>
      </pivotArea>
    </format>
    <format dxfId="54">
      <pivotArea grandRow="1" outline="0" collapsedLevelsAreSubtotals="1" fieldPosition="0"/>
    </format>
  </formats>
  <pivotHierarchies count="27">
    <pivotHierarchy dragToData="1"/>
    <pivotHierarchy multipleItemSelectionAllowed="1" dragToData="1">
      <members count="1" level="1">
        <member name="[Range].[Year].&amp;[2020]"/>
      </members>
    </pivotHierarchy>
    <pivotHierarchy multipleItemSelectionAllowed="1" dragToData="1">
      <members count="1" level="1">
        <member name="[Range].[Month].&amp;[March]"/>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Health"/>
    <pivotHierarchy dragToData="1"/>
    <pivotHierarchy dragToData="1"/>
    <pivotHierarchy dragToData="1" caption="Food &amp; Beverages"/>
    <pivotHierarchy dragToData="1" caption="Essential Service"/>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ucket!$A$1:$J$373">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F7A84-F693-4F6E-84E2-0CE499264AE4}">
  <dimension ref="A1:A27"/>
  <sheetViews>
    <sheetView workbookViewId="0">
      <selection activeCell="A16" sqref="A16"/>
    </sheetView>
  </sheetViews>
  <sheetFormatPr defaultRowHeight="14.4" x14ac:dyDescent="0.3"/>
  <cols>
    <col min="1" max="1" width="66.5546875" bestFit="1" customWidth="1"/>
  </cols>
  <sheetData>
    <row r="1" spans="1:1" x14ac:dyDescent="0.3">
      <c r="A1" s="11" t="s">
        <v>143</v>
      </c>
    </row>
    <row r="2" spans="1:1" x14ac:dyDescent="0.3">
      <c r="A2" s="11"/>
    </row>
    <row r="3" spans="1:1" x14ac:dyDescent="0.3">
      <c r="A3" s="11" t="s">
        <v>144</v>
      </c>
    </row>
    <row r="4" spans="1:1" x14ac:dyDescent="0.3">
      <c r="A4" s="11"/>
    </row>
    <row r="5" spans="1:1" x14ac:dyDescent="0.3">
      <c r="A5" s="11" t="s">
        <v>145</v>
      </c>
    </row>
    <row r="6" spans="1:1" x14ac:dyDescent="0.3">
      <c r="A6" s="11"/>
    </row>
    <row r="7" spans="1:1" ht="18" x14ac:dyDescent="0.3">
      <c r="A7" s="70"/>
    </row>
    <row r="8" spans="1:1" x14ac:dyDescent="0.3">
      <c r="A8" s="12"/>
    </row>
    <row r="9" spans="1:1" x14ac:dyDescent="0.3">
      <c r="A9" s="71"/>
    </row>
    <row r="10" spans="1:1" x14ac:dyDescent="0.3">
      <c r="A10" s="12"/>
    </row>
    <row r="11" spans="1:1" x14ac:dyDescent="0.3">
      <c r="A11" s="72"/>
    </row>
    <row r="12" spans="1:1" x14ac:dyDescent="0.3">
      <c r="A12" s="71"/>
    </row>
    <row r="13" spans="1:1" x14ac:dyDescent="0.3">
      <c r="A13" s="12"/>
    </row>
    <row r="14" spans="1:1" x14ac:dyDescent="0.3">
      <c r="A14" s="72"/>
    </row>
    <row r="15" spans="1:1" x14ac:dyDescent="0.3">
      <c r="A15" s="71"/>
    </row>
    <row r="16" spans="1:1" x14ac:dyDescent="0.3">
      <c r="A16" s="12"/>
    </row>
    <row r="17" spans="1:1" x14ac:dyDescent="0.3">
      <c r="A17" s="72"/>
    </row>
    <row r="18" spans="1:1" x14ac:dyDescent="0.3">
      <c r="A18" s="71"/>
    </row>
    <row r="19" spans="1:1" x14ac:dyDescent="0.3">
      <c r="A19" s="12"/>
    </row>
    <row r="20" spans="1:1" x14ac:dyDescent="0.3">
      <c r="A20" s="73"/>
    </row>
    <row r="21" spans="1:1" x14ac:dyDescent="0.3">
      <c r="A21" s="71"/>
    </row>
    <row r="22" spans="1:1" x14ac:dyDescent="0.3">
      <c r="A22" s="12"/>
    </row>
    <row r="23" spans="1:1" x14ac:dyDescent="0.3">
      <c r="A23" s="72"/>
    </row>
    <row r="24" spans="1:1" x14ac:dyDescent="0.3">
      <c r="A24" s="71"/>
    </row>
    <row r="26" spans="1:1" x14ac:dyDescent="0.3">
      <c r="A26" s="72"/>
    </row>
    <row r="27" spans="1:1" x14ac:dyDescent="0.3">
      <c r="A27" s="7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4E9BC-F1EC-4034-A9B5-7E6E49FA0DE6}">
  <dimension ref="A1:H30"/>
  <sheetViews>
    <sheetView topLeftCell="A5" workbookViewId="0">
      <selection activeCell="B5" sqref="B5"/>
    </sheetView>
  </sheetViews>
  <sheetFormatPr defaultRowHeight="14.4" x14ac:dyDescent="0.3"/>
  <cols>
    <col min="1" max="1" width="9.109375" customWidth="1"/>
    <col min="2" max="2" width="48.6640625" customWidth="1"/>
    <col min="4" max="4" width="20.21875" bestFit="1" customWidth="1"/>
    <col min="5" max="5" width="43.6640625" bestFit="1" customWidth="1"/>
  </cols>
  <sheetData>
    <row r="1" spans="1:8" x14ac:dyDescent="0.3">
      <c r="A1" s="11" t="s">
        <v>56</v>
      </c>
      <c r="B1" s="11" t="s">
        <v>57</v>
      </c>
    </row>
    <row r="2" spans="1:8" x14ac:dyDescent="0.3">
      <c r="A2" s="11"/>
      <c r="B2" s="11"/>
      <c r="D2" s="11" t="s">
        <v>69</v>
      </c>
      <c r="E2" s="11" t="s">
        <v>66</v>
      </c>
    </row>
    <row r="3" spans="1:8" ht="133.19999999999999" customHeight="1" x14ac:dyDescent="0.3">
      <c r="A3" s="1" t="s">
        <v>52</v>
      </c>
      <c r="B3" s="1" t="s">
        <v>63</v>
      </c>
      <c r="D3" s="11" t="s">
        <v>68</v>
      </c>
      <c r="E3" s="13" t="s">
        <v>67</v>
      </c>
    </row>
    <row r="4" spans="1:8" ht="49.8" customHeight="1" x14ac:dyDescent="0.3">
      <c r="A4" s="1" t="s">
        <v>51</v>
      </c>
      <c r="B4" s="1" t="s">
        <v>58</v>
      </c>
      <c r="D4" s="11" t="s">
        <v>70</v>
      </c>
      <c r="E4" s="13" t="s">
        <v>71</v>
      </c>
    </row>
    <row r="5" spans="1:8" ht="45" customHeight="1" x14ac:dyDescent="0.3">
      <c r="A5" s="1" t="s">
        <v>55</v>
      </c>
      <c r="B5" s="1" t="s">
        <v>59</v>
      </c>
      <c r="D5" s="12" t="s">
        <v>72</v>
      </c>
      <c r="E5" s="13" t="s">
        <v>73</v>
      </c>
    </row>
    <row r="6" spans="1:8" ht="46.8" customHeight="1" x14ac:dyDescent="0.3">
      <c r="A6" s="1" t="s">
        <v>23</v>
      </c>
      <c r="B6" s="1" t="s">
        <v>60</v>
      </c>
      <c r="D6" s="11" t="s">
        <v>74</v>
      </c>
      <c r="E6" s="11" t="s">
        <v>75</v>
      </c>
    </row>
    <row r="7" spans="1:8" ht="39" customHeight="1" x14ac:dyDescent="0.3">
      <c r="A7" s="1" t="s">
        <v>53</v>
      </c>
      <c r="B7" s="1" t="s">
        <v>61</v>
      </c>
    </row>
    <row r="8" spans="1:8" ht="37.200000000000003" customHeight="1" x14ac:dyDescent="0.3">
      <c r="A8" s="1" t="s">
        <v>54</v>
      </c>
      <c r="B8" s="1" t="s">
        <v>62</v>
      </c>
      <c r="D8" s="11" t="s">
        <v>201</v>
      </c>
    </row>
    <row r="9" spans="1:8" ht="25.2" customHeight="1" x14ac:dyDescent="0.3">
      <c r="A9" s="1" t="s">
        <v>64</v>
      </c>
      <c r="B9" s="1" t="s">
        <v>64</v>
      </c>
      <c r="D9" s="11" t="s">
        <v>202</v>
      </c>
      <c r="E9" t="s">
        <v>148</v>
      </c>
    </row>
    <row r="10" spans="1:8" x14ac:dyDescent="0.3">
      <c r="D10" s="11" t="s">
        <v>203</v>
      </c>
      <c r="E10" t="s">
        <v>200</v>
      </c>
    </row>
    <row r="11" spans="1:8" x14ac:dyDescent="0.3">
      <c r="E11" t="s">
        <v>147</v>
      </c>
      <c r="H11" t="s">
        <v>149</v>
      </c>
    </row>
    <row r="12" spans="1:8" x14ac:dyDescent="0.3">
      <c r="D12" s="11" t="s">
        <v>204</v>
      </c>
      <c r="E12" t="s">
        <v>146</v>
      </c>
    </row>
    <row r="13" spans="1:8" x14ac:dyDescent="0.3">
      <c r="D13" s="11" t="s">
        <v>205</v>
      </c>
      <c r="E13" t="s">
        <v>149</v>
      </c>
    </row>
    <row r="14" spans="1:8" x14ac:dyDescent="0.3">
      <c r="E14" t="s">
        <v>150</v>
      </c>
    </row>
    <row r="16" spans="1:8" x14ac:dyDescent="0.3">
      <c r="B16" s="69"/>
    </row>
    <row r="17" spans="2:2" x14ac:dyDescent="0.3">
      <c r="B17" s="69"/>
    </row>
    <row r="18" spans="2:2" x14ac:dyDescent="0.3">
      <c r="B18" s="69"/>
    </row>
    <row r="19" spans="2:2" x14ac:dyDescent="0.3">
      <c r="B19" s="69"/>
    </row>
    <row r="20" spans="2:2" x14ac:dyDescent="0.3">
      <c r="B20" s="69"/>
    </row>
    <row r="21" spans="2:2" x14ac:dyDescent="0.3">
      <c r="B21" s="69"/>
    </row>
    <row r="22" spans="2:2" x14ac:dyDescent="0.3">
      <c r="B22" s="69"/>
    </row>
    <row r="23" spans="2:2" x14ac:dyDescent="0.3">
      <c r="B23" s="69"/>
    </row>
    <row r="24" spans="2:2" x14ac:dyDescent="0.3">
      <c r="B24" s="69"/>
    </row>
    <row r="25" spans="2:2" x14ac:dyDescent="0.3">
      <c r="B25" s="69"/>
    </row>
    <row r="26" spans="2:2" x14ac:dyDescent="0.3">
      <c r="B26" s="69"/>
    </row>
    <row r="27" spans="2:2" x14ac:dyDescent="0.3">
      <c r="B27" s="69"/>
    </row>
    <row r="28" spans="2:2" x14ac:dyDescent="0.3">
      <c r="B28" s="69"/>
    </row>
    <row r="29" spans="2:2" x14ac:dyDescent="0.3">
      <c r="B29" s="69"/>
    </row>
    <row r="30" spans="2:2" x14ac:dyDescent="0.3">
      <c r="B30" s="6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63F67-625A-42DA-BB2B-279A9A929830}">
  <dimension ref="A1:AD373"/>
  <sheetViews>
    <sheetView workbookViewId="0">
      <pane ySplit="1" topLeftCell="A2" activePane="bottomLeft" state="frozen"/>
      <selection pane="bottomLeft" activeCell="H383" sqref="H383"/>
    </sheetView>
  </sheetViews>
  <sheetFormatPr defaultRowHeight="14.4" x14ac:dyDescent="0.3"/>
  <sheetData>
    <row r="1" spans="1:3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3">
      <c r="A2" t="s">
        <v>30</v>
      </c>
      <c r="B2">
        <v>2013</v>
      </c>
      <c r="C2" t="s">
        <v>31</v>
      </c>
      <c r="D2">
        <v>107.5</v>
      </c>
      <c r="E2">
        <v>106.3</v>
      </c>
      <c r="F2">
        <v>108.1</v>
      </c>
      <c r="G2">
        <v>104.9</v>
      </c>
      <c r="H2">
        <v>106.1</v>
      </c>
      <c r="I2">
        <v>103.9</v>
      </c>
      <c r="J2">
        <v>101.9</v>
      </c>
      <c r="K2">
        <v>106.1</v>
      </c>
      <c r="L2">
        <v>106.8</v>
      </c>
      <c r="M2">
        <v>103.1</v>
      </c>
      <c r="N2">
        <v>104.8</v>
      </c>
      <c r="O2">
        <v>106.7</v>
      </c>
      <c r="P2">
        <v>105.5</v>
      </c>
      <c r="Q2">
        <v>105.1</v>
      </c>
      <c r="R2">
        <v>106.5</v>
      </c>
      <c r="S2">
        <v>105.8</v>
      </c>
      <c r="T2">
        <v>106.4</v>
      </c>
      <c r="U2" t="s">
        <v>32</v>
      </c>
      <c r="V2">
        <v>105.5</v>
      </c>
      <c r="W2">
        <v>104.8</v>
      </c>
      <c r="X2">
        <v>104</v>
      </c>
      <c r="Y2">
        <v>103.3</v>
      </c>
      <c r="Z2">
        <v>103.4</v>
      </c>
      <c r="AA2">
        <v>103.8</v>
      </c>
      <c r="AB2">
        <v>104.7</v>
      </c>
      <c r="AC2">
        <v>104</v>
      </c>
      <c r="AD2">
        <v>105.1</v>
      </c>
    </row>
    <row r="3" spans="1:30" x14ac:dyDescent="0.3">
      <c r="A3" t="s">
        <v>33</v>
      </c>
      <c r="B3">
        <v>2013</v>
      </c>
      <c r="C3" t="s">
        <v>31</v>
      </c>
      <c r="D3">
        <v>110.5</v>
      </c>
      <c r="E3">
        <v>109.1</v>
      </c>
      <c r="F3">
        <v>113</v>
      </c>
      <c r="G3">
        <v>103.6</v>
      </c>
      <c r="H3">
        <v>103.4</v>
      </c>
      <c r="I3">
        <v>102.3</v>
      </c>
      <c r="J3">
        <v>102.9</v>
      </c>
      <c r="K3">
        <v>105.8</v>
      </c>
      <c r="L3">
        <v>105.1</v>
      </c>
      <c r="M3">
        <v>101.8</v>
      </c>
      <c r="N3">
        <v>105.1</v>
      </c>
      <c r="O3">
        <v>107.9</v>
      </c>
      <c r="P3">
        <v>105.9</v>
      </c>
      <c r="Q3">
        <v>105.2</v>
      </c>
      <c r="R3">
        <v>105.9</v>
      </c>
      <c r="S3">
        <v>105</v>
      </c>
      <c r="T3">
        <v>105.8</v>
      </c>
      <c r="U3">
        <v>100.3</v>
      </c>
      <c r="V3">
        <v>105.4</v>
      </c>
      <c r="W3">
        <v>104.8</v>
      </c>
      <c r="X3">
        <v>104.1</v>
      </c>
      <c r="Y3">
        <v>103.2</v>
      </c>
      <c r="Z3">
        <v>102.9</v>
      </c>
      <c r="AA3">
        <v>103.5</v>
      </c>
      <c r="AB3">
        <v>104.3</v>
      </c>
      <c r="AC3">
        <v>103.7</v>
      </c>
      <c r="AD3">
        <v>104</v>
      </c>
    </row>
    <row r="4" spans="1:30" x14ac:dyDescent="0.3">
      <c r="A4" t="s">
        <v>34</v>
      </c>
      <c r="B4">
        <v>2013</v>
      </c>
      <c r="C4" t="s">
        <v>31</v>
      </c>
      <c r="D4">
        <v>108.4</v>
      </c>
      <c r="E4">
        <v>107.3</v>
      </c>
      <c r="F4">
        <v>110</v>
      </c>
      <c r="G4">
        <v>104.4</v>
      </c>
      <c r="H4">
        <v>105.1</v>
      </c>
      <c r="I4">
        <v>103.2</v>
      </c>
      <c r="J4">
        <v>102.2</v>
      </c>
      <c r="K4">
        <v>106</v>
      </c>
      <c r="L4">
        <v>106.2</v>
      </c>
      <c r="M4">
        <v>102.7</v>
      </c>
      <c r="N4">
        <v>104.9</v>
      </c>
      <c r="O4">
        <v>107.3</v>
      </c>
      <c r="P4">
        <v>105.6</v>
      </c>
      <c r="Q4">
        <v>105.1</v>
      </c>
      <c r="R4">
        <v>106.3</v>
      </c>
      <c r="S4">
        <v>105.5</v>
      </c>
      <c r="T4">
        <v>106.2</v>
      </c>
      <c r="U4">
        <v>100.3</v>
      </c>
      <c r="V4">
        <v>105.5</v>
      </c>
      <c r="W4">
        <v>104.8</v>
      </c>
      <c r="X4">
        <v>104</v>
      </c>
      <c r="Y4">
        <v>103.2</v>
      </c>
      <c r="Z4">
        <v>103.1</v>
      </c>
      <c r="AA4">
        <v>103.6</v>
      </c>
      <c r="AB4">
        <v>104.5</v>
      </c>
      <c r="AC4">
        <v>103.9</v>
      </c>
      <c r="AD4">
        <v>104.6</v>
      </c>
    </row>
    <row r="5" spans="1:30" x14ac:dyDescent="0.3">
      <c r="A5" t="s">
        <v>30</v>
      </c>
      <c r="B5">
        <v>2013</v>
      </c>
      <c r="C5" t="s">
        <v>35</v>
      </c>
      <c r="D5">
        <v>109.2</v>
      </c>
      <c r="E5">
        <v>108.7</v>
      </c>
      <c r="F5">
        <v>110.2</v>
      </c>
      <c r="G5">
        <v>105.4</v>
      </c>
      <c r="H5">
        <v>106.7</v>
      </c>
      <c r="I5">
        <v>104</v>
      </c>
      <c r="J5">
        <v>102.4</v>
      </c>
      <c r="K5">
        <v>105.9</v>
      </c>
      <c r="L5">
        <v>105.7</v>
      </c>
      <c r="M5">
        <v>103.1</v>
      </c>
      <c r="N5">
        <v>105.1</v>
      </c>
      <c r="O5">
        <v>107.7</v>
      </c>
      <c r="P5">
        <v>106.3</v>
      </c>
      <c r="Q5">
        <v>105.6</v>
      </c>
      <c r="R5">
        <v>107.1</v>
      </c>
      <c r="S5">
        <v>106.3</v>
      </c>
      <c r="T5">
        <v>107</v>
      </c>
      <c r="U5" t="s">
        <v>32</v>
      </c>
      <c r="V5">
        <v>106.2</v>
      </c>
      <c r="W5">
        <v>105.2</v>
      </c>
      <c r="X5">
        <v>104.4</v>
      </c>
      <c r="Y5">
        <v>103.9</v>
      </c>
      <c r="Z5">
        <v>104</v>
      </c>
      <c r="AA5">
        <v>104.1</v>
      </c>
      <c r="AB5">
        <v>104.6</v>
      </c>
      <c r="AC5">
        <v>104.4</v>
      </c>
      <c r="AD5">
        <v>105.8</v>
      </c>
    </row>
    <row r="6" spans="1:30" x14ac:dyDescent="0.3">
      <c r="A6" t="s">
        <v>33</v>
      </c>
      <c r="B6">
        <v>2013</v>
      </c>
      <c r="C6" t="s">
        <v>35</v>
      </c>
      <c r="D6">
        <v>112.9</v>
      </c>
      <c r="E6">
        <v>112.9</v>
      </c>
      <c r="F6">
        <v>116.9</v>
      </c>
      <c r="G6">
        <v>104</v>
      </c>
      <c r="H6">
        <v>103.5</v>
      </c>
      <c r="I6">
        <v>103.1</v>
      </c>
      <c r="J6">
        <v>104.9</v>
      </c>
      <c r="K6">
        <v>104.1</v>
      </c>
      <c r="L6">
        <v>103.8</v>
      </c>
      <c r="M6">
        <v>102.3</v>
      </c>
      <c r="N6">
        <v>106</v>
      </c>
      <c r="O6">
        <v>109</v>
      </c>
      <c r="P6">
        <v>107.2</v>
      </c>
      <c r="Q6">
        <v>106</v>
      </c>
      <c r="R6">
        <v>106.6</v>
      </c>
      <c r="S6">
        <v>105.5</v>
      </c>
      <c r="T6">
        <v>106.4</v>
      </c>
      <c r="U6">
        <v>100.4</v>
      </c>
      <c r="V6">
        <v>105.7</v>
      </c>
      <c r="W6">
        <v>105.2</v>
      </c>
      <c r="X6">
        <v>104.7</v>
      </c>
      <c r="Y6">
        <v>104.4</v>
      </c>
      <c r="Z6">
        <v>103.3</v>
      </c>
      <c r="AA6">
        <v>103.7</v>
      </c>
      <c r="AB6">
        <v>104.3</v>
      </c>
      <c r="AC6">
        <v>104.3</v>
      </c>
      <c r="AD6">
        <v>104.7</v>
      </c>
    </row>
    <row r="7" spans="1:30" x14ac:dyDescent="0.3">
      <c r="A7" t="s">
        <v>34</v>
      </c>
      <c r="B7">
        <v>2013</v>
      </c>
      <c r="C7" t="s">
        <v>35</v>
      </c>
      <c r="D7">
        <v>110.4</v>
      </c>
      <c r="E7">
        <v>110.2</v>
      </c>
      <c r="F7">
        <v>112.8</v>
      </c>
      <c r="G7">
        <v>104.9</v>
      </c>
      <c r="H7">
        <v>105.5</v>
      </c>
      <c r="I7">
        <v>103.6</v>
      </c>
      <c r="J7">
        <v>103.2</v>
      </c>
      <c r="K7">
        <v>105.3</v>
      </c>
      <c r="L7">
        <v>105.1</v>
      </c>
      <c r="M7">
        <v>102.8</v>
      </c>
      <c r="N7">
        <v>105.5</v>
      </c>
      <c r="O7">
        <v>108.3</v>
      </c>
      <c r="P7">
        <v>106.6</v>
      </c>
      <c r="Q7">
        <v>105.7</v>
      </c>
      <c r="R7">
        <v>106.9</v>
      </c>
      <c r="S7">
        <v>106</v>
      </c>
      <c r="T7">
        <v>106.8</v>
      </c>
      <c r="U7">
        <v>100.4</v>
      </c>
      <c r="V7">
        <v>106</v>
      </c>
      <c r="W7">
        <v>105.2</v>
      </c>
      <c r="X7">
        <v>104.5</v>
      </c>
      <c r="Y7">
        <v>104.2</v>
      </c>
      <c r="Z7">
        <v>103.6</v>
      </c>
      <c r="AA7">
        <v>103.9</v>
      </c>
      <c r="AB7">
        <v>104.5</v>
      </c>
      <c r="AC7">
        <v>104.4</v>
      </c>
      <c r="AD7">
        <v>105.3</v>
      </c>
    </row>
    <row r="8" spans="1:30" x14ac:dyDescent="0.3">
      <c r="A8" t="s">
        <v>30</v>
      </c>
      <c r="B8">
        <v>2013</v>
      </c>
      <c r="C8" t="s">
        <v>36</v>
      </c>
      <c r="D8">
        <v>110.2</v>
      </c>
      <c r="E8">
        <v>108.8</v>
      </c>
      <c r="F8">
        <v>109.9</v>
      </c>
      <c r="G8">
        <v>105.6</v>
      </c>
      <c r="H8">
        <v>106.2</v>
      </c>
      <c r="I8">
        <v>105.7</v>
      </c>
      <c r="J8">
        <v>101.4</v>
      </c>
      <c r="K8">
        <v>105.7</v>
      </c>
      <c r="L8">
        <v>105</v>
      </c>
      <c r="M8">
        <v>103.3</v>
      </c>
      <c r="N8">
        <v>105.6</v>
      </c>
      <c r="O8">
        <v>108.2</v>
      </c>
      <c r="P8">
        <v>106.6</v>
      </c>
      <c r="Q8">
        <v>106.5</v>
      </c>
      <c r="R8">
        <v>107.6</v>
      </c>
      <c r="S8">
        <v>106.8</v>
      </c>
      <c r="T8">
        <v>107.5</v>
      </c>
      <c r="U8" t="s">
        <v>32</v>
      </c>
      <c r="V8">
        <v>106.1</v>
      </c>
      <c r="W8">
        <v>105.6</v>
      </c>
      <c r="X8">
        <v>104.7</v>
      </c>
      <c r="Y8">
        <v>104.6</v>
      </c>
      <c r="Z8">
        <v>104</v>
      </c>
      <c r="AA8">
        <v>104.3</v>
      </c>
      <c r="AB8">
        <v>104.3</v>
      </c>
      <c r="AC8">
        <v>104.6</v>
      </c>
      <c r="AD8">
        <v>106</v>
      </c>
    </row>
    <row r="9" spans="1:30" x14ac:dyDescent="0.3">
      <c r="A9" t="s">
        <v>33</v>
      </c>
      <c r="B9">
        <v>2013</v>
      </c>
      <c r="C9" t="s">
        <v>36</v>
      </c>
      <c r="D9">
        <v>113.9</v>
      </c>
      <c r="E9">
        <v>111.4</v>
      </c>
      <c r="F9">
        <v>113.2</v>
      </c>
      <c r="G9">
        <v>104.3</v>
      </c>
      <c r="H9">
        <v>102.7</v>
      </c>
      <c r="I9">
        <v>104.9</v>
      </c>
      <c r="J9">
        <v>103.8</v>
      </c>
      <c r="K9">
        <v>103.5</v>
      </c>
      <c r="L9">
        <v>102.6</v>
      </c>
      <c r="M9">
        <v>102.4</v>
      </c>
      <c r="N9">
        <v>107</v>
      </c>
      <c r="O9">
        <v>109.8</v>
      </c>
      <c r="P9">
        <v>107.3</v>
      </c>
      <c r="Q9">
        <v>106.8</v>
      </c>
      <c r="R9">
        <v>107.2</v>
      </c>
      <c r="S9">
        <v>106</v>
      </c>
      <c r="T9">
        <v>107</v>
      </c>
      <c r="U9">
        <v>100.4</v>
      </c>
      <c r="V9">
        <v>106</v>
      </c>
      <c r="W9">
        <v>105.7</v>
      </c>
      <c r="X9">
        <v>105.2</v>
      </c>
      <c r="Y9">
        <v>105.5</v>
      </c>
      <c r="Z9">
        <v>103.5</v>
      </c>
      <c r="AA9">
        <v>103.8</v>
      </c>
      <c r="AB9">
        <v>104.2</v>
      </c>
      <c r="AC9">
        <v>104.9</v>
      </c>
      <c r="AD9">
        <v>105</v>
      </c>
    </row>
    <row r="10" spans="1:30" x14ac:dyDescent="0.3">
      <c r="A10" t="s">
        <v>34</v>
      </c>
      <c r="B10">
        <v>2013</v>
      </c>
      <c r="C10" t="s">
        <v>36</v>
      </c>
      <c r="D10">
        <v>111.4</v>
      </c>
      <c r="E10">
        <v>109.7</v>
      </c>
      <c r="F10">
        <v>111.2</v>
      </c>
      <c r="G10">
        <v>105.1</v>
      </c>
      <c r="H10">
        <v>104.9</v>
      </c>
      <c r="I10">
        <v>105.3</v>
      </c>
      <c r="J10">
        <v>102.2</v>
      </c>
      <c r="K10">
        <v>105</v>
      </c>
      <c r="L10">
        <v>104.2</v>
      </c>
      <c r="M10">
        <v>103</v>
      </c>
      <c r="N10">
        <v>106.2</v>
      </c>
      <c r="O10">
        <v>108.9</v>
      </c>
      <c r="P10">
        <v>106.9</v>
      </c>
      <c r="Q10">
        <v>106.6</v>
      </c>
      <c r="R10">
        <v>107.4</v>
      </c>
      <c r="S10">
        <v>106.5</v>
      </c>
      <c r="T10">
        <v>107.3</v>
      </c>
      <c r="U10">
        <v>100.4</v>
      </c>
      <c r="V10">
        <v>106.1</v>
      </c>
      <c r="W10">
        <v>105.6</v>
      </c>
      <c r="X10">
        <v>104.9</v>
      </c>
      <c r="Y10">
        <v>105.1</v>
      </c>
      <c r="Z10">
        <v>103.7</v>
      </c>
      <c r="AA10">
        <v>104</v>
      </c>
      <c r="AB10">
        <v>104.3</v>
      </c>
      <c r="AC10">
        <v>104.7</v>
      </c>
      <c r="AD10">
        <v>105.5</v>
      </c>
    </row>
    <row r="11" spans="1:30" x14ac:dyDescent="0.3">
      <c r="A11" t="s">
        <v>30</v>
      </c>
      <c r="B11">
        <v>2013</v>
      </c>
      <c r="C11" t="s">
        <v>37</v>
      </c>
      <c r="D11">
        <v>110.2</v>
      </c>
      <c r="E11">
        <v>109.5</v>
      </c>
      <c r="F11">
        <v>106.9</v>
      </c>
      <c r="G11">
        <v>106.3</v>
      </c>
      <c r="H11">
        <v>105.7</v>
      </c>
      <c r="I11">
        <v>108.3</v>
      </c>
      <c r="J11">
        <v>103.4</v>
      </c>
      <c r="K11">
        <v>105.7</v>
      </c>
      <c r="L11">
        <v>104.2</v>
      </c>
      <c r="M11">
        <v>103.2</v>
      </c>
      <c r="N11">
        <v>106.5</v>
      </c>
      <c r="O11">
        <v>108.8</v>
      </c>
      <c r="P11">
        <v>107.1</v>
      </c>
      <c r="Q11">
        <v>107.1</v>
      </c>
      <c r="R11">
        <v>108.1</v>
      </c>
      <c r="S11">
        <v>107.4</v>
      </c>
      <c r="T11">
        <v>108</v>
      </c>
      <c r="U11" t="s">
        <v>32</v>
      </c>
      <c r="V11">
        <v>106.5</v>
      </c>
      <c r="W11">
        <v>106.1</v>
      </c>
      <c r="X11">
        <v>105.1</v>
      </c>
      <c r="Y11">
        <v>104.4</v>
      </c>
      <c r="Z11">
        <v>104.5</v>
      </c>
      <c r="AA11">
        <v>104.8</v>
      </c>
      <c r="AB11">
        <v>102.7</v>
      </c>
      <c r="AC11">
        <v>104.6</v>
      </c>
      <c r="AD11">
        <v>106.4</v>
      </c>
    </row>
    <row r="12" spans="1:30" x14ac:dyDescent="0.3">
      <c r="A12" t="s">
        <v>33</v>
      </c>
      <c r="B12">
        <v>2013</v>
      </c>
      <c r="C12" t="s">
        <v>37</v>
      </c>
      <c r="D12">
        <v>114.6</v>
      </c>
      <c r="E12">
        <v>113.4</v>
      </c>
      <c r="F12">
        <v>106</v>
      </c>
      <c r="G12">
        <v>104.7</v>
      </c>
      <c r="H12">
        <v>102.1</v>
      </c>
      <c r="I12">
        <v>109.5</v>
      </c>
      <c r="J12">
        <v>109.7</v>
      </c>
      <c r="K12">
        <v>104.6</v>
      </c>
      <c r="L12">
        <v>102</v>
      </c>
      <c r="M12">
        <v>103.5</v>
      </c>
      <c r="N12">
        <v>108.2</v>
      </c>
      <c r="O12">
        <v>110.6</v>
      </c>
      <c r="P12">
        <v>108.8</v>
      </c>
      <c r="Q12">
        <v>108.5</v>
      </c>
      <c r="R12">
        <v>107.9</v>
      </c>
      <c r="S12">
        <v>106.4</v>
      </c>
      <c r="T12">
        <v>107.7</v>
      </c>
      <c r="U12">
        <v>100.5</v>
      </c>
      <c r="V12">
        <v>106.4</v>
      </c>
      <c r="W12">
        <v>106.5</v>
      </c>
      <c r="X12">
        <v>105.7</v>
      </c>
      <c r="Y12">
        <v>105</v>
      </c>
      <c r="Z12">
        <v>104</v>
      </c>
      <c r="AA12">
        <v>105.2</v>
      </c>
      <c r="AB12">
        <v>103.2</v>
      </c>
      <c r="AC12">
        <v>105.1</v>
      </c>
      <c r="AD12">
        <v>105.7</v>
      </c>
    </row>
    <row r="13" spans="1:30" x14ac:dyDescent="0.3">
      <c r="A13" t="s">
        <v>34</v>
      </c>
      <c r="B13">
        <v>2013</v>
      </c>
      <c r="C13" t="s">
        <v>37</v>
      </c>
      <c r="D13">
        <v>111.6</v>
      </c>
      <c r="E13">
        <v>110.9</v>
      </c>
      <c r="F13">
        <v>106.6</v>
      </c>
      <c r="G13">
        <v>105.7</v>
      </c>
      <c r="H13">
        <v>104.4</v>
      </c>
      <c r="I13">
        <v>108.9</v>
      </c>
      <c r="J13">
        <v>105.5</v>
      </c>
      <c r="K13">
        <v>105.3</v>
      </c>
      <c r="L13">
        <v>103.5</v>
      </c>
      <c r="M13">
        <v>103.3</v>
      </c>
      <c r="N13">
        <v>107.2</v>
      </c>
      <c r="O13">
        <v>109.6</v>
      </c>
      <c r="P13">
        <v>107.7</v>
      </c>
      <c r="Q13">
        <v>107.5</v>
      </c>
      <c r="R13">
        <v>108</v>
      </c>
      <c r="S13">
        <v>107</v>
      </c>
      <c r="T13">
        <v>107.9</v>
      </c>
      <c r="U13">
        <v>100.5</v>
      </c>
      <c r="V13">
        <v>106.5</v>
      </c>
      <c r="W13">
        <v>106.3</v>
      </c>
      <c r="X13">
        <v>105.3</v>
      </c>
      <c r="Y13">
        <v>104.7</v>
      </c>
      <c r="Z13">
        <v>104.2</v>
      </c>
      <c r="AA13">
        <v>105</v>
      </c>
      <c r="AB13">
        <v>102.9</v>
      </c>
      <c r="AC13">
        <v>104.8</v>
      </c>
      <c r="AD13">
        <v>106.1</v>
      </c>
    </row>
    <row r="14" spans="1:30" x14ac:dyDescent="0.3">
      <c r="A14" t="s">
        <v>30</v>
      </c>
      <c r="B14">
        <v>2013</v>
      </c>
      <c r="C14" t="s">
        <v>38</v>
      </c>
      <c r="D14">
        <v>110.9</v>
      </c>
      <c r="E14">
        <v>109.8</v>
      </c>
      <c r="F14">
        <v>105.9</v>
      </c>
      <c r="G14">
        <v>107.5</v>
      </c>
      <c r="H14">
        <v>105.3</v>
      </c>
      <c r="I14">
        <v>108.1</v>
      </c>
      <c r="J14">
        <v>107.3</v>
      </c>
      <c r="K14">
        <v>106.1</v>
      </c>
      <c r="L14">
        <v>103.7</v>
      </c>
      <c r="M14">
        <v>104</v>
      </c>
      <c r="N14">
        <v>107.4</v>
      </c>
      <c r="O14">
        <v>109.9</v>
      </c>
      <c r="P14">
        <v>108.1</v>
      </c>
      <c r="Q14">
        <v>108.1</v>
      </c>
      <c r="R14">
        <v>108.8</v>
      </c>
      <c r="S14">
        <v>107.9</v>
      </c>
      <c r="T14">
        <v>108.6</v>
      </c>
      <c r="U14" t="s">
        <v>32</v>
      </c>
      <c r="V14">
        <v>107.5</v>
      </c>
      <c r="W14">
        <v>106.8</v>
      </c>
      <c r="X14">
        <v>105.7</v>
      </c>
      <c r="Y14">
        <v>104.1</v>
      </c>
      <c r="Z14">
        <v>105</v>
      </c>
      <c r="AA14">
        <v>105.5</v>
      </c>
      <c r="AB14">
        <v>102.1</v>
      </c>
      <c r="AC14">
        <v>104.8</v>
      </c>
      <c r="AD14">
        <v>107.2</v>
      </c>
    </row>
    <row r="15" spans="1:30" x14ac:dyDescent="0.3">
      <c r="A15" t="s">
        <v>33</v>
      </c>
      <c r="B15">
        <v>2013</v>
      </c>
      <c r="C15" t="s">
        <v>38</v>
      </c>
      <c r="D15">
        <v>115.4</v>
      </c>
      <c r="E15">
        <v>114.2</v>
      </c>
      <c r="F15">
        <v>102.7</v>
      </c>
      <c r="G15">
        <v>105.5</v>
      </c>
      <c r="H15">
        <v>101.5</v>
      </c>
      <c r="I15">
        <v>110.6</v>
      </c>
      <c r="J15">
        <v>123.7</v>
      </c>
      <c r="K15">
        <v>105.2</v>
      </c>
      <c r="L15">
        <v>101.9</v>
      </c>
      <c r="M15">
        <v>105</v>
      </c>
      <c r="N15">
        <v>109.1</v>
      </c>
      <c r="O15">
        <v>111.3</v>
      </c>
      <c r="P15">
        <v>111.1</v>
      </c>
      <c r="Q15">
        <v>109.8</v>
      </c>
      <c r="R15">
        <v>108.5</v>
      </c>
      <c r="S15">
        <v>106.7</v>
      </c>
      <c r="T15">
        <v>108.3</v>
      </c>
      <c r="U15">
        <v>100.5</v>
      </c>
      <c r="V15">
        <v>107.2</v>
      </c>
      <c r="W15">
        <v>107.1</v>
      </c>
      <c r="X15">
        <v>106.2</v>
      </c>
      <c r="Y15">
        <v>103.9</v>
      </c>
      <c r="Z15">
        <v>104.6</v>
      </c>
      <c r="AA15">
        <v>105.7</v>
      </c>
      <c r="AB15">
        <v>102.6</v>
      </c>
      <c r="AC15">
        <v>104.9</v>
      </c>
      <c r="AD15">
        <v>106.6</v>
      </c>
    </row>
    <row r="16" spans="1:30" x14ac:dyDescent="0.3">
      <c r="A16" t="s">
        <v>34</v>
      </c>
      <c r="B16">
        <v>2013</v>
      </c>
      <c r="C16" t="s">
        <v>38</v>
      </c>
      <c r="D16">
        <v>112.3</v>
      </c>
      <c r="E16">
        <v>111.3</v>
      </c>
      <c r="F16">
        <v>104.7</v>
      </c>
      <c r="G16">
        <v>106.8</v>
      </c>
      <c r="H16">
        <v>103.9</v>
      </c>
      <c r="I16">
        <v>109.3</v>
      </c>
      <c r="J16">
        <v>112.9</v>
      </c>
      <c r="K16">
        <v>105.8</v>
      </c>
      <c r="L16">
        <v>103.1</v>
      </c>
      <c r="M16">
        <v>104.3</v>
      </c>
      <c r="N16">
        <v>108.1</v>
      </c>
      <c r="O16">
        <v>110.5</v>
      </c>
      <c r="P16">
        <v>109.2</v>
      </c>
      <c r="Q16">
        <v>108.6</v>
      </c>
      <c r="R16">
        <v>108.7</v>
      </c>
      <c r="S16">
        <v>107.4</v>
      </c>
      <c r="T16">
        <v>108.5</v>
      </c>
      <c r="U16">
        <v>100.5</v>
      </c>
      <c r="V16">
        <v>107.4</v>
      </c>
      <c r="W16">
        <v>106.9</v>
      </c>
      <c r="X16">
        <v>105.9</v>
      </c>
      <c r="Y16">
        <v>104</v>
      </c>
      <c r="Z16">
        <v>104.8</v>
      </c>
      <c r="AA16">
        <v>105.6</v>
      </c>
      <c r="AB16">
        <v>102.3</v>
      </c>
      <c r="AC16">
        <v>104.8</v>
      </c>
      <c r="AD16">
        <v>106.9</v>
      </c>
    </row>
    <row r="17" spans="1:30" x14ac:dyDescent="0.3">
      <c r="A17" t="s">
        <v>30</v>
      </c>
      <c r="B17">
        <v>2013</v>
      </c>
      <c r="C17" t="s">
        <v>39</v>
      </c>
      <c r="D17">
        <v>112.3</v>
      </c>
      <c r="E17">
        <v>112.1</v>
      </c>
      <c r="F17">
        <v>108.1</v>
      </c>
      <c r="G17">
        <v>108.3</v>
      </c>
      <c r="H17">
        <v>105.9</v>
      </c>
      <c r="I17">
        <v>109.2</v>
      </c>
      <c r="J17">
        <v>118</v>
      </c>
      <c r="K17">
        <v>106.8</v>
      </c>
      <c r="L17">
        <v>104.1</v>
      </c>
      <c r="M17">
        <v>105.4</v>
      </c>
      <c r="N17">
        <v>108.2</v>
      </c>
      <c r="O17">
        <v>111</v>
      </c>
      <c r="P17">
        <v>110.6</v>
      </c>
      <c r="Q17">
        <v>109</v>
      </c>
      <c r="R17">
        <v>109.7</v>
      </c>
      <c r="S17">
        <v>108.8</v>
      </c>
      <c r="T17">
        <v>109.5</v>
      </c>
      <c r="U17" t="s">
        <v>32</v>
      </c>
      <c r="V17">
        <v>108.5</v>
      </c>
      <c r="W17">
        <v>107.5</v>
      </c>
      <c r="X17">
        <v>106.3</v>
      </c>
      <c r="Y17">
        <v>105</v>
      </c>
      <c r="Z17">
        <v>105.6</v>
      </c>
      <c r="AA17">
        <v>106.5</v>
      </c>
      <c r="AB17">
        <v>102.5</v>
      </c>
      <c r="AC17">
        <v>105.5</v>
      </c>
      <c r="AD17">
        <v>108.9</v>
      </c>
    </row>
    <row r="18" spans="1:30" x14ac:dyDescent="0.3">
      <c r="A18" t="s">
        <v>33</v>
      </c>
      <c r="B18">
        <v>2013</v>
      </c>
      <c r="C18" t="s">
        <v>39</v>
      </c>
      <c r="D18">
        <v>117</v>
      </c>
      <c r="E18">
        <v>120.1</v>
      </c>
      <c r="F18">
        <v>112.5</v>
      </c>
      <c r="G18">
        <v>107.3</v>
      </c>
      <c r="H18">
        <v>101.3</v>
      </c>
      <c r="I18">
        <v>112.4</v>
      </c>
      <c r="J18">
        <v>143.6</v>
      </c>
      <c r="K18">
        <v>105.4</v>
      </c>
      <c r="L18">
        <v>101.4</v>
      </c>
      <c r="M18">
        <v>106.4</v>
      </c>
      <c r="N18">
        <v>110</v>
      </c>
      <c r="O18">
        <v>112.2</v>
      </c>
      <c r="P18">
        <v>115</v>
      </c>
      <c r="Q18">
        <v>110.9</v>
      </c>
      <c r="R18">
        <v>109.2</v>
      </c>
      <c r="S18">
        <v>107.2</v>
      </c>
      <c r="T18">
        <v>108.9</v>
      </c>
      <c r="U18">
        <v>106.6</v>
      </c>
      <c r="V18">
        <v>108</v>
      </c>
      <c r="W18">
        <v>107.7</v>
      </c>
      <c r="X18">
        <v>106.5</v>
      </c>
      <c r="Y18">
        <v>105.2</v>
      </c>
      <c r="Z18">
        <v>105.2</v>
      </c>
      <c r="AA18">
        <v>108.1</v>
      </c>
      <c r="AB18">
        <v>103.3</v>
      </c>
      <c r="AC18">
        <v>106.1</v>
      </c>
      <c r="AD18">
        <v>109.7</v>
      </c>
    </row>
    <row r="19" spans="1:30" x14ac:dyDescent="0.3">
      <c r="A19" t="s">
        <v>34</v>
      </c>
      <c r="B19">
        <v>2013</v>
      </c>
      <c r="C19" t="s">
        <v>39</v>
      </c>
      <c r="D19">
        <v>113.8</v>
      </c>
      <c r="E19">
        <v>114.9</v>
      </c>
      <c r="F19">
        <v>109.8</v>
      </c>
      <c r="G19">
        <v>107.9</v>
      </c>
      <c r="H19">
        <v>104.2</v>
      </c>
      <c r="I19">
        <v>110.7</v>
      </c>
      <c r="J19">
        <v>126.7</v>
      </c>
      <c r="K19">
        <v>106.3</v>
      </c>
      <c r="L19">
        <v>103.2</v>
      </c>
      <c r="M19">
        <v>105.7</v>
      </c>
      <c r="N19">
        <v>109</v>
      </c>
      <c r="O19">
        <v>111.6</v>
      </c>
      <c r="P19">
        <v>112.2</v>
      </c>
      <c r="Q19">
        <v>109.5</v>
      </c>
      <c r="R19">
        <v>109.5</v>
      </c>
      <c r="S19">
        <v>108.1</v>
      </c>
      <c r="T19">
        <v>109.3</v>
      </c>
      <c r="U19">
        <v>106.6</v>
      </c>
      <c r="V19">
        <v>108.3</v>
      </c>
      <c r="W19">
        <v>107.6</v>
      </c>
      <c r="X19">
        <v>106.4</v>
      </c>
      <c r="Y19">
        <v>105.1</v>
      </c>
      <c r="Z19">
        <v>105.4</v>
      </c>
      <c r="AA19">
        <v>107.4</v>
      </c>
      <c r="AB19">
        <v>102.8</v>
      </c>
      <c r="AC19">
        <v>105.8</v>
      </c>
      <c r="AD19">
        <v>109.3</v>
      </c>
    </row>
    <row r="20" spans="1:30" x14ac:dyDescent="0.3">
      <c r="A20" t="s">
        <v>30</v>
      </c>
      <c r="B20">
        <v>2013</v>
      </c>
      <c r="C20" t="s">
        <v>40</v>
      </c>
      <c r="D20">
        <v>113.4</v>
      </c>
      <c r="E20">
        <v>114.9</v>
      </c>
      <c r="F20">
        <v>110.5</v>
      </c>
      <c r="G20">
        <v>109.3</v>
      </c>
      <c r="H20">
        <v>106.2</v>
      </c>
      <c r="I20">
        <v>110.3</v>
      </c>
      <c r="J20">
        <v>129.19999999999999</v>
      </c>
      <c r="K20">
        <v>107.1</v>
      </c>
      <c r="L20">
        <v>104.3</v>
      </c>
      <c r="M20">
        <v>106.4</v>
      </c>
      <c r="N20">
        <v>109.1</v>
      </c>
      <c r="O20">
        <v>112.1</v>
      </c>
      <c r="P20">
        <v>113.1</v>
      </c>
      <c r="Q20">
        <v>109.8</v>
      </c>
      <c r="R20">
        <v>110.5</v>
      </c>
      <c r="S20">
        <v>109.5</v>
      </c>
      <c r="T20">
        <v>110.3</v>
      </c>
      <c r="U20" t="s">
        <v>32</v>
      </c>
      <c r="V20">
        <v>109.5</v>
      </c>
      <c r="W20">
        <v>108.3</v>
      </c>
      <c r="X20">
        <v>106.9</v>
      </c>
      <c r="Y20">
        <v>106.8</v>
      </c>
      <c r="Z20">
        <v>106.4</v>
      </c>
      <c r="AA20">
        <v>107.8</v>
      </c>
      <c r="AB20">
        <v>102.5</v>
      </c>
      <c r="AC20">
        <v>106.5</v>
      </c>
      <c r="AD20">
        <v>110.7</v>
      </c>
    </row>
    <row r="21" spans="1:30" x14ac:dyDescent="0.3">
      <c r="A21" t="s">
        <v>33</v>
      </c>
      <c r="B21">
        <v>2013</v>
      </c>
      <c r="C21" t="s">
        <v>40</v>
      </c>
      <c r="D21">
        <v>117.8</v>
      </c>
      <c r="E21">
        <v>119.2</v>
      </c>
      <c r="F21">
        <v>114</v>
      </c>
      <c r="G21">
        <v>108.3</v>
      </c>
      <c r="H21">
        <v>101.1</v>
      </c>
      <c r="I21">
        <v>113.2</v>
      </c>
      <c r="J21">
        <v>160.9</v>
      </c>
      <c r="K21">
        <v>105.1</v>
      </c>
      <c r="L21">
        <v>101.3</v>
      </c>
      <c r="M21">
        <v>107.5</v>
      </c>
      <c r="N21">
        <v>110.4</v>
      </c>
      <c r="O21">
        <v>113.1</v>
      </c>
      <c r="P21">
        <v>117.5</v>
      </c>
      <c r="Q21">
        <v>111.7</v>
      </c>
      <c r="R21">
        <v>109.8</v>
      </c>
      <c r="S21">
        <v>107.8</v>
      </c>
      <c r="T21">
        <v>109.5</v>
      </c>
      <c r="U21">
        <v>107.7</v>
      </c>
      <c r="V21">
        <v>108.6</v>
      </c>
      <c r="W21">
        <v>108.1</v>
      </c>
      <c r="X21">
        <v>107.1</v>
      </c>
      <c r="Y21">
        <v>107.3</v>
      </c>
      <c r="Z21">
        <v>105.9</v>
      </c>
      <c r="AA21">
        <v>110.1</v>
      </c>
      <c r="AB21">
        <v>103.2</v>
      </c>
      <c r="AC21">
        <v>107.3</v>
      </c>
      <c r="AD21">
        <v>111.4</v>
      </c>
    </row>
    <row r="22" spans="1:30" x14ac:dyDescent="0.3">
      <c r="A22" t="s">
        <v>34</v>
      </c>
      <c r="B22">
        <v>2013</v>
      </c>
      <c r="C22" t="s">
        <v>40</v>
      </c>
      <c r="D22">
        <v>114.8</v>
      </c>
      <c r="E22">
        <v>116.4</v>
      </c>
      <c r="F22">
        <v>111.9</v>
      </c>
      <c r="G22">
        <v>108.9</v>
      </c>
      <c r="H22">
        <v>104.3</v>
      </c>
      <c r="I22">
        <v>111.7</v>
      </c>
      <c r="J22">
        <v>140</v>
      </c>
      <c r="K22">
        <v>106.4</v>
      </c>
      <c r="L22">
        <v>103.3</v>
      </c>
      <c r="M22">
        <v>106.8</v>
      </c>
      <c r="N22">
        <v>109.6</v>
      </c>
      <c r="O22">
        <v>112.6</v>
      </c>
      <c r="P22">
        <v>114.7</v>
      </c>
      <c r="Q22">
        <v>110.3</v>
      </c>
      <c r="R22">
        <v>110.2</v>
      </c>
      <c r="S22">
        <v>108.8</v>
      </c>
      <c r="T22">
        <v>110</v>
      </c>
      <c r="U22">
        <v>107.7</v>
      </c>
      <c r="V22">
        <v>109.2</v>
      </c>
      <c r="W22">
        <v>108.2</v>
      </c>
      <c r="X22">
        <v>107</v>
      </c>
      <c r="Y22">
        <v>107.1</v>
      </c>
      <c r="Z22">
        <v>106.1</v>
      </c>
      <c r="AA22">
        <v>109.1</v>
      </c>
      <c r="AB22">
        <v>102.8</v>
      </c>
      <c r="AC22">
        <v>106.9</v>
      </c>
      <c r="AD22">
        <v>111</v>
      </c>
    </row>
    <row r="23" spans="1:30" x14ac:dyDescent="0.3">
      <c r="A23" t="s">
        <v>30</v>
      </c>
      <c r="B23">
        <v>2013</v>
      </c>
      <c r="C23" t="s">
        <v>41</v>
      </c>
      <c r="D23">
        <v>114.3</v>
      </c>
      <c r="E23">
        <v>115.4</v>
      </c>
      <c r="F23">
        <v>111.1</v>
      </c>
      <c r="G23">
        <v>110</v>
      </c>
      <c r="H23">
        <v>106.4</v>
      </c>
      <c r="I23">
        <v>110.8</v>
      </c>
      <c r="J23">
        <v>138.9</v>
      </c>
      <c r="K23">
        <v>107.4</v>
      </c>
      <c r="L23">
        <v>104.1</v>
      </c>
      <c r="M23">
        <v>106.9</v>
      </c>
      <c r="N23">
        <v>109.7</v>
      </c>
      <c r="O23">
        <v>112.6</v>
      </c>
      <c r="P23">
        <v>114.9</v>
      </c>
      <c r="Q23">
        <v>110.7</v>
      </c>
      <c r="R23">
        <v>111.3</v>
      </c>
      <c r="S23">
        <v>110.2</v>
      </c>
      <c r="T23">
        <v>111.1</v>
      </c>
      <c r="U23" t="s">
        <v>32</v>
      </c>
      <c r="V23">
        <v>109.9</v>
      </c>
      <c r="W23">
        <v>108.7</v>
      </c>
      <c r="X23">
        <v>107.5</v>
      </c>
      <c r="Y23">
        <v>107.8</v>
      </c>
      <c r="Z23">
        <v>106.8</v>
      </c>
      <c r="AA23">
        <v>108.7</v>
      </c>
      <c r="AB23">
        <v>105</v>
      </c>
      <c r="AC23">
        <v>107.5</v>
      </c>
      <c r="AD23">
        <v>112.1</v>
      </c>
    </row>
    <row r="24" spans="1:30" x14ac:dyDescent="0.3">
      <c r="A24" t="s">
        <v>33</v>
      </c>
      <c r="B24">
        <v>2013</v>
      </c>
      <c r="C24" t="s">
        <v>41</v>
      </c>
      <c r="D24">
        <v>118.3</v>
      </c>
      <c r="E24">
        <v>120.4</v>
      </c>
      <c r="F24">
        <v>112.7</v>
      </c>
      <c r="G24">
        <v>108.9</v>
      </c>
      <c r="H24">
        <v>101.1</v>
      </c>
      <c r="I24">
        <v>108.7</v>
      </c>
      <c r="J24">
        <v>177</v>
      </c>
      <c r="K24">
        <v>104.7</v>
      </c>
      <c r="L24">
        <v>101</v>
      </c>
      <c r="M24">
        <v>108.5</v>
      </c>
      <c r="N24">
        <v>110.9</v>
      </c>
      <c r="O24">
        <v>114.3</v>
      </c>
      <c r="P24">
        <v>119.6</v>
      </c>
      <c r="Q24">
        <v>112.4</v>
      </c>
      <c r="R24">
        <v>110.6</v>
      </c>
      <c r="S24">
        <v>108.3</v>
      </c>
      <c r="T24">
        <v>110.2</v>
      </c>
      <c r="U24">
        <v>108.9</v>
      </c>
      <c r="V24">
        <v>109.3</v>
      </c>
      <c r="W24">
        <v>108.7</v>
      </c>
      <c r="X24">
        <v>107.6</v>
      </c>
      <c r="Y24">
        <v>108.1</v>
      </c>
      <c r="Z24">
        <v>106.5</v>
      </c>
      <c r="AA24">
        <v>110.8</v>
      </c>
      <c r="AB24">
        <v>106</v>
      </c>
      <c r="AC24">
        <v>108.3</v>
      </c>
      <c r="AD24">
        <v>112.7</v>
      </c>
    </row>
    <row r="25" spans="1:30" x14ac:dyDescent="0.3">
      <c r="A25" t="s">
        <v>34</v>
      </c>
      <c r="B25">
        <v>2013</v>
      </c>
      <c r="C25" t="s">
        <v>41</v>
      </c>
      <c r="D25">
        <v>115.6</v>
      </c>
      <c r="E25">
        <v>117.2</v>
      </c>
      <c r="F25">
        <v>111.7</v>
      </c>
      <c r="G25">
        <v>109.6</v>
      </c>
      <c r="H25">
        <v>104.5</v>
      </c>
      <c r="I25">
        <v>109.8</v>
      </c>
      <c r="J25">
        <v>151.80000000000001</v>
      </c>
      <c r="K25">
        <v>106.5</v>
      </c>
      <c r="L25">
        <v>103.1</v>
      </c>
      <c r="M25">
        <v>107.4</v>
      </c>
      <c r="N25">
        <v>110.2</v>
      </c>
      <c r="O25">
        <v>113.4</v>
      </c>
      <c r="P25">
        <v>116.6</v>
      </c>
      <c r="Q25">
        <v>111.2</v>
      </c>
      <c r="R25">
        <v>111</v>
      </c>
      <c r="S25">
        <v>109.4</v>
      </c>
      <c r="T25">
        <v>110.7</v>
      </c>
      <c r="U25">
        <v>108.9</v>
      </c>
      <c r="V25">
        <v>109.7</v>
      </c>
      <c r="W25">
        <v>108.7</v>
      </c>
      <c r="X25">
        <v>107.5</v>
      </c>
      <c r="Y25">
        <v>108</v>
      </c>
      <c r="Z25">
        <v>106.6</v>
      </c>
      <c r="AA25">
        <v>109.9</v>
      </c>
      <c r="AB25">
        <v>105.4</v>
      </c>
      <c r="AC25">
        <v>107.9</v>
      </c>
      <c r="AD25">
        <v>112.4</v>
      </c>
    </row>
    <row r="26" spans="1:30" x14ac:dyDescent="0.3">
      <c r="A26" t="s">
        <v>30</v>
      </c>
      <c r="B26">
        <v>2013</v>
      </c>
      <c r="C26" t="s">
        <v>42</v>
      </c>
      <c r="D26">
        <v>115.4</v>
      </c>
      <c r="E26">
        <v>115.7</v>
      </c>
      <c r="F26">
        <v>111.7</v>
      </c>
      <c r="G26">
        <v>111</v>
      </c>
      <c r="H26">
        <v>107.4</v>
      </c>
      <c r="I26">
        <v>110.9</v>
      </c>
      <c r="J26">
        <v>154</v>
      </c>
      <c r="K26">
        <v>108.1</v>
      </c>
      <c r="L26">
        <v>104.2</v>
      </c>
      <c r="M26">
        <v>107.9</v>
      </c>
      <c r="N26">
        <v>110.4</v>
      </c>
      <c r="O26">
        <v>114</v>
      </c>
      <c r="P26">
        <v>117.8</v>
      </c>
      <c r="Q26">
        <v>111.7</v>
      </c>
      <c r="R26">
        <v>112.7</v>
      </c>
      <c r="S26">
        <v>111.4</v>
      </c>
      <c r="T26">
        <v>112.5</v>
      </c>
      <c r="U26" t="s">
        <v>32</v>
      </c>
      <c r="V26">
        <v>111.1</v>
      </c>
      <c r="W26">
        <v>109.6</v>
      </c>
      <c r="X26">
        <v>108.3</v>
      </c>
      <c r="Y26">
        <v>109.3</v>
      </c>
      <c r="Z26">
        <v>107.7</v>
      </c>
      <c r="AA26">
        <v>109.8</v>
      </c>
      <c r="AB26">
        <v>106.7</v>
      </c>
      <c r="AC26">
        <v>108.7</v>
      </c>
      <c r="AD26">
        <v>114.2</v>
      </c>
    </row>
    <row r="27" spans="1:30" x14ac:dyDescent="0.3">
      <c r="A27" t="s">
        <v>33</v>
      </c>
      <c r="B27">
        <v>2013</v>
      </c>
      <c r="C27" t="s">
        <v>42</v>
      </c>
      <c r="D27">
        <v>118.6</v>
      </c>
      <c r="E27">
        <v>119.1</v>
      </c>
      <c r="F27">
        <v>113.2</v>
      </c>
      <c r="G27">
        <v>109.6</v>
      </c>
      <c r="H27">
        <v>101.7</v>
      </c>
      <c r="I27">
        <v>103.2</v>
      </c>
      <c r="J27">
        <v>174.3</v>
      </c>
      <c r="K27">
        <v>105.1</v>
      </c>
      <c r="L27">
        <v>100.8</v>
      </c>
      <c r="M27">
        <v>109.1</v>
      </c>
      <c r="N27">
        <v>111.1</v>
      </c>
      <c r="O27">
        <v>115.4</v>
      </c>
      <c r="P27">
        <v>119.2</v>
      </c>
      <c r="Q27">
        <v>112.9</v>
      </c>
      <c r="R27">
        <v>111.4</v>
      </c>
      <c r="S27">
        <v>109</v>
      </c>
      <c r="T27">
        <v>111.1</v>
      </c>
      <c r="U27">
        <v>109.7</v>
      </c>
      <c r="V27">
        <v>109.5</v>
      </c>
      <c r="W27">
        <v>109.6</v>
      </c>
      <c r="X27">
        <v>107.9</v>
      </c>
      <c r="Y27">
        <v>110.4</v>
      </c>
      <c r="Z27">
        <v>107.4</v>
      </c>
      <c r="AA27">
        <v>111.2</v>
      </c>
      <c r="AB27">
        <v>106.9</v>
      </c>
      <c r="AC27">
        <v>109.4</v>
      </c>
      <c r="AD27">
        <v>113.2</v>
      </c>
    </row>
    <row r="28" spans="1:30" x14ac:dyDescent="0.3">
      <c r="A28" t="s">
        <v>34</v>
      </c>
      <c r="B28">
        <v>2013</v>
      </c>
      <c r="C28" t="s">
        <v>42</v>
      </c>
      <c r="D28">
        <v>116.4</v>
      </c>
      <c r="E28">
        <v>116.9</v>
      </c>
      <c r="F28">
        <v>112.3</v>
      </c>
      <c r="G28">
        <v>110.5</v>
      </c>
      <c r="H28">
        <v>105.3</v>
      </c>
      <c r="I28">
        <v>107.3</v>
      </c>
      <c r="J28">
        <v>160.9</v>
      </c>
      <c r="K28">
        <v>107.1</v>
      </c>
      <c r="L28">
        <v>103.1</v>
      </c>
      <c r="M28">
        <v>108.3</v>
      </c>
      <c r="N28">
        <v>110.7</v>
      </c>
      <c r="O28">
        <v>114.6</v>
      </c>
      <c r="P28">
        <v>118.3</v>
      </c>
      <c r="Q28">
        <v>112</v>
      </c>
      <c r="R28">
        <v>112.2</v>
      </c>
      <c r="S28">
        <v>110.4</v>
      </c>
      <c r="T28">
        <v>111.9</v>
      </c>
      <c r="U28">
        <v>109.7</v>
      </c>
      <c r="V28">
        <v>110.5</v>
      </c>
      <c r="W28">
        <v>109.6</v>
      </c>
      <c r="X28">
        <v>108.1</v>
      </c>
      <c r="Y28">
        <v>109.9</v>
      </c>
      <c r="Z28">
        <v>107.5</v>
      </c>
      <c r="AA28">
        <v>110.6</v>
      </c>
      <c r="AB28">
        <v>106.8</v>
      </c>
      <c r="AC28">
        <v>109</v>
      </c>
      <c r="AD28">
        <v>113.7</v>
      </c>
    </row>
    <row r="29" spans="1:30" x14ac:dyDescent="0.3">
      <c r="A29" t="s">
        <v>30</v>
      </c>
      <c r="B29">
        <v>2013</v>
      </c>
      <c r="C29" t="s">
        <v>43</v>
      </c>
      <c r="D29">
        <v>116.3</v>
      </c>
      <c r="E29">
        <v>115.4</v>
      </c>
      <c r="F29">
        <v>112.6</v>
      </c>
      <c r="G29">
        <v>111.7</v>
      </c>
      <c r="H29">
        <v>107.7</v>
      </c>
      <c r="I29">
        <v>113.2</v>
      </c>
      <c r="J29">
        <v>164.9</v>
      </c>
      <c r="K29">
        <v>108.3</v>
      </c>
      <c r="L29">
        <v>103.9</v>
      </c>
      <c r="M29">
        <v>108.2</v>
      </c>
      <c r="N29">
        <v>111.1</v>
      </c>
      <c r="O29">
        <v>114.9</v>
      </c>
      <c r="P29">
        <v>119.8</v>
      </c>
      <c r="Q29">
        <v>112.2</v>
      </c>
      <c r="R29">
        <v>113.6</v>
      </c>
      <c r="S29">
        <v>112.3</v>
      </c>
      <c r="T29">
        <v>113.4</v>
      </c>
      <c r="U29" t="s">
        <v>32</v>
      </c>
      <c r="V29">
        <v>111.6</v>
      </c>
      <c r="W29">
        <v>110.4</v>
      </c>
      <c r="X29">
        <v>108.9</v>
      </c>
      <c r="Y29">
        <v>109.3</v>
      </c>
      <c r="Z29">
        <v>108.3</v>
      </c>
      <c r="AA29">
        <v>110.2</v>
      </c>
      <c r="AB29">
        <v>107.5</v>
      </c>
      <c r="AC29">
        <v>109.1</v>
      </c>
      <c r="AD29">
        <v>115.5</v>
      </c>
    </row>
    <row r="30" spans="1:30" x14ac:dyDescent="0.3">
      <c r="A30" t="s">
        <v>33</v>
      </c>
      <c r="B30">
        <v>2013</v>
      </c>
      <c r="C30" t="s">
        <v>43</v>
      </c>
      <c r="D30">
        <v>118.9</v>
      </c>
      <c r="E30">
        <v>118.1</v>
      </c>
      <c r="F30">
        <v>114.5</v>
      </c>
      <c r="G30">
        <v>110.4</v>
      </c>
      <c r="H30">
        <v>102.3</v>
      </c>
      <c r="I30">
        <v>106.2</v>
      </c>
      <c r="J30">
        <v>183.5</v>
      </c>
      <c r="K30">
        <v>105.3</v>
      </c>
      <c r="L30">
        <v>100.2</v>
      </c>
      <c r="M30">
        <v>109.6</v>
      </c>
      <c r="N30">
        <v>111.4</v>
      </c>
      <c r="O30">
        <v>116</v>
      </c>
      <c r="P30">
        <v>120.8</v>
      </c>
      <c r="Q30">
        <v>113.5</v>
      </c>
      <c r="R30">
        <v>112.5</v>
      </c>
      <c r="S30">
        <v>109.7</v>
      </c>
      <c r="T30">
        <v>112</v>
      </c>
      <c r="U30">
        <v>110.5</v>
      </c>
      <c r="V30">
        <v>109.7</v>
      </c>
      <c r="W30">
        <v>110.2</v>
      </c>
      <c r="X30">
        <v>108.2</v>
      </c>
      <c r="Y30">
        <v>109.7</v>
      </c>
      <c r="Z30">
        <v>108</v>
      </c>
      <c r="AA30">
        <v>111.3</v>
      </c>
      <c r="AB30">
        <v>107.3</v>
      </c>
      <c r="AC30">
        <v>109.4</v>
      </c>
      <c r="AD30">
        <v>114</v>
      </c>
    </row>
    <row r="31" spans="1:30" x14ac:dyDescent="0.3">
      <c r="A31" t="s">
        <v>34</v>
      </c>
      <c r="B31">
        <v>2013</v>
      </c>
      <c r="C31" t="s">
        <v>43</v>
      </c>
      <c r="D31">
        <v>117.1</v>
      </c>
      <c r="E31">
        <v>116.3</v>
      </c>
      <c r="F31">
        <v>113.3</v>
      </c>
      <c r="G31">
        <v>111.2</v>
      </c>
      <c r="H31">
        <v>105.7</v>
      </c>
      <c r="I31">
        <v>109.9</v>
      </c>
      <c r="J31">
        <v>171.2</v>
      </c>
      <c r="K31">
        <v>107.3</v>
      </c>
      <c r="L31">
        <v>102.7</v>
      </c>
      <c r="M31">
        <v>108.7</v>
      </c>
      <c r="N31">
        <v>111.2</v>
      </c>
      <c r="O31">
        <v>115.4</v>
      </c>
      <c r="P31">
        <v>120.2</v>
      </c>
      <c r="Q31">
        <v>112.5</v>
      </c>
      <c r="R31">
        <v>113.2</v>
      </c>
      <c r="S31">
        <v>111.2</v>
      </c>
      <c r="T31">
        <v>112.8</v>
      </c>
      <c r="U31">
        <v>110.5</v>
      </c>
      <c r="V31">
        <v>110.9</v>
      </c>
      <c r="W31">
        <v>110.3</v>
      </c>
      <c r="X31">
        <v>108.6</v>
      </c>
      <c r="Y31">
        <v>109.5</v>
      </c>
      <c r="Z31">
        <v>108.1</v>
      </c>
      <c r="AA31">
        <v>110.8</v>
      </c>
      <c r="AB31">
        <v>107.4</v>
      </c>
      <c r="AC31">
        <v>109.2</v>
      </c>
      <c r="AD31">
        <v>114.8</v>
      </c>
    </row>
    <row r="32" spans="1:30" x14ac:dyDescent="0.3">
      <c r="A32" t="s">
        <v>30</v>
      </c>
      <c r="B32">
        <v>2013</v>
      </c>
      <c r="C32" t="s">
        <v>44</v>
      </c>
      <c r="D32">
        <v>117.3</v>
      </c>
      <c r="E32">
        <v>114.9</v>
      </c>
      <c r="F32">
        <v>116.2</v>
      </c>
      <c r="G32">
        <v>112.8</v>
      </c>
      <c r="H32">
        <v>108.9</v>
      </c>
      <c r="I32">
        <v>116.6</v>
      </c>
      <c r="J32">
        <v>178.1</v>
      </c>
      <c r="K32">
        <v>109.1</v>
      </c>
      <c r="L32">
        <v>103.6</v>
      </c>
      <c r="M32">
        <v>109</v>
      </c>
      <c r="N32">
        <v>111.8</v>
      </c>
      <c r="O32">
        <v>116</v>
      </c>
      <c r="P32">
        <v>122.5</v>
      </c>
      <c r="Q32">
        <v>112.8</v>
      </c>
      <c r="R32">
        <v>114.6</v>
      </c>
      <c r="S32">
        <v>113.1</v>
      </c>
      <c r="T32">
        <v>114.4</v>
      </c>
      <c r="U32" t="s">
        <v>32</v>
      </c>
      <c r="V32">
        <v>112.6</v>
      </c>
      <c r="W32">
        <v>111.3</v>
      </c>
      <c r="X32">
        <v>109.7</v>
      </c>
      <c r="Y32">
        <v>109.6</v>
      </c>
      <c r="Z32">
        <v>108.7</v>
      </c>
      <c r="AA32">
        <v>111</v>
      </c>
      <c r="AB32">
        <v>108.2</v>
      </c>
      <c r="AC32">
        <v>109.8</v>
      </c>
      <c r="AD32">
        <v>117.4</v>
      </c>
    </row>
    <row r="33" spans="1:30" x14ac:dyDescent="0.3">
      <c r="A33" t="s">
        <v>33</v>
      </c>
      <c r="B33">
        <v>2013</v>
      </c>
      <c r="C33" t="s">
        <v>45</v>
      </c>
      <c r="D33">
        <v>119.8</v>
      </c>
      <c r="E33">
        <v>116.3</v>
      </c>
      <c r="F33">
        <v>122.6</v>
      </c>
      <c r="G33">
        <v>112</v>
      </c>
      <c r="H33">
        <v>103.2</v>
      </c>
      <c r="I33">
        <v>110</v>
      </c>
      <c r="J33">
        <v>192.8</v>
      </c>
      <c r="K33">
        <v>106.3</v>
      </c>
      <c r="L33">
        <v>99.5</v>
      </c>
      <c r="M33">
        <v>110.3</v>
      </c>
      <c r="N33">
        <v>111.8</v>
      </c>
      <c r="O33">
        <v>117.1</v>
      </c>
      <c r="P33">
        <v>122.9</v>
      </c>
      <c r="Q33">
        <v>114.1</v>
      </c>
      <c r="R33">
        <v>113.5</v>
      </c>
      <c r="S33">
        <v>110.3</v>
      </c>
      <c r="T33">
        <v>113</v>
      </c>
      <c r="U33">
        <v>111.1</v>
      </c>
      <c r="V33">
        <v>110</v>
      </c>
      <c r="W33">
        <v>110.9</v>
      </c>
      <c r="X33">
        <v>108.6</v>
      </c>
      <c r="Y33">
        <v>109.5</v>
      </c>
      <c r="Z33">
        <v>108.5</v>
      </c>
      <c r="AA33">
        <v>111.3</v>
      </c>
      <c r="AB33">
        <v>107.9</v>
      </c>
      <c r="AC33">
        <v>109.6</v>
      </c>
      <c r="AD33">
        <v>115</v>
      </c>
    </row>
    <row r="34" spans="1:30" x14ac:dyDescent="0.3">
      <c r="A34" t="s">
        <v>34</v>
      </c>
      <c r="B34">
        <v>2013</v>
      </c>
      <c r="C34" t="s">
        <v>45</v>
      </c>
      <c r="D34">
        <v>118.1</v>
      </c>
      <c r="E34">
        <v>115.4</v>
      </c>
      <c r="F34">
        <v>118.7</v>
      </c>
      <c r="G34">
        <v>112.5</v>
      </c>
      <c r="H34">
        <v>106.8</v>
      </c>
      <c r="I34">
        <v>113.5</v>
      </c>
      <c r="J34">
        <v>183.1</v>
      </c>
      <c r="K34">
        <v>108.2</v>
      </c>
      <c r="L34">
        <v>102.2</v>
      </c>
      <c r="M34">
        <v>109.4</v>
      </c>
      <c r="N34">
        <v>111.8</v>
      </c>
      <c r="O34">
        <v>116.5</v>
      </c>
      <c r="P34">
        <v>122.6</v>
      </c>
      <c r="Q34">
        <v>113.1</v>
      </c>
      <c r="R34">
        <v>114.2</v>
      </c>
      <c r="S34">
        <v>111.9</v>
      </c>
      <c r="T34">
        <v>113.8</v>
      </c>
      <c r="U34">
        <v>111.1</v>
      </c>
      <c r="V34">
        <v>111.6</v>
      </c>
      <c r="W34">
        <v>111.1</v>
      </c>
      <c r="X34">
        <v>109.3</v>
      </c>
      <c r="Y34">
        <v>109.5</v>
      </c>
      <c r="Z34">
        <v>108.6</v>
      </c>
      <c r="AA34">
        <v>111.2</v>
      </c>
      <c r="AB34">
        <v>108.1</v>
      </c>
      <c r="AC34">
        <v>109.7</v>
      </c>
      <c r="AD34">
        <v>116.3</v>
      </c>
    </row>
    <row r="35" spans="1:30" x14ac:dyDescent="0.3">
      <c r="A35" t="s">
        <v>30</v>
      </c>
      <c r="B35">
        <v>2013</v>
      </c>
      <c r="C35" t="s">
        <v>46</v>
      </c>
      <c r="D35">
        <v>118.4</v>
      </c>
      <c r="E35">
        <v>115.9</v>
      </c>
      <c r="F35">
        <v>120.4</v>
      </c>
      <c r="G35">
        <v>113.8</v>
      </c>
      <c r="H35">
        <v>109.5</v>
      </c>
      <c r="I35">
        <v>115.5</v>
      </c>
      <c r="J35">
        <v>145.69999999999999</v>
      </c>
      <c r="K35">
        <v>109.5</v>
      </c>
      <c r="L35">
        <v>102.9</v>
      </c>
      <c r="M35">
        <v>109.8</v>
      </c>
      <c r="N35">
        <v>112.1</v>
      </c>
      <c r="O35">
        <v>116.8</v>
      </c>
      <c r="P35">
        <v>118.7</v>
      </c>
      <c r="Q35">
        <v>113.6</v>
      </c>
      <c r="R35">
        <v>115.8</v>
      </c>
      <c r="S35">
        <v>114</v>
      </c>
      <c r="T35">
        <v>115.5</v>
      </c>
      <c r="U35" t="s">
        <v>32</v>
      </c>
      <c r="V35">
        <v>112.8</v>
      </c>
      <c r="W35">
        <v>112.1</v>
      </c>
      <c r="X35">
        <v>110.1</v>
      </c>
      <c r="Y35">
        <v>109.9</v>
      </c>
      <c r="Z35">
        <v>109.2</v>
      </c>
      <c r="AA35">
        <v>111.6</v>
      </c>
      <c r="AB35">
        <v>108.1</v>
      </c>
      <c r="AC35">
        <v>110.1</v>
      </c>
      <c r="AD35">
        <v>115.5</v>
      </c>
    </row>
    <row r="36" spans="1:30" x14ac:dyDescent="0.3">
      <c r="A36" t="s">
        <v>33</v>
      </c>
      <c r="B36">
        <v>2013</v>
      </c>
      <c r="C36" t="s">
        <v>46</v>
      </c>
      <c r="D36">
        <v>120.5</v>
      </c>
      <c r="E36">
        <v>118.1</v>
      </c>
      <c r="F36">
        <v>128.5</v>
      </c>
      <c r="G36">
        <v>112.8</v>
      </c>
      <c r="H36">
        <v>103.4</v>
      </c>
      <c r="I36">
        <v>110.7</v>
      </c>
      <c r="J36">
        <v>144.80000000000001</v>
      </c>
      <c r="K36">
        <v>107.1</v>
      </c>
      <c r="L36">
        <v>98.6</v>
      </c>
      <c r="M36">
        <v>111.9</v>
      </c>
      <c r="N36">
        <v>112.1</v>
      </c>
      <c r="O36">
        <v>118.1</v>
      </c>
      <c r="P36">
        <v>117.8</v>
      </c>
      <c r="Q36">
        <v>115</v>
      </c>
      <c r="R36">
        <v>114.2</v>
      </c>
      <c r="S36">
        <v>110.9</v>
      </c>
      <c r="T36">
        <v>113.7</v>
      </c>
      <c r="U36">
        <v>110.7</v>
      </c>
      <c r="V36">
        <v>110.4</v>
      </c>
      <c r="W36">
        <v>111.3</v>
      </c>
      <c r="X36">
        <v>109</v>
      </c>
      <c r="Y36">
        <v>109.7</v>
      </c>
      <c r="Z36">
        <v>108.9</v>
      </c>
      <c r="AA36">
        <v>111.4</v>
      </c>
      <c r="AB36">
        <v>107.7</v>
      </c>
      <c r="AC36">
        <v>109.8</v>
      </c>
      <c r="AD36">
        <v>113.3</v>
      </c>
    </row>
    <row r="37" spans="1:30" x14ac:dyDescent="0.3">
      <c r="A37" t="s">
        <v>34</v>
      </c>
      <c r="B37">
        <v>2013</v>
      </c>
      <c r="C37" t="s">
        <v>46</v>
      </c>
      <c r="D37">
        <v>119.1</v>
      </c>
      <c r="E37">
        <v>116.7</v>
      </c>
      <c r="F37">
        <v>123.5</v>
      </c>
      <c r="G37">
        <v>113.4</v>
      </c>
      <c r="H37">
        <v>107.3</v>
      </c>
      <c r="I37">
        <v>113.3</v>
      </c>
      <c r="J37">
        <v>145.4</v>
      </c>
      <c r="K37">
        <v>108.7</v>
      </c>
      <c r="L37">
        <v>101.5</v>
      </c>
      <c r="M37">
        <v>110.5</v>
      </c>
      <c r="N37">
        <v>112.1</v>
      </c>
      <c r="O37">
        <v>117.4</v>
      </c>
      <c r="P37">
        <v>118.4</v>
      </c>
      <c r="Q37">
        <v>114</v>
      </c>
      <c r="R37">
        <v>115.2</v>
      </c>
      <c r="S37">
        <v>112.7</v>
      </c>
      <c r="T37">
        <v>114.8</v>
      </c>
      <c r="U37">
        <v>110.7</v>
      </c>
      <c r="V37">
        <v>111.9</v>
      </c>
      <c r="W37">
        <v>111.7</v>
      </c>
      <c r="X37">
        <v>109.7</v>
      </c>
      <c r="Y37">
        <v>109.8</v>
      </c>
      <c r="Z37">
        <v>109</v>
      </c>
      <c r="AA37">
        <v>111.5</v>
      </c>
      <c r="AB37">
        <v>107.9</v>
      </c>
      <c r="AC37">
        <v>110</v>
      </c>
      <c r="AD37">
        <v>114.5</v>
      </c>
    </row>
    <row r="38" spans="1:30" x14ac:dyDescent="0.3">
      <c r="A38" t="s">
        <v>30</v>
      </c>
      <c r="B38">
        <v>2014</v>
      </c>
      <c r="C38" t="s">
        <v>31</v>
      </c>
      <c r="D38">
        <v>118.9</v>
      </c>
      <c r="E38">
        <v>117.1</v>
      </c>
      <c r="F38">
        <v>120.5</v>
      </c>
      <c r="G38">
        <v>114.4</v>
      </c>
      <c r="H38">
        <v>109</v>
      </c>
      <c r="I38">
        <v>115.5</v>
      </c>
      <c r="J38">
        <v>123.9</v>
      </c>
      <c r="K38">
        <v>109.6</v>
      </c>
      <c r="L38">
        <v>101.8</v>
      </c>
      <c r="M38">
        <v>110.2</v>
      </c>
      <c r="N38">
        <v>112.4</v>
      </c>
      <c r="O38">
        <v>117.3</v>
      </c>
      <c r="P38">
        <v>116</v>
      </c>
      <c r="Q38">
        <v>114</v>
      </c>
      <c r="R38">
        <v>116.5</v>
      </c>
      <c r="S38">
        <v>114.5</v>
      </c>
      <c r="T38">
        <v>116.2</v>
      </c>
      <c r="U38" t="s">
        <v>32</v>
      </c>
      <c r="V38">
        <v>113</v>
      </c>
      <c r="W38">
        <v>112.6</v>
      </c>
      <c r="X38">
        <v>110.6</v>
      </c>
      <c r="Y38">
        <v>110.5</v>
      </c>
      <c r="Z38">
        <v>109.6</v>
      </c>
      <c r="AA38">
        <v>111.8</v>
      </c>
      <c r="AB38">
        <v>108.3</v>
      </c>
      <c r="AC38">
        <v>110.6</v>
      </c>
      <c r="AD38">
        <v>114.2</v>
      </c>
    </row>
    <row r="39" spans="1:30" x14ac:dyDescent="0.3">
      <c r="A39" t="s">
        <v>33</v>
      </c>
      <c r="B39">
        <v>2014</v>
      </c>
      <c r="C39" t="s">
        <v>31</v>
      </c>
      <c r="D39">
        <v>121.2</v>
      </c>
      <c r="E39">
        <v>122</v>
      </c>
      <c r="F39">
        <v>129.9</v>
      </c>
      <c r="G39">
        <v>113.6</v>
      </c>
      <c r="H39">
        <v>102.9</v>
      </c>
      <c r="I39">
        <v>112.1</v>
      </c>
      <c r="J39">
        <v>118.9</v>
      </c>
      <c r="K39">
        <v>107.5</v>
      </c>
      <c r="L39">
        <v>96.9</v>
      </c>
      <c r="M39">
        <v>112.7</v>
      </c>
      <c r="N39">
        <v>112.1</v>
      </c>
      <c r="O39">
        <v>119</v>
      </c>
      <c r="P39">
        <v>115.5</v>
      </c>
      <c r="Q39">
        <v>115.7</v>
      </c>
      <c r="R39">
        <v>114.8</v>
      </c>
      <c r="S39">
        <v>111.3</v>
      </c>
      <c r="T39">
        <v>114.3</v>
      </c>
      <c r="U39">
        <v>111.6</v>
      </c>
      <c r="V39">
        <v>111</v>
      </c>
      <c r="W39">
        <v>111.9</v>
      </c>
      <c r="X39">
        <v>109.7</v>
      </c>
      <c r="Y39">
        <v>110.8</v>
      </c>
      <c r="Z39">
        <v>109.8</v>
      </c>
      <c r="AA39">
        <v>111.5</v>
      </c>
      <c r="AB39">
        <v>108</v>
      </c>
      <c r="AC39">
        <v>110.5</v>
      </c>
      <c r="AD39">
        <v>112.9</v>
      </c>
    </row>
    <row r="40" spans="1:30" x14ac:dyDescent="0.3">
      <c r="A40" t="s">
        <v>34</v>
      </c>
      <c r="B40">
        <v>2014</v>
      </c>
      <c r="C40" t="s">
        <v>31</v>
      </c>
      <c r="D40">
        <v>119.6</v>
      </c>
      <c r="E40">
        <v>118.8</v>
      </c>
      <c r="F40">
        <v>124.1</v>
      </c>
      <c r="G40">
        <v>114.1</v>
      </c>
      <c r="H40">
        <v>106.8</v>
      </c>
      <c r="I40">
        <v>113.9</v>
      </c>
      <c r="J40">
        <v>122.2</v>
      </c>
      <c r="K40">
        <v>108.9</v>
      </c>
      <c r="L40">
        <v>100.2</v>
      </c>
      <c r="M40">
        <v>111</v>
      </c>
      <c r="N40">
        <v>112.3</v>
      </c>
      <c r="O40">
        <v>118.1</v>
      </c>
      <c r="P40">
        <v>115.8</v>
      </c>
      <c r="Q40">
        <v>114.5</v>
      </c>
      <c r="R40">
        <v>115.8</v>
      </c>
      <c r="S40">
        <v>113.2</v>
      </c>
      <c r="T40">
        <v>115.4</v>
      </c>
      <c r="U40">
        <v>111.6</v>
      </c>
      <c r="V40">
        <v>112.2</v>
      </c>
      <c r="W40">
        <v>112.3</v>
      </c>
      <c r="X40">
        <v>110.3</v>
      </c>
      <c r="Y40">
        <v>110.7</v>
      </c>
      <c r="Z40">
        <v>109.7</v>
      </c>
      <c r="AA40">
        <v>111.6</v>
      </c>
      <c r="AB40">
        <v>108.2</v>
      </c>
      <c r="AC40">
        <v>110.6</v>
      </c>
      <c r="AD40">
        <v>113.6</v>
      </c>
    </row>
    <row r="41" spans="1:30" x14ac:dyDescent="0.3">
      <c r="A41" t="s">
        <v>30</v>
      </c>
      <c r="B41">
        <v>2014</v>
      </c>
      <c r="C41" t="s">
        <v>35</v>
      </c>
      <c r="D41">
        <v>119.4</v>
      </c>
      <c r="E41">
        <v>117.7</v>
      </c>
      <c r="F41">
        <v>121.2</v>
      </c>
      <c r="G41">
        <v>115</v>
      </c>
      <c r="H41">
        <v>109</v>
      </c>
      <c r="I41">
        <v>116.6</v>
      </c>
      <c r="J41">
        <v>116</v>
      </c>
      <c r="K41">
        <v>109.8</v>
      </c>
      <c r="L41">
        <v>101.1</v>
      </c>
      <c r="M41">
        <v>110.4</v>
      </c>
      <c r="N41">
        <v>112.9</v>
      </c>
      <c r="O41">
        <v>117.8</v>
      </c>
      <c r="P41">
        <v>115.3</v>
      </c>
      <c r="Q41">
        <v>114.2</v>
      </c>
      <c r="R41">
        <v>117.1</v>
      </c>
      <c r="S41">
        <v>114.5</v>
      </c>
      <c r="T41">
        <v>116.7</v>
      </c>
      <c r="U41" t="s">
        <v>32</v>
      </c>
      <c r="V41">
        <v>113.2</v>
      </c>
      <c r="W41">
        <v>112.9</v>
      </c>
      <c r="X41">
        <v>110.9</v>
      </c>
      <c r="Y41">
        <v>110.8</v>
      </c>
      <c r="Z41">
        <v>109.9</v>
      </c>
      <c r="AA41">
        <v>112</v>
      </c>
      <c r="AB41">
        <v>108.7</v>
      </c>
      <c r="AC41">
        <v>110.9</v>
      </c>
      <c r="AD41">
        <v>114</v>
      </c>
    </row>
    <row r="42" spans="1:30" x14ac:dyDescent="0.3">
      <c r="A42" t="s">
        <v>33</v>
      </c>
      <c r="B42">
        <v>2014</v>
      </c>
      <c r="C42" t="s">
        <v>35</v>
      </c>
      <c r="D42">
        <v>121.9</v>
      </c>
      <c r="E42">
        <v>122</v>
      </c>
      <c r="F42">
        <v>124.5</v>
      </c>
      <c r="G42">
        <v>115.2</v>
      </c>
      <c r="H42">
        <v>102.5</v>
      </c>
      <c r="I42">
        <v>114.1</v>
      </c>
      <c r="J42">
        <v>111.5</v>
      </c>
      <c r="K42">
        <v>108.2</v>
      </c>
      <c r="L42">
        <v>95.4</v>
      </c>
      <c r="M42">
        <v>113.5</v>
      </c>
      <c r="N42">
        <v>112.1</v>
      </c>
      <c r="O42">
        <v>119.9</v>
      </c>
      <c r="P42">
        <v>115.2</v>
      </c>
      <c r="Q42">
        <v>116.2</v>
      </c>
      <c r="R42">
        <v>115.3</v>
      </c>
      <c r="S42">
        <v>111.7</v>
      </c>
      <c r="T42">
        <v>114.7</v>
      </c>
      <c r="U42">
        <v>112.5</v>
      </c>
      <c r="V42">
        <v>111.1</v>
      </c>
      <c r="W42">
        <v>112.6</v>
      </c>
      <c r="X42">
        <v>110.4</v>
      </c>
      <c r="Y42">
        <v>111.3</v>
      </c>
      <c r="Z42">
        <v>110.3</v>
      </c>
      <c r="AA42">
        <v>111.6</v>
      </c>
      <c r="AB42">
        <v>108.7</v>
      </c>
      <c r="AC42">
        <v>111</v>
      </c>
      <c r="AD42">
        <v>113.1</v>
      </c>
    </row>
    <row r="43" spans="1:30" x14ac:dyDescent="0.3">
      <c r="A43" t="s">
        <v>34</v>
      </c>
      <c r="B43">
        <v>2014</v>
      </c>
      <c r="C43" t="s">
        <v>35</v>
      </c>
      <c r="D43">
        <v>120.2</v>
      </c>
      <c r="E43">
        <v>119.2</v>
      </c>
      <c r="F43">
        <v>122.5</v>
      </c>
      <c r="G43">
        <v>115.1</v>
      </c>
      <c r="H43">
        <v>106.6</v>
      </c>
      <c r="I43">
        <v>115.4</v>
      </c>
      <c r="J43">
        <v>114.5</v>
      </c>
      <c r="K43">
        <v>109.3</v>
      </c>
      <c r="L43">
        <v>99.2</v>
      </c>
      <c r="M43">
        <v>111.4</v>
      </c>
      <c r="N43">
        <v>112.6</v>
      </c>
      <c r="O43">
        <v>118.8</v>
      </c>
      <c r="P43">
        <v>115.3</v>
      </c>
      <c r="Q43">
        <v>114.7</v>
      </c>
      <c r="R43">
        <v>116.4</v>
      </c>
      <c r="S43">
        <v>113.3</v>
      </c>
      <c r="T43">
        <v>115.9</v>
      </c>
      <c r="U43">
        <v>112.5</v>
      </c>
      <c r="V43">
        <v>112.4</v>
      </c>
      <c r="W43">
        <v>112.8</v>
      </c>
      <c r="X43">
        <v>110.7</v>
      </c>
      <c r="Y43">
        <v>111.1</v>
      </c>
      <c r="Z43">
        <v>110.1</v>
      </c>
      <c r="AA43">
        <v>111.8</v>
      </c>
      <c r="AB43">
        <v>108.7</v>
      </c>
      <c r="AC43">
        <v>110.9</v>
      </c>
      <c r="AD43">
        <v>113.6</v>
      </c>
    </row>
    <row r="44" spans="1:30" x14ac:dyDescent="0.3">
      <c r="A44" t="s">
        <v>30</v>
      </c>
      <c r="B44">
        <v>2014</v>
      </c>
      <c r="C44" t="s">
        <v>36</v>
      </c>
      <c r="D44">
        <v>120.1</v>
      </c>
      <c r="E44">
        <v>118.1</v>
      </c>
      <c r="F44">
        <v>120.7</v>
      </c>
      <c r="G44">
        <v>116.1</v>
      </c>
      <c r="H44">
        <v>109.3</v>
      </c>
      <c r="I44">
        <v>119.6</v>
      </c>
      <c r="J44">
        <v>117.9</v>
      </c>
      <c r="K44">
        <v>110.2</v>
      </c>
      <c r="L44">
        <v>101.2</v>
      </c>
      <c r="M44">
        <v>110.7</v>
      </c>
      <c r="N44">
        <v>113</v>
      </c>
      <c r="O44">
        <v>118.3</v>
      </c>
      <c r="P44">
        <v>116.2</v>
      </c>
      <c r="Q44">
        <v>114.6</v>
      </c>
      <c r="R44">
        <v>117.5</v>
      </c>
      <c r="S44">
        <v>114.9</v>
      </c>
      <c r="T44">
        <v>117.2</v>
      </c>
      <c r="U44" t="s">
        <v>32</v>
      </c>
      <c r="V44">
        <v>113.4</v>
      </c>
      <c r="W44">
        <v>113.4</v>
      </c>
      <c r="X44">
        <v>111.4</v>
      </c>
      <c r="Y44">
        <v>111.2</v>
      </c>
      <c r="Z44">
        <v>110.2</v>
      </c>
      <c r="AA44">
        <v>112.4</v>
      </c>
      <c r="AB44">
        <v>108.9</v>
      </c>
      <c r="AC44">
        <v>111.3</v>
      </c>
      <c r="AD44">
        <v>114.6</v>
      </c>
    </row>
    <row r="45" spans="1:30" x14ac:dyDescent="0.3">
      <c r="A45" t="s">
        <v>33</v>
      </c>
      <c r="B45">
        <v>2014</v>
      </c>
      <c r="C45" t="s">
        <v>36</v>
      </c>
      <c r="D45">
        <v>122.1</v>
      </c>
      <c r="E45">
        <v>121.4</v>
      </c>
      <c r="F45">
        <v>121.5</v>
      </c>
      <c r="G45">
        <v>116.2</v>
      </c>
      <c r="H45">
        <v>102.8</v>
      </c>
      <c r="I45">
        <v>117.7</v>
      </c>
      <c r="J45">
        <v>113.3</v>
      </c>
      <c r="K45">
        <v>108.9</v>
      </c>
      <c r="L45">
        <v>96.3</v>
      </c>
      <c r="M45">
        <v>114.1</v>
      </c>
      <c r="N45">
        <v>112.2</v>
      </c>
      <c r="O45">
        <v>120.5</v>
      </c>
      <c r="P45">
        <v>116</v>
      </c>
      <c r="Q45">
        <v>116.7</v>
      </c>
      <c r="R45">
        <v>115.8</v>
      </c>
      <c r="S45">
        <v>112.1</v>
      </c>
      <c r="T45">
        <v>115.2</v>
      </c>
      <c r="U45">
        <v>113.2</v>
      </c>
      <c r="V45">
        <v>110.9</v>
      </c>
      <c r="W45">
        <v>113</v>
      </c>
      <c r="X45">
        <v>110.8</v>
      </c>
      <c r="Y45">
        <v>111.6</v>
      </c>
      <c r="Z45">
        <v>110.9</v>
      </c>
      <c r="AA45">
        <v>111.8</v>
      </c>
      <c r="AB45">
        <v>109.2</v>
      </c>
      <c r="AC45">
        <v>111.4</v>
      </c>
      <c r="AD45">
        <v>113.7</v>
      </c>
    </row>
    <row r="46" spans="1:30" x14ac:dyDescent="0.3">
      <c r="A46" t="s">
        <v>34</v>
      </c>
      <c r="B46">
        <v>2014</v>
      </c>
      <c r="C46" t="s">
        <v>47</v>
      </c>
      <c r="D46">
        <v>120.7</v>
      </c>
      <c r="E46">
        <v>119.3</v>
      </c>
      <c r="F46">
        <v>121</v>
      </c>
      <c r="G46">
        <v>116.1</v>
      </c>
      <c r="H46">
        <v>106.9</v>
      </c>
      <c r="I46">
        <v>118.7</v>
      </c>
      <c r="J46">
        <v>116.3</v>
      </c>
      <c r="K46">
        <v>109.8</v>
      </c>
      <c r="L46">
        <v>99.6</v>
      </c>
      <c r="M46">
        <v>111.8</v>
      </c>
      <c r="N46">
        <v>112.7</v>
      </c>
      <c r="O46">
        <v>119.3</v>
      </c>
      <c r="P46">
        <v>116.1</v>
      </c>
      <c r="Q46">
        <v>115.2</v>
      </c>
      <c r="R46">
        <v>116.8</v>
      </c>
      <c r="S46">
        <v>113.7</v>
      </c>
      <c r="T46">
        <v>116.4</v>
      </c>
      <c r="U46">
        <v>113.2</v>
      </c>
      <c r="V46">
        <v>112.5</v>
      </c>
      <c r="W46">
        <v>113.2</v>
      </c>
      <c r="X46">
        <v>111.2</v>
      </c>
      <c r="Y46">
        <v>111.4</v>
      </c>
      <c r="Z46">
        <v>110.6</v>
      </c>
      <c r="AA46">
        <v>112</v>
      </c>
      <c r="AB46">
        <v>109</v>
      </c>
      <c r="AC46">
        <v>111.3</v>
      </c>
      <c r="AD46">
        <v>114.2</v>
      </c>
    </row>
    <row r="47" spans="1:30" x14ac:dyDescent="0.3">
      <c r="A47" t="s">
        <v>30</v>
      </c>
      <c r="B47">
        <v>2014</v>
      </c>
      <c r="C47" t="s">
        <v>37</v>
      </c>
      <c r="D47">
        <v>120.2</v>
      </c>
      <c r="E47">
        <v>118.9</v>
      </c>
      <c r="F47">
        <v>118.1</v>
      </c>
      <c r="G47">
        <v>117</v>
      </c>
      <c r="H47">
        <v>109.7</v>
      </c>
      <c r="I47">
        <v>125.5</v>
      </c>
      <c r="J47">
        <v>120.5</v>
      </c>
      <c r="K47">
        <v>111</v>
      </c>
      <c r="L47">
        <v>102.6</v>
      </c>
      <c r="M47">
        <v>111.2</v>
      </c>
      <c r="N47">
        <v>113.5</v>
      </c>
      <c r="O47">
        <v>118.7</v>
      </c>
      <c r="P47">
        <v>117.2</v>
      </c>
      <c r="Q47">
        <v>115.4</v>
      </c>
      <c r="R47">
        <v>118.1</v>
      </c>
      <c r="S47">
        <v>116.1</v>
      </c>
      <c r="T47">
        <v>117.8</v>
      </c>
      <c r="U47" t="s">
        <v>32</v>
      </c>
      <c r="V47">
        <v>113.4</v>
      </c>
      <c r="W47">
        <v>113.7</v>
      </c>
      <c r="X47">
        <v>111.8</v>
      </c>
      <c r="Y47">
        <v>111.2</v>
      </c>
      <c r="Z47">
        <v>110.5</v>
      </c>
      <c r="AA47">
        <v>113</v>
      </c>
      <c r="AB47">
        <v>108.9</v>
      </c>
      <c r="AC47">
        <v>111.5</v>
      </c>
      <c r="AD47">
        <v>115.4</v>
      </c>
    </row>
    <row r="48" spans="1:30" x14ac:dyDescent="0.3">
      <c r="A48" t="s">
        <v>33</v>
      </c>
      <c r="B48">
        <v>2014</v>
      </c>
      <c r="C48" t="s">
        <v>37</v>
      </c>
      <c r="D48">
        <v>122.5</v>
      </c>
      <c r="E48">
        <v>121.7</v>
      </c>
      <c r="F48">
        <v>113.3</v>
      </c>
      <c r="G48">
        <v>117</v>
      </c>
      <c r="H48">
        <v>103.1</v>
      </c>
      <c r="I48">
        <v>126.7</v>
      </c>
      <c r="J48">
        <v>121.2</v>
      </c>
      <c r="K48">
        <v>111</v>
      </c>
      <c r="L48">
        <v>100.3</v>
      </c>
      <c r="M48">
        <v>115.3</v>
      </c>
      <c r="N48">
        <v>112.7</v>
      </c>
      <c r="O48">
        <v>121</v>
      </c>
      <c r="P48">
        <v>118.2</v>
      </c>
      <c r="Q48">
        <v>117.6</v>
      </c>
      <c r="R48">
        <v>116.3</v>
      </c>
      <c r="S48">
        <v>112.5</v>
      </c>
      <c r="T48">
        <v>115.7</v>
      </c>
      <c r="U48">
        <v>113.9</v>
      </c>
      <c r="V48">
        <v>110.9</v>
      </c>
      <c r="W48">
        <v>113.4</v>
      </c>
      <c r="X48">
        <v>111</v>
      </c>
      <c r="Y48">
        <v>111.2</v>
      </c>
      <c r="Z48">
        <v>111.2</v>
      </c>
      <c r="AA48">
        <v>112.5</v>
      </c>
      <c r="AB48">
        <v>109.1</v>
      </c>
      <c r="AC48">
        <v>111.4</v>
      </c>
      <c r="AD48">
        <v>114.7</v>
      </c>
    </row>
    <row r="49" spans="1:30" x14ac:dyDescent="0.3">
      <c r="A49" t="s">
        <v>34</v>
      </c>
      <c r="B49">
        <v>2014</v>
      </c>
      <c r="C49" t="s">
        <v>37</v>
      </c>
      <c r="D49">
        <v>120.9</v>
      </c>
      <c r="E49">
        <v>119.9</v>
      </c>
      <c r="F49">
        <v>116.2</v>
      </c>
      <c r="G49">
        <v>117</v>
      </c>
      <c r="H49">
        <v>107.3</v>
      </c>
      <c r="I49">
        <v>126.1</v>
      </c>
      <c r="J49">
        <v>120.7</v>
      </c>
      <c r="K49">
        <v>111</v>
      </c>
      <c r="L49">
        <v>101.8</v>
      </c>
      <c r="M49">
        <v>112.6</v>
      </c>
      <c r="N49">
        <v>113.2</v>
      </c>
      <c r="O49">
        <v>119.8</v>
      </c>
      <c r="P49">
        <v>117.6</v>
      </c>
      <c r="Q49">
        <v>116</v>
      </c>
      <c r="R49">
        <v>117.4</v>
      </c>
      <c r="S49">
        <v>114.6</v>
      </c>
      <c r="T49">
        <v>117</v>
      </c>
      <c r="U49">
        <v>113.9</v>
      </c>
      <c r="V49">
        <v>112.5</v>
      </c>
      <c r="W49">
        <v>113.6</v>
      </c>
      <c r="X49">
        <v>111.5</v>
      </c>
      <c r="Y49">
        <v>111.2</v>
      </c>
      <c r="Z49">
        <v>110.9</v>
      </c>
      <c r="AA49">
        <v>112.7</v>
      </c>
      <c r="AB49">
        <v>109</v>
      </c>
      <c r="AC49">
        <v>111.5</v>
      </c>
      <c r="AD49">
        <v>115.1</v>
      </c>
    </row>
    <row r="50" spans="1:30" x14ac:dyDescent="0.3">
      <c r="A50" t="s">
        <v>30</v>
      </c>
      <c r="B50">
        <v>2014</v>
      </c>
      <c r="C50" t="s">
        <v>38</v>
      </c>
      <c r="D50">
        <v>120.3</v>
      </c>
      <c r="E50">
        <v>120.2</v>
      </c>
      <c r="F50">
        <v>116.9</v>
      </c>
      <c r="G50">
        <v>118</v>
      </c>
      <c r="H50">
        <v>110.1</v>
      </c>
      <c r="I50">
        <v>126.3</v>
      </c>
      <c r="J50">
        <v>123.9</v>
      </c>
      <c r="K50">
        <v>111.5</v>
      </c>
      <c r="L50">
        <v>103.5</v>
      </c>
      <c r="M50">
        <v>111.6</v>
      </c>
      <c r="N50">
        <v>114.2</v>
      </c>
      <c r="O50">
        <v>119.2</v>
      </c>
      <c r="P50">
        <v>118.2</v>
      </c>
      <c r="Q50">
        <v>116.3</v>
      </c>
      <c r="R50">
        <v>118.7</v>
      </c>
      <c r="S50">
        <v>116.8</v>
      </c>
      <c r="T50">
        <v>118.5</v>
      </c>
      <c r="U50" t="s">
        <v>32</v>
      </c>
      <c r="V50">
        <v>113.4</v>
      </c>
      <c r="W50">
        <v>114.1</v>
      </c>
      <c r="X50">
        <v>112.1</v>
      </c>
      <c r="Y50">
        <v>111.4</v>
      </c>
      <c r="Z50">
        <v>110.9</v>
      </c>
      <c r="AA50">
        <v>113.1</v>
      </c>
      <c r="AB50">
        <v>108.9</v>
      </c>
      <c r="AC50">
        <v>111.8</v>
      </c>
      <c r="AD50">
        <v>116</v>
      </c>
    </row>
    <row r="51" spans="1:30" x14ac:dyDescent="0.3">
      <c r="A51" t="s">
        <v>33</v>
      </c>
      <c r="B51">
        <v>2014</v>
      </c>
      <c r="C51" t="s">
        <v>38</v>
      </c>
      <c r="D51">
        <v>122.7</v>
      </c>
      <c r="E51">
        <v>124.1</v>
      </c>
      <c r="F51">
        <v>114.2</v>
      </c>
      <c r="G51">
        <v>119.1</v>
      </c>
      <c r="H51">
        <v>103.5</v>
      </c>
      <c r="I51">
        <v>129.19999999999999</v>
      </c>
      <c r="J51">
        <v>127</v>
      </c>
      <c r="K51">
        <v>112.6</v>
      </c>
      <c r="L51">
        <v>101.3</v>
      </c>
      <c r="M51">
        <v>117</v>
      </c>
      <c r="N51">
        <v>112.9</v>
      </c>
      <c r="O51">
        <v>121.7</v>
      </c>
      <c r="P51">
        <v>120</v>
      </c>
      <c r="Q51">
        <v>118.3</v>
      </c>
      <c r="R51">
        <v>116.8</v>
      </c>
      <c r="S51">
        <v>112.9</v>
      </c>
      <c r="T51">
        <v>116.2</v>
      </c>
      <c r="U51">
        <v>114.3</v>
      </c>
      <c r="V51">
        <v>111.1</v>
      </c>
      <c r="W51">
        <v>114.1</v>
      </c>
      <c r="X51">
        <v>111.2</v>
      </c>
      <c r="Y51">
        <v>111.3</v>
      </c>
      <c r="Z51">
        <v>111.5</v>
      </c>
      <c r="AA51">
        <v>112.9</v>
      </c>
      <c r="AB51">
        <v>109.3</v>
      </c>
      <c r="AC51">
        <v>111.7</v>
      </c>
      <c r="AD51">
        <v>115.6</v>
      </c>
    </row>
    <row r="52" spans="1:30" x14ac:dyDescent="0.3">
      <c r="A52" t="s">
        <v>34</v>
      </c>
      <c r="B52">
        <v>2014</v>
      </c>
      <c r="C52" t="s">
        <v>38</v>
      </c>
      <c r="D52">
        <v>121.1</v>
      </c>
      <c r="E52">
        <v>121.6</v>
      </c>
      <c r="F52">
        <v>115.9</v>
      </c>
      <c r="G52">
        <v>118.4</v>
      </c>
      <c r="H52">
        <v>107.7</v>
      </c>
      <c r="I52">
        <v>127.7</v>
      </c>
      <c r="J52">
        <v>125</v>
      </c>
      <c r="K52">
        <v>111.9</v>
      </c>
      <c r="L52">
        <v>102.8</v>
      </c>
      <c r="M52">
        <v>113.4</v>
      </c>
      <c r="N52">
        <v>113.7</v>
      </c>
      <c r="O52">
        <v>120.4</v>
      </c>
      <c r="P52">
        <v>118.9</v>
      </c>
      <c r="Q52">
        <v>116.8</v>
      </c>
      <c r="R52">
        <v>118</v>
      </c>
      <c r="S52">
        <v>115.2</v>
      </c>
      <c r="T52">
        <v>117.6</v>
      </c>
      <c r="U52">
        <v>114.3</v>
      </c>
      <c r="V52">
        <v>112.5</v>
      </c>
      <c r="W52">
        <v>114.1</v>
      </c>
      <c r="X52">
        <v>111.8</v>
      </c>
      <c r="Y52">
        <v>111.3</v>
      </c>
      <c r="Z52">
        <v>111.2</v>
      </c>
      <c r="AA52">
        <v>113</v>
      </c>
      <c r="AB52">
        <v>109.1</v>
      </c>
      <c r="AC52">
        <v>111.8</v>
      </c>
      <c r="AD52">
        <v>115.8</v>
      </c>
    </row>
    <row r="53" spans="1:30" x14ac:dyDescent="0.3">
      <c r="A53" t="s">
        <v>30</v>
      </c>
      <c r="B53">
        <v>2014</v>
      </c>
      <c r="C53" t="s">
        <v>39</v>
      </c>
      <c r="D53">
        <v>120.7</v>
      </c>
      <c r="E53">
        <v>121.6</v>
      </c>
      <c r="F53">
        <v>116.1</v>
      </c>
      <c r="G53">
        <v>119.3</v>
      </c>
      <c r="H53">
        <v>110.3</v>
      </c>
      <c r="I53">
        <v>125.8</v>
      </c>
      <c r="J53">
        <v>129.30000000000001</v>
      </c>
      <c r="K53">
        <v>112.2</v>
      </c>
      <c r="L53">
        <v>103.6</v>
      </c>
      <c r="M53">
        <v>112.3</v>
      </c>
      <c r="N53">
        <v>114.9</v>
      </c>
      <c r="O53">
        <v>120.1</v>
      </c>
      <c r="P53">
        <v>119.5</v>
      </c>
      <c r="Q53">
        <v>117.3</v>
      </c>
      <c r="R53">
        <v>119.7</v>
      </c>
      <c r="S53">
        <v>117.3</v>
      </c>
      <c r="T53">
        <v>119.3</v>
      </c>
      <c r="U53" t="s">
        <v>32</v>
      </c>
      <c r="V53">
        <v>114.4</v>
      </c>
      <c r="W53">
        <v>114.9</v>
      </c>
      <c r="X53">
        <v>112.8</v>
      </c>
      <c r="Y53">
        <v>112.2</v>
      </c>
      <c r="Z53">
        <v>111.4</v>
      </c>
      <c r="AA53">
        <v>114.3</v>
      </c>
      <c r="AB53">
        <v>108</v>
      </c>
      <c r="AC53">
        <v>112.3</v>
      </c>
      <c r="AD53">
        <v>117</v>
      </c>
    </row>
    <row r="54" spans="1:30" x14ac:dyDescent="0.3">
      <c r="A54" t="s">
        <v>33</v>
      </c>
      <c r="B54">
        <v>2014</v>
      </c>
      <c r="C54" t="s">
        <v>39</v>
      </c>
      <c r="D54">
        <v>123.1</v>
      </c>
      <c r="E54">
        <v>125.9</v>
      </c>
      <c r="F54">
        <v>115.4</v>
      </c>
      <c r="G54">
        <v>120.4</v>
      </c>
      <c r="H54">
        <v>103.4</v>
      </c>
      <c r="I54">
        <v>131.19999999999999</v>
      </c>
      <c r="J54">
        <v>137.5</v>
      </c>
      <c r="K54">
        <v>112.8</v>
      </c>
      <c r="L54">
        <v>101.4</v>
      </c>
      <c r="M54">
        <v>118.3</v>
      </c>
      <c r="N54">
        <v>113.2</v>
      </c>
      <c r="O54">
        <v>122.4</v>
      </c>
      <c r="P54">
        <v>122</v>
      </c>
      <c r="Q54">
        <v>119</v>
      </c>
      <c r="R54">
        <v>117.4</v>
      </c>
      <c r="S54">
        <v>113.2</v>
      </c>
      <c r="T54">
        <v>116.7</v>
      </c>
      <c r="U54">
        <v>113.9</v>
      </c>
      <c r="V54">
        <v>111.2</v>
      </c>
      <c r="W54">
        <v>114.3</v>
      </c>
      <c r="X54">
        <v>111.4</v>
      </c>
      <c r="Y54">
        <v>111.5</v>
      </c>
      <c r="Z54">
        <v>111.8</v>
      </c>
      <c r="AA54">
        <v>115.1</v>
      </c>
      <c r="AB54">
        <v>108.7</v>
      </c>
      <c r="AC54">
        <v>112.2</v>
      </c>
      <c r="AD54">
        <v>116.4</v>
      </c>
    </row>
    <row r="55" spans="1:30" x14ac:dyDescent="0.3">
      <c r="A55" t="s">
        <v>34</v>
      </c>
      <c r="B55">
        <v>2014</v>
      </c>
      <c r="C55" t="s">
        <v>39</v>
      </c>
      <c r="D55">
        <v>121.5</v>
      </c>
      <c r="E55">
        <v>123.1</v>
      </c>
      <c r="F55">
        <v>115.8</v>
      </c>
      <c r="G55">
        <v>119.7</v>
      </c>
      <c r="H55">
        <v>107.8</v>
      </c>
      <c r="I55">
        <v>128.30000000000001</v>
      </c>
      <c r="J55">
        <v>132.1</v>
      </c>
      <c r="K55">
        <v>112.4</v>
      </c>
      <c r="L55">
        <v>102.9</v>
      </c>
      <c r="M55">
        <v>114.3</v>
      </c>
      <c r="N55">
        <v>114.2</v>
      </c>
      <c r="O55">
        <v>121.2</v>
      </c>
      <c r="P55">
        <v>120.4</v>
      </c>
      <c r="Q55">
        <v>117.8</v>
      </c>
      <c r="R55">
        <v>118.8</v>
      </c>
      <c r="S55">
        <v>115.6</v>
      </c>
      <c r="T55">
        <v>118.3</v>
      </c>
      <c r="U55">
        <v>113.9</v>
      </c>
      <c r="V55">
        <v>113.2</v>
      </c>
      <c r="W55">
        <v>114.6</v>
      </c>
      <c r="X55">
        <v>112.3</v>
      </c>
      <c r="Y55">
        <v>111.8</v>
      </c>
      <c r="Z55">
        <v>111.6</v>
      </c>
      <c r="AA55">
        <v>114.8</v>
      </c>
      <c r="AB55">
        <v>108.3</v>
      </c>
      <c r="AC55">
        <v>112.3</v>
      </c>
      <c r="AD55">
        <v>116.7</v>
      </c>
    </row>
    <row r="56" spans="1:30" x14ac:dyDescent="0.3">
      <c r="A56" t="s">
        <v>30</v>
      </c>
      <c r="B56">
        <v>2014</v>
      </c>
      <c r="C56" t="s">
        <v>40</v>
      </c>
      <c r="D56">
        <v>121.7</v>
      </c>
      <c r="E56">
        <v>122.5</v>
      </c>
      <c r="F56">
        <v>117.7</v>
      </c>
      <c r="G56">
        <v>120.6</v>
      </c>
      <c r="H56">
        <v>110.4</v>
      </c>
      <c r="I56">
        <v>129.1</v>
      </c>
      <c r="J56">
        <v>150.1</v>
      </c>
      <c r="K56">
        <v>113.2</v>
      </c>
      <c r="L56">
        <v>104.8</v>
      </c>
      <c r="M56">
        <v>113.3</v>
      </c>
      <c r="N56">
        <v>115.6</v>
      </c>
      <c r="O56">
        <v>120.9</v>
      </c>
      <c r="P56">
        <v>123.3</v>
      </c>
      <c r="Q56">
        <v>118</v>
      </c>
      <c r="R56">
        <v>120.7</v>
      </c>
      <c r="S56">
        <v>118.3</v>
      </c>
      <c r="T56">
        <v>120.3</v>
      </c>
      <c r="U56" t="s">
        <v>32</v>
      </c>
      <c r="V56">
        <v>115.3</v>
      </c>
      <c r="W56">
        <v>115.4</v>
      </c>
      <c r="X56">
        <v>113.4</v>
      </c>
      <c r="Y56">
        <v>113.2</v>
      </c>
      <c r="Z56">
        <v>111.8</v>
      </c>
      <c r="AA56">
        <v>115.5</v>
      </c>
      <c r="AB56">
        <v>108.8</v>
      </c>
      <c r="AC56">
        <v>113.1</v>
      </c>
      <c r="AD56">
        <v>119.5</v>
      </c>
    </row>
    <row r="57" spans="1:30" x14ac:dyDescent="0.3">
      <c r="A57" t="s">
        <v>33</v>
      </c>
      <c r="B57">
        <v>2014</v>
      </c>
      <c r="C57" t="s">
        <v>40</v>
      </c>
      <c r="D57">
        <v>123.8</v>
      </c>
      <c r="E57">
        <v>126.4</v>
      </c>
      <c r="F57">
        <v>118</v>
      </c>
      <c r="G57">
        <v>121.6</v>
      </c>
      <c r="H57">
        <v>103.5</v>
      </c>
      <c r="I57">
        <v>133.69999999999999</v>
      </c>
      <c r="J57">
        <v>172.4</v>
      </c>
      <c r="K57">
        <v>113.1</v>
      </c>
      <c r="L57">
        <v>102.7</v>
      </c>
      <c r="M57">
        <v>120</v>
      </c>
      <c r="N57">
        <v>113.8</v>
      </c>
      <c r="O57">
        <v>123.4</v>
      </c>
      <c r="P57">
        <v>127.1</v>
      </c>
      <c r="Q57">
        <v>121</v>
      </c>
      <c r="R57">
        <v>118</v>
      </c>
      <c r="S57">
        <v>113.6</v>
      </c>
      <c r="T57">
        <v>117.4</v>
      </c>
      <c r="U57">
        <v>114.8</v>
      </c>
      <c r="V57">
        <v>111.6</v>
      </c>
      <c r="W57">
        <v>114.9</v>
      </c>
      <c r="X57">
        <v>111.5</v>
      </c>
      <c r="Y57">
        <v>113</v>
      </c>
      <c r="Z57">
        <v>112.4</v>
      </c>
      <c r="AA57">
        <v>117.8</v>
      </c>
      <c r="AB57">
        <v>109.7</v>
      </c>
      <c r="AC57">
        <v>113.5</v>
      </c>
      <c r="AD57">
        <v>118.9</v>
      </c>
    </row>
    <row r="58" spans="1:30" x14ac:dyDescent="0.3">
      <c r="A58" t="s">
        <v>34</v>
      </c>
      <c r="B58">
        <v>2014</v>
      </c>
      <c r="C58" t="s">
        <v>40</v>
      </c>
      <c r="D58">
        <v>122.4</v>
      </c>
      <c r="E58">
        <v>123.9</v>
      </c>
      <c r="F58">
        <v>117.8</v>
      </c>
      <c r="G58">
        <v>121</v>
      </c>
      <c r="H58">
        <v>107.9</v>
      </c>
      <c r="I58">
        <v>131.19999999999999</v>
      </c>
      <c r="J58">
        <v>157.69999999999999</v>
      </c>
      <c r="K58">
        <v>113.2</v>
      </c>
      <c r="L58">
        <v>104.1</v>
      </c>
      <c r="M58">
        <v>115.5</v>
      </c>
      <c r="N58">
        <v>114.8</v>
      </c>
      <c r="O58">
        <v>122.1</v>
      </c>
      <c r="P58">
        <v>124.7</v>
      </c>
      <c r="Q58">
        <v>118.8</v>
      </c>
      <c r="R58">
        <v>119.6</v>
      </c>
      <c r="S58">
        <v>116.3</v>
      </c>
      <c r="T58">
        <v>119.1</v>
      </c>
      <c r="U58">
        <v>114.8</v>
      </c>
      <c r="V58">
        <v>113.9</v>
      </c>
      <c r="W58">
        <v>115.2</v>
      </c>
      <c r="X58">
        <v>112.7</v>
      </c>
      <c r="Y58">
        <v>113.1</v>
      </c>
      <c r="Z58">
        <v>112.1</v>
      </c>
      <c r="AA58">
        <v>116.8</v>
      </c>
      <c r="AB58">
        <v>109.2</v>
      </c>
      <c r="AC58">
        <v>113.3</v>
      </c>
      <c r="AD58">
        <v>119.2</v>
      </c>
    </row>
    <row r="59" spans="1:30" x14ac:dyDescent="0.3">
      <c r="A59" t="s">
        <v>30</v>
      </c>
      <c r="B59">
        <v>2014</v>
      </c>
      <c r="C59" t="s">
        <v>41</v>
      </c>
      <c r="D59">
        <v>121.8</v>
      </c>
      <c r="E59">
        <v>122.8</v>
      </c>
      <c r="F59">
        <v>117.8</v>
      </c>
      <c r="G59">
        <v>121.9</v>
      </c>
      <c r="H59">
        <v>110.6</v>
      </c>
      <c r="I59">
        <v>129.69999999999999</v>
      </c>
      <c r="J59">
        <v>161.1</v>
      </c>
      <c r="K59">
        <v>114.1</v>
      </c>
      <c r="L59">
        <v>105.1</v>
      </c>
      <c r="M59">
        <v>114.6</v>
      </c>
      <c r="N59">
        <v>115.8</v>
      </c>
      <c r="O59">
        <v>121.7</v>
      </c>
      <c r="P59">
        <v>125.3</v>
      </c>
      <c r="Q59">
        <v>118.8</v>
      </c>
      <c r="R59">
        <v>120.9</v>
      </c>
      <c r="S59">
        <v>118.8</v>
      </c>
      <c r="T59">
        <v>120.7</v>
      </c>
      <c r="U59" t="s">
        <v>32</v>
      </c>
      <c r="V59">
        <v>115.4</v>
      </c>
      <c r="W59">
        <v>115.9</v>
      </c>
      <c r="X59">
        <v>114</v>
      </c>
      <c r="Y59">
        <v>113.2</v>
      </c>
      <c r="Z59">
        <v>112.2</v>
      </c>
      <c r="AA59">
        <v>116.2</v>
      </c>
      <c r="AB59">
        <v>109.4</v>
      </c>
      <c r="AC59">
        <v>113.5</v>
      </c>
      <c r="AD59">
        <v>120.7</v>
      </c>
    </row>
    <row r="60" spans="1:30" x14ac:dyDescent="0.3">
      <c r="A60" t="s">
        <v>33</v>
      </c>
      <c r="B60">
        <v>2014</v>
      </c>
      <c r="C60" t="s">
        <v>41</v>
      </c>
      <c r="D60">
        <v>124.8</v>
      </c>
      <c r="E60">
        <v>127.3</v>
      </c>
      <c r="F60">
        <v>116.5</v>
      </c>
      <c r="G60">
        <v>122.2</v>
      </c>
      <c r="H60">
        <v>103.6</v>
      </c>
      <c r="I60">
        <v>132.69999999999999</v>
      </c>
      <c r="J60">
        <v>181.9</v>
      </c>
      <c r="K60">
        <v>115.2</v>
      </c>
      <c r="L60">
        <v>102.7</v>
      </c>
      <c r="M60">
        <v>122.1</v>
      </c>
      <c r="N60">
        <v>114.4</v>
      </c>
      <c r="O60">
        <v>124.7</v>
      </c>
      <c r="P60">
        <v>128.9</v>
      </c>
      <c r="Q60">
        <v>123</v>
      </c>
      <c r="R60">
        <v>118.6</v>
      </c>
      <c r="S60">
        <v>114.1</v>
      </c>
      <c r="T60">
        <v>117.9</v>
      </c>
      <c r="U60">
        <v>115.5</v>
      </c>
      <c r="V60">
        <v>111.8</v>
      </c>
      <c r="W60">
        <v>115.3</v>
      </c>
      <c r="X60">
        <v>112.2</v>
      </c>
      <c r="Y60">
        <v>112.5</v>
      </c>
      <c r="Z60">
        <v>112.9</v>
      </c>
      <c r="AA60">
        <v>119.2</v>
      </c>
      <c r="AB60">
        <v>110.5</v>
      </c>
      <c r="AC60">
        <v>113.9</v>
      </c>
      <c r="AD60">
        <v>119.9</v>
      </c>
    </row>
    <row r="61" spans="1:30" x14ac:dyDescent="0.3">
      <c r="A61" t="s">
        <v>34</v>
      </c>
      <c r="B61">
        <v>2014</v>
      </c>
      <c r="C61" t="s">
        <v>41</v>
      </c>
      <c r="D61">
        <v>122.7</v>
      </c>
      <c r="E61">
        <v>124.4</v>
      </c>
      <c r="F61">
        <v>117.3</v>
      </c>
      <c r="G61">
        <v>122</v>
      </c>
      <c r="H61">
        <v>108</v>
      </c>
      <c r="I61">
        <v>131.1</v>
      </c>
      <c r="J61">
        <v>168.2</v>
      </c>
      <c r="K61">
        <v>114.5</v>
      </c>
      <c r="L61">
        <v>104.3</v>
      </c>
      <c r="M61">
        <v>117.1</v>
      </c>
      <c r="N61">
        <v>115.2</v>
      </c>
      <c r="O61">
        <v>123.1</v>
      </c>
      <c r="P61">
        <v>126.6</v>
      </c>
      <c r="Q61">
        <v>119.9</v>
      </c>
      <c r="R61">
        <v>120</v>
      </c>
      <c r="S61">
        <v>116.8</v>
      </c>
      <c r="T61">
        <v>119.6</v>
      </c>
      <c r="U61">
        <v>115.5</v>
      </c>
      <c r="V61">
        <v>114</v>
      </c>
      <c r="W61">
        <v>115.6</v>
      </c>
      <c r="X61">
        <v>113.3</v>
      </c>
      <c r="Y61">
        <v>112.8</v>
      </c>
      <c r="Z61">
        <v>112.6</v>
      </c>
      <c r="AA61">
        <v>118</v>
      </c>
      <c r="AB61">
        <v>109.9</v>
      </c>
      <c r="AC61">
        <v>113.7</v>
      </c>
      <c r="AD61">
        <v>120.3</v>
      </c>
    </row>
    <row r="62" spans="1:30" x14ac:dyDescent="0.3">
      <c r="A62" t="s">
        <v>30</v>
      </c>
      <c r="B62">
        <v>2014</v>
      </c>
      <c r="C62" t="s">
        <v>42</v>
      </c>
      <c r="D62">
        <v>122.3</v>
      </c>
      <c r="E62">
        <v>122.4</v>
      </c>
      <c r="F62">
        <v>117.8</v>
      </c>
      <c r="G62">
        <v>122.7</v>
      </c>
      <c r="H62">
        <v>110.4</v>
      </c>
      <c r="I62">
        <v>129.80000000000001</v>
      </c>
      <c r="J62">
        <v>158.80000000000001</v>
      </c>
      <c r="K62">
        <v>115</v>
      </c>
      <c r="L62">
        <v>104.7</v>
      </c>
      <c r="M62">
        <v>114.9</v>
      </c>
      <c r="N62">
        <v>116.5</v>
      </c>
      <c r="O62">
        <v>122.6</v>
      </c>
      <c r="P62">
        <v>125.3</v>
      </c>
      <c r="Q62">
        <v>119.5</v>
      </c>
      <c r="R62">
        <v>121.7</v>
      </c>
      <c r="S62">
        <v>119.2</v>
      </c>
      <c r="T62">
        <v>121.3</v>
      </c>
      <c r="U62" t="s">
        <v>32</v>
      </c>
      <c r="V62">
        <v>115.8</v>
      </c>
      <c r="W62">
        <v>116.7</v>
      </c>
      <c r="X62">
        <v>114.5</v>
      </c>
      <c r="Y62">
        <v>112.8</v>
      </c>
      <c r="Z62">
        <v>112.6</v>
      </c>
      <c r="AA62">
        <v>116.6</v>
      </c>
      <c r="AB62">
        <v>109.1</v>
      </c>
      <c r="AC62">
        <v>113.7</v>
      </c>
      <c r="AD62">
        <v>120.9</v>
      </c>
    </row>
    <row r="63" spans="1:30" x14ac:dyDescent="0.3">
      <c r="A63" t="s">
        <v>33</v>
      </c>
      <c r="B63">
        <v>2014</v>
      </c>
      <c r="C63" t="s">
        <v>42</v>
      </c>
      <c r="D63">
        <v>124.2</v>
      </c>
      <c r="E63">
        <v>125.4</v>
      </c>
      <c r="F63">
        <v>116.4</v>
      </c>
      <c r="G63">
        <v>122.7</v>
      </c>
      <c r="H63">
        <v>103.5</v>
      </c>
      <c r="I63">
        <v>124.5</v>
      </c>
      <c r="J63">
        <v>168.6</v>
      </c>
      <c r="K63">
        <v>116.9</v>
      </c>
      <c r="L63">
        <v>101.9</v>
      </c>
      <c r="M63">
        <v>122.9</v>
      </c>
      <c r="N63">
        <v>114.8</v>
      </c>
      <c r="O63">
        <v>125.2</v>
      </c>
      <c r="P63">
        <v>126.7</v>
      </c>
      <c r="Q63">
        <v>124.3</v>
      </c>
      <c r="R63">
        <v>119.2</v>
      </c>
      <c r="S63">
        <v>114.5</v>
      </c>
      <c r="T63">
        <v>118.4</v>
      </c>
      <c r="U63">
        <v>116.1</v>
      </c>
      <c r="V63">
        <v>111.8</v>
      </c>
      <c r="W63">
        <v>115.5</v>
      </c>
      <c r="X63">
        <v>112.3</v>
      </c>
      <c r="Y63">
        <v>111.2</v>
      </c>
      <c r="Z63">
        <v>113.4</v>
      </c>
      <c r="AA63">
        <v>120</v>
      </c>
      <c r="AB63">
        <v>110</v>
      </c>
      <c r="AC63">
        <v>113.6</v>
      </c>
      <c r="AD63">
        <v>119.2</v>
      </c>
    </row>
    <row r="64" spans="1:30" x14ac:dyDescent="0.3">
      <c r="A64" t="s">
        <v>34</v>
      </c>
      <c r="B64">
        <v>2014</v>
      </c>
      <c r="C64" t="s">
        <v>42</v>
      </c>
      <c r="D64">
        <v>122.9</v>
      </c>
      <c r="E64">
        <v>123.5</v>
      </c>
      <c r="F64">
        <v>117.3</v>
      </c>
      <c r="G64">
        <v>122.7</v>
      </c>
      <c r="H64">
        <v>107.9</v>
      </c>
      <c r="I64">
        <v>127.3</v>
      </c>
      <c r="J64">
        <v>162.1</v>
      </c>
      <c r="K64">
        <v>115.6</v>
      </c>
      <c r="L64">
        <v>103.8</v>
      </c>
      <c r="M64">
        <v>117.6</v>
      </c>
      <c r="N64">
        <v>115.8</v>
      </c>
      <c r="O64">
        <v>123.8</v>
      </c>
      <c r="P64">
        <v>125.8</v>
      </c>
      <c r="Q64">
        <v>120.8</v>
      </c>
      <c r="R64">
        <v>120.7</v>
      </c>
      <c r="S64">
        <v>117.2</v>
      </c>
      <c r="T64">
        <v>120.1</v>
      </c>
      <c r="U64">
        <v>116.1</v>
      </c>
      <c r="V64">
        <v>114.3</v>
      </c>
      <c r="W64">
        <v>116.1</v>
      </c>
      <c r="X64">
        <v>113.7</v>
      </c>
      <c r="Y64">
        <v>112</v>
      </c>
      <c r="Z64">
        <v>113.1</v>
      </c>
      <c r="AA64">
        <v>118.6</v>
      </c>
      <c r="AB64">
        <v>109.5</v>
      </c>
      <c r="AC64">
        <v>113.7</v>
      </c>
      <c r="AD64">
        <v>120.1</v>
      </c>
    </row>
    <row r="65" spans="1:30" x14ac:dyDescent="0.3">
      <c r="A65" t="s">
        <v>30</v>
      </c>
      <c r="B65">
        <v>2014</v>
      </c>
      <c r="C65" t="s">
        <v>43</v>
      </c>
      <c r="D65">
        <v>122.6</v>
      </c>
      <c r="E65">
        <v>122.5</v>
      </c>
      <c r="F65">
        <v>118.3</v>
      </c>
      <c r="G65">
        <v>123.2</v>
      </c>
      <c r="H65">
        <v>110.5</v>
      </c>
      <c r="I65">
        <v>128.9</v>
      </c>
      <c r="J65">
        <v>155.30000000000001</v>
      </c>
      <c r="K65">
        <v>115.5</v>
      </c>
      <c r="L65">
        <v>104</v>
      </c>
      <c r="M65">
        <v>115.3</v>
      </c>
      <c r="N65">
        <v>116.8</v>
      </c>
      <c r="O65">
        <v>123.2</v>
      </c>
      <c r="P65">
        <v>125.1</v>
      </c>
      <c r="Q65">
        <v>120</v>
      </c>
      <c r="R65">
        <v>122.7</v>
      </c>
      <c r="S65">
        <v>120.3</v>
      </c>
      <c r="T65">
        <v>122.3</v>
      </c>
      <c r="U65" t="s">
        <v>32</v>
      </c>
      <c r="V65">
        <v>116.4</v>
      </c>
      <c r="W65">
        <v>117.5</v>
      </c>
      <c r="X65">
        <v>115.3</v>
      </c>
      <c r="Y65">
        <v>112.6</v>
      </c>
      <c r="Z65">
        <v>113</v>
      </c>
      <c r="AA65">
        <v>116.9</v>
      </c>
      <c r="AB65">
        <v>109.3</v>
      </c>
      <c r="AC65">
        <v>114</v>
      </c>
      <c r="AD65">
        <v>121</v>
      </c>
    </row>
    <row r="66" spans="1:30" x14ac:dyDescent="0.3">
      <c r="A66" t="s">
        <v>33</v>
      </c>
      <c r="B66">
        <v>2014</v>
      </c>
      <c r="C66" t="s">
        <v>43</v>
      </c>
      <c r="D66">
        <v>124.6</v>
      </c>
      <c r="E66">
        <v>126.1</v>
      </c>
      <c r="F66">
        <v>117.8</v>
      </c>
      <c r="G66">
        <v>123.1</v>
      </c>
      <c r="H66">
        <v>103.5</v>
      </c>
      <c r="I66">
        <v>123.5</v>
      </c>
      <c r="J66">
        <v>159.6</v>
      </c>
      <c r="K66">
        <v>117.4</v>
      </c>
      <c r="L66">
        <v>101.2</v>
      </c>
      <c r="M66">
        <v>123.8</v>
      </c>
      <c r="N66">
        <v>115.2</v>
      </c>
      <c r="O66">
        <v>125.9</v>
      </c>
      <c r="P66">
        <v>125.8</v>
      </c>
      <c r="Q66">
        <v>124.3</v>
      </c>
      <c r="R66">
        <v>119.6</v>
      </c>
      <c r="S66">
        <v>114.9</v>
      </c>
      <c r="T66">
        <v>118.9</v>
      </c>
      <c r="U66">
        <v>116.7</v>
      </c>
      <c r="V66">
        <v>112</v>
      </c>
      <c r="W66">
        <v>115.8</v>
      </c>
      <c r="X66">
        <v>112.6</v>
      </c>
      <c r="Y66">
        <v>111</v>
      </c>
      <c r="Z66">
        <v>113.6</v>
      </c>
      <c r="AA66">
        <v>120.2</v>
      </c>
      <c r="AB66">
        <v>110.1</v>
      </c>
      <c r="AC66">
        <v>113.7</v>
      </c>
      <c r="AD66">
        <v>119.1</v>
      </c>
    </row>
    <row r="67" spans="1:30" x14ac:dyDescent="0.3">
      <c r="A67" t="s">
        <v>34</v>
      </c>
      <c r="B67">
        <v>2014</v>
      </c>
      <c r="C67" t="s">
        <v>43</v>
      </c>
      <c r="D67">
        <v>123.2</v>
      </c>
      <c r="E67">
        <v>123.8</v>
      </c>
      <c r="F67">
        <v>118.1</v>
      </c>
      <c r="G67">
        <v>123.2</v>
      </c>
      <c r="H67">
        <v>107.9</v>
      </c>
      <c r="I67">
        <v>126.4</v>
      </c>
      <c r="J67">
        <v>156.80000000000001</v>
      </c>
      <c r="K67">
        <v>116.1</v>
      </c>
      <c r="L67">
        <v>103.1</v>
      </c>
      <c r="M67">
        <v>118.1</v>
      </c>
      <c r="N67">
        <v>116.1</v>
      </c>
      <c r="O67">
        <v>124.5</v>
      </c>
      <c r="P67">
        <v>125.4</v>
      </c>
      <c r="Q67">
        <v>121.1</v>
      </c>
      <c r="R67">
        <v>121.5</v>
      </c>
      <c r="S67">
        <v>118.1</v>
      </c>
      <c r="T67">
        <v>121</v>
      </c>
      <c r="U67">
        <v>116.7</v>
      </c>
      <c r="V67">
        <v>114.7</v>
      </c>
      <c r="W67">
        <v>116.7</v>
      </c>
      <c r="X67">
        <v>114.3</v>
      </c>
      <c r="Y67">
        <v>111.8</v>
      </c>
      <c r="Z67">
        <v>113.3</v>
      </c>
      <c r="AA67">
        <v>118.8</v>
      </c>
      <c r="AB67">
        <v>109.6</v>
      </c>
      <c r="AC67">
        <v>113.9</v>
      </c>
      <c r="AD67">
        <v>120.1</v>
      </c>
    </row>
    <row r="68" spans="1:30" x14ac:dyDescent="0.3">
      <c r="A68" t="s">
        <v>30</v>
      </c>
      <c r="B68">
        <v>2014</v>
      </c>
      <c r="C68" t="s">
        <v>45</v>
      </c>
      <c r="D68">
        <v>122.7</v>
      </c>
      <c r="E68">
        <v>122.6</v>
      </c>
      <c r="F68">
        <v>119.9</v>
      </c>
      <c r="G68">
        <v>124</v>
      </c>
      <c r="H68">
        <v>110.5</v>
      </c>
      <c r="I68">
        <v>128.80000000000001</v>
      </c>
      <c r="J68">
        <v>152</v>
      </c>
      <c r="K68">
        <v>116.2</v>
      </c>
      <c r="L68">
        <v>103.3</v>
      </c>
      <c r="M68">
        <v>115.8</v>
      </c>
      <c r="N68">
        <v>116.8</v>
      </c>
      <c r="O68">
        <v>124.5</v>
      </c>
      <c r="P68">
        <v>124.9</v>
      </c>
      <c r="Q68">
        <v>120.8</v>
      </c>
      <c r="R68">
        <v>123.3</v>
      </c>
      <c r="S68">
        <v>120.5</v>
      </c>
      <c r="T68">
        <v>122.9</v>
      </c>
      <c r="U68" t="s">
        <v>32</v>
      </c>
      <c r="V68">
        <v>117.3</v>
      </c>
      <c r="W68">
        <v>118.1</v>
      </c>
      <c r="X68">
        <v>115.9</v>
      </c>
      <c r="Y68">
        <v>112</v>
      </c>
      <c r="Z68">
        <v>113.3</v>
      </c>
      <c r="AA68">
        <v>117.2</v>
      </c>
      <c r="AB68">
        <v>108.8</v>
      </c>
      <c r="AC68">
        <v>114.1</v>
      </c>
      <c r="AD68">
        <v>121.1</v>
      </c>
    </row>
    <row r="69" spans="1:30" x14ac:dyDescent="0.3">
      <c r="A69" t="s">
        <v>33</v>
      </c>
      <c r="B69">
        <v>2014</v>
      </c>
      <c r="C69" t="s">
        <v>45</v>
      </c>
      <c r="D69">
        <v>124.5</v>
      </c>
      <c r="E69">
        <v>125.6</v>
      </c>
      <c r="F69">
        <v>122.7</v>
      </c>
      <c r="G69">
        <v>124.6</v>
      </c>
      <c r="H69">
        <v>103.2</v>
      </c>
      <c r="I69">
        <v>122.2</v>
      </c>
      <c r="J69">
        <v>153.19999999999999</v>
      </c>
      <c r="K69">
        <v>119.3</v>
      </c>
      <c r="L69">
        <v>99.8</v>
      </c>
      <c r="M69">
        <v>124.6</v>
      </c>
      <c r="N69">
        <v>115.8</v>
      </c>
      <c r="O69">
        <v>126.9</v>
      </c>
      <c r="P69">
        <v>125.4</v>
      </c>
      <c r="Q69">
        <v>125.8</v>
      </c>
      <c r="R69">
        <v>120.3</v>
      </c>
      <c r="S69">
        <v>115.4</v>
      </c>
      <c r="T69">
        <v>119.5</v>
      </c>
      <c r="U69">
        <v>117.1</v>
      </c>
      <c r="V69">
        <v>112.6</v>
      </c>
      <c r="W69">
        <v>116.4</v>
      </c>
      <c r="X69">
        <v>113</v>
      </c>
      <c r="Y69">
        <v>109.7</v>
      </c>
      <c r="Z69">
        <v>114</v>
      </c>
      <c r="AA69">
        <v>120.3</v>
      </c>
      <c r="AB69">
        <v>109.6</v>
      </c>
      <c r="AC69">
        <v>113.4</v>
      </c>
      <c r="AD69">
        <v>119</v>
      </c>
    </row>
    <row r="70" spans="1:30" x14ac:dyDescent="0.3">
      <c r="A70" t="s">
        <v>34</v>
      </c>
      <c r="B70">
        <v>2014</v>
      </c>
      <c r="C70" t="s">
        <v>45</v>
      </c>
      <c r="D70">
        <v>123.3</v>
      </c>
      <c r="E70">
        <v>123.7</v>
      </c>
      <c r="F70">
        <v>121</v>
      </c>
      <c r="G70">
        <v>124.2</v>
      </c>
      <c r="H70">
        <v>107.8</v>
      </c>
      <c r="I70">
        <v>125.7</v>
      </c>
      <c r="J70">
        <v>152.4</v>
      </c>
      <c r="K70">
        <v>117.2</v>
      </c>
      <c r="L70">
        <v>102.1</v>
      </c>
      <c r="M70">
        <v>118.7</v>
      </c>
      <c r="N70">
        <v>116.4</v>
      </c>
      <c r="O70">
        <v>125.6</v>
      </c>
      <c r="P70">
        <v>125.1</v>
      </c>
      <c r="Q70">
        <v>122.1</v>
      </c>
      <c r="R70">
        <v>122.1</v>
      </c>
      <c r="S70">
        <v>118.4</v>
      </c>
      <c r="T70">
        <v>121.6</v>
      </c>
      <c r="U70">
        <v>117.1</v>
      </c>
      <c r="V70">
        <v>115.5</v>
      </c>
      <c r="W70">
        <v>117.3</v>
      </c>
      <c r="X70">
        <v>114.8</v>
      </c>
      <c r="Y70">
        <v>110.8</v>
      </c>
      <c r="Z70">
        <v>113.7</v>
      </c>
      <c r="AA70">
        <v>119</v>
      </c>
      <c r="AB70">
        <v>109.1</v>
      </c>
      <c r="AC70">
        <v>113.8</v>
      </c>
      <c r="AD70">
        <v>120.1</v>
      </c>
    </row>
    <row r="71" spans="1:30" x14ac:dyDescent="0.3">
      <c r="A71" t="s">
        <v>30</v>
      </c>
      <c r="B71">
        <v>2014</v>
      </c>
      <c r="C71" t="s">
        <v>46</v>
      </c>
      <c r="D71">
        <v>122.4</v>
      </c>
      <c r="E71">
        <v>122.4</v>
      </c>
      <c r="F71">
        <v>121.8</v>
      </c>
      <c r="G71">
        <v>124.2</v>
      </c>
      <c r="H71">
        <v>110.2</v>
      </c>
      <c r="I71">
        <v>128.6</v>
      </c>
      <c r="J71">
        <v>140.30000000000001</v>
      </c>
      <c r="K71">
        <v>116.3</v>
      </c>
      <c r="L71">
        <v>102</v>
      </c>
      <c r="M71">
        <v>116</v>
      </c>
      <c r="N71">
        <v>117.3</v>
      </c>
      <c r="O71">
        <v>124.8</v>
      </c>
      <c r="P71">
        <v>123.3</v>
      </c>
      <c r="Q71">
        <v>121.7</v>
      </c>
      <c r="R71">
        <v>123.8</v>
      </c>
      <c r="S71">
        <v>120.6</v>
      </c>
      <c r="T71">
        <v>123.3</v>
      </c>
      <c r="U71" t="s">
        <v>32</v>
      </c>
      <c r="V71">
        <v>117.4</v>
      </c>
      <c r="W71">
        <v>118.2</v>
      </c>
      <c r="X71">
        <v>116.2</v>
      </c>
      <c r="Y71">
        <v>111.5</v>
      </c>
      <c r="Z71">
        <v>113.3</v>
      </c>
      <c r="AA71">
        <v>117.7</v>
      </c>
      <c r="AB71">
        <v>109.4</v>
      </c>
      <c r="AC71">
        <v>114.2</v>
      </c>
      <c r="AD71">
        <v>120.3</v>
      </c>
    </row>
    <row r="72" spans="1:30" x14ac:dyDescent="0.3">
      <c r="A72" t="s">
        <v>33</v>
      </c>
      <c r="B72">
        <v>2014</v>
      </c>
      <c r="C72" t="s">
        <v>46</v>
      </c>
      <c r="D72">
        <v>124</v>
      </c>
      <c r="E72">
        <v>124.7</v>
      </c>
      <c r="F72">
        <v>126.3</v>
      </c>
      <c r="G72">
        <v>124.9</v>
      </c>
      <c r="H72">
        <v>103</v>
      </c>
      <c r="I72">
        <v>122.3</v>
      </c>
      <c r="J72">
        <v>141</v>
      </c>
      <c r="K72">
        <v>120.1</v>
      </c>
      <c r="L72">
        <v>97.8</v>
      </c>
      <c r="M72">
        <v>125.4</v>
      </c>
      <c r="N72">
        <v>116.1</v>
      </c>
      <c r="O72">
        <v>127.6</v>
      </c>
      <c r="P72">
        <v>124</v>
      </c>
      <c r="Q72">
        <v>126.4</v>
      </c>
      <c r="R72">
        <v>120.7</v>
      </c>
      <c r="S72">
        <v>115.8</v>
      </c>
      <c r="T72">
        <v>120</v>
      </c>
      <c r="U72">
        <v>116.5</v>
      </c>
      <c r="V72">
        <v>113</v>
      </c>
      <c r="W72">
        <v>116.8</v>
      </c>
      <c r="X72">
        <v>113.2</v>
      </c>
      <c r="Y72">
        <v>108.8</v>
      </c>
      <c r="Z72">
        <v>114.3</v>
      </c>
      <c r="AA72">
        <v>120.7</v>
      </c>
      <c r="AB72">
        <v>110.4</v>
      </c>
      <c r="AC72">
        <v>113.4</v>
      </c>
      <c r="AD72">
        <v>118.4</v>
      </c>
    </row>
    <row r="73" spans="1:30" x14ac:dyDescent="0.3">
      <c r="A73" t="s">
        <v>34</v>
      </c>
      <c r="B73">
        <v>2014</v>
      </c>
      <c r="C73" t="s">
        <v>46</v>
      </c>
      <c r="D73">
        <v>122.9</v>
      </c>
      <c r="E73">
        <v>123.2</v>
      </c>
      <c r="F73">
        <v>123.5</v>
      </c>
      <c r="G73">
        <v>124.5</v>
      </c>
      <c r="H73">
        <v>107.6</v>
      </c>
      <c r="I73">
        <v>125.7</v>
      </c>
      <c r="J73">
        <v>140.5</v>
      </c>
      <c r="K73">
        <v>117.6</v>
      </c>
      <c r="L73">
        <v>100.6</v>
      </c>
      <c r="M73">
        <v>119.1</v>
      </c>
      <c r="N73">
        <v>116.8</v>
      </c>
      <c r="O73">
        <v>126.1</v>
      </c>
      <c r="P73">
        <v>123.6</v>
      </c>
      <c r="Q73">
        <v>123</v>
      </c>
      <c r="R73">
        <v>122.6</v>
      </c>
      <c r="S73">
        <v>118.6</v>
      </c>
      <c r="T73">
        <v>122</v>
      </c>
      <c r="U73">
        <v>116.5</v>
      </c>
      <c r="V73">
        <v>115.7</v>
      </c>
      <c r="W73">
        <v>117.5</v>
      </c>
      <c r="X73">
        <v>115.1</v>
      </c>
      <c r="Y73">
        <v>110.1</v>
      </c>
      <c r="Z73">
        <v>113.9</v>
      </c>
      <c r="AA73">
        <v>119.5</v>
      </c>
      <c r="AB73">
        <v>109.8</v>
      </c>
      <c r="AC73">
        <v>113.8</v>
      </c>
      <c r="AD73">
        <v>119.4</v>
      </c>
    </row>
    <row r="74" spans="1:30" x14ac:dyDescent="0.3">
      <c r="A74" t="s">
        <v>30</v>
      </c>
      <c r="B74">
        <v>2015</v>
      </c>
      <c r="C74" t="s">
        <v>31</v>
      </c>
      <c r="D74">
        <v>123.1</v>
      </c>
      <c r="E74">
        <v>123.1</v>
      </c>
      <c r="F74">
        <v>122.1</v>
      </c>
      <c r="G74">
        <v>124.9</v>
      </c>
      <c r="H74">
        <v>111</v>
      </c>
      <c r="I74">
        <v>130.4</v>
      </c>
      <c r="J74">
        <v>132.30000000000001</v>
      </c>
      <c r="K74">
        <v>117.2</v>
      </c>
      <c r="L74">
        <v>100.5</v>
      </c>
      <c r="M74">
        <v>117.2</v>
      </c>
      <c r="N74">
        <v>117.9</v>
      </c>
      <c r="O74">
        <v>125.6</v>
      </c>
      <c r="P74">
        <v>122.8</v>
      </c>
      <c r="Q74">
        <v>122.7</v>
      </c>
      <c r="R74">
        <v>124.4</v>
      </c>
      <c r="S74">
        <v>121.6</v>
      </c>
      <c r="T74">
        <v>124</v>
      </c>
      <c r="U74" t="s">
        <v>32</v>
      </c>
      <c r="V74">
        <v>118.4</v>
      </c>
      <c r="W74">
        <v>118.9</v>
      </c>
      <c r="X74">
        <v>116.6</v>
      </c>
      <c r="Y74">
        <v>111</v>
      </c>
      <c r="Z74">
        <v>114</v>
      </c>
      <c r="AA74">
        <v>118.2</v>
      </c>
      <c r="AB74">
        <v>110.2</v>
      </c>
      <c r="AC74">
        <v>114.5</v>
      </c>
      <c r="AD74">
        <v>120.3</v>
      </c>
    </row>
    <row r="75" spans="1:30" x14ac:dyDescent="0.3">
      <c r="A75" t="s">
        <v>33</v>
      </c>
      <c r="B75">
        <v>2015</v>
      </c>
      <c r="C75" t="s">
        <v>31</v>
      </c>
      <c r="D75">
        <v>124</v>
      </c>
      <c r="E75">
        <v>125.5</v>
      </c>
      <c r="F75">
        <v>126.6</v>
      </c>
      <c r="G75">
        <v>125.2</v>
      </c>
      <c r="H75">
        <v>104.3</v>
      </c>
      <c r="I75">
        <v>121.3</v>
      </c>
      <c r="J75">
        <v>134.4</v>
      </c>
      <c r="K75">
        <v>122.9</v>
      </c>
      <c r="L75">
        <v>96.1</v>
      </c>
      <c r="M75">
        <v>126.6</v>
      </c>
      <c r="N75">
        <v>116.5</v>
      </c>
      <c r="O75">
        <v>128</v>
      </c>
      <c r="P75">
        <v>123.5</v>
      </c>
      <c r="Q75">
        <v>127.4</v>
      </c>
      <c r="R75">
        <v>121</v>
      </c>
      <c r="S75">
        <v>116.1</v>
      </c>
      <c r="T75">
        <v>120.2</v>
      </c>
      <c r="U75">
        <v>117.3</v>
      </c>
      <c r="V75">
        <v>113.4</v>
      </c>
      <c r="W75">
        <v>117.2</v>
      </c>
      <c r="X75">
        <v>113.7</v>
      </c>
      <c r="Y75">
        <v>107.9</v>
      </c>
      <c r="Z75">
        <v>114.6</v>
      </c>
      <c r="AA75">
        <v>120.8</v>
      </c>
      <c r="AB75">
        <v>111.4</v>
      </c>
      <c r="AC75">
        <v>113.4</v>
      </c>
      <c r="AD75">
        <v>118.5</v>
      </c>
    </row>
    <row r="76" spans="1:30" x14ac:dyDescent="0.3">
      <c r="A76" t="s">
        <v>34</v>
      </c>
      <c r="B76">
        <v>2015</v>
      </c>
      <c r="C76" t="s">
        <v>31</v>
      </c>
      <c r="D76">
        <v>123.4</v>
      </c>
      <c r="E76">
        <v>123.9</v>
      </c>
      <c r="F76">
        <v>123.8</v>
      </c>
      <c r="G76">
        <v>125</v>
      </c>
      <c r="H76">
        <v>108.5</v>
      </c>
      <c r="I76">
        <v>126.2</v>
      </c>
      <c r="J76">
        <v>133</v>
      </c>
      <c r="K76">
        <v>119.1</v>
      </c>
      <c r="L76">
        <v>99</v>
      </c>
      <c r="M76">
        <v>120.3</v>
      </c>
      <c r="N76">
        <v>117.3</v>
      </c>
      <c r="O76">
        <v>126.7</v>
      </c>
      <c r="P76">
        <v>123.1</v>
      </c>
      <c r="Q76">
        <v>124</v>
      </c>
      <c r="R76">
        <v>123.1</v>
      </c>
      <c r="S76">
        <v>119.3</v>
      </c>
      <c r="T76">
        <v>122.5</v>
      </c>
      <c r="U76">
        <v>117.3</v>
      </c>
      <c r="V76">
        <v>116.5</v>
      </c>
      <c r="W76">
        <v>118.1</v>
      </c>
      <c r="X76">
        <v>115.5</v>
      </c>
      <c r="Y76">
        <v>109.4</v>
      </c>
      <c r="Z76">
        <v>114.3</v>
      </c>
      <c r="AA76">
        <v>119.7</v>
      </c>
      <c r="AB76">
        <v>110.7</v>
      </c>
      <c r="AC76">
        <v>114</v>
      </c>
      <c r="AD76">
        <v>119.5</v>
      </c>
    </row>
    <row r="77" spans="1:30" x14ac:dyDescent="0.3">
      <c r="A77" t="s">
        <v>30</v>
      </c>
      <c r="B77">
        <v>2015</v>
      </c>
      <c r="C77" t="s">
        <v>35</v>
      </c>
      <c r="D77">
        <v>123.4</v>
      </c>
      <c r="E77">
        <v>124.4</v>
      </c>
      <c r="F77">
        <v>122.1</v>
      </c>
      <c r="G77">
        <v>125.8</v>
      </c>
      <c r="H77">
        <v>111.5</v>
      </c>
      <c r="I77">
        <v>129.4</v>
      </c>
      <c r="J77">
        <v>128.19999999999999</v>
      </c>
      <c r="K77">
        <v>118.8</v>
      </c>
      <c r="L77">
        <v>100</v>
      </c>
      <c r="M77">
        <v>118.6</v>
      </c>
      <c r="N77">
        <v>118.8</v>
      </c>
      <c r="O77">
        <v>126.8</v>
      </c>
      <c r="P77">
        <v>122.8</v>
      </c>
      <c r="Q77">
        <v>124.2</v>
      </c>
      <c r="R77">
        <v>125.4</v>
      </c>
      <c r="S77">
        <v>122.7</v>
      </c>
      <c r="T77">
        <v>125</v>
      </c>
      <c r="U77" t="s">
        <v>32</v>
      </c>
      <c r="V77">
        <v>120</v>
      </c>
      <c r="W77">
        <v>119.6</v>
      </c>
      <c r="X77">
        <v>117.7</v>
      </c>
      <c r="Y77">
        <v>110.9</v>
      </c>
      <c r="Z77">
        <v>114.8</v>
      </c>
      <c r="AA77">
        <v>118.7</v>
      </c>
      <c r="AB77">
        <v>110.8</v>
      </c>
      <c r="AC77">
        <v>115</v>
      </c>
      <c r="AD77">
        <v>120.6</v>
      </c>
    </row>
    <row r="78" spans="1:30" x14ac:dyDescent="0.3">
      <c r="A78" t="s">
        <v>33</v>
      </c>
      <c r="B78">
        <v>2015</v>
      </c>
      <c r="C78" t="s">
        <v>35</v>
      </c>
      <c r="D78">
        <v>124.3</v>
      </c>
      <c r="E78">
        <v>126.5</v>
      </c>
      <c r="F78">
        <v>119.5</v>
      </c>
      <c r="G78">
        <v>125.6</v>
      </c>
      <c r="H78">
        <v>104.9</v>
      </c>
      <c r="I78">
        <v>121.6</v>
      </c>
      <c r="J78">
        <v>131.80000000000001</v>
      </c>
      <c r="K78">
        <v>125.1</v>
      </c>
      <c r="L78">
        <v>95</v>
      </c>
      <c r="M78">
        <v>127.7</v>
      </c>
      <c r="N78">
        <v>116.8</v>
      </c>
      <c r="O78">
        <v>128.6</v>
      </c>
      <c r="P78">
        <v>123.7</v>
      </c>
      <c r="Q78">
        <v>128.1</v>
      </c>
      <c r="R78">
        <v>121.3</v>
      </c>
      <c r="S78">
        <v>116.5</v>
      </c>
      <c r="T78">
        <v>120.6</v>
      </c>
      <c r="U78">
        <v>118.1</v>
      </c>
      <c r="V78">
        <v>114</v>
      </c>
      <c r="W78">
        <v>117.7</v>
      </c>
      <c r="X78">
        <v>114.1</v>
      </c>
      <c r="Y78">
        <v>106.8</v>
      </c>
      <c r="Z78">
        <v>114.9</v>
      </c>
      <c r="AA78">
        <v>120.4</v>
      </c>
      <c r="AB78">
        <v>111.7</v>
      </c>
      <c r="AC78">
        <v>113.2</v>
      </c>
      <c r="AD78">
        <v>118.7</v>
      </c>
    </row>
    <row r="79" spans="1:30" x14ac:dyDescent="0.3">
      <c r="A79" t="s">
        <v>34</v>
      </c>
      <c r="B79">
        <v>2015</v>
      </c>
      <c r="C79" t="s">
        <v>35</v>
      </c>
      <c r="D79">
        <v>123.7</v>
      </c>
      <c r="E79">
        <v>125.1</v>
      </c>
      <c r="F79">
        <v>121.1</v>
      </c>
      <c r="G79">
        <v>125.7</v>
      </c>
      <c r="H79">
        <v>109.1</v>
      </c>
      <c r="I79">
        <v>125.8</v>
      </c>
      <c r="J79">
        <v>129.4</v>
      </c>
      <c r="K79">
        <v>120.9</v>
      </c>
      <c r="L79">
        <v>98.3</v>
      </c>
      <c r="M79">
        <v>121.6</v>
      </c>
      <c r="N79">
        <v>118</v>
      </c>
      <c r="O79">
        <v>127.6</v>
      </c>
      <c r="P79">
        <v>123.1</v>
      </c>
      <c r="Q79">
        <v>125.2</v>
      </c>
      <c r="R79">
        <v>123.8</v>
      </c>
      <c r="S79">
        <v>120.1</v>
      </c>
      <c r="T79">
        <v>123.3</v>
      </c>
      <c r="U79">
        <v>118.1</v>
      </c>
      <c r="V79">
        <v>117.7</v>
      </c>
      <c r="W79">
        <v>118.7</v>
      </c>
      <c r="X79">
        <v>116.3</v>
      </c>
      <c r="Y79">
        <v>108.7</v>
      </c>
      <c r="Z79">
        <v>114.9</v>
      </c>
      <c r="AA79">
        <v>119.7</v>
      </c>
      <c r="AB79">
        <v>111.2</v>
      </c>
      <c r="AC79">
        <v>114.1</v>
      </c>
      <c r="AD79">
        <v>119.7</v>
      </c>
    </row>
    <row r="80" spans="1:30" x14ac:dyDescent="0.3">
      <c r="A80" t="s">
        <v>30</v>
      </c>
      <c r="B80">
        <v>2015</v>
      </c>
      <c r="C80" t="s">
        <v>36</v>
      </c>
      <c r="D80">
        <v>123.3</v>
      </c>
      <c r="E80">
        <v>124.7</v>
      </c>
      <c r="F80">
        <v>118.9</v>
      </c>
      <c r="G80">
        <v>126</v>
      </c>
      <c r="H80">
        <v>111.8</v>
      </c>
      <c r="I80">
        <v>130.9</v>
      </c>
      <c r="J80">
        <v>128</v>
      </c>
      <c r="K80">
        <v>119.9</v>
      </c>
      <c r="L80">
        <v>98.9</v>
      </c>
      <c r="M80">
        <v>119.4</v>
      </c>
      <c r="N80">
        <v>118.9</v>
      </c>
      <c r="O80">
        <v>127.7</v>
      </c>
      <c r="P80">
        <v>123.1</v>
      </c>
      <c r="Q80">
        <v>124.7</v>
      </c>
      <c r="R80">
        <v>126</v>
      </c>
      <c r="S80">
        <v>122.9</v>
      </c>
      <c r="T80">
        <v>125.5</v>
      </c>
      <c r="U80" t="s">
        <v>32</v>
      </c>
      <c r="V80">
        <v>120.6</v>
      </c>
      <c r="W80">
        <v>120.2</v>
      </c>
      <c r="X80">
        <v>118.2</v>
      </c>
      <c r="Y80">
        <v>111.6</v>
      </c>
      <c r="Z80">
        <v>115.5</v>
      </c>
      <c r="AA80">
        <v>119.4</v>
      </c>
      <c r="AB80">
        <v>110.8</v>
      </c>
      <c r="AC80">
        <v>115.5</v>
      </c>
      <c r="AD80">
        <v>121.1</v>
      </c>
    </row>
    <row r="81" spans="1:30" x14ac:dyDescent="0.3">
      <c r="A81" t="s">
        <v>33</v>
      </c>
      <c r="B81">
        <v>2015</v>
      </c>
      <c r="C81" t="s">
        <v>36</v>
      </c>
      <c r="D81">
        <v>124</v>
      </c>
      <c r="E81">
        <v>126.7</v>
      </c>
      <c r="F81">
        <v>113.5</v>
      </c>
      <c r="G81">
        <v>125.9</v>
      </c>
      <c r="H81">
        <v>104.8</v>
      </c>
      <c r="I81">
        <v>123.8</v>
      </c>
      <c r="J81">
        <v>131.4</v>
      </c>
      <c r="K81">
        <v>127.2</v>
      </c>
      <c r="L81">
        <v>93.2</v>
      </c>
      <c r="M81">
        <v>127.4</v>
      </c>
      <c r="N81">
        <v>117</v>
      </c>
      <c r="O81">
        <v>129.19999999999999</v>
      </c>
      <c r="P81">
        <v>123.9</v>
      </c>
      <c r="Q81">
        <v>128.80000000000001</v>
      </c>
      <c r="R81">
        <v>121.7</v>
      </c>
      <c r="S81">
        <v>116.9</v>
      </c>
      <c r="T81">
        <v>120.9</v>
      </c>
      <c r="U81">
        <v>118.6</v>
      </c>
      <c r="V81">
        <v>114.4</v>
      </c>
      <c r="W81">
        <v>118</v>
      </c>
      <c r="X81">
        <v>114.3</v>
      </c>
      <c r="Y81">
        <v>108.4</v>
      </c>
      <c r="Z81">
        <v>115.4</v>
      </c>
      <c r="AA81">
        <v>120.6</v>
      </c>
      <c r="AB81">
        <v>111.3</v>
      </c>
      <c r="AC81">
        <v>113.8</v>
      </c>
      <c r="AD81">
        <v>119.1</v>
      </c>
    </row>
    <row r="82" spans="1:30" x14ac:dyDescent="0.3">
      <c r="A82" t="s">
        <v>34</v>
      </c>
      <c r="B82">
        <v>2015</v>
      </c>
      <c r="C82" t="s">
        <v>36</v>
      </c>
      <c r="D82">
        <v>123.5</v>
      </c>
      <c r="E82">
        <v>125.4</v>
      </c>
      <c r="F82">
        <v>116.8</v>
      </c>
      <c r="G82">
        <v>126</v>
      </c>
      <c r="H82">
        <v>109.2</v>
      </c>
      <c r="I82">
        <v>127.6</v>
      </c>
      <c r="J82">
        <v>129.19999999999999</v>
      </c>
      <c r="K82">
        <v>122.4</v>
      </c>
      <c r="L82">
        <v>97</v>
      </c>
      <c r="M82">
        <v>122.1</v>
      </c>
      <c r="N82">
        <v>118.1</v>
      </c>
      <c r="O82">
        <v>128.4</v>
      </c>
      <c r="P82">
        <v>123.4</v>
      </c>
      <c r="Q82">
        <v>125.8</v>
      </c>
      <c r="R82">
        <v>124.3</v>
      </c>
      <c r="S82">
        <v>120.4</v>
      </c>
      <c r="T82">
        <v>123.7</v>
      </c>
      <c r="U82">
        <v>118.6</v>
      </c>
      <c r="V82">
        <v>118.3</v>
      </c>
      <c r="W82">
        <v>119.2</v>
      </c>
      <c r="X82">
        <v>116.7</v>
      </c>
      <c r="Y82">
        <v>109.9</v>
      </c>
      <c r="Z82">
        <v>115.4</v>
      </c>
      <c r="AA82">
        <v>120.1</v>
      </c>
      <c r="AB82">
        <v>111</v>
      </c>
      <c r="AC82">
        <v>114.7</v>
      </c>
      <c r="AD82">
        <v>120.2</v>
      </c>
    </row>
    <row r="83" spans="1:30" x14ac:dyDescent="0.3">
      <c r="A83" t="s">
        <v>30</v>
      </c>
      <c r="B83">
        <v>2015</v>
      </c>
      <c r="C83" t="s">
        <v>37</v>
      </c>
      <c r="D83">
        <v>123.3</v>
      </c>
      <c r="E83">
        <v>125.5</v>
      </c>
      <c r="F83">
        <v>117.2</v>
      </c>
      <c r="G83">
        <v>126.8</v>
      </c>
      <c r="H83">
        <v>111.9</v>
      </c>
      <c r="I83">
        <v>134.19999999999999</v>
      </c>
      <c r="J83">
        <v>127.5</v>
      </c>
      <c r="K83">
        <v>121.5</v>
      </c>
      <c r="L83">
        <v>97.8</v>
      </c>
      <c r="M83">
        <v>119.8</v>
      </c>
      <c r="N83">
        <v>119.4</v>
      </c>
      <c r="O83">
        <v>128.69999999999999</v>
      </c>
      <c r="P83">
        <v>123.6</v>
      </c>
      <c r="Q83">
        <v>125.7</v>
      </c>
      <c r="R83">
        <v>126.4</v>
      </c>
      <c r="S83">
        <v>123.3</v>
      </c>
      <c r="T83">
        <v>126</v>
      </c>
      <c r="U83" t="s">
        <v>32</v>
      </c>
      <c r="V83">
        <v>121.2</v>
      </c>
      <c r="W83">
        <v>120.9</v>
      </c>
      <c r="X83">
        <v>118.6</v>
      </c>
      <c r="Y83">
        <v>111.9</v>
      </c>
      <c r="Z83">
        <v>116.2</v>
      </c>
      <c r="AA83">
        <v>119.9</v>
      </c>
      <c r="AB83">
        <v>111.6</v>
      </c>
      <c r="AC83">
        <v>116</v>
      </c>
      <c r="AD83">
        <v>121.5</v>
      </c>
    </row>
    <row r="84" spans="1:30" x14ac:dyDescent="0.3">
      <c r="A84" t="s">
        <v>33</v>
      </c>
      <c r="B84">
        <v>2015</v>
      </c>
      <c r="C84" t="s">
        <v>37</v>
      </c>
      <c r="D84">
        <v>123.8</v>
      </c>
      <c r="E84">
        <v>128.19999999999999</v>
      </c>
      <c r="F84">
        <v>110</v>
      </c>
      <c r="G84">
        <v>126.3</v>
      </c>
      <c r="H84">
        <v>104.5</v>
      </c>
      <c r="I84">
        <v>130.6</v>
      </c>
      <c r="J84">
        <v>130.80000000000001</v>
      </c>
      <c r="K84">
        <v>131.30000000000001</v>
      </c>
      <c r="L84">
        <v>91.6</v>
      </c>
      <c r="M84">
        <v>127.7</v>
      </c>
      <c r="N84">
        <v>117.2</v>
      </c>
      <c r="O84">
        <v>129.5</v>
      </c>
      <c r="P84">
        <v>124.6</v>
      </c>
      <c r="Q84">
        <v>130.1</v>
      </c>
      <c r="R84">
        <v>122.1</v>
      </c>
      <c r="S84">
        <v>117.2</v>
      </c>
      <c r="T84">
        <v>121.3</v>
      </c>
      <c r="U84">
        <v>119.2</v>
      </c>
      <c r="V84">
        <v>114.7</v>
      </c>
      <c r="W84">
        <v>118.4</v>
      </c>
      <c r="X84">
        <v>114.6</v>
      </c>
      <c r="Y84">
        <v>108.4</v>
      </c>
      <c r="Z84">
        <v>115.6</v>
      </c>
      <c r="AA84">
        <v>121.7</v>
      </c>
      <c r="AB84">
        <v>111.8</v>
      </c>
      <c r="AC84">
        <v>114.2</v>
      </c>
      <c r="AD84">
        <v>119.7</v>
      </c>
    </row>
    <row r="85" spans="1:30" x14ac:dyDescent="0.3">
      <c r="A85" t="s">
        <v>34</v>
      </c>
      <c r="B85">
        <v>2015</v>
      </c>
      <c r="C85" t="s">
        <v>37</v>
      </c>
      <c r="D85">
        <v>123.5</v>
      </c>
      <c r="E85">
        <v>126.4</v>
      </c>
      <c r="F85">
        <v>114.4</v>
      </c>
      <c r="G85">
        <v>126.6</v>
      </c>
      <c r="H85">
        <v>109.2</v>
      </c>
      <c r="I85">
        <v>132.5</v>
      </c>
      <c r="J85">
        <v>128.6</v>
      </c>
      <c r="K85">
        <v>124.8</v>
      </c>
      <c r="L85">
        <v>95.7</v>
      </c>
      <c r="M85">
        <v>122.4</v>
      </c>
      <c r="N85">
        <v>118.5</v>
      </c>
      <c r="O85">
        <v>129.1</v>
      </c>
      <c r="P85">
        <v>124</v>
      </c>
      <c r="Q85">
        <v>126.9</v>
      </c>
      <c r="R85">
        <v>124.7</v>
      </c>
      <c r="S85">
        <v>120.8</v>
      </c>
      <c r="T85">
        <v>124.1</v>
      </c>
      <c r="U85">
        <v>119.2</v>
      </c>
      <c r="V85">
        <v>118.7</v>
      </c>
      <c r="W85">
        <v>119.7</v>
      </c>
      <c r="X85">
        <v>117.1</v>
      </c>
      <c r="Y85">
        <v>110.1</v>
      </c>
      <c r="Z85">
        <v>115.9</v>
      </c>
      <c r="AA85">
        <v>121</v>
      </c>
      <c r="AB85">
        <v>111.7</v>
      </c>
      <c r="AC85">
        <v>115.1</v>
      </c>
      <c r="AD85">
        <v>120.7</v>
      </c>
    </row>
    <row r="86" spans="1:30" x14ac:dyDescent="0.3">
      <c r="A86" t="s">
        <v>30</v>
      </c>
      <c r="B86">
        <v>2015</v>
      </c>
      <c r="C86" t="s">
        <v>38</v>
      </c>
      <c r="D86">
        <v>123.5</v>
      </c>
      <c r="E86">
        <v>127.1</v>
      </c>
      <c r="F86">
        <v>117.3</v>
      </c>
      <c r="G86">
        <v>127.7</v>
      </c>
      <c r="H86">
        <v>112.5</v>
      </c>
      <c r="I86">
        <v>134.1</v>
      </c>
      <c r="J86">
        <v>128.5</v>
      </c>
      <c r="K86">
        <v>124.3</v>
      </c>
      <c r="L86">
        <v>97.6</v>
      </c>
      <c r="M86">
        <v>120.7</v>
      </c>
      <c r="N86">
        <v>120.2</v>
      </c>
      <c r="O86">
        <v>129.80000000000001</v>
      </c>
      <c r="P86">
        <v>124.4</v>
      </c>
      <c r="Q86">
        <v>126.7</v>
      </c>
      <c r="R86">
        <v>127.3</v>
      </c>
      <c r="S86">
        <v>124.1</v>
      </c>
      <c r="T86">
        <v>126.8</v>
      </c>
      <c r="U86" t="s">
        <v>32</v>
      </c>
      <c r="V86">
        <v>121.9</v>
      </c>
      <c r="W86">
        <v>121.5</v>
      </c>
      <c r="X86">
        <v>119.4</v>
      </c>
      <c r="Y86">
        <v>113.3</v>
      </c>
      <c r="Z86">
        <v>116.7</v>
      </c>
      <c r="AA86">
        <v>120.5</v>
      </c>
      <c r="AB86">
        <v>112.3</v>
      </c>
      <c r="AC86">
        <v>116.9</v>
      </c>
      <c r="AD86">
        <v>122.4</v>
      </c>
    </row>
    <row r="87" spans="1:30" x14ac:dyDescent="0.3">
      <c r="A87" t="s">
        <v>33</v>
      </c>
      <c r="B87">
        <v>2015</v>
      </c>
      <c r="C87" t="s">
        <v>38</v>
      </c>
      <c r="D87">
        <v>123.8</v>
      </c>
      <c r="E87">
        <v>129.69999999999999</v>
      </c>
      <c r="F87">
        <v>111.3</v>
      </c>
      <c r="G87">
        <v>126.6</v>
      </c>
      <c r="H87">
        <v>105.2</v>
      </c>
      <c r="I87">
        <v>130.80000000000001</v>
      </c>
      <c r="J87">
        <v>135.6</v>
      </c>
      <c r="K87">
        <v>142.6</v>
      </c>
      <c r="L87">
        <v>90.8</v>
      </c>
      <c r="M87">
        <v>128.80000000000001</v>
      </c>
      <c r="N87">
        <v>117.7</v>
      </c>
      <c r="O87">
        <v>129.9</v>
      </c>
      <c r="P87">
        <v>126.1</v>
      </c>
      <c r="Q87">
        <v>131.30000000000001</v>
      </c>
      <c r="R87">
        <v>122.4</v>
      </c>
      <c r="S87">
        <v>117.4</v>
      </c>
      <c r="T87">
        <v>121.6</v>
      </c>
      <c r="U87">
        <v>119.6</v>
      </c>
      <c r="V87">
        <v>114.9</v>
      </c>
      <c r="W87">
        <v>118.7</v>
      </c>
      <c r="X87">
        <v>114.9</v>
      </c>
      <c r="Y87">
        <v>110.8</v>
      </c>
      <c r="Z87">
        <v>116</v>
      </c>
      <c r="AA87">
        <v>122</v>
      </c>
      <c r="AB87">
        <v>112.4</v>
      </c>
      <c r="AC87">
        <v>115.2</v>
      </c>
      <c r="AD87">
        <v>120.7</v>
      </c>
    </row>
    <row r="88" spans="1:30" x14ac:dyDescent="0.3">
      <c r="A88" t="s">
        <v>34</v>
      </c>
      <c r="B88">
        <v>2015</v>
      </c>
      <c r="C88" t="s">
        <v>38</v>
      </c>
      <c r="D88">
        <v>123.6</v>
      </c>
      <c r="E88">
        <v>128</v>
      </c>
      <c r="F88">
        <v>115</v>
      </c>
      <c r="G88">
        <v>127.3</v>
      </c>
      <c r="H88">
        <v>109.8</v>
      </c>
      <c r="I88">
        <v>132.6</v>
      </c>
      <c r="J88">
        <v>130.9</v>
      </c>
      <c r="K88">
        <v>130.5</v>
      </c>
      <c r="L88">
        <v>95.3</v>
      </c>
      <c r="M88">
        <v>123.4</v>
      </c>
      <c r="N88">
        <v>119.2</v>
      </c>
      <c r="O88">
        <v>129.80000000000001</v>
      </c>
      <c r="P88">
        <v>125</v>
      </c>
      <c r="Q88">
        <v>127.9</v>
      </c>
      <c r="R88">
        <v>125.4</v>
      </c>
      <c r="S88">
        <v>121.3</v>
      </c>
      <c r="T88">
        <v>124.7</v>
      </c>
      <c r="U88">
        <v>119.6</v>
      </c>
      <c r="V88">
        <v>119.2</v>
      </c>
      <c r="W88">
        <v>120.2</v>
      </c>
      <c r="X88">
        <v>117.7</v>
      </c>
      <c r="Y88">
        <v>112</v>
      </c>
      <c r="Z88">
        <v>116.3</v>
      </c>
      <c r="AA88">
        <v>121.4</v>
      </c>
      <c r="AB88">
        <v>112.3</v>
      </c>
      <c r="AC88">
        <v>116.1</v>
      </c>
      <c r="AD88">
        <v>121.6</v>
      </c>
    </row>
    <row r="89" spans="1:30" x14ac:dyDescent="0.3">
      <c r="A89" t="s">
        <v>30</v>
      </c>
      <c r="B89">
        <v>2015</v>
      </c>
      <c r="C89" t="s">
        <v>39</v>
      </c>
      <c r="D89">
        <v>124.1</v>
      </c>
      <c r="E89">
        <v>130.4</v>
      </c>
      <c r="F89">
        <v>122.1</v>
      </c>
      <c r="G89">
        <v>128.69999999999999</v>
      </c>
      <c r="H89">
        <v>114.1</v>
      </c>
      <c r="I89">
        <v>133.19999999999999</v>
      </c>
      <c r="J89">
        <v>135.19999999999999</v>
      </c>
      <c r="K89">
        <v>131.9</v>
      </c>
      <c r="L89">
        <v>96.3</v>
      </c>
      <c r="M89">
        <v>123</v>
      </c>
      <c r="N89">
        <v>121.1</v>
      </c>
      <c r="O89">
        <v>131.19999999999999</v>
      </c>
      <c r="P89">
        <v>126.6</v>
      </c>
      <c r="Q89">
        <v>128.19999999999999</v>
      </c>
      <c r="R89">
        <v>128.4</v>
      </c>
      <c r="S89">
        <v>125.1</v>
      </c>
      <c r="T89">
        <v>128</v>
      </c>
      <c r="U89" t="s">
        <v>32</v>
      </c>
      <c r="V89">
        <v>122.6</v>
      </c>
      <c r="W89">
        <v>122.8</v>
      </c>
      <c r="X89">
        <v>120.4</v>
      </c>
      <c r="Y89">
        <v>114.2</v>
      </c>
      <c r="Z89">
        <v>117.9</v>
      </c>
      <c r="AA89">
        <v>122</v>
      </c>
      <c r="AB89">
        <v>113</v>
      </c>
      <c r="AC89">
        <v>117.9</v>
      </c>
      <c r="AD89">
        <v>124.1</v>
      </c>
    </row>
    <row r="90" spans="1:30" x14ac:dyDescent="0.3">
      <c r="A90" t="s">
        <v>33</v>
      </c>
      <c r="B90">
        <v>2015</v>
      </c>
      <c r="C90" t="s">
        <v>39</v>
      </c>
      <c r="D90">
        <v>123.6</v>
      </c>
      <c r="E90">
        <v>134.4</v>
      </c>
      <c r="F90">
        <v>120.9</v>
      </c>
      <c r="G90">
        <v>127.3</v>
      </c>
      <c r="H90">
        <v>106</v>
      </c>
      <c r="I90">
        <v>132.30000000000001</v>
      </c>
      <c r="J90">
        <v>146.69999999999999</v>
      </c>
      <c r="K90">
        <v>148.1</v>
      </c>
      <c r="L90">
        <v>89.8</v>
      </c>
      <c r="M90">
        <v>130.5</v>
      </c>
      <c r="N90">
        <v>118</v>
      </c>
      <c r="O90">
        <v>130.5</v>
      </c>
      <c r="P90">
        <v>128.5</v>
      </c>
      <c r="Q90">
        <v>132.1</v>
      </c>
      <c r="R90">
        <v>123.2</v>
      </c>
      <c r="S90">
        <v>117.6</v>
      </c>
      <c r="T90">
        <v>122.3</v>
      </c>
      <c r="U90">
        <v>119</v>
      </c>
      <c r="V90">
        <v>115.1</v>
      </c>
      <c r="W90">
        <v>119.2</v>
      </c>
      <c r="X90">
        <v>115.4</v>
      </c>
      <c r="Y90">
        <v>111.7</v>
      </c>
      <c r="Z90">
        <v>116.2</v>
      </c>
      <c r="AA90">
        <v>123.8</v>
      </c>
      <c r="AB90">
        <v>112.5</v>
      </c>
      <c r="AC90">
        <v>116</v>
      </c>
      <c r="AD90">
        <v>121.7</v>
      </c>
    </row>
    <row r="91" spans="1:30" x14ac:dyDescent="0.3">
      <c r="A91" t="s">
        <v>34</v>
      </c>
      <c r="B91">
        <v>2015</v>
      </c>
      <c r="C91" t="s">
        <v>39</v>
      </c>
      <c r="D91">
        <v>123.9</v>
      </c>
      <c r="E91">
        <v>131.80000000000001</v>
      </c>
      <c r="F91">
        <v>121.6</v>
      </c>
      <c r="G91">
        <v>128.19999999999999</v>
      </c>
      <c r="H91">
        <v>111.1</v>
      </c>
      <c r="I91">
        <v>132.80000000000001</v>
      </c>
      <c r="J91">
        <v>139.1</v>
      </c>
      <c r="K91">
        <v>137.4</v>
      </c>
      <c r="L91">
        <v>94.1</v>
      </c>
      <c r="M91">
        <v>125.5</v>
      </c>
      <c r="N91">
        <v>119.8</v>
      </c>
      <c r="O91">
        <v>130.9</v>
      </c>
      <c r="P91">
        <v>127.3</v>
      </c>
      <c r="Q91">
        <v>129.19999999999999</v>
      </c>
      <c r="R91">
        <v>126.4</v>
      </c>
      <c r="S91">
        <v>122</v>
      </c>
      <c r="T91">
        <v>125.7</v>
      </c>
      <c r="U91">
        <v>119</v>
      </c>
      <c r="V91">
        <v>119.8</v>
      </c>
      <c r="W91">
        <v>121.1</v>
      </c>
      <c r="X91">
        <v>118.5</v>
      </c>
      <c r="Y91">
        <v>112.9</v>
      </c>
      <c r="Z91">
        <v>116.9</v>
      </c>
      <c r="AA91">
        <v>123.1</v>
      </c>
      <c r="AB91">
        <v>112.8</v>
      </c>
      <c r="AC91">
        <v>117</v>
      </c>
      <c r="AD91">
        <v>123</v>
      </c>
    </row>
    <row r="92" spans="1:30" x14ac:dyDescent="0.3">
      <c r="A92" t="s">
        <v>30</v>
      </c>
      <c r="B92">
        <v>2015</v>
      </c>
      <c r="C92" t="s">
        <v>40</v>
      </c>
      <c r="D92">
        <v>124</v>
      </c>
      <c r="E92">
        <v>131.5</v>
      </c>
      <c r="F92">
        <v>122</v>
      </c>
      <c r="G92">
        <v>128.69999999999999</v>
      </c>
      <c r="H92">
        <v>113.5</v>
      </c>
      <c r="I92">
        <v>133.30000000000001</v>
      </c>
      <c r="J92">
        <v>140.80000000000001</v>
      </c>
      <c r="K92">
        <v>133.80000000000001</v>
      </c>
      <c r="L92">
        <v>94.1</v>
      </c>
      <c r="M92">
        <v>123.4</v>
      </c>
      <c r="N92">
        <v>121</v>
      </c>
      <c r="O92">
        <v>131.69999999999999</v>
      </c>
      <c r="P92">
        <v>127.5</v>
      </c>
      <c r="Q92">
        <v>129.4</v>
      </c>
      <c r="R92">
        <v>128.80000000000001</v>
      </c>
      <c r="S92">
        <v>125.5</v>
      </c>
      <c r="T92">
        <v>128.30000000000001</v>
      </c>
      <c r="U92" t="s">
        <v>32</v>
      </c>
      <c r="V92">
        <v>123</v>
      </c>
      <c r="W92">
        <v>123</v>
      </c>
      <c r="X92">
        <v>120.8</v>
      </c>
      <c r="Y92">
        <v>114.1</v>
      </c>
      <c r="Z92">
        <v>118</v>
      </c>
      <c r="AA92">
        <v>122.9</v>
      </c>
      <c r="AB92">
        <v>112.7</v>
      </c>
      <c r="AC92">
        <v>118.1</v>
      </c>
      <c r="AD92">
        <v>124.7</v>
      </c>
    </row>
    <row r="93" spans="1:30" x14ac:dyDescent="0.3">
      <c r="A93" t="s">
        <v>33</v>
      </c>
      <c r="B93">
        <v>2015</v>
      </c>
      <c r="C93" t="s">
        <v>40</v>
      </c>
      <c r="D93">
        <v>123.2</v>
      </c>
      <c r="E93">
        <v>134.30000000000001</v>
      </c>
      <c r="F93">
        <v>119.5</v>
      </c>
      <c r="G93">
        <v>127.7</v>
      </c>
      <c r="H93">
        <v>106.3</v>
      </c>
      <c r="I93">
        <v>132.80000000000001</v>
      </c>
      <c r="J93">
        <v>153.5</v>
      </c>
      <c r="K93">
        <v>149.5</v>
      </c>
      <c r="L93">
        <v>85.7</v>
      </c>
      <c r="M93">
        <v>131.5</v>
      </c>
      <c r="N93">
        <v>118.3</v>
      </c>
      <c r="O93">
        <v>131.1</v>
      </c>
      <c r="P93">
        <v>129.5</v>
      </c>
      <c r="Q93">
        <v>133.1</v>
      </c>
      <c r="R93">
        <v>123.5</v>
      </c>
      <c r="S93">
        <v>117.9</v>
      </c>
      <c r="T93">
        <v>122.7</v>
      </c>
      <c r="U93">
        <v>119.9</v>
      </c>
      <c r="V93">
        <v>115.3</v>
      </c>
      <c r="W93">
        <v>119.5</v>
      </c>
      <c r="X93">
        <v>116</v>
      </c>
      <c r="Y93">
        <v>111.5</v>
      </c>
      <c r="Z93">
        <v>116.6</v>
      </c>
      <c r="AA93">
        <v>125.4</v>
      </c>
      <c r="AB93">
        <v>111.7</v>
      </c>
      <c r="AC93">
        <v>116.3</v>
      </c>
      <c r="AD93">
        <v>122.4</v>
      </c>
    </row>
    <row r="94" spans="1:30" x14ac:dyDescent="0.3">
      <c r="A94" t="s">
        <v>34</v>
      </c>
      <c r="B94">
        <v>2015</v>
      </c>
      <c r="C94" t="s">
        <v>40</v>
      </c>
      <c r="D94">
        <v>123.7</v>
      </c>
      <c r="E94">
        <v>132.5</v>
      </c>
      <c r="F94">
        <v>121</v>
      </c>
      <c r="G94">
        <v>128.30000000000001</v>
      </c>
      <c r="H94">
        <v>110.9</v>
      </c>
      <c r="I94">
        <v>133.1</v>
      </c>
      <c r="J94">
        <v>145.1</v>
      </c>
      <c r="K94">
        <v>139.1</v>
      </c>
      <c r="L94">
        <v>91.3</v>
      </c>
      <c r="M94">
        <v>126.1</v>
      </c>
      <c r="N94">
        <v>119.9</v>
      </c>
      <c r="O94">
        <v>131.4</v>
      </c>
      <c r="P94">
        <v>128.19999999999999</v>
      </c>
      <c r="Q94">
        <v>130.4</v>
      </c>
      <c r="R94">
        <v>126.7</v>
      </c>
      <c r="S94">
        <v>122.3</v>
      </c>
      <c r="T94">
        <v>126.1</v>
      </c>
      <c r="U94">
        <v>119.9</v>
      </c>
      <c r="V94">
        <v>120.1</v>
      </c>
      <c r="W94">
        <v>121.3</v>
      </c>
      <c r="X94">
        <v>119</v>
      </c>
      <c r="Y94">
        <v>112.7</v>
      </c>
      <c r="Z94">
        <v>117.2</v>
      </c>
      <c r="AA94">
        <v>124.4</v>
      </c>
      <c r="AB94">
        <v>112.3</v>
      </c>
      <c r="AC94">
        <v>117.2</v>
      </c>
      <c r="AD94">
        <v>123.6</v>
      </c>
    </row>
    <row r="95" spans="1:30" x14ac:dyDescent="0.3">
      <c r="A95" t="s">
        <v>30</v>
      </c>
      <c r="B95">
        <v>2015</v>
      </c>
      <c r="C95" t="s">
        <v>41</v>
      </c>
      <c r="D95">
        <v>124.7</v>
      </c>
      <c r="E95">
        <v>131.30000000000001</v>
      </c>
      <c r="F95">
        <v>121.3</v>
      </c>
      <c r="G95">
        <v>128.80000000000001</v>
      </c>
      <c r="H95">
        <v>114</v>
      </c>
      <c r="I95">
        <v>134.19999999999999</v>
      </c>
      <c r="J95">
        <v>153.6</v>
      </c>
      <c r="K95">
        <v>137.9</v>
      </c>
      <c r="L95">
        <v>93.1</v>
      </c>
      <c r="M95">
        <v>123.9</v>
      </c>
      <c r="N95">
        <v>121.5</v>
      </c>
      <c r="O95">
        <v>132.5</v>
      </c>
      <c r="P95">
        <v>129.80000000000001</v>
      </c>
      <c r="Q95">
        <v>130.1</v>
      </c>
      <c r="R95">
        <v>129.5</v>
      </c>
      <c r="S95">
        <v>126.3</v>
      </c>
      <c r="T95">
        <v>129</v>
      </c>
      <c r="U95" t="s">
        <v>32</v>
      </c>
      <c r="V95">
        <v>123.8</v>
      </c>
      <c r="W95">
        <v>123.7</v>
      </c>
      <c r="X95">
        <v>121.1</v>
      </c>
      <c r="Y95">
        <v>113.6</v>
      </c>
      <c r="Z95">
        <v>118.5</v>
      </c>
      <c r="AA95">
        <v>123.6</v>
      </c>
      <c r="AB95">
        <v>112.5</v>
      </c>
      <c r="AC95">
        <v>118.2</v>
      </c>
      <c r="AD95">
        <v>126.1</v>
      </c>
    </row>
    <row r="96" spans="1:30" x14ac:dyDescent="0.3">
      <c r="A96" t="s">
        <v>33</v>
      </c>
      <c r="B96">
        <v>2015</v>
      </c>
      <c r="C96" t="s">
        <v>41</v>
      </c>
      <c r="D96">
        <v>123.1</v>
      </c>
      <c r="E96">
        <v>131.69999999999999</v>
      </c>
      <c r="F96">
        <v>118.1</v>
      </c>
      <c r="G96">
        <v>128</v>
      </c>
      <c r="H96">
        <v>106.8</v>
      </c>
      <c r="I96">
        <v>130.1</v>
      </c>
      <c r="J96">
        <v>165.5</v>
      </c>
      <c r="K96">
        <v>156</v>
      </c>
      <c r="L96">
        <v>85.3</v>
      </c>
      <c r="M96">
        <v>132.69999999999999</v>
      </c>
      <c r="N96">
        <v>118.8</v>
      </c>
      <c r="O96">
        <v>131.69999999999999</v>
      </c>
      <c r="P96">
        <v>131.1</v>
      </c>
      <c r="Q96">
        <v>134.19999999999999</v>
      </c>
      <c r="R96">
        <v>123.7</v>
      </c>
      <c r="S96">
        <v>118.2</v>
      </c>
      <c r="T96">
        <v>122.9</v>
      </c>
      <c r="U96">
        <v>120.9</v>
      </c>
      <c r="V96">
        <v>115.3</v>
      </c>
      <c r="W96">
        <v>120</v>
      </c>
      <c r="X96">
        <v>116.6</v>
      </c>
      <c r="Y96">
        <v>109.9</v>
      </c>
      <c r="Z96">
        <v>117.2</v>
      </c>
      <c r="AA96">
        <v>126.2</v>
      </c>
      <c r="AB96">
        <v>112</v>
      </c>
      <c r="AC96">
        <v>116.2</v>
      </c>
      <c r="AD96">
        <v>123.2</v>
      </c>
    </row>
    <row r="97" spans="1:30" x14ac:dyDescent="0.3">
      <c r="A97" t="s">
        <v>34</v>
      </c>
      <c r="B97">
        <v>2015</v>
      </c>
      <c r="C97" t="s">
        <v>41</v>
      </c>
      <c r="D97">
        <v>124.2</v>
      </c>
      <c r="E97">
        <v>131.4</v>
      </c>
      <c r="F97">
        <v>120.1</v>
      </c>
      <c r="G97">
        <v>128.5</v>
      </c>
      <c r="H97">
        <v>111.4</v>
      </c>
      <c r="I97">
        <v>132.30000000000001</v>
      </c>
      <c r="J97">
        <v>157.6</v>
      </c>
      <c r="K97">
        <v>144</v>
      </c>
      <c r="L97">
        <v>90.5</v>
      </c>
      <c r="M97">
        <v>126.8</v>
      </c>
      <c r="N97">
        <v>120.4</v>
      </c>
      <c r="O97">
        <v>132.1</v>
      </c>
      <c r="P97">
        <v>130.30000000000001</v>
      </c>
      <c r="Q97">
        <v>131.19999999999999</v>
      </c>
      <c r="R97">
        <v>127.2</v>
      </c>
      <c r="S97">
        <v>122.9</v>
      </c>
      <c r="T97">
        <v>126.6</v>
      </c>
      <c r="U97">
        <v>120.9</v>
      </c>
      <c r="V97">
        <v>120.6</v>
      </c>
      <c r="W97">
        <v>122</v>
      </c>
      <c r="X97">
        <v>119.4</v>
      </c>
      <c r="Y97">
        <v>111.7</v>
      </c>
      <c r="Z97">
        <v>117.8</v>
      </c>
      <c r="AA97">
        <v>125.1</v>
      </c>
      <c r="AB97">
        <v>112.3</v>
      </c>
      <c r="AC97">
        <v>117.2</v>
      </c>
      <c r="AD97">
        <v>124.8</v>
      </c>
    </row>
    <row r="98" spans="1:30" x14ac:dyDescent="0.3">
      <c r="A98" t="s">
        <v>30</v>
      </c>
      <c r="B98">
        <v>2015</v>
      </c>
      <c r="C98" t="s">
        <v>42</v>
      </c>
      <c r="D98">
        <v>125.1</v>
      </c>
      <c r="E98">
        <v>131.1</v>
      </c>
      <c r="F98">
        <v>120.7</v>
      </c>
      <c r="G98">
        <v>129.19999999999999</v>
      </c>
      <c r="H98">
        <v>114.7</v>
      </c>
      <c r="I98">
        <v>132.30000000000001</v>
      </c>
      <c r="J98">
        <v>158.9</v>
      </c>
      <c r="K98">
        <v>142.1</v>
      </c>
      <c r="L98">
        <v>92.5</v>
      </c>
      <c r="M98">
        <v>125.4</v>
      </c>
      <c r="N98">
        <v>121.9</v>
      </c>
      <c r="O98">
        <v>132.69999999999999</v>
      </c>
      <c r="P98">
        <v>131</v>
      </c>
      <c r="Q98">
        <v>131</v>
      </c>
      <c r="R98">
        <v>130.4</v>
      </c>
      <c r="S98">
        <v>126.8</v>
      </c>
      <c r="T98">
        <v>129.9</v>
      </c>
      <c r="U98" t="s">
        <v>32</v>
      </c>
      <c r="V98">
        <v>123.7</v>
      </c>
      <c r="W98">
        <v>124.5</v>
      </c>
      <c r="X98">
        <v>121.4</v>
      </c>
      <c r="Y98">
        <v>113.8</v>
      </c>
      <c r="Z98">
        <v>119.6</v>
      </c>
      <c r="AA98">
        <v>124.5</v>
      </c>
      <c r="AB98">
        <v>113.7</v>
      </c>
      <c r="AC98">
        <v>118.8</v>
      </c>
      <c r="AD98">
        <v>127</v>
      </c>
    </row>
    <row r="99" spans="1:30" x14ac:dyDescent="0.3">
      <c r="A99" t="s">
        <v>33</v>
      </c>
      <c r="B99">
        <v>2015</v>
      </c>
      <c r="C99" t="s">
        <v>42</v>
      </c>
      <c r="D99">
        <v>123.4</v>
      </c>
      <c r="E99">
        <v>129</v>
      </c>
      <c r="F99">
        <v>115.6</v>
      </c>
      <c r="G99">
        <v>128.30000000000001</v>
      </c>
      <c r="H99">
        <v>107</v>
      </c>
      <c r="I99">
        <v>124</v>
      </c>
      <c r="J99">
        <v>168.5</v>
      </c>
      <c r="K99">
        <v>165.4</v>
      </c>
      <c r="L99">
        <v>86.3</v>
      </c>
      <c r="M99">
        <v>134.4</v>
      </c>
      <c r="N99">
        <v>119.1</v>
      </c>
      <c r="O99">
        <v>132.30000000000001</v>
      </c>
      <c r="P99">
        <v>131.5</v>
      </c>
      <c r="Q99">
        <v>134.69999999999999</v>
      </c>
      <c r="R99">
        <v>124</v>
      </c>
      <c r="S99">
        <v>118.6</v>
      </c>
      <c r="T99">
        <v>123.2</v>
      </c>
      <c r="U99">
        <v>121.6</v>
      </c>
      <c r="V99">
        <v>115.1</v>
      </c>
      <c r="W99">
        <v>120.4</v>
      </c>
      <c r="X99">
        <v>117.1</v>
      </c>
      <c r="Y99">
        <v>109.1</v>
      </c>
      <c r="Z99">
        <v>117.3</v>
      </c>
      <c r="AA99">
        <v>126.5</v>
      </c>
      <c r="AB99">
        <v>112.9</v>
      </c>
      <c r="AC99">
        <v>116.2</v>
      </c>
      <c r="AD99">
        <v>123.5</v>
      </c>
    </row>
    <row r="100" spans="1:30" x14ac:dyDescent="0.3">
      <c r="A100" t="s">
        <v>34</v>
      </c>
      <c r="B100">
        <v>2015</v>
      </c>
      <c r="C100" t="s">
        <v>42</v>
      </c>
      <c r="D100">
        <v>124.6</v>
      </c>
      <c r="E100">
        <v>130.4</v>
      </c>
      <c r="F100">
        <v>118.7</v>
      </c>
      <c r="G100">
        <v>128.9</v>
      </c>
      <c r="H100">
        <v>111.9</v>
      </c>
      <c r="I100">
        <v>128.4</v>
      </c>
      <c r="J100">
        <v>162.19999999999999</v>
      </c>
      <c r="K100">
        <v>150</v>
      </c>
      <c r="L100">
        <v>90.4</v>
      </c>
      <c r="M100">
        <v>128.4</v>
      </c>
      <c r="N100">
        <v>120.7</v>
      </c>
      <c r="O100">
        <v>132.5</v>
      </c>
      <c r="P100">
        <v>131.19999999999999</v>
      </c>
      <c r="Q100">
        <v>132</v>
      </c>
      <c r="R100">
        <v>127.9</v>
      </c>
      <c r="S100">
        <v>123.4</v>
      </c>
      <c r="T100">
        <v>127.2</v>
      </c>
      <c r="U100">
        <v>121.6</v>
      </c>
      <c r="V100">
        <v>120.4</v>
      </c>
      <c r="W100">
        <v>122.6</v>
      </c>
      <c r="X100">
        <v>119.8</v>
      </c>
      <c r="Y100">
        <v>111.3</v>
      </c>
      <c r="Z100">
        <v>118.3</v>
      </c>
      <c r="AA100">
        <v>125.7</v>
      </c>
      <c r="AB100">
        <v>113.4</v>
      </c>
      <c r="AC100">
        <v>117.5</v>
      </c>
      <c r="AD100">
        <v>125.4</v>
      </c>
    </row>
    <row r="101" spans="1:30" x14ac:dyDescent="0.3">
      <c r="A101" t="s">
        <v>30</v>
      </c>
      <c r="B101">
        <v>2015</v>
      </c>
      <c r="C101" t="s">
        <v>43</v>
      </c>
      <c r="D101">
        <v>125.6</v>
      </c>
      <c r="E101">
        <v>130.4</v>
      </c>
      <c r="F101">
        <v>120.8</v>
      </c>
      <c r="G101">
        <v>129.4</v>
      </c>
      <c r="H101">
        <v>115.8</v>
      </c>
      <c r="I101">
        <v>133.19999999999999</v>
      </c>
      <c r="J101">
        <v>157.69999999999999</v>
      </c>
      <c r="K101">
        <v>154.19999999999999</v>
      </c>
      <c r="L101">
        <v>93.7</v>
      </c>
      <c r="M101">
        <v>126.6</v>
      </c>
      <c r="N101">
        <v>122.3</v>
      </c>
      <c r="O101">
        <v>133.1</v>
      </c>
      <c r="P101">
        <v>131.80000000000001</v>
      </c>
      <c r="Q101">
        <v>131.5</v>
      </c>
      <c r="R101">
        <v>131.1</v>
      </c>
      <c r="S101">
        <v>127.3</v>
      </c>
      <c r="T101">
        <v>130.6</v>
      </c>
      <c r="U101" t="s">
        <v>32</v>
      </c>
      <c r="V101">
        <v>124.4</v>
      </c>
      <c r="W101">
        <v>125.1</v>
      </c>
      <c r="X101">
        <v>122</v>
      </c>
      <c r="Y101">
        <v>113.8</v>
      </c>
      <c r="Z101">
        <v>120.1</v>
      </c>
      <c r="AA101">
        <v>125.1</v>
      </c>
      <c r="AB101">
        <v>114.2</v>
      </c>
      <c r="AC101">
        <v>119.2</v>
      </c>
      <c r="AD101">
        <v>127.7</v>
      </c>
    </row>
    <row r="102" spans="1:30" x14ac:dyDescent="0.3">
      <c r="A102" t="s">
        <v>33</v>
      </c>
      <c r="B102">
        <v>2015</v>
      </c>
      <c r="C102" t="s">
        <v>43</v>
      </c>
      <c r="D102">
        <v>123.6</v>
      </c>
      <c r="E102">
        <v>128.6</v>
      </c>
      <c r="F102">
        <v>115.9</v>
      </c>
      <c r="G102">
        <v>128.5</v>
      </c>
      <c r="H102">
        <v>109</v>
      </c>
      <c r="I102">
        <v>124.1</v>
      </c>
      <c r="J102">
        <v>165.8</v>
      </c>
      <c r="K102">
        <v>187.2</v>
      </c>
      <c r="L102">
        <v>89.4</v>
      </c>
      <c r="M102">
        <v>135.80000000000001</v>
      </c>
      <c r="N102">
        <v>119.4</v>
      </c>
      <c r="O102">
        <v>132.9</v>
      </c>
      <c r="P102">
        <v>132.6</v>
      </c>
      <c r="Q102">
        <v>135.30000000000001</v>
      </c>
      <c r="R102">
        <v>124.4</v>
      </c>
      <c r="S102">
        <v>118.8</v>
      </c>
      <c r="T102">
        <v>123.6</v>
      </c>
      <c r="U102">
        <v>122.4</v>
      </c>
      <c r="V102">
        <v>114.9</v>
      </c>
      <c r="W102">
        <v>120.7</v>
      </c>
      <c r="X102">
        <v>117.7</v>
      </c>
      <c r="Y102">
        <v>109.3</v>
      </c>
      <c r="Z102">
        <v>117.7</v>
      </c>
      <c r="AA102">
        <v>126.5</v>
      </c>
      <c r="AB102">
        <v>113.5</v>
      </c>
      <c r="AC102">
        <v>116.5</v>
      </c>
      <c r="AD102">
        <v>124.2</v>
      </c>
    </row>
    <row r="103" spans="1:30" x14ac:dyDescent="0.3">
      <c r="A103" t="s">
        <v>34</v>
      </c>
      <c r="B103">
        <v>2015</v>
      </c>
      <c r="C103" t="s">
        <v>43</v>
      </c>
      <c r="D103">
        <v>125</v>
      </c>
      <c r="E103">
        <v>129.80000000000001</v>
      </c>
      <c r="F103">
        <v>118.9</v>
      </c>
      <c r="G103">
        <v>129.1</v>
      </c>
      <c r="H103">
        <v>113.3</v>
      </c>
      <c r="I103">
        <v>129</v>
      </c>
      <c r="J103">
        <v>160.4</v>
      </c>
      <c r="K103">
        <v>165.3</v>
      </c>
      <c r="L103">
        <v>92.3</v>
      </c>
      <c r="M103">
        <v>129.69999999999999</v>
      </c>
      <c r="N103">
        <v>121.1</v>
      </c>
      <c r="O103">
        <v>133</v>
      </c>
      <c r="P103">
        <v>132.1</v>
      </c>
      <c r="Q103">
        <v>132.5</v>
      </c>
      <c r="R103">
        <v>128.5</v>
      </c>
      <c r="S103">
        <v>123.8</v>
      </c>
      <c r="T103">
        <v>127.8</v>
      </c>
      <c r="U103">
        <v>122.4</v>
      </c>
      <c r="V103">
        <v>120.8</v>
      </c>
      <c r="W103">
        <v>123</v>
      </c>
      <c r="X103">
        <v>120.4</v>
      </c>
      <c r="Y103">
        <v>111.4</v>
      </c>
      <c r="Z103">
        <v>118.7</v>
      </c>
      <c r="AA103">
        <v>125.9</v>
      </c>
      <c r="AB103">
        <v>113.9</v>
      </c>
      <c r="AC103">
        <v>117.9</v>
      </c>
      <c r="AD103">
        <v>126.1</v>
      </c>
    </row>
    <row r="104" spans="1:30" x14ac:dyDescent="0.3">
      <c r="A104" t="s">
        <v>30</v>
      </c>
      <c r="B104">
        <v>2015</v>
      </c>
      <c r="C104" t="s">
        <v>45</v>
      </c>
      <c r="D104">
        <v>126.1</v>
      </c>
      <c r="E104">
        <v>130.6</v>
      </c>
      <c r="F104">
        <v>121.7</v>
      </c>
      <c r="G104">
        <v>129.5</v>
      </c>
      <c r="H104">
        <v>117.8</v>
      </c>
      <c r="I104">
        <v>132.1</v>
      </c>
      <c r="J104">
        <v>155.19999999999999</v>
      </c>
      <c r="K104">
        <v>160.80000000000001</v>
      </c>
      <c r="L104">
        <v>94.5</v>
      </c>
      <c r="M104">
        <v>128.30000000000001</v>
      </c>
      <c r="N104">
        <v>123.1</v>
      </c>
      <c r="O104">
        <v>134.19999999999999</v>
      </c>
      <c r="P104">
        <v>132.4</v>
      </c>
      <c r="Q104">
        <v>132.19999999999999</v>
      </c>
      <c r="R104">
        <v>132.1</v>
      </c>
      <c r="S104">
        <v>128.19999999999999</v>
      </c>
      <c r="T104">
        <v>131.5</v>
      </c>
      <c r="U104" t="s">
        <v>32</v>
      </c>
      <c r="V104">
        <v>125.6</v>
      </c>
      <c r="W104">
        <v>125.6</v>
      </c>
      <c r="X104">
        <v>122.6</v>
      </c>
      <c r="Y104">
        <v>114</v>
      </c>
      <c r="Z104">
        <v>120.9</v>
      </c>
      <c r="AA104">
        <v>125.8</v>
      </c>
      <c r="AB104">
        <v>114.2</v>
      </c>
      <c r="AC104">
        <v>119.6</v>
      </c>
      <c r="AD104">
        <v>128.30000000000001</v>
      </c>
    </row>
    <row r="105" spans="1:30" x14ac:dyDescent="0.3">
      <c r="A105" t="s">
        <v>33</v>
      </c>
      <c r="B105">
        <v>2015</v>
      </c>
      <c r="C105" t="s">
        <v>45</v>
      </c>
      <c r="D105">
        <v>124</v>
      </c>
      <c r="E105">
        <v>129.80000000000001</v>
      </c>
      <c r="F105">
        <v>121.5</v>
      </c>
      <c r="G105">
        <v>128.6</v>
      </c>
      <c r="H105">
        <v>110</v>
      </c>
      <c r="I105">
        <v>123.7</v>
      </c>
      <c r="J105">
        <v>164.6</v>
      </c>
      <c r="K105">
        <v>191.6</v>
      </c>
      <c r="L105">
        <v>90.8</v>
      </c>
      <c r="M105">
        <v>137.1</v>
      </c>
      <c r="N105">
        <v>119.8</v>
      </c>
      <c r="O105">
        <v>133.69999999999999</v>
      </c>
      <c r="P105">
        <v>133.30000000000001</v>
      </c>
      <c r="Q105">
        <v>137.6</v>
      </c>
      <c r="R105">
        <v>125</v>
      </c>
      <c r="S105">
        <v>119.3</v>
      </c>
      <c r="T105">
        <v>124.2</v>
      </c>
      <c r="U105">
        <v>122.9</v>
      </c>
      <c r="V105">
        <v>115.1</v>
      </c>
      <c r="W105">
        <v>121</v>
      </c>
      <c r="X105">
        <v>118.1</v>
      </c>
      <c r="Y105">
        <v>109.3</v>
      </c>
      <c r="Z105">
        <v>117.9</v>
      </c>
      <c r="AA105">
        <v>126.6</v>
      </c>
      <c r="AB105">
        <v>113.3</v>
      </c>
      <c r="AC105">
        <v>116.6</v>
      </c>
      <c r="AD105">
        <v>124.6</v>
      </c>
    </row>
    <row r="106" spans="1:30" x14ac:dyDescent="0.3">
      <c r="A106" t="s">
        <v>34</v>
      </c>
      <c r="B106">
        <v>2015</v>
      </c>
      <c r="C106" t="s">
        <v>45</v>
      </c>
      <c r="D106">
        <v>125.4</v>
      </c>
      <c r="E106">
        <v>130.30000000000001</v>
      </c>
      <c r="F106">
        <v>121.6</v>
      </c>
      <c r="G106">
        <v>129.19999999999999</v>
      </c>
      <c r="H106">
        <v>114.9</v>
      </c>
      <c r="I106">
        <v>128.19999999999999</v>
      </c>
      <c r="J106">
        <v>158.4</v>
      </c>
      <c r="K106">
        <v>171.2</v>
      </c>
      <c r="L106">
        <v>93.3</v>
      </c>
      <c r="M106">
        <v>131.19999999999999</v>
      </c>
      <c r="N106">
        <v>121.7</v>
      </c>
      <c r="O106">
        <v>134</v>
      </c>
      <c r="P106">
        <v>132.69999999999999</v>
      </c>
      <c r="Q106">
        <v>133.6</v>
      </c>
      <c r="R106">
        <v>129.30000000000001</v>
      </c>
      <c r="S106">
        <v>124.5</v>
      </c>
      <c r="T106">
        <v>128.6</v>
      </c>
      <c r="U106">
        <v>122.9</v>
      </c>
      <c r="V106">
        <v>121.6</v>
      </c>
      <c r="W106">
        <v>123.4</v>
      </c>
      <c r="X106">
        <v>120.9</v>
      </c>
      <c r="Y106">
        <v>111.5</v>
      </c>
      <c r="Z106">
        <v>119.2</v>
      </c>
      <c r="AA106">
        <v>126.3</v>
      </c>
      <c r="AB106">
        <v>113.8</v>
      </c>
      <c r="AC106">
        <v>118.1</v>
      </c>
      <c r="AD106">
        <v>126.6</v>
      </c>
    </row>
    <row r="107" spans="1:30" x14ac:dyDescent="0.3">
      <c r="A107" t="s">
        <v>30</v>
      </c>
      <c r="B107">
        <v>2015</v>
      </c>
      <c r="C107" t="s">
        <v>46</v>
      </c>
      <c r="D107">
        <v>126.3</v>
      </c>
      <c r="E107">
        <v>131.30000000000001</v>
      </c>
      <c r="F107">
        <v>123.3</v>
      </c>
      <c r="G107">
        <v>129.80000000000001</v>
      </c>
      <c r="H107">
        <v>118.3</v>
      </c>
      <c r="I107">
        <v>131.6</v>
      </c>
      <c r="J107">
        <v>145.5</v>
      </c>
      <c r="K107">
        <v>162.1</v>
      </c>
      <c r="L107">
        <v>95.4</v>
      </c>
      <c r="M107">
        <v>128.9</v>
      </c>
      <c r="N107">
        <v>123.3</v>
      </c>
      <c r="O107">
        <v>135.1</v>
      </c>
      <c r="P107">
        <v>131.4</v>
      </c>
      <c r="Q107">
        <v>133.1</v>
      </c>
      <c r="R107">
        <v>132.5</v>
      </c>
      <c r="S107">
        <v>128.5</v>
      </c>
      <c r="T107">
        <v>131.9</v>
      </c>
      <c r="U107" t="s">
        <v>32</v>
      </c>
      <c r="V107">
        <v>125.7</v>
      </c>
      <c r="W107">
        <v>126</v>
      </c>
      <c r="X107">
        <v>123.1</v>
      </c>
      <c r="Y107">
        <v>114</v>
      </c>
      <c r="Z107">
        <v>121.6</v>
      </c>
      <c r="AA107">
        <v>125.6</v>
      </c>
      <c r="AB107">
        <v>114.1</v>
      </c>
      <c r="AC107">
        <v>119.8</v>
      </c>
      <c r="AD107">
        <v>127.9</v>
      </c>
    </row>
    <row r="108" spans="1:30" x14ac:dyDescent="0.3">
      <c r="A108" t="s">
        <v>33</v>
      </c>
      <c r="B108">
        <v>2015</v>
      </c>
      <c r="C108" t="s">
        <v>46</v>
      </c>
      <c r="D108">
        <v>124.3</v>
      </c>
      <c r="E108">
        <v>131.69999999999999</v>
      </c>
      <c r="F108">
        <v>127.1</v>
      </c>
      <c r="G108">
        <v>128.6</v>
      </c>
      <c r="H108">
        <v>110</v>
      </c>
      <c r="I108">
        <v>120.8</v>
      </c>
      <c r="J108">
        <v>149</v>
      </c>
      <c r="K108">
        <v>190.1</v>
      </c>
      <c r="L108">
        <v>92.7</v>
      </c>
      <c r="M108">
        <v>138.6</v>
      </c>
      <c r="N108">
        <v>120.2</v>
      </c>
      <c r="O108">
        <v>134.19999999999999</v>
      </c>
      <c r="P108">
        <v>131.5</v>
      </c>
      <c r="Q108">
        <v>138.19999999999999</v>
      </c>
      <c r="R108">
        <v>125.4</v>
      </c>
      <c r="S108">
        <v>119.5</v>
      </c>
      <c r="T108">
        <v>124.5</v>
      </c>
      <c r="U108">
        <v>122.4</v>
      </c>
      <c r="V108">
        <v>116</v>
      </c>
      <c r="W108">
        <v>121</v>
      </c>
      <c r="X108">
        <v>118.6</v>
      </c>
      <c r="Y108">
        <v>109.3</v>
      </c>
      <c r="Z108">
        <v>118.1</v>
      </c>
      <c r="AA108">
        <v>126.6</v>
      </c>
      <c r="AB108">
        <v>113.2</v>
      </c>
      <c r="AC108">
        <v>116.7</v>
      </c>
      <c r="AD108">
        <v>124</v>
      </c>
    </row>
    <row r="109" spans="1:30" x14ac:dyDescent="0.3">
      <c r="A109" t="s">
        <v>34</v>
      </c>
      <c r="B109">
        <v>2015</v>
      </c>
      <c r="C109" t="s">
        <v>46</v>
      </c>
      <c r="D109">
        <v>125.7</v>
      </c>
      <c r="E109">
        <v>131.4</v>
      </c>
      <c r="F109">
        <v>124.8</v>
      </c>
      <c r="G109">
        <v>129.4</v>
      </c>
      <c r="H109">
        <v>115.3</v>
      </c>
      <c r="I109">
        <v>126.6</v>
      </c>
      <c r="J109">
        <v>146.69999999999999</v>
      </c>
      <c r="K109">
        <v>171.5</v>
      </c>
      <c r="L109">
        <v>94.5</v>
      </c>
      <c r="M109">
        <v>132.1</v>
      </c>
      <c r="N109">
        <v>122</v>
      </c>
      <c r="O109">
        <v>134.69999999999999</v>
      </c>
      <c r="P109">
        <v>131.4</v>
      </c>
      <c r="Q109">
        <v>134.5</v>
      </c>
      <c r="R109">
        <v>129.69999999999999</v>
      </c>
      <c r="S109">
        <v>124.8</v>
      </c>
      <c r="T109">
        <v>129</v>
      </c>
      <c r="U109">
        <v>122.4</v>
      </c>
      <c r="V109">
        <v>122</v>
      </c>
      <c r="W109">
        <v>123.6</v>
      </c>
      <c r="X109">
        <v>121.4</v>
      </c>
      <c r="Y109">
        <v>111.5</v>
      </c>
      <c r="Z109">
        <v>119.6</v>
      </c>
      <c r="AA109">
        <v>126.2</v>
      </c>
      <c r="AB109">
        <v>113.7</v>
      </c>
      <c r="AC109">
        <v>118.3</v>
      </c>
      <c r="AD109">
        <v>126.1</v>
      </c>
    </row>
    <row r="110" spans="1:30" x14ac:dyDescent="0.3">
      <c r="A110" t="s">
        <v>30</v>
      </c>
      <c r="B110">
        <v>2016</v>
      </c>
      <c r="C110" t="s">
        <v>31</v>
      </c>
      <c r="D110">
        <v>126.8</v>
      </c>
      <c r="E110">
        <v>133.19999999999999</v>
      </c>
      <c r="F110">
        <v>126.5</v>
      </c>
      <c r="G110">
        <v>130.30000000000001</v>
      </c>
      <c r="H110">
        <v>118.9</v>
      </c>
      <c r="I110">
        <v>131.6</v>
      </c>
      <c r="J110">
        <v>140.1</v>
      </c>
      <c r="K110">
        <v>163.80000000000001</v>
      </c>
      <c r="L110">
        <v>97.7</v>
      </c>
      <c r="M110">
        <v>129.6</v>
      </c>
      <c r="N110">
        <v>124.3</v>
      </c>
      <c r="O110">
        <v>135.9</v>
      </c>
      <c r="P110">
        <v>131.4</v>
      </c>
      <c r="Q110">
        <v>133.6</v>
      </c>
      <c r="R110">
        <v>133.19999999999999</v>
      </c>
      <c r="S110">
        <v>128.9</v>
      </c>
      <c r="T110">
        <v>132.6</v>
      </c>
      <c r="U110" t="s">
        <v>32</v>
      </c>
      <c r="V110">
        <v>126.2</v>
      </c>
      <c r="W110">
        <v>126.6</v>
      </c>
      <c r="X110">
        <v>123.7</v>
      </c>
      <c r="Y110">
        <v>113.6</v>
      </c>
      <c r="Z110">
        <v>121.4</v>
      </c>
      <c r="AA110">
        <v>126.2</v>
      </c>
      <c r="AB110">
        <v>114.9</v>
      </c>
      <c r="AC110">
        <v>120.1</v>
      </c>
      <c r="AD110">
        <v>128.1</v>
      </c>
    </row>
    <row r="111" spans="1:30" x14ac:dyDescent="0.3">
      <c r="A111" t="s">
        <v>33</v>
      </c>
      <c r="B111">
        <v>2016</v>
      </c>
      <c r="C111" t="s">
        <v>31</v>
      </c>
      <c r="D111">
        <v>124.7</v>
      </c>
      <c r="E111">
        <v>135.9</v>
      </c>
      <c r="F111">
        <v>132</v>
      </c>
      <c r="G111">
        <v>129.19999999999999</v>
      </c>
      <c r="H111">
        <v>109.7</v>
      </c>
      <c r="I111">
        <v>119</v>
      </c>
      <c r="J111">
        <v>144.1</v>
      </c>
      <c r="K111">
        <v>184.2</v>
      </c>
      <c r="L111">
        <v>96.7</v>
      </c>
      <c r="M111">
        <v>139.5</v>
      </c>
      <c r="N111">
        <v>120.5</v>
      </c>
      <c r="O111">
        <v>134.69999999999999</v>
      </c>
      <c r="P111">
        <v>131.19999999999999</v>
      </c>
      <c r="Q111">
        <v>139.5</v>
      </c>
      <c r="R111">
        <v>125.8</v>
      </c>
      <c r="S111">
        <v>119.8</v>
      </c>
      <c r="T111">
        <v>124.9</v>
      </c>
      <c r="U111">
        <v>123.4</v>
      </c>
      <c r="V111">
        <v>116.9</v>
      </c>
      <c r="W111">
        <v>121.6</v>
      </c>
      <c r="X111">
        <v>119.1</v>
      </c>
      <c r="Y111">
        <v>108.9</v>
      </c>
      <c r="Z111">
        <v>118.5</v>
      </c>
      <c r="AA111">
        <v>126.4</v>
      </c>
      <c r="AB111">
        <v>114</v>
      </c>
      <c r="AC111">
        <v>116.8</v>
      </c>
      <c r="AD111">
        <v>124.2</v>
      </c>
    </row>
    <row r="112" spans="1:30" x14ac:dyDescent="0.3">
      <c r="A112" t="s">
        <v>34</v>
      </c>
      <c r="B112">
        <v>2016</v>
      </c>
      <c r="C112" t="s">
        <v>31</v>
      </c>
      <c r="D112">
        <v>126.1</v>
      </c>
      <c r="E112">
        <v>134.1</v>
      </c>
      <c r="F112">
        <v>128.6</v>
      </c>
      <c r="G112">
        <v>129.9</v>
      </c>
      <c r="H112">
        <v>115.5</v>
      </c>
      <c r="I112">
        <v>125.7</v>
      </c>
      <c r="J112">
        <v>141.5</v>
      </c>
      <c r="K112">
        <v>170.7</v>
      </c>
      <c r="L112">
        <v>97.4</v>
      </c>
      <c r="M112">
        <v>132.9</v>
      </c>
      <c r="N112">
        <v>122.7</v>
      </c>
      <c r="O112">
        <v>135.30000000000001</v>
      </c>
      <c r="P112">
        <v>131.30000000000001</v>
      </c>
      <c r="Q112">
        <v>135.19999999999999</v>
      </c>
      <c r="R112">
        <v>130.30000000000001</v>
      </c>
      <c r="S112">
        <v>125.1</v>
      </c>
      <c r="T112">
        <v>129.5</v>
      </c>
      <c r="U112">
        <v>123.4</v>
      </c>
      <c r="V112">
        <v>122.7</v>
      </c>
      <c r="W112">
        <v>124.2</v>
      </c>
      <c r="X112">
        <v>122</v>
      </c>
      <c r="Y112">
        <v>111.1</v>
      </c>
      <c r="Z112">
        <v>119.8</v>
      </c>
      <c r="AA112">
        <v>126.3</v>
      </c>
      <c r="AB112">
        <v>114.5</v>
      </c>
      <c r="AC112">
        <v>118.5</v>
      </c>
      <c r="AD112">
        <v>126.3</v>
      </c>
    </row>
    <row r="113" spans="1:30" x14ac:dyDescent="0.3">
      <c r="A113" t="s">
        <v>30</v>
      </c>
      <c r="B113">
        <v>2016</v>
      </c>
      <c r="C113" t="s">
        <v>35</v>
      </c>
      <c r="D113">
        <v>127.1</v>
      </c>
      <c r="E113">
        <v>133.69999999999999</v>
      </c>
      <c r="F113">
        <v>127.7</v>
      </c>
      <c r="G113">
        <v>130.69999999999999</v>
      </c>
      <c r="H113">
        <v>118.5</v>
      </c>
      <c r="I113">
        <v>130.4</v>
      </c>
      <c r="J113">
        <v>130.9</v>
      </c>
      <c r="K113">
        <v>162.80000000000001</v>
      </c>
      <c r="L113">
        <v>98.7</v>
      </c>
      <c r="M113">
        <v>130.6</v>
      </c>
      <c r="N113">
        <v>124.8</v>
      </c>
      <c r="O113">
        <v>136.4</v>
      </c>
      <c r="P113">
        <v>130.30000000000001</v>
      </c>
      <c r="Q113">
        <v>134.4</v>
      </c>
      <c r="R113">
        <v>133.9</v>
      </c>
      <c r="S113">
        <v>129.80000000000001</v>
      </c>
      <c r="T113">
        <v>133.4</v>
      </c>
      <c r="U113" t="s">
        <v>32</v>
      </c>
      <c r="V113">
        <v>127.5</v>
      </c>
      <c r="W113">
        <v>127.1</v>
      </c>
      <c r="X113">
        <v>124.3</v>
      </c>
      <c r="Y113">
        <v>113.9</v>
      </c>
      <c r="Z113">
        <v>122.3</v>
      </c>
      <c r="AA113">
        <v>127.1</v>
      </c>
      <c r="AB113">
        <v>116.8</v>
      </c>
      <c r="AC113">
        <v>120.9</v>
      </c>
      <c r="AD113">
        <v>127.9</v>
      </c>
    </row>
    <row r="114" spans="1:30" x14ac:dyDescent="0.3">
      <c r="A114" t="s">
        <v>33</v>
      </c>
      <c r="B114">
        <v>2016</v>
      </c>
      <c r="C114" t="s">
        <v>35</v>
      </c>
      <c r="D114">
        <v>124.8</v>
      </c>
      <c r="E114">
        <v>135.1</v>
      </c>
      <c r="F114">
        <v>130.30000000000001</v>
      </c>
      <c r="G114">
        <v>129.6</v>
      </c>
      <c r="H114">
        <v>108.4</v>
      </c>
      <c r="I114">
        <v>118.6</v>
      </c>
      <c r="J114">
        <v>129.19999999999999</v>
      </c>
      <c r="K114">
        <v>176.4</v>
      </c>
      <c r="L114">
        <v>99.1</v>
      </c>
      <c r="M114">
        <v>139.69999999999999</v>
      </c>
      <c r="N114">
        <v>120.6</v>
      </c>
      <c r="O114">
        <v>135.19999999999999</v>
      </c>
      <c r="P114">
        <v>129.1</v>
      </c>
      <c r="Q114">
        <v>140</v>
      </c>
      <c r="R114">
        <v>126.2</v>
      </c>
      <c r="S114">
        <v>120.1</v>
      </c>
      <c r="T114">
        <v>125.3</v>
      </c>
      <c r="U114">
        <v>124.4</v>
      </c>
      <c r="V114">
        <v>116</v>
      </c>
      <c r="W114">
        <v>121.8</v>
      </c>
      <c r="X114">
        <v>119.5</v>
      </c>
      <c r="Y114">
        <v>109.1</v>
      </c>
      <c r="Z114">
        <v>118.8</v>
      </c>
      <c r="AA114">
        <v>126.3</v>
      </c>
      <c r="AB114">
        <v>116.2</v>
      </c>
      <c r="AC114">
        <v>117.2</v>
      </c>
      <c r="AD114">
        <v>123.8</v>
      </c>
    </row>
    <row r="115" spans="1:30" x14ac:dyDescent="0.3">
      <c r="A115" t="s">
        <v>34</v>
      </c>
      <c r="B115">
        <v>2016</v>
      </c>
      <c r="C115" t="s">
        <v>35</v>
      </c>
      <c r="D115">
        <v>126.4</v>
      </c>
      <c r="E115">
        <v>134.19999999999999</v>
      </c>
      <c r="F115">
        <v>128.69999999999999</v>
      </c>
      <c r="G115">
        <v>130.30000000000001</v>
      </c>
      <c r="H115">
        <v>114.8</v>
      </c>
      <c r="I115">
        <v>124.9</v>
      </c>
      <c r="J115">
        <v>130.30000000000001</v>
      </c>
      <c r="K115">
        <v>167.4</v>
      </c>
      <c r="L115">
        <v>98.8</v>
      </c>
      <c r="M115">
        <v>133.6</v>
      </c>
      <c r="N115">
        <v>123</v>
      </c>
      <c r="O115">
        <v>135.80000000000001</v>
      </c>
      <c r="P115">
        <v>129.9</v>
      </c>
      <c r="Q115">
        <v>135.9</v>
      </c>
      <c r="R115">
        <v>130.9</v>
      </c>
      <c r="S115">
        <v>125.8</v>
      </c>
      <c r="T115">
        <v>130.19999999999999</v>
      </c>
      <c r="U115">
        <v>124.4</v>
      </c>
      <c r="V115">
        <v>123.1</v>
      </c>
      <c r="W115">
        <v>124.6</v>
      </c>
      <c r="X115">
        <v>122.5</v>
      </c>
      <c r="Y115">
        <v>111.4</v>
      </c>
      <c r="Z115">
        <v>120.3</v>
      </c>
      <c r="AA115">
        <v>126.6</v>
      </c>
      <c r="AB115">
        <v>116.6</v>
      </c>
      <c r="AC115">
        <v>119.1</v>
      </c>
      <c r="AD115">
        <v>126</v>
      </c>
    </row>
    <row r="116" spans="1:30" x14ac:dyDescent="0.3">
      <c r="A116" t="s">
        <v>30</v>
      </c>
      <c r="B116">
        <v>2016</v>
      </c>
      <c r="C116" t="s">
        <v>36</v>
      </c>
      <c r="D116">
        <v>127.3</v>
      </c>
      <c r="E116">
        <v>134.4</v>
      </c>
      <c r="F116">
        <v>125.1</v>
      </c>
      <c r="G116">
        <v>130.5</v>
      </c>
      <c r="H116">
        <v>118.3</v>
      </c>
      <c r="I116">
        <v>131.69999999999999</v>
      </c>
      <c r="J116">
        <v>130.69999999999999</v>
      </c>
      <c r="K116">
        <v>161.19999999999999</v>
      </c>
      <c r="L116">
        <v>100.4</v>
      </c>
      <c r="M116">
        <v>130.80000000000001</v>
      </c>
      <c r="N116">
        <v>124.9</v>
      </c>
      <c r="O116">
        <v>137</v>
      </c>
      <c r="P116">
        <v>130.4</v>
      </c>
      <c r="Q116">
        <v>135</v>
      </c>
      <c r="R116">
        <v>134.4</v>
      </c>
      <c r="S116">
        <v>130.19999999999999</v>
      </c>
      <c r="T116">
        <v>133.80000000000001</v>
      </c>
      <c r="U116" t="s">
        <v>32</v>
      </c>
      <c r="V116">
        <v>127</v>
      </c>
      <c r="W116">
        <v>127.7</v>
      </c>
      <c r="X116">
        <v>124.8</v>
      </c>
      <c r="Y116">
        <v>113.6</v>
      </c>
      <c r="Z116">
        <v>122.5</v>
      </c>
      <c r="AA116">
        <v>127.5</v>
      </c>
      <c r="AB116">
        <v>117.4</v>
      </c>
      <c r="AC116">
        <v>121.1</v>
      </c>
      <c r="AD116">
        <v>128</v>
      </c>
    </row>
    <row r="117" spans="1:30" x14ac:dyDescent="0.3">
      <c r="A117" t="s">
        <v>33</v>
      </c>
      <c r="B117">
        <v>2016</v>
      </c>
      <c r="C117" t="s">
        <v>36</v>
      </c>
      <c r="D117">
        <v>124.8</v>
      </c>
      <c r="E117">
        <v>136.30000000000001</v>
      </c>
      <c r="F117">
        <v>123.7</v>
      </c>
      <c r="G117">
        <v>129.69999999999999</v>
      </c>
      <c r="H117">
        <v>107.9</v>
      </c>
      <c r="I117">
        <v>119.9</v>
      </c>
      <c r="J117">
        <v>128.1</v>
      </c>
      <c r="K117">
        <v>170.3</v>
      </c>
      <c r="L117">
        <v>101.8</v>
      </c>
      <c r="M117">
        <v>140.1</v>
      </c>
      <c r="N117">
        <v>120.7</v>
      </c>
      <c r="O117">
        <v>135.4</v>
      </c>
      <c r="P117">
        <v>128.9</v>
      </c>
      <c r="Q117">
        <v>140.6</v>
      </c>
      <c r="R117">
        <v>126.4</v>
      </c>
      <c r="S117">
        <v>120.3</v>
      </c>
      <c r="T117">
        <v>125.5</v>
      </c>
      <c r="U117">
        <v>124.9</v>
      </c>
      <c r="V117">
        <v>114.8</v>
      </c>
      <c r="W117">
        <v>122.3</v>
      </c>
      <c r="X117">
        <v>119.7</v>
      </c>
      <c r="Y117">
        <v>108.5</v>
      </c>
      <c r="Z117">
        <v>119.1</v>
      </c>
      <c r="AA117">
        <v>126.4</v>
      </c>
      <c r="AB117">
        <v>117.1</v>
      </c>
      <c r="AC117">
        <v>117.3</v>
      </c>
      <c r="AD117">
        <v>123.8</v>
      </c>
    </row>
    <row r="118" spans="1:30" x14ac:dyDescent="0.3">
      <c r="A118" t="s">
        <v>34</v>
      </c>
      <c r="B118">
        <v>2016</v>
      </c>
      <c r="C118" t="s">
        <v>36</v>
      </c>
      <c r="D118">
        <v>126.5</v>
      </c>
      <c r="E118">
        <v>135.1</v>
      </c>
      <c r="F118">
        <v>124.6</v>
      </c>
      <c r="G118">
        <v>130.19999999999999</v>
      </c>
      <c r="H118">
        <v>114.5</v>
      </c>
      <c r="I118">
        <v>126.2</v>
      </c>
      <c r="J118">
        <v>129.80000000000001</v>
      </c>
      <c r="K118">
        <v>164.3</v>
      </c>
      <c r="L118">
        <v>100.9</v>
      </c>
      <c r="M118">
        <v>133.9</v>
      </c>
      <c r="N118">
        <v>123.1</v>
      </c>
      <c r="O118">
        <v>136.30000000000001</v>
      </c>
      <c r="P118">
        <v>129.80000000000001</v>
      </c>
      <c r="Q118">
        <v>136.5</v>
      </c>
      <c r="R118">
        <v>131.30000000000001</v>
      </c>
      <c r="S118">
        <v>126.1</v>
      </c>
      <c r="T118">
        <v>130.5</v>
      </c>
      <c r="U118">
        <v>124.9</v>
      </c>
      <c r="V118">
        <v>122.4</v>
      </c>
      <c r="W118">
        <v>125.1</v>
      </c>
      <c r="X118">
        <v>122.9</v>
      </c>
      <c r="Y118">
        <v>110.9</v>
      </c>
      <c r="Z118">
        <v>120.6</v>
      </c>
      <c r="AA118">
        <v>126.9</v>
      </c>
      <c r="AB118">
        <v>117.3</v>
      </c>
      <c r="AC118">
        <v>119.3</v>
      </c>
      <c r="AD118">
        <v>126</v>
      </c>
    </row>
    <row r="119" spans="1:30" x14ac:dyDescent="0.3">
      <c r="A119" t="s">
        <v>30</v>
      </c>
      <c r="B119">
        <v>2016</v>
      </c>
      <c r="C119" t="s">
        <v>37</v>
      </c>
      <c r="D119">
        <v>127.4</v>
      </c>
      <c r="E119">
        <v>135.4</v>
      </c>
      <c r="F119">
        <v>123.4</v>
      </c>
      <c r="G119">
        <v>131.30000000000001</v>
      </c>
      <c r="H119">
        <v>118.2</v>
      </c>
      <c r="I119">
        <v>138.1</v>
      </c>
      <c r="J119">
        <v>134.1</v>
      </c>
      <c r="K119">
        <v>162.69999999999999</v>
      </c>
      <c r="L119">
        <v>105</v>
      </c>
      <c r="M119">
        <v>131.4</v>
      </c>
      <c r="N119">
        <v>125.4</v>
      </c>
      <c r="O119">
        <v>137.4</v>
      </c>
      <c r="P119">
        <v>131.80000000000001</v>
      </c>
      <c r="Q119">
        <v>135.5</v>
      </c>
      <c r="R119">
        <v>135</v>
      </c>
      <c r="S119">
        <v>130.6</v>
      </c>
      <c r="T119">
        <v>134.4</v>
      </c>
      <c r="U119" t="s">
        <v>32</v>
      </c>
      <c r="V119">
        <v>127</v>
      </c>
      <c r="W119">
        <v>128</v>
      </c>
      <c r="X119">
        <v>125.2</v>
      </c>
      <c r="Y119">
        <v>114.4</v>
      </c>
      <c r="Z119">
        <v>123.2</v>
      </c>
      <c r="AA119">
        <v>127.9</v>
      </c>
      <c r="AB119">
        <v>118.4</v>
      </c>
      <c r="AC119">
        <v>121.7</v>
      </c>
      <c r="AD119">
        <v>129</v>
      </c>
    </row>
    <row r="120" spans="1:30" x14ac:dyDescent="0.3">
      <c r="A120" t="s">
        <v>33</v>
      </c>
      <c r="B120">
        <v>2016</v>
      </c>
      <c r="C120" t="s">
        <v>37</v>
      </c>
      <c r="D120">
        <v>124.9</v>
      </c>
      <c r="E120">
        <v>139.30000000000001</v>
      </c>
      <c r="F120">
        <v>119.9</v>
      </c>
      <c r="G120">
        <v>130.19999999999999</v>
      </c>
      <c r="H120">
        <v>108.9</v>
      </c>
      <c r="I120">
        <v>131.1</v>
      </c>
      <c r="J120">
        <v>136.80000000000001</v>
      </c>
      <c r="K120">
        <v>176.9</v>
      </c>
      <c r="L120">
        <v>109.1</v>
      </c>
      <c r="M120">
        <v>140.4</v>
      </c>
      <c r="N120">
        <v>121.1</v>
      </c>
      <c r="O120">
        <v>135.9</v>
      </c>
      <c r="P120">
        <v>131.80000000000001</v>
      </c>
      <c r="Q120">
        <v>141.5</v>
      </c>
      <c r="R120">
        <v>126.8</v>
      </c>
      <c r="S120">
        <v>120.5</v>
      </c>
      <c r="T120">
        <v>125.8</v>
      </c>
      <c r="U120">
        <v>125.6</v>
      </c>
      <c r="V120">
        <v>114.6</v>
      </c>
      <c r="W120">
        <v>122.8</v>
      </c>
      <c r="X120">
        <v>120</v>
      </c>
      <c r="Y120">
        <v>110</v>
      </c>
      <c r="Z120">
        <v>119.5</v>
      </c>
      <c r="AA120">
        <v>127.6</v>
      </c>
      <c r="AB120">
        <v>117.6</v>
      </c>
      <c r="AC120">
        <v>118.2</v>
      </c>
      <c r="AD120">
        <v>125.3</v>
      </c>
    </row>
    <row r="121" spans="1:30" x14ac:dyDescent="0.3">
      <c r="A121" t="s">
        <v>34</v>
      </c>
      <c r="B121">
        <v>2016</v>
      </c>
      <c r="C121" t="s">
        <v>37</v>
      </c>
      <c r="D121">
        <v>126.6</v>
      </c>
      <c r="E121">
        <v>136.80000000000001</v>
      </c>
      <c r="F121">
        <v>122</v>
      </c>
      <c r="G121">
        <v>130.9</v>
      </c>
      <c r="H121">
        <v>114.8</v>
      </c>
      <c r="I121">
        <v>134.80000000000001</v>
      </c>
      <c r="J121">
        <v>135</v>
      </c>
      <c r="K121">
        <v>167.5</v>
      </c>
      <c r="L121">
        <v>106.4</v>
      </c>
      <c r="M121">
        <v>134.4</v>
      </c>
      <c r="N121">
        <v>123.6</v>
      </c>
      <c r="O121">
        <v>136.69999999999999</v>
      </c>
      <c r="P121">
        <v>131.80000000000001</v>
      </c>
      <c r="Q121">
        <v>137.1</v>
      </c>
      <c r="R121">
        <v>131.80000000000001</v>
      </c>
      <c r="S121">
        <v>126.4</v>
      </c>
      <c r="T121">
        <v>131</v>
      </c>
      <c r="U121">
        <v>125.6</v>
      </c>
      <c r="V121">
        <v>122.3</v>
      </c>
      <c r="W121">
        <v>125.5</v>
      </c>
      <c r="X121">
        <v>123.2</v>
      </c>
      <c r="Y121">
        <v>112.1</v>
      </c>
      <c r="Z121">
        <v>121.1</v>
      </c>
      <c r="AA121">
        <v>127.7</v>
      </c>
      <c r="AB121">
        <v>118.1</v>
      </c>
      <c r="AC121">
        <v>120</v>
      </c>
      <c r="AD121">
        <v>127.3</v>
      </c>
    </row>
    <row r="122" spans="1:30" x14ac:dyDescent="0.3">
      <c r="A122" t="s">
        <v>30</v>
      </c>
      <c r="B122">
        <v>2016</v>
      </c>
      <c r="C122" t="s">
        <v>38</v>
      </c>
      <c r="D122">
        <v>127.6</v>
      </c>
      <c r="E122">
        <v>137.5</v>
      </c>
      <c r="F122">
        <v>124.4</v>
      </c>
      <c r="G122">
        <v>132.4</v>
      </c>
      <c r="H122">
        <v>118.2</v>
      </c>
      <c r="I122">
        <v>138.1</v>
      </c>
      <c r="J122">
        <v>141.80000000000001</v>
      </c>
      <c r="K122">
        <v>166</v>
      </c>
      <c r="L122">
        <v>107.5</v>
      </c>
      <c r="M122">
        <v>132.19999999999999</v>
      </c>
      <c r="N122">
        <v>126.1</v>
      </c>
      <c r="O122">
        <v>138.30000000000001</v>
      </c>
      <c r="P122">
        <v>133.6</v>
      </c>
      <c r="Q122">
        <v>136</v>
      </c>
      <c r="R122">
        <v>135.4</v>
      </c>
      <c r="S122">
        <v>131.1</v>
      </c>
      <c r="T122">
        <v>134.80000000000001</v>
      </c>
      <c r="U122" t="s">
        <v>32</v>
      </c>
      <c r="V122">
        <v>127.4</v>
      </c>
      <c r="W122">
        <v>128.5</v>
      </c>
      <c r="X122">
        <v>125.8</v>
      </c>
      <c r="Y122">
        <v>115.1</v>
      </c>
      <c r="Z122">
        <v>123.6</v>
      </c>
      <c r="AA122">
        <v>129.1</v>
      </c>
      <c r="AB122">
        <v>119.7</v>
      </c>
      <c r="AC122">
        <v>122.5</v>
      </c>
      <c r="AD122">
        <v>130.30000000000001</v>
      </c>
    </row>
    <row r="123" spans="1:30" x14ac:dyDescent="0.3">
      <c r="A123" t="s">
        <v>33</v>
      </c>
      <c r="B123">
        <v>2016</v>
      </c>
      <c r="C123" t="s">
        <v>38</v>
      </c>
      <c r="D123">
        <v>125</v>
      </c>
      <c r="E123">
        <v>142.1</v>
      </c>
      <c r="F123">
        <v>127</v>
      </c>
      <c r="G123">
        <v>130.4</v>
      </c>
      <c r="H123">
        <v>109.6</v>
      </c>
      <c r="I123">
        <v>133.5</v>
      </c>
      <c r="J123">
        <v>151.4</v>
      </c>
      <c r="K123">
        <v>182.8</v>
      </c>
      <c r="L123">
        <v>111.1</v>
      </c>
      <c r="M123">
        <v>141.5</v>
      </c>
      <c r="N123">
        <v>121.5</v>
      </c>
      <c r="O123">
        <v>136.30000000000001</v>
      </c>
      <c r="P123">
        <v>134.6</v>
      </c>
      <c r="Q123">
        <v>142.19999999999999</v>
      </c>
      <c r="R123">
        <v>127.2</v>
      </c>
      <c r="S123">
        <v>120.7</v>
      </c>
      <c r="T123">
        <v>126.2</v>
      </c>
      <c r="U123">
        <v>126</v>
      </c>
      <c r="V123">
        <v>115</v>
      </c>
      <c r="W123">
        <v>123.2</v>
      </c>
      <c r="X123">
        <v>120.3</v>
      </c>
      <c r="Y123">
        <v>110.7</v>
      </c>
      <c r="Z123">
        <v>119.8</v>
      </c>
      <c r="AA123">
        <v>128</v>
      </c>
      <c r="AB123">
        <v>118.5</v>
      </c>
      <c r="AC123">
        <v>118.7</v>
      </c>
      <c r="AD123">
        <v>126.6</v>
      </c>
    </row>
    <row r="124" spans="1:30" x14ac:dyDescent="0.3">
      <c r="A124" t="s">
        <v>34</v>
      </c>
      <c r="B124">
        <v>2016</v>
      </c>
      <c r="C124" t="s">
        <v>38</v>
      </c>
      <c r="D124">
        <v>126.8</v>
      </c>
      <c r="E124">
        <v>139.1</v>
      </c>
      <c r="F124">
        <v>125.4</v>
      </c>
      <c r="G124">
        <v>131.69999999999999</v>
      </c>
      <c r="H124">
        <v>115</v>
      </c>
      <c r="I124">
        <v>136</v>
      </c>
      <c r="J124">
        <v>145.1</v>
      </c>
      <c r="K124">
        <v>171.7</v>
      </c>
      <c r="L124">
        <v>108.7</v>
      </c>
      <c r="M124">
        <v>135.30000000000001</v>
      </c>
      <c r="N124">
        <v>124.2</v>
      </c>
      <c r="O124">
        <v>137.4</v>
      </c>
      <c r="P124">
        <v>134</v>
      </c>
      <c r="Q124">
        <v>137.69999999999999</v>
      </c>
      <c r="R124">
        <v>132.19999999999999</v>
      </c>
      <c r="S124">
        <v>126.8</v>
      </c>
      <c r="T124">
        <v>131.4</v>
      </c>
      <c r="U124">
        <v>126</v>
      </c>
      <c r="V124">
        <v>122.7</v>
      </c>
      <c r="W124">
        <v>126</v>
      </c>
      <c r="X124">
        <v>123.7</v>
      </c>
      <c r="Y124">
        <v>112.8</v>
      </c>
      <c r="Z124">
        <v>121.5</v>
      </c>
      <c r="AA124">
        <v>128.5</v>
      </c>
      <c r="AB124">
        <v>119.2</v>
      </c>
      <c r="AC124">
        <v>120.7</v>
      </c>
      <c r="AD124">
        <v>128.6</v>
      </c>
    </row>
    <row r="125" spans="1:30" x14ac:dyDescent="0.3">
      <c r="A125" t="s">
        <v>30</v>
      </c>
      <c r="B125">
        <v>2016</v>
      </c>
      <c r="C125" t="s">
        <v>39</v>
      </c>
      <c r="D125">
        <v>128.6</v>
      </c>
      <c r="E125">
        <v>138.6</v>
      </c>
      <c r="F125">
        <v>126.6</v>
      </c>
      <c r="G125">
        <v>133.6</v>
      </c>
      <c r="H125">
        <v>118.6</v>
      </c>
      <c r="I125">
        <v>137.4</v>
      </c>
      <c r="J125">
        <v>152.5</v>
      </c>
      <c r="K125">
        <v>169.2</v>
      </c>
      <c r="L125">
        <v>108.8</v>
      </c>
      <c r="M125">
        <v>133.1</v>
      </c>
      <c r="N125">
        <v>126.4</v>
      </c>
      <c r="O125">
        <v>139.19999999999999</v>
      </c>
      <c r="P125">
        <v>136</v>
      </c>
      <c r="Q125">
        <v>137.19999999999999</v>
      </c>
      <c r="R125">
        <v>136.30000000000001</v>
      </c>
      <c r="S125">
        <v>131.6</v>
      </c>
      <c r="T125">
        <v>135.6</v>
      </c>
      <c r="U125" t="s">
        <v>32</v>
      </c>
      <c r="V125">
        <v>128</v>
      </c>
      <c r="W125">
        <v>129.30000000000001</v>
      </c>
      <c r="X125">
        <v>126.2</v>
      </c>
      <c r="Y125">
        <v>116.3</v>
      </c>
      <c r="Z125">
        <v>124.1</v>
      </c>
      <c r="AA125">
        <v>130.19999999999999</v>
      </c>
      <c r="AB125">
        <v>119.9</v>
      </c>
      <c r="AC125">
        <v>123.3</v>
      </c>
      <c r="AD125">
        <v>131.9</v>
      </c>
    </row>
    <row r="126" spans="1:30" x14ac:dyDescent="0.3">
      <c r="A126" t="s">
        <v>33</v>
      </c>
      <c r="B126">
        <v>2016</v>
      </c>
      <c r="C126" t="s">
        <v>39</v>
      </c>
      <c r="D126">
        <v>125.9</v>
      </c>
      <c r="E126">
        <v>143.9</v>
      </c>
      <c r="F126">
        <v>130.9</v>
      </c>
      <c r="G126">
        <v>131</v>
      </c>
      <c r="H126">
        <v>110.2</v>
      </c>
      <c r="I126">
        <v>135.5</v>
      </c>
      <c r="J126">
        <v>173.7</v>
      </c>
      <c r="K126">
        <v>184.4</v>
      </c>
      <c r="L126">
        <v>112</v>
      </c>
      <c r="M126">
        <v>142.80000000000001</v>
      </c>
      <c r="N126">
        <v>121.6</v>
      </c>
      <c r="O126">
        <v>136.9</v>
      </c>
      <c r="P126">
        <v>138.19999999999999</v>
      </c>
      <c r="Q126">
        <v>142.69999999999999</v>
      </c>
      <c r="R126">
        <v>127.6</v>
      </c>
      <c r="S126">
        <v>121.1</v>
      </c>
      <c r="T126">
        <v>126.6</v>
      </c>
      <c r="U126">
        <v>125.5</v>
      </c>
      <c r="V126">
        <v>115.5</v>
      </c>
      <c r="W126">
        <v>123.2</v>
      </c>
      <c r="X126">
        <v>120.6</v>
      </c>
      <c r="Y126">
        <v>112.3</v>
      </c>
      <c r="Z126">
        <v>119.9</v>
      </c>
      <c r="AA126">
        <v>129.30000000000001</v>
      </c>
      <c r="AB126">
        <v>118.8</v>
      </c>
      <c r="AC126">
        <v>119.6</v>
      </c>
      <c r="AD126">
        <v>128.1</v>
      </c>
    </row>
    <row r="127" spans="1:30" x14ac:dyDescent="0.3">
      <c r="A127" t="s">
        <v>34</v>
      </c>
      <c r="B127">
        <v>2016</v>
      </c>
      <c r="C127" t="s">
        <v>39</v>
      </c>
      <c r="D127">
        <v>127.7</v>
      </c>
      <c r="E127">
        <v>140.5</v>
      </c>
      <c r="F127">
        <v>128.30000000000001</v>
      </c>
      <c r="G127">
        <v>132.6</v>
      </c>
      <c r="H127">
        <v>115.5</v>
      </c>
      <c r="I127">
        <v>136.5</v>
      </c>
      <c r="J127">
        <v>159.69999999999999</v>
      </c>
      <c r="K127">
        <v>174.3</v>
      </c>
      <c r="L127">
        <v>109.9</v>
      </c>
      <c r="M127">
        <v>136.30000000000001</v>
      </c>
      <c r="N127">
        <v>124.4</v>
      </c>
      <c r="O127">
        <v>138.1</v>
      </c>
      <c r="P127">
        <v>136.80000000000001</v>
      </c>
      <c r="Q127">
        <v>138.69999999999999</v>
      </c>
      <c r="R127">
        <v>132.9</v>
      </c>
      <c r="S127">
        <v>127.2</v>
      </c>
      <c r="T127">
        <v>132</v>
      </c>
      <c r="U127">
        <v>125.5</v>
      </c>
      <c r="V127">
        <v>123.3</v>
      </c>
      <c r="W127">
        <v>126.4</v>
      </c>
      <c r="X127">
        <v>124.1</v>
      </c>
      <c r="Y127">
        <v>114.2</v>
      </c>
      <c r="Z127">
        <v>121.7</v>
      </c>
      <c r="AA127">
        <v>129.69999999999999</v>
      </c>
      <c r="AB127">
        <v>119.4</v>
      </c>
      <c r="AC127">
        <v>121.5</v>
      </c>
      <c r="AD127">
        <v>130.1</v>
      </c>
    </row>
    <row r="128" spans="1:30" x14ac:dyDescent="0.3">
      <c r="A128" t="s">
        <v>30</v>
      </c>
      <c r="B128">
        <v>2016</v>
      </c>
      <c r="C128" t="s">
        <v>40</v>
      </c>
      <c r="D128">
        <v>129.30000000000001</v>
      </c>
      <c r="E128">
        <v>139.5</v>
      </c>
      <c r="F128">
        <v>129.6</v>
      </c>
      <c r="G128">
        <v>134.5</v>
      </c>
      <c r="H128">
        <v>119.5</v>
      </c>
      <c r="I128">
        <v>138.5</v>
      </c>
      <c r="J128">
        <v>158.19999999999999</v>
      </c>
      <c r="K128">
        <v>171.8</v>
      </c>
      <c r="L128">
        <v>110.3</v>
      </c>
      <c r="M128">
        <v>134.30000000000001</v>
      </c>
      <c r="N128">
        <v>127.3</v>
      </c>
      <c r="O128">
        <v>139.9</v>
      </c>
      <c r="P128">
        <v>137.6</v>
      </c>
      <c r="Q128">
        <v>138</v>
      </c>
      <c r="R128">
        <v>137.19999999999999</v>
      </c>
      <c r="S128">
        <v>132.19999999999999</v>
      </c>
      <c r="T128">
        <v>136.5</v>
      </c>
      <c r="U128" t="s">
        <v>32</v>
      </c>
      <c r="V128">
        <v>128.19999999999999</v>
      </c>
      <c r="W128">
        <v>130</v>
      </c>
      <c r="X128">
        <v>126.7</v>
      </c>
      <c r="Y128">
        <v>116.4</v>
      </c>
      <c r="Z128">
        <v>125.2</v>
      </c>
      <c r="AA128">
        <v>130.80000000000001</v>
      </c>
      <c r="AB128">
        <v>120.9</v>
      </c>
      <c r="AC128">
        <v>123.8</v>
      </c>
      <c r="AD128">
        <v>133</v>
      </c>
    </row>
    <row r="129" spans="1:30" x14ac:dyDescent="0.3">
      <c r="A129" t="s">
        <v>33</v>
      </c>
      <c r="B129">
        <v>2016</v>
      </c>
      <c r="C129" t="s">
        <v>40</v>
      </c>
      <c r="D129">
        <v>126.8</v>
      </c>
      <c r="E129">
        <v>144.19999999999999</v>
      </c>
      <c r="F129">
        <v>136.6</v>
      </c>
      <c r="G129">
        <v>131.80000000000001</v>
      </c>
      <c r="H129">
        <v>111</v>
      </c>
      <c r="I129">
        <v>137</v>
      </c>
      <c r="J129">
        <v>179.5</v>
      </c>
      <c r="K129">
        <v>188.4</v>
      </c>
      <c r="L129">
        <v>113.3</v>
      </c>
      <c r="M129">
        <v>143.9</v>
      </c>
      <c r="N129">
        <v>121.7</v>
      </c>
      <c r="O129">
        <v>137.5</v>
      </c>
      <c r="P129">
        <v>139.80000000000001</v>
      </c>
      <c r="Q129">
        <v>142.9</v>
      </c>
      <c r="R129">
        <v>127.9</v>
      </c>
      <c r="S129">
        <v>121.1</v>
      </c>
      <c r="T129">
        <v>126.9</v>
      </c>
      <c r="U129">
        <v>126.4</v>
      </c>
      <c r="V129">
        <v>115.5</v>
      </c>
      <c r="W129">
        <v>123.5</v>
      </c>
      <c r="X129">
        <v>120.9</v>
      </c>
      <c r="Y129">
        <v>111.7</v>
      </c>
      <c r="Z129">
        <v>120.3</v>
      </c>
      <c r="AA129">
        <v>130.80000000000001</v>
      </c>
      <c r="AB129">
        <v>120</v>
      </c>
      <c r="AC129">
        <v>119.9</v>
      </c>
      <c r="AD129">
        <v>129</v>
      </c>
    </row>
    <row r="130" spans="1:30" x14ac:dyDescent="0.3">
      <c r="A130" t="s">
        <v>34</v>
      </c>
      <c r="B130">
        <v>2016</v>
      </c>
      <c r="C130" t="s">
        <v>40</v>
      </c>
      <c r="D130">
        <v>128.5</v>
      </c>
      <c r="E130">
        <v>141.19999999999999</v>
      </c>
      <c r="F130">
        <v>132.30000000000001</v>
      </c>
      <c r="G130">
        <v>133.5</v>
      </c>
      <c r="H130">
        <v>116.4</v>
      </c>
      <c r="I130">
        <v>137.80000000000001</v>
      </c>
      <c r="J130">
        <v>165.4</v>
      </c>
      <c r="K130">
        <v>177.4</v>
      </c>
      <c r="L130">
        <v>111.3</v>
      </c>
      <c r="M130">
        <v>137.5</v>
      </c>
      <c r="N130">
        <v>125</v>
      </c>
      <c r="O130">
        <v>138.80000000000001</v>
      </c>
      <c r="P130">
        <v>138.4</v>
      </c>
      <c r="Q130">
        <v>139.30000000000001</v>
      </c>
      <c r="R130">
        <v>133.5</v>
      </c>
      <c r="S130">
        <v>127.6</v>
      </c>
      <c r="T130">
        <v>132.69999999999999</v>
      </c>
      <c r="U130">
        <v>126.4</v>
      </c>
      <c r="V130">
        <v>123.4</v>
      </c>
      <c r="W130">
        <v>126.9</v>
      </c>
      <c r="X130">
        <v>124.5</v>
      </c>
      <c r="Y130">
        <v>113.9</v>
      </c>
      <c r="Z130">
        <v>122.4</v>
      </c>
      <c r="AA130">
        <v>130.80000000000001</v>
      </c>
      <c r="AB130">
        <v>120.5</v>
      </c>
      <c r="AC130">
        <v>121.9</v>
      </c>
      <c r="AD130">
        <v>131.1</v>
      </c>
    </row>
    <row r="131" spans="1:30" x14ac:dyDescent="0.3">
      <c r="A131" t="s">
        <v>30</v>
      </c>
      <c r="B131">
        <v>2016</v>
      </c>
      <c r="C131" t="s">
        <v>41</v>
      </c>
      <c r="D131">
        <v>130.1</v>
      </c>
      <c r="E131">
        <v>138.80000000000001</v>
      </c>
      <c r="F131">
        <v>130.30000000000001</v>
      </c>
      <c r="G131">
        <v>135.30000000000001</v>
      </c>
      <c r="H131">
        <v>119.9</v>
      </c>
      <c r="I131">
        <v>140.19999999999999</v>
      </c>
      <c r="J131">
        <v>156.9</v>
      </c>
      <c r="K131">
        <v>172.2</v>
      </c>
      <c r="L131">
        <v>112.1</v>
      </c>
      <c r="M131">
        <v>134.9</v>
      </c>
      <c r="N131">
        <v>128.1</v>
      </c>
      <c r="O131">
        <v>140.69999999999999</v>
      </c>
      <c r="P131">
        <v>138</v>
      </c>
      <c r="Q131">
        <v>138.9</v>
      </c>
      <c r="R131">
        <v>137.80000000000001</v>
      </c>
      <c r="S131">
        <v>133</v>
      </c>
      <c r="T131">
        <v>137.1</v>
      </c>
      <c r="U131" t="s">
        <v>32</v>
      </c>
      <c r="V131">
        <v>129.1</v>
      </c>
      <c r="W131">
        <v>130.6</v>
      </c>
      <c r="X131">
        <v>127</v>
      </c>
      <c r="Y131">
        <v>116</v>
      </c>
      <c r="Z131">
        <v>125.5</v>
      </c>
      <c r="AA131">
        <v>131.9</v>
      </c>
      <c r="AB131">
        <v>122</v>
      </c>
      <c r="AC131">
        <v>124.2</v>
      </c>
      <c r="AD131">
        <v>133.5</v>
      </c>
    </row>
    <row r="132" spans="1:30" x14ac:dyDescent="0.3">
      <c r="A132" t="s">
        <v>33</v>
      </c>
      <c r="B132">
        <v>2016</v>
      </c>
      <c r="C132" t="s">
        <v>41</v>
      </c>
      <c r="D132">
        <v>127.6</v>
      </c>
      <c r="E132">
        <v>140.30000000000001</v>
      </c>
      <c r="F132">
        <v>133.69999999999999</v>
      </c>
      <c r="G132">
        <v>132.19999999999999</v>
      </c>
      <c r="H132">
        <v>111.8</v>
      </c>
      <c r="I132">
        <v>135.80000000000001</v>
      </c>
      <c r="J132">
        <v>163.5</v>
      </c>
      <c r="K132">
        <v>182.3</v>
      </c>
      <c r="L132">
        <v>114.6</v>
      </c>
      <c r="M132">
        <v>144.6</v>
      </c>
      <c r="N132">
        <v>121.9</v>
      </c>
      <c r="O132">
        <v>138.1</v>
      </c>
      <c r="P132">
        <v>137.6</v>
      </c>
      <c r="Q132">
        <v>143.6</v>
      </c>
      <c r="R132">
        <v>128.30000000000001</v>
      </c>
      <c r="S132">
        <v>121.4</v>
      </c>
      <c r="T132">
        <v>127.3</v>
      </c>
      <c r="U132">
        <v>127.3</v>
      </c>
      <c r="V132">
        <v>114.7</v>
      </c>
      <c r="W132">
        <v>123.9</v>
      </c>
      <c r="X132">
        <v>121.2</v>
      </c>
      <c r="Y132">
        <v>110.4</v>
      </c>
      <c r="Z132">
        <v>120.6</v>
      </c>
      <c r="AA132">
        <v>131.5</v>
      </c>
      <c r="AB132">
        <v>120.9</v>
      </c>
      <c r="AC132">
        <v>119.9</v>
      </c>
      <c r="AD132">
        <v>128.4</v>
      </c>
    </row>
    <row r="133" spans="1:30" x14ac:dyDescent="0.3">
      <c r="A133" t="s">
        <v>34</v>
      </c>
      <c r="B133">
        <v>2016</v>
      </c>
      <c r="C133" t="s">
        <v>41</v>
      </c>
      <c r="D133">
        <v>129.30000000000001</v>
      </c>
      <c r="E133">
        <v>139.30000000000001</v>
      </c>
      <c r="F133">
        <v>131.6</v>
      </c>
      <c r="G133">
        <v>134.1</v>
      </c>
      <c r="H133">
        <v>116.9</v>
      </c>
      <c r="I133">
        <v>138.1</v>
      </c>
      <c r="J133">
        <v>159.1</v>
      </c>
      <c r="K133">
        <v>175.6</v>
      </c>
      <c r="L133">
        <v>112.9</v>
      </c>
      <c r="M133">
        <v>138.1</v>
      </c>
      <c r="N133">
        <v>125.5</v>
      </c>
      <c r="O133">
        <v>139.5</v>
      </c>
      <c r="P133">
        <v>137.9</v>
      </c>
      <c r="Q133">
        <v>140.19999999999999</v>
      </c>
      <c r="R133">
        <v>134.1</v>
      </c>
      <c r="S133">
        <v>128.19999999999999</v>
      </c>
      <c r="T133">
        <v>133.19999999999999</v>
      </c>
      <c r="U133">
        <v>127.3</v>
      </c>
      <c r="V133">
        <v>123.6</v>
      </c>
      <c r="W133">
        <v>127.4</v>
      </c>
      <c r="X133">
        <v>124.8</v>
      </c>
      <c r="Y133">
        <v>113.1</v>
      </c>
      <c r="Z133">
        <v>122.7</v>
      </c>
      <c r="AA133">
        <v>131.69999999999999</v>
      </c>
      <c r="AB133">
        <v>121.5</v>
      </c>
      <c r="AC133">
        <v>122.1</v>
      </c>
      <c r="AD133">
        <v>131.1</v>
      </c>
    </row>
    <row r="134" spans="1:30" x14ac:dyDescent="0.3">
      <c r="A134" t="s">
        <v>30</v>
      </c>
      <c r="B134">
        <v>2016</v>
      </c>
      <c r="C134" t="s">
        <v>42</v>
      </c>
      <c r="D134">
        <v>130.80000000000001</v>
      </c>
      <c r="E134">
        <v>138.19999999999999</v>
      </c>
      <c r="F134">
        <v>130.5</v>
      </c>
      <c r="G134">
        <v>135.5</v>
      </c>
      <c r="H134">
        <v>120.2</v>
      </c>
      <c r="I134">
        <v>139.19999999999999</v>
      </c>
      <c r="J134">
        <v>149.5</v>
      </c>
      <c r="K134">
        <v>170.4</v>
      </c>
      <c r="L134">
        <v>113.1</v>
      </c>
      <c r="M134">
        <v>135.80000000000001</v>
      </c>
      <c r="N134">
        <v>128.80000000000001</v>
      </c>
      <c r="O134">
        <v>141.5</v>
      </c>
      <c r="P134">
        <v>137.19999999999999</v>
      </c>
      <c r="Q134">
        <v>139.9</v>
      </c>
      <c r="R134">
        <v>138.5</v>
      </c>
      <c r="S134">
        <v>133.5</v>
      </c>
      <c r="T134">
        <v>137.80000000000001</v>
      </c>
      <c r="U134" t="s">
        <v>32</v>
      </c>
      <c r="V134">
        <v>129.69999999999999</v>
      </c>
      <c r="W134">
        <v>131.1</v>
      </c>
      <c r="X134">
        <v>127.8</v>
      </c>
      <c r="Y134">
        <v>117</v>
      </c>
      <c r="Z134">
        <v>125.7</v>
      </c>
      <c r="AA134">
        <v>132.19999999999999</v>
      </c>
      <c r="AB134">
        <v>122.8</v>
      </c>
      <c r="AC134">
        <v>124.9</v>
      </c>
      <c r="AD134">
        <v>133.4</v>
      </c>
    </row>
    <row r="135" spans="1:30" x14ac:dyDescent="0.3">
      <c r="A135" t="s">
        <v>33</v>
      </c>
      <c r="B135">
        <v>2016</v>
      </c>
      <c r="C135" t="s">
        <v>42</v>
      </c>
      <c r="D135">
        <v>128.1</v>
      </c>
      <c r="E135">
        <v>137.69999999999999</v>
      </c>
      <c r="F135">
        <v>130.6</v>
      </c>
      <c r="G135">
        <v>132.6</v>
      </c>
      <c r="H135">
        <v>111.9</v>
      </c>
      <c r="I135">
        <v>132.5</v>
      </c>
      <c r="J135">
        <v>152.9</v>
      </c>
      <c r="K135">
        <v>173.6</v>
      </c>
      <c r="L135">
        <v>115.1</v>
      </c>
      <c r="M135">
        <v>144.80000000000001</v>
      </c>
      <c r="N135">
        <v>122.1</v>
      </c>
      <c r="O135">
        <v>138.80000000000001</v>
      </c>
      <c r="P135">
        <v>135.69999999999999</v>
      </c>
      <c r="Q135">
        <v>143.9</v>
      </c>
      <c r="R135">
        <v>128.69999999999999</v>
      </c>
      <c r="S135">
        <v>121.6</v>
      </c>
      <c r="T135">
        <v>127.7</v>
      </c>
      <c r="U135">
        <v>127.9</v>
      </c>
      <c r="V135">
        <v>114.8</v>
      </c>
      <c r="W135">
        <v>124.3</v>
      </c>
      <c r="X135">
        <v>121.4</v>
      </c>
      <c r="Y135">
        <v>111.8</v>
      </c>
      <c r="Z135">
        <v>120.8</v>
      </c>
      <c r="AA135">
        <v>131.6</v>
      </c>
      <c r="AB135">
        <v>121.2</v>
      </c>
      <c r="AC135">
        <v>120.5</v>
      </c>
      <c r="AD135">
        <v>128</v>
      </c>
    </row>
    <row r="136" spans="1:30" x14ac:dyDescent="0.3">
      <c r="A136" t="s">
        <v>34</v>
      </c>
      <c r="B136">
        <v>2016</v>
      </c>
      <c r="C136" t="s">
        <v>42</v>
      </c>
      <c r="D136">
        <v>129.9</v>
      </c>
      <c r="E136">
        <v>138</v>
      </c>
      <c r="F136">
        <v>130.5</v>
      </c>
      <c r="G136">
        <v>134.4</v>
      </c>
      <c r="H136">
        <v>117.2</v>
      </c>
      <c r="I136">
        <v>136.1</v>
      </c>
      <c r="J136">
        <v>150.69999999999999</v>
      </c>
      <c r="K136">
        <v>171.5</v>
      </c>
      <c r="L136">
        <v>113.8</v>
      </c>
      <c r="M136">
        <v>138.80000000000001</v>
      </c>
      <c r="N136">
        <v>126</v>
      </c>
      <c r="O136">
        <v>140.19999999999999</v>
      </c>
      <c r="P136">
        <v>136.6</v>
      </c>
      <c r="Q136">
        <v>141</v>
      </c>
      <c r="R136">
        <v>134.6</v>
      </c>
      <c r="S136">
        <v>128.6</v>
      </c>
      <c r="T136">
        <v>133.80000000000001</v>
      </c>
      <c r="U136">
        <v>127.9</v>
      </c>
      <c r="V136">
        <v>124.1</v>
      </c>
      <c r="W136">
        <v>127.9</v>
      </c>
      <c r="X136">
        <v>125.4</v>
      </c>
      <c r="Y136">
        <v>114.3</v>
      </c>
      <c r="Z136">
        <v>122.9</v>
      </c>
      <c r="AA136">
        <v>131.80000000000001</v>
      </c>
      <c r="AB136">
        <v>122.1</v>
      </c>
      <c r="AC136">
        <v>122.8</v>
      </c>
      <c r="AD136">
        <v>130.9</v>
      </c>
    </row>
    <row r="137" spans="1:30" x14ac:dyDescent="0.3">
      <c r="A137" t="s">
        <v>30</v>
      </c>
      <c r="B137">
        <v>2016</v>
      </c>
      <c r="C137" t="s">
        <v>43</v>
      </c>
      <c r="D137">
        <v>131.30000000000001</v>
      </c>
      <c r="E137">
        <v>137.6</v>
      </c>
      <c r="F137">
        <v>130.1</v>
      </c>
      <c r="G137">
        <v>136</v>
      </c>
      <c r="H137">
        <v>120.8</v>
      </c>
      <c r="I137">
        <v>138.4</v>
      </c>
      <c r="J137">
        <v>149.19999999999999</v>
      </c>
      <c r="K137">
        <v>170.2</v>
      </c>
      <c r="L137">
        <v>113.4</v>
      </c>
      <c r="M137">
        <v>136.30000000000001</v>
      </c>
      <c r="N137">
        <v>128.69999999999999</v>
      </c>
      <c r="O137">
        <v>142.4</v>
      </c>
      <c r="P137">
        <v>137.4</v>
      </c>
      <c r="Q137">
        <v>140.9</v>
      </c>
      <c r="R137">
        <v>139.6</v>
      </c>
      <c r="S137">
        <v>134.30000000000001</v>
      </c>
      <c r="T137">
        <v>138.80000000000001</v>
      </c>
      <c r="U137" t="s">
        <v>32</v>
      </c>
      <c r="V137">
        <v>129.80000000000001</v>
      </c>
      <c r="W137">
        <v>131.80000000000001</v>
      </c>
      <c r="X137">
        <v>128.69999999999999</v>
      </c>
      <c r="Y137">
        <v>117.8</v>
      </c>
      <c r="Z137">
        <v>126.5</v>
      </c>
      <c r="AA137">
        <v>133</v>
      </c>
      <c r="AB137">
        <v>123</v>
      </c>
      <c r="AC137">
        <v>125.7</v>
      </c>
      <c r="AD137">
        <v>133.80000000000001</v>
      </c>
    </row>
    <row r="138" spans="1:30" x14ac:dyDescent="0.3">
      <c r="A138" t="s">
        <v>33</v>
      </c>
      <c r="B138">
        <v>2016</v>
      </c>
      <c r="C138" t="s">
        <v>43</v>
      </c>
      <c r="D138">
        <v>128.69999999999999</v>
      </c>
      <c r="E138">
        <v>138.4</v>
      </c>
      <c r="F138">
        <v>130.30000000000001</v>
      </c>
      <c r="G138">
        <v>132.69999999999999</v>
      </c>
      <c r="H138">
        <v>112.5</v>
      </c>
      <c r="I138">
        <v>130.4</v>
      </c>
      <c r="J138">
        <v>155.1</v>
      </c>
      <c r="K138">
        <v>175.7</v>
      </c>
      <c r="L138">
        <v>115.4</v>
      </c>
      <c r="M138">
        <v>145.30000000000001</v>
      </c>
      <c r="N138">
        <v>122.5</v>
      </c>
      <c r="O138">
        <v>139.6</v>
      </c>
      <c r="P138">
        <v>136.30000000000001</v>
      </c>
      <c r="Q138">
        <v>144.30000000000001</v>
      </c>
      <c r="R138">
        <v>129.1</v>
      </c>
      <c r="S138">
        <v>121.9</v>
      </c>
      <c r="T138">
        <v>128</v>
      </c>
      <c r="U138">
        <v>128.69999999999999</v>
      </c>
      <c r="V138">
        <v>115.2</v>
      </c>
      <c r="W138">
        <v>124.5</v>
      </c>
      <c r="X138">
        <v>121.8</v>
      </c>
      <c r="Y138">
        <v>112.8</v>
      </c>
      <c r="Z138">
        <v>121.2</v>
      </c>
      <c r="AA138">
        <v>131.9</v>
      </c>
      <c r="AB138">
        <v>120.8</v>
      </c>
      <c r="AC138">
        <v>120.9</v>
      </c>
      <c r="AD138">
        <v>128.6</v>
      </c>
    </row>
    <row r="139" spans="1:30" x14ac:dyDescent="0.3">
      <c r="A139" t="s">
        <v>34</v>
      </c>
      <c r="B139">
        <v>2016</v>
      </c>
      <c r="C139" t="s">
        <v>43</v>
      </c>
      <c r="D139">
        <v>130.5</v>
      </c>
      <c r="E139">
        <v>137.9</v>
      </c>
      <c r="F139">
        <v>130.19999999999999</v>
      </c>
      <c r="G139">
        <v>134.80000000000001</v>
      </c>
      <c r="H139">
        <v>117.8</v>
      </c>
      <c r="I139">
        <v>134.69999999999999</v>
      </c>
      <c r="J139">
        <v>151.19999999999999</v>
      </c>
      <c r="K139">
        <v>172.1</v>
      </c>
      <c r="L139">
        <v>114.1</v>
      </c>
      <c r="M139">
        <v>139.30000000000001</v>
      </c>
      <c r="N139">
        <v>126.1</v>
      </c>
      <c r="O139">
        <v>141.1</v>
      </c>
      <c r="P139">
        <v>137</v>
      </c>
      <c r="Q139">
        <v>141.80000000000001</v>
      </c>
      <c r="R139">
        <v>135.5</v>
      </c>
      <c r="S139">
        <v>129.1</v>
      </c>
      <c r="T139">
        <v>134.5</v>
      </c>
      <c r="U139">
        <v>128.69999999999999</v>
      </c>
      <c r="V139">
        <v>124.3</v>
      </c>
      <c r="W139">
        <v>128.4</v>
      </c>
      <c r="X139">
        <v>126.1</v>
      </c>
      <c r="Y139">
        <v>115.2</v>
      </c>
      <c r="Z139">
        <v>123.5</v>
      </c>
      <c r="AA139">
        <v>132.4</v>
      </c>
      <c r="AB139">
        <v>122.1</v>
      </c>
      <c r="AC139">
        <v>123.4</v>
      </c>
      <c r="AD139">
        <v>131.4</v>
      </c>
    </row>
    <row r="140" spans="1:30" x14ac:dyDescent="0.3">
      <c r="A140" t="s">
        <v>30</v>
      </c>
      <c r="B140">
        <v>2016</v>
      </c>
      <c r="C140" t="s">
        <v>45</v>
      </c>
      <c r="D140">
        <v>132</v>
      </c>
      <c r="E140">
        <v>137.4</v>
      </c>
      <c r="F140">
        <v>130.6</v>
      </c>
      <c r="G140">
        <v>136.19999999999999</v>
      </c>
      <c r="H140">
        <v>121.1</v>
      </c>
      <c r="I140">
        <v>136.9</v>
      </c>
      <c r="J140">
        <v>141.80000000000001</v>
      </c>
      <c r="K140">
        <v>170</v>
      </c>
      <c r="L140">
        <v>113.4</v>
      </c>
      <c r="M140">
        <v>136.80000000000001</v>
      </c>
      <c r="N140">
        <v>128.69999999999999</v>
      </c>
      <c r="O140">
        <v>143.1</v>
      </c>
      <c r="P140">
        <v>136.6</v>
      </c>
      <c r="Q140">
        <v>141.19999999999999</v>
      </c>
      <c r="R140">
        <v>139.9</v>
      </c>
      <c r="S140">
        <v>134.5</v>
      </c>
      <c r="T140">
        <v>139.19999999999999</v>
      </c>
      <c r="U140" t="s">
        <v>32</v>
      </c>
      <c r="V140">
        <v>130.30000000000001</v>
      </c>
      <c r="W140">
        <v>132.1</v>
      </c>
      <c r="X140">
        <v>129.1</v>
      </c>
      <c r="Y140">
        <v>118.2</v>
      </c>
      <c r="Z140">
        <v>126.9</v>
      </c>
      <c r="AA140">
        <v>133.69999999999999</v>
      </c>
      <c r="AB140">
        <v>123.5</v>
      </c>
      <c r="AC140">
        <v>126.1</v>
      </c>
      <c r="AD140">
        <v>133.6</v>
      </c>
    </row>
    <row r="141" spans="1:30" x14ac:dyDescent="0.3">
      <c r="A141" t="s">
        <v>33</v>
      </c>
      <c r="B141">
        <v>2016</v>
      </c>
      <c r="C141" t="s">
        <v>45</v>
      </c>
      <c r="D141">
        <v>130.19999999999999</v>
      </c>
      <c r="E141">
        <v>138.5</v>
      </c>
      <c r="F141">
        <v>134.1</v>
      </c>
      <c r="G141">
        <v>132.9</v>
      </c>
      <c r="H141">
        <v>112.6</v>
      </c>
      <c r="I141">
        <v>130.80000000000001</v>
      </c>
      <c r="J141">
        <v>142</v>
      </c>
      <c r="K141">
        <v>174.9</v>
      </c>
      <c r="L141">
        <v>115.6</v>
      </c>
      <c r="M141">
        <v>145.4</v>
      </c>
      <c r="N141">
        <v>122.7</v>
      </c>
      <c r="O141">
        <v>140.30000000000001</v>
      </c>
      <c r="P141">
        <v>135.19999999999999</v>
      </c>
      <c r="Q141">
        <v>144.30000000000001</v>
      </c>
      <c r="R141">
        <v>129.6</v>
      </c>
      <c r="S141">
        <v>122.1</v>
      </c>
      <c r="T141">
        <v>128.5</v>
      </c>
      <c r="U141">
        <v>129.1</v>
      </c>
      <c r="V141">
        <v>116.2</v>
      </c>
      <c r="W141">
        <v>124.7</v>
      </c>
      <c r="X141">
        <v>122.1</v>
      </c>
      <c r="Y141">
        <v>113.4</v>
      </c>
      <c r="Z141">
        <v>121.7</v>
      </c>
      <c r="AA141">
        <v>132.1</v>
      </c>
      <c r="AB141">
        <v>121.3</v>
      </c>
      <c r="AC141">
        <v>121.3</v>
      </c>
      <c r="AD141">
        <v>128.5</v>
      </c>
    </row>
    <row r="142" spans="1:30" x14ac:dyDescent="0.3">
      <c r="A142" t="s">
        <v>34</v>
      </c>
      <c r="B142">
        <v>2016</v>
      </c>
      <c r="C142" t="s">
        <v>45</v>
      </c>
      <c r="D142">
        <v>131.4</v>
      </c>
      <c r="E142">
        <v>137.80000000000001</v>
      </c>
      <c r="F142">
        <v>132</v>
      </c>
      <c r="G142">
        <v>135</v>
      </c>
      <c r="H142">
        <v>118</v>
      </c>
      <c r="I142">
        <v>134.1</v>
      </c>
      <c r="J142">
        <v>141.9</v>
      </c>
      <c r="K142">
        <v>171.7</v>
      </c>
      <c r="L142">
        <v>114.1</v>
      </c>
      <c r="M142">
        <v>139.69999999999999</v>
      </c>
      <c r="N142">
        <v>126.2</v>
      </c>
      <c r="O142">
        <v>141.80000000000001</v>
      </c>
      <c r="P142">
        <v>136.1</v>
      </c>
      <c r="Q142">
        <v>142</v>
      </c>
      <c r="R142">
        <v>135.80000000000001</v>
      </c>
      <c r="S142">
        <v>129.30000000000001</v>
      </c>
      <c r="T142">
        <v>135</v>
      </c>
      <c r="U142">
        <v>129.1</v>
      </c>
      <c r="V142">
        <v>125</v>
      </c>
      <c r="W142">
        <v>128.6</v>
      </c>
      <c r="X142">
        <v>126.4</v>
      </c>
      <c r="Y142">
        <v>115.7</v>
      </c>
      <c r="Z142">
        <v>124</v>
      </c>
      <c r="AA142">
        <v>132.80000000000001</v>
      </c>
      <c r="AB142">
        <v>122.6</v>
      </c>
      <c r="AC142">
        <v>123.8</v>
      </c>
      <c r="AD142">
        <v>131.19999999999999</v>
      </c>
    </row>
    <row r="143" spans="1:30" x14ac:dyDescent="0.3">
      <c r="A143" t="s">
        <v>30</v>
      </c>
      <c r="B143">
        <v>2016</v>
      </c>
      <c r="C143" t="s">
        <v>46</v>
      </c>
      <c r="D143">
        <v>132.6</v>
      </c>
      <c r="E143">
        <v>137.30000000000001</v>
      </c>
      <c r="F143">
        <v>131.6</v>
      </c>
      <c r="G143">
        <v>136.30000000000001</v>
      </c>
      <c r="H143">
        <v>121.6</v>
      </c>
      <c r="I143">
        <v>135.6</v>
      </c>
      <c r="J143">
        <v>127.5</v>
      </c>
      <c r="K143">
        <v>167.9</v>
      </c>
      <c r="L143">
        <v>113.8</v>
      </c>
      <c r="M143">
        <v>137.5</v>
      </c>
      <c r="N143">
        <v>129.1</v>
      </c>
      <c r="O143">
        <v>143.6</v>
      </c>
      <c r="P143">
        <v>134.69999999999999</v>
      </c>
      <c r="Q143">
        <v>142.4</v>
      </c>
      <c r="R143">
        <v>140.4</v>
      </c>
      <c r="S143">
        <v>135.19999999999999</v>
      </c>
      <c r="T143">
        <v>139.69999999999999</v>
      </c>
      <c r="U143" t="s">
        <v>32</v>
      </c>
      <c r="V143">
        <v>132</v>
      </c>
      <c r="W143">
        <v>132.9</v>
      </c>
      <c r="X143">
        <v>129.69999999999999</v>
      </c>
      <c r="Y143">
        <v>118.6</v>
      </c>
      <c r="Z143">
        <v>127.3</v>
      </c>
      <c r="AA143">
        <v>134.19999999999999</v>
      </c>
      <c r="AB143">
        <v>121.9</v>
      </c>
      <c r="AC143">
        <v>126.3</v>
      </c>
      <c r="AD143">
        <v>132.80000000000001</v>
      </c>
    </row>
    <row r="144" spans="1:30" x14ac:dyDescent="0.3">
      <c r="A144" t="s">
        <v>33</v>
      </c>
      <c r="B144">
        <v>2016</v>
      </c>
      <c r="C144" t="s">
        <v>46</v>
      </c>
      <c r="D144">
        <v>131.6</v>
      </c>
      <c r="E144">
        <v>138.19999999999999</v>
      </c>
      <c r="F144">
        <v>134.9</v>
      </c>
      <c r="G144">
        <v>133.1</v>
      </c>
      <c r="H144">
        <v>113.5</v>
      </c>
      <c r="I144">
        <v>129.30000000000001</v>
      </c>
      <c r="J144">
        <v>121.1</v>
      </c>
      <c r="K144">
        <v>170.3</v>
      </c>
      <c r="L144">
        <v>115.5</v>
      </c>
      <c r="M144">
        <v>145.5</v>
      </c>
      <c r="N144">
        <v>123.1</v>
      </c>
      <c r="O144">
        <v>140.9</v>
      </c>
      <c r="P144">
        <v>132.80000000000001</v>
      </c>
      <c r="Q144">
        <v>145</v>
      </c>
      <c r="R144">
        <v>130</v>
      </c>
      <c r="S144">
        <v>122.2</v>
      </c>
      <c r="T144">
        <v>128.80000000000001</v>
      </c>
      <c r="U144">
        <v>128.5</v>
      </c>
      <c r="V144">
        <v>117.8</v>
      </c>
      <c r="W144">
        <v>125</v>
      </c>
      <c r="X144">
        <v>122.3</v>
      </c>
      <c r="Y144">
        <v>113.7</v>
      </c>
      <c r="Z144">
        <v>121.8</v>
      </c>
      <c r="AA144">
        <v>132.30000000000001</v>
      </c>
      <c r="AB144">
        <v>119.9</v>
      </c>
      <c r="AC144">
        <v>121.4</v>
      </c>
      <c r="AD144">
        <v>127.6</v>
      </c>
    </row>
    <row r="145" spans="1:30" x14ac:dyDescent="0.3">
      <c r="A145" t="s">
        <v>34</v>
      </c>
      <c r="B145">
        <v>2016</v>
      </c>
      <c r="C145" t="s">
        <v>46</v>
      </c>
      <c r="D145">
        <v>132.30000000000001</v>
      </c>
      <c r="E145">
        <v>137.6</v>
      </c>
      <c r="F145">
        <v>132.9</v>
      </c>
      <c r="G145">
        <v>135.1</v>
      </c>
      <c r="H145">
        <v>118.6</v>
      </c>
      <c r="I145">
        <v>132.69999999999999</v>
      </c>
      <c r="J145">
        <v>125.3</v>
      </c>
      <c r="K145">
        <v>168.7</v>
      </c>
      <c r="L145">
        <v>114.4</v>
      </c>
      <c r="M145">
        <v>140.19999999999999</v>
      </c>
      <c r="N145">
        <v>126.6</v>
      </c>
      <c r="O145">
        <v>142.30000000000001</v>
      </c>
      <c r="P145">
        <v>134</v>
      </c>
      <c r="Q145">
        <v>143.1</v>
      </c>
      <c r="R145">
        <v>136.30000000000001</v>
      </c>
      <c r="S145">
        <v>129.80000000000001</v>
      </c>
      <c r="T145">
        <v>135.4</v>
      </c>
      <c r="U145">
        <v>128.5</v>
      </c>
      <c r="V145">
        <v>126.6</v>
      </c>
      <c r="W145">
        <v>129.19999999999999</v>
      </c>
      <c r="X145">
        <v>126.9</v>
      </c>
      <c r="Y145">
        <v>116</v>
      </c>
      <c r="Z145">
        <v>124.2</v>
      </c>
      <c r="AA145">
        <v>133.1</v>
      </c>
      <c r="AB145">
        <v>121.1</v>
      </c>
      <c r="AC145">
        <v>123.9</v>
      </c>
      <c r="AD145">
        <v>130.4</v>
      </c>
    </row>
    <row r="146" spans="1:30" x14ac:dyDescent="0.3">
      <c r="A146" t="s">
        <v>30</v>
      </c>
      <c r="B146">
        <v>2017</v>
      </c>
      <c r="C146" t="s">
        <v>31</v>
      </c>
      <c r="D146">
        <v>133.1</v>
      </c>
      <c r="E146">
        <v>137.80000000000001</v>
      </c>
      <c r="F146">
        <v>131.9</v>
      </c>
      <c r="G146">
        <v>136.69999999999999</v>
      </c>
      <c r="H146">
        <v>122</v>
      </c>
      <c r="I146">
        <v>136</v>
      </c>
      <c r="J146">
        <v>119.8</v>
      </c>
      <c r="K146">
        <v>161.69999999999999</v>
      </c>
      <c r="L146">
        <v>114.8</v>
      </c>
      <c r="M146">
        <v>136.9</v>
      </c>
      <c r="N146">
        <v>129</v>
      </c>
      <c r="O146">
        <v>143.9</v>
      </c>
      <c r="P146">
        <v>133.69999999999999</v>
      </c>
      <c r="Q146">
        <v>143.1</v>
      </c>
      <c r="R146">
        <v>140.69999999999999</v>
      </c>
      <c r="S146">
        <v>135.80000000000001</v>
      </c>
      <c r="T146">
        <v>140</v>
      </c>
      <c r="U146" t="s">
        <v>32</v>
      </c>
      <c r="V146">
        <v>132.1</v>
      </c>
      <c r="W146">
        <v>133.19999999999999</v>
      </c>
      <c r="X146">
        <v>129.9</v>
      </c>
      <c r="Y146">
        <v>119.1</v>
      </c>
      <c r="Z146">
        <v>127</v>
      </c>
      <c r="AA146">
        <v>134.6</v>
      </c>
      <c r="AB146">
        <v>122.3</v>
      </c>
      <c r="AC146">
        <v>126.6</v>
      </c>
      <c r="AD146">
        <v>132.4</v>
      </c>
    </row>
    <row r="147" spans="1:30" x14ac:dyDescent="0.3">
      <c r="A147" t="s">
        <v>33</v>
      </c>
      <c r="B147">
        <v>2017</v>
      </c>
      <c r="C147" t="s">
        <v>31</v>
      </c>
      <c r="D147">
        <v>132.19999999999999</v>
      </c>
      <c r="E147">
        <v>138.9</v>
      </c>
      <c r="F147">
        <v>132.6</v>
      </c>
      <c r="G147">
        <v>133.1</v>
      </c>
      <c r="H147">
        <v>114</v>
      </c>
      <c r="I147">
        <v>129.6</v>
      </c>
      <c r="J147">
        <v>118.7</v>
      </c>
      <c r="K147">
        <v>155.1</v>
      </c>
      <c r="L147">
        <v>117.3</v>
      </c>
      <c r="M147">
        <v>144.9</v>
      </c>
      <c r="N147">
        <v>123.2</v>
      </c>
      <c r="O147">
        <v>141.6</v>
      </c>
      <c r="P147">
        <v>132</v>
      </c>
      <c r="Q147">
        <v>145.6</v>
      </c>
      <c r="R147">
        <v>130.19999999999999</v>
      </c>
      <c r="S147">
        <v>122.3</v>
      </c>
      <c r="T147">
        <v>129</v>
      </c>
      <c r="U147">
        <v>129.6</v>
      </c>
      <c r="V147">
        <v>118</v>
      </c>
      <c r="W147">
        <v>125.1</v>
      </c>
      <c r="X147">
        <v>122.6</v>
      </c>
      <c r="Y147">
        <v>115.2</v>
      </c>
      <c r="Z147">
        <v>122</v>
      </c>
      <c r="AA147">
        <v>132.4</v>
      </c>
      <c r="AB147">
        <v>120.9</v>
      </c>
      <c r="AC147">
        <v>122.1</v>
      </c>
      <c r="AD147">
        <v>127.8</v>
      </c>
    </row>
    <row r="148" spans="1:30" x14ac:dyDescent="0.3">
      <c r="A148" t="s">
        <v>34</v>
      </c>
      <c r="B148">
        <v>2017</v>
      </c>
      <c r="C148" t="s">
        <v>31</v>
      </c>
      <c r="D148">
        <v>132.80000000000001</v>
      </c>
      <c r="E148">
        <v>138.19999999999999</v>
      </c>
      <c r="F148">
        <v>132.19999999999999</v>
      </c>
      <c r="G148">
        <v>135.4</v>
      </c>
      <c r="H148">
        <v>119.1</v>
      </c>
      <c r="I148">
        <v>133</v>
      </c>
      <c r="J148">
        <v>119.4</v>
      </c>
      <c r="K148">
        <v>159.5</v>
      </c>
      <c r="L148">
        <v>115.6</v>
      </c>
      <c r="M148">
        <v>139.6</v>
      </c>
      <c r="N148">
        <v>126.6</v>
      </c>
      <c r="O148">
        <v>142.80000000000001</v>
      </c>
      <c r="P148">
        <v>133.1</v>
      </c>
      <c r="Q148">
        <v>143.80000000000001</v>
      </c>
      <c r="R148">
        <v>136.6</v>
      </c>
      <c r="S148">
        <v>130.19999999999999</v>
      </c>
      <c r="T148">
        <v>135.6</v>
      </c>
      <c r="U148">
        <v>129.6</v>
      </c>
      <c r="V148">
        <v>126.8</v>
      </c>
      <c r="W148">
        <v>129.4</v>
      </c>
      <c r="X148">
        <v>127.1</v>
      </c>
      <c r="Y148">
        <v>117</v>
      </c>
      <c r="Z148">
        <v>124.2</v>
      </c>
      <c r="AA148">
        <v>133.30000000000001</v>
      </c>
      <c r="AB148">
        <v>121.7</v>
      </c>
      <c r="AC148">
        <v>124.4</v>
      </c>
      <c r="AD148">
        <v>130.30000000000001</v>
      </c>
    </row>
    <row r="149" spans="1:30" x14ac:dyDescent="0.3">
      <c r="A149" t="s">
        <v>30</v>
      </c>
      <c r="B149">
        <v>2017</v>
      </c>
      <c r="C149" t="s">
        <v>35</v>
      </c>
      <c r="D149">
        <v>133.30000000000001</v>
      </c>
      <c r="E149">
        <v>138.30000000000001</v>
      </c>
      <c r="F149">
        <v>129.30000000000001</v>
      </c>
      <c r="G149">
        <v>137.19999999999999</v>
      </c>
      <c r="H149">
        <v>122.1</v>
      </c>
      <c r="I149">
        <v>138.69999999999999</v>
      </c>
      <c r="J149">
        <v>119.1</v>
      </c>
      <c r="K149">
        <v>156.9</v>
      </c>
      <c r="L149">
        <v>116.2</v>
      </c>
      <c r="M149">
        <v>136</v>
      </c>
      <c r="N149">
        <v>129.4</v>
      </c>
      <c r="O149">
        <v>144.4</v>
      </c>
      <c r="P149">
        <v>133.6</v>
      </c>
      <c r="Q149">
        <v>143.69999999999999</v>
      </c>
      <c r="R149">
        <v>140.9</v>
      </c>
      <c r="S149">
        <v>135.80000000000001</v>
      </c>
      <c r="T149">
        <v>140.19999999999999</v>
      </c>
      <c r="U149" t="s">
        <v>32</v>
      </c>
      <c r="V149">
        <v>133.19999999999999</v>
      </c>
      <c r="W149">
        <v>133.6</v>
      </c>
      <c r="X149">
        <v>130.1</v>
      </c>
      <c r="Y149">
        <v>119.5</v>
      </c>
      <c r="Z149">
        <v>127.7</v>
      </c>
      <c r="AA149">
        <v>134.9</v>
      </c>
      <c r="AB149">
        <v>123.2</v>
      </c>
      <c r="AC149">
        <v>127</v>
      </c>
      <c r="AD149">
        <v>132.6</v>
      </c>
    </row>
    <row r="150" spans="1:30" x14ac:dyDescent="0.3">
      <c r="A150" t="s">
        <v>33</v>
      </c>
      <c r="B150">
        <v>2017</v>
      </c>
      <c r="C150" t="s">
        <v>35</v>
      </c>
      <c r="D150">
        <v>132.80000000000001</v>
      </c>
      <c r="E150">
        <v>139.80000000000001</v>
      </c>
      <c r="F150">
        <v>129.30000000000001</v>
      </c>
      <c r="G150">
        <v>133.5</v>
      </c>
      <c r="H150">
        <v>114.3</v>
      </c>
      <c r="I150">
        <v>131.4</v>
      </c>
      <c r="J150">
        <v>120.2</v>
      </c>
      <c r="K150">
        <v>143.1</v>
      </c>
      <c r="L150">
        <v>119.5</v>
      </c>
      <c r="M150">
        <v>144</v>
      </c>
      <c r="N150">
        <v>123.4</v>
      </c>
      <c r="O150">
        <v>141.9</v>
      </c>
      <c r="P150">
        <v>132.1</v>
      </c>
      <c r="Q150">
        <v>146.30000000000001</v>
      </c>
      <c r="R150">
        <v>130.5</v>
      </c>
      <c r="S150">
        <v>122.5</v>
      </c>
      <c r="T150">
        <v>129.30000000000001</v>
      </c>
      <c r="U150">
        <v>130.5</v>
      </c>
      <c r="V150">
        <v>119.2</v>
      </c>
      <c r="W150">
        <v>125.3</v>
      </c>
      <c r="X150">
        <v>122.9</v>
      </c>
      <c r="Y150">
        <v>115.5</v>
      </c>
      <c r="Z150">
        <v>122.2</v>
      </c>
      <c r="AA150">
        <v>132.4</v>
      </c>
      <c r="AB150">
        <v>121.7</v>
      </c>
      <c r="AC150">
        <v>122.4</v>
      </c>
      <c r="AD150">
        <v>128.19999999999999</v>
      </c>
    </row>
    <row r="151" spans="1:30" x14ac:dyDescent="0.3">
      <c r="A151" t="s">
        <v>34</v>
      </c>
      <c r="B151">
        <v>2017</v>
      </c>
      <c r="C151" t="s">
        <v>35</v>
      </c>
      <c r="D151">
        <v>133.1</v>
      </c>
      <c r="E151">
        <v>138.80000000000001</v>
      </c>
      <c r="F151">
        <v>129.30000000000001</v>
      </c>
      <c r="G151">
        <v>135.80000000000001</v>
      </c>
      <c r="H151">
        <v>119.2</v>
      </c>
      <c r="I151">
        <v>135.30000000000001</v>
      </c>
      <c r="J151">
        <v>119.5</v>
      </c>
      <c r="K151">
        <v>152.19999999999999</v>
      </c>
      <c r="L151">
        <v>117.3</v>
      </c>
      <c r="M151">
        <v>138.69999999999999</v>
      </c>
      <c r="N151">
        <v>126.9</v>
      </c>
      <c r="O151">
        <v>143.19999999999999</v>
      </c>
      <c r="P151">
        <v>133</v>
      </c>
      <c r="Q151">
        <v>144.4</v>
      </c>
      <c r="R151">
        <v>136.80000000000001</v>
      </c>
      <c r="S151">
        <v>130.30000000000001</v>
      </c>
      <c r="T151">
        <v>135.9</v>
      </c>
      <c r="U151">
        <v>130.5</v>
      </c>
      <c r="V151">
        <v>127.9</v>
      </c>
      <c r="W151">
        <v>129.69999999999999</v>
      </c>
      <c r="X151">
        <v>127.4</v>
      </c>
      <c r="Y151">
        <v>117.4</v>
      </c>
      <c r="Z151">
        <v>124.6</v>
      </c>
      <c r="AA151">
        <v>133.4</v>
      </c>
      <c r="AB151">
        <v>122.6</v>
      </c>
      <c r="AC151">
        <v>124.8</v>
      </c>
      <c r="AD151">
        <v>130.6</v>
      </c>
    </row>
    <row r="152" spans="1:30" x14ac:dyDescent="0.3">
      <c r="A152" t="s">
        <v>30</v>
      </c>
      <c r="B152">
        <v>2017</v>
      </c>
      <c r="C152" t="s">
        <v>36</v>
      </c>
      <c r="D152">
        <v>133.6</v>
      </c>
      <c r="E152">
        <v>138.80000000000001</v>
      </c>
      <c r="F152">
        <v>128.80000000000001</v>
      </c>
      <c r="G152">
        <v>137.19999999999999</v>
      </c>
      <c r="H152">
        <v>121.6</v>
      </c>
      <c r="I152">
        <v>139.69999999999999</v>
      </c>
      <c r="J152">
        <v>119.7</v>
      </c>
      <c r="K152">
        <v>148</v>
      </c>
      <c r="L152">
        <v>116.9</v>
      </c>
      <c r="M152">
        <v>135.6</v>
      </c>
      <c r="N152">
        <v>129.80000000000001</v>
      </c>
      <c r="O152">
        <v>145.4</v>
      </c>
      <c r="P152">
        <v>133.4</v>
      </c>
      <c r="Q152">
        <v>144.19999999999999</v>
      </c>
      <c r="R152">
        <v>141.6</v>
      </c>
      <c r="S152">
        <v>136.19999999999999</v>
      </c>
      <c r="T152">
        <v>140.80000000000001</v>
      </c>
      <c r="U152" t="s">
        <v>32</v>
      </c>
      <c r="V152">
        <v>134.19999999999999</v>
      </c>
      <c r="W152">
        <v>134.1</v>
      </c>
      <c r="X152">
        <v>130.6</v>
      </c>
      <c r="Y152">
        <v>119.8</v>
      </c>
      <c r="Z152">
        <v>128.30000000000001</v>
      </c>
      <c r="AA152">
        <v>135.19999999999999</v>
      </c>
      <c r="AB152">
        <v>123.3</v>
      </c>
      <c r="AC152">
        <v>127.4</v>
      </c>
      <c r="AD152">
        <v>132.80000000000001</v>
      </c>
    </row>
    <row r="153" spans="1:30" x14ac:dyDescent="0.3">
      <c r="A153" t="s">
        <v>33</v>
      </c>
      <c r="B153">
        <v>2017</v>
      </c>
      <c r="C153" t="s">
        <v>36</v>
      </c>
      <c r="D153">
        <v>132.69999999999999</v>
      </c>
      <c r="E153">
        <v>139.4</v>
      </c>
      <c r="F153">
        <v>128.4</v>
      </c>
      <c r="G153">
        <v>134.9</v>
      </c>
      <c r="H153">
        <v>114</v>
      </c>
      <c r="I153">
        <v>136.80000000000001</v>
      </c>
      <c r="J153">
        <v>122.2</v>
      </c>
      <c r="K153">
        <v>135.80000000000001</v>
      </c>
      <c r="L153">
        <v>120.3</v>
      </c>
      <c r="M153">
        <v>142.6</v>
      </c>
      <c r="N153">
        <v>123.6</v>
      </c>
      <c r="O153">
        <v>142.4</v>
      </c>
      <c r="P153">
        <v>132.6</v>
      </c>
      <c r="Q153">
        <v>147.5</v>
      </c>
      <c r="R153">
        <v>130.80000000000001</v>
      </c>
      <c r="S153">
        <v>122.8</v>
      </c>
      <c r="T153">
        <v>129.6</v>
      </c>
      <c r="U153">
        <v>131.1</v>
      </c>
      <c r="V153">
        <v>120.8</v>
      </c>
      <c r="W153">
        <v>125.6</v>
      </c>
      <c r="X153">
        <v>123.1</v>
      </c>
      <c r="Y153">
        <v>115.6</v>
      </c>
      <c r="Z153">
        <v>122.4</v>
      </c>
      <c r="AA153">
        <v>132.80000000000001</v>
      </c>
      <c r="AB153">
        <v>121.7</v>
      </c>
      <c r="AC153">
        <v>122.6</v>
      </c>
      <c r="AD153">
        <v>128.69999999999999</v>
      </c>
    </row>
    <row r="154" spans="1:30" x14ac:dyDescent="0.3">
      <c r="A154" t="s">
        <v>34</v>
      </c>
      <c r="B154">
        <v>2017</v>
      </c>
      <c r="C154" t="s">
        <v>36</v>
      </c>
      <c r="D154">
        <v>133.30000000000001</v>
      </c>
      <c r="E154">
        <v>139</v>
      </c>
      <c r="F154">
        <v>128.6</v>
      </c>
      <c r="G154">
        <v>136.30000000000001</v>
      </c>
      <c r="H154">
        <v>118.8</v>
      </c>
      <c r="I154">
        <v>138.30000000000001</v>
      </c>
      <c r="J154">
        <v>120.5</v>
      </c>
      <c r="K154">
        <v>143.9</v>
      </c>
      <c r="L154">
        <v>118</v>
      </c>
      <c r="M154">
        <v>137.9</v>
      </c>
      <c r="N154">
        <v>127.2</v>
      </c>
      <c r="O154">
        <v>144</v>
      </c>
      <c r="P154">
        <v>133.1</v>
      </c>
      <c r="Q154">
        <v>145.1</v>
      </c>
      <c r="R154">
        <v>137.30000000000001</v>
      </c>
      <c r="S154">
        <v>130.6</v>
      </c>
      <c r="T154">
        <v>136.4</v>
      </c>
      <c r="U154">
        <v>131.1</v>
      </c>
      <c r="V154">
        <v>129.1</v>
      </c>
      <c r="W154">
        <v>130.1</v>
      </c>
      <c r="X154">
        <v>127.8</v>
      </c>
      <c r="Y154">
        <v>117.6</v>
      </c>
      <c r="Z154">
        <v>125</v>
      </c>
      <c r="AA154">
        <v>133.80000000000001</v>
      </c>
      <c r="AB154">
        <v>122.6</v>
      </c>
      <c r="AC154">
        <v>125.1</v>
      </c>
      <c r="AD154">
        <v>130.9</v>
      </c>
    </row>
    <row r="155" spans="1:30" x14ac:dyDescent="0.3">
      <c r="A155" t="s">
        <v>30</v>
      </c>
      <c r="B155">
        <v>2017</v>
      </c>
      <c r="C155" t="s">
        <v>37</v>
      </c>
      <c r="D155">
        <v>133.19999999999999</v>
      </c>
      <c r="E155">
        <v>138.69999999999999</v>
      </c>
      <c r="F155">
        <v>127.1</v>
      </c>
      <c r="G155">
        <v>137.69999999999999</v>
      </c>
      <c r="H155">
        <v>121.3</v>
      </c>
      <c r="I155">
        <v>141.80000000000001</v>
      </c>
      <c r="J155">
        <v>121.5</v>
      </c>
      <c r="K155">
        <v>144.5</v>
      </c>
      <c r="L155">
        <v>117.4</v>
      </c>
      <c r="M155">
        <v>134.1</v>
      </c>
      <c r="N155">
        <v>130</v>
      </c>
      <c r="O155">
        <v>145.5</v>
      </c>
      <c r="P155">
        <v>133.5</v>
      </c>
      <c r="Q155">
        <v>144.4</v>
      </c>
      <c r="R155">
        <v>142.4</v>
      </c>
      <c r="S155">
        <v>136.80000000000001</v>
      </c>
      <c r="T155">
        <v>141.6</v>
      </c>
      <c r="U155" t="s">
        <v>32</v>
      </c>
      <c r="V155">
        <v>135</v>
      </c>
      <c r="W155">
        <v>134.30000000000001</v>
      </c>
      <c r="X155">
        <v>131</v>
      </c>
      <c r="Y155">
        <v>119.2</v>
      </c>
      <c r="Z155">
        <v>128.30000000000001</v>
      </c>
      <c r="AA155">
        <v>135.69999999999999</v>
      </c>
      <c r="AB155">
        <v>123.7</v>
      </c>
      <c r="AC155">
        <v>127.5</v>
      </c>
      <c r="AD155">
        <v>132.9</v>
      </c>
    </row>
    <row r="156" spans="1:30" x14ac:dyDescent="0.3">
      <c r="A156" t="s">
        <v>33</v>
      </c>
      <c r="B156">
        <v>2017</v>
      </c>
      <c r="C156" t="s">
        <v>37</v>
      </c>
      <c r="D156">
        <v>132.69999999999999</v>
      </c>
      <c r="E156">
        <v>140.6</v>
      </c>
      <c r="F156">
        <v>124.5</v>
      </c>
      <c r="G156">
        <v>136.30000000000001</v>
      </c>
      <c r="H156">
        <v>113.5</v>
      </c>
      <c r="I156">
        <v>137.69999999999999</v>
      </c>
      <c r="J156">
        <v>127.1</v>
      </c>
      <c r="K156">
        <v>133.80000000000001</v>
      </c>
      <c r="L156">
        <v>120.8</v>
      </c>
      <c r="M156">
        <v>141.30000000000001</v>
      </c>
      <c r="N156">
        <v>123.8</v>
      </c>
      <c r="O156">
        <v>142.6</v>
      </c>
      <c r="P156">
        <v>133.4</v>
      </c>
      <c r="Q156">
        <v>148</v>
      </c>
      <c r="R156">
        <v>131.19999999999999</v>
      </c>
      <c r="S156">
        <v>123</v>
      </c>
      <c r="T156">
        <v>130</v>
      </c>
      <c r="U156">
        <v>131.69999999999999</v>
      </c>
      <c r="V156">
        <v>121.4</v>
      </c>
      <c r="W156">
        <v>126</v>
      </c>
      <c r="X156">
        <v>123.4</v>
      </c>
      <c r="Y156">
        <v>114.3</v>
      </c>
      <c r="Z156">
        <v>122.6</v>
      </c>
      <c r="AA156">
        <v>133.6</v>
      </c>
      <c r="AB156">
        <v>122.2</v>
      </c>
      <c r="AC156">
        <v>122.5</v>
      </c>
      <c r="AD156">
        <v>129.1</v>
      </c>
    </row>
    <row r="157" spans="1:30" x14ac:dyDescent="0.3">
      <c r="A157" t="s">
        <v>34</v>
      </c>
      <c r="B157">
        <v>2017</v>
      </c>
      <c r="C157" t="s">
        <v>37</v>
      </c>
      <c r="D157">
        <v>133</v>
      </c>
      <c r="E157">
        <v>139.4</v>
      </c>
      <c r="F157">
        <v>126.1</v>
      </c>
      <c r="G157">
        <v>137.19999999999999</v>
      </c>
      <c r="H157">
        <v>118.4</v>
      </c>
      <c r="I157">
        <v>139.9</v>
      </c>
      <c r="J157">
        <v>123.4</v>
      </c>
      <c r="K157">
        <v>140.9</v>
      </c>
      <c r="L157">
        <v>118.5</v>
      </c>
      <c r="M157">
        <v>136.5</v>
      </c>
      <c r="N157">
        <v>127.4</v>
      </c>
      <c r="O157">
        <v>144.19999999999999</v>
      </c>
      <c r="P157">
        <v>133.5</v>
      </c>
      <c r="Q157">
        <v>145.4</v>
      </c>
      <c r="R157">
        <v>138</v>
      </c>
      <c r="S157">
        <v>131.1</v>
      </c>
      <c r="T157">
        <v>137</v>
      </c>
      <c r="U157">
        <v>131.69999999999999</v>
      </c>
      <c r="V157">
        <v>129.80000000000001</v>
      </c>
      <c r="W157">
        <v>130.4</v>
      </c>
      <c r="X157">
        <v>128.1</v>
      </c>
      <c r="Y157">
        <v>116.6</v>
      </c>
      <c r="Z157">
        <v>125.1</v>
      </c>
      <c r="AA157">
        <v>134.5</v>
      </c>
      <c r="AB157">
        <v>123.1</v>
      </c>
      <c r="AC157">
        <v>125.1</v>
      </c>
      <c r="AD157">
        <v>131.1</v>
      </c>
    </row>
    <row r="158" spans="1:30" x14ac:dyDescent="0.3">
      <c r="A158" t="s">
        <v>30</v>
      </c>
      <c r="B158">
        <v>2017</v>
      </c>
      <c r="C158" t="s">
        <v>38</v>
      </c>
      <c r="D158">
        <v>133.1</v>
      </c>
      <c r="E158">
        <v>140.30000000000001</v>
      </c>
      <c r="F158">
        <v>126.8</v>
      </c>
      <c r="G158">
        <v>138.19999999999999</v>
      </c>
      <c r="H158">
        <v>120.8</v>
      </c>
      <c r="I158">
        <v>140.19999999999999</v>
      </c>
      <c r="J158">
        <v>123.8</v>
      </c>
      <c r="K158">
        <v>141.80000000000001</v>
      </c>
      <c r="L158">
        <v>118.6</v>
      </c>
      <c r="M158">
        <v>134</v>
      </c>
      <c r="N158">
        <v>130.30000000000001</v>
      </c>
      <c r="O158">
        <v>145.80000000000001</v>
      </c>
      <c r="P158">
        <v>133.80000000000001</v>
      </c>
      <c r="Q158">
        <v>145.5</v>
      </c>
      <c r="R158">
        <v>142.5</v>
      </c>
      <c r="S158">
        <v>137.30000000000001</v>
      </c>
      <c r="T158">
        <v>141.80000000000001</v>
      </c>
      <c r="U158" t="s">
        <v>32</v>
      </c>
      <c r="V158">
        <v>135</v>
      </c>
      <c r="W158">
        <v>134.9</v>
      </c>
      <c r="X158">
        <v>131.4</v>
      </c>
      <c r="Y158">
        <v>119.4</v>
      </c>
      <c r="Z158">
        <v>129.4</v>
      </c>
      <c r="AA158">
        <v>136.30000000000001</v>
      </c>
      <c r="AB158">
        <v>123.7</v>
      </c>
      <c r="AC158">
        <v>127.9</v>
      </c>
      <c r="AD158">
        <v>133.30000000000001</v>
      </c>
    </row>
    <row r="159" spans="1:30" x14ac:dyDescent="0.3">
      <c r="A159" t="s">
        <v>33</v>
      </c>
      <c r="B159">
        <v>2017</v>
      </c>
      <c r="C159" t="s">
        <v>38</v>
      </c>
      <c r="D159">
        <v>132.6</v>
      </c>
      <c r="E159">
        <v>144.1</v>
      </c>
      <c r="F159">
        <v>125.6</v>
      </c>
      <c r="G159">
        <v>136.80000000000001</v>
      </c>
      <c r="H159">
        <v>113.4</v>
      </c>
      <c r="I159">
        <v>135.19999999999999</v>
      </c>
      <c r="J159">
        <v>129.19999999999999</v>
      </c>
      <c r="K159">
        <v>131.5</v>
      </c>
      <c r="L159">
        <v>121</v>
      </c>
      <c r="M159">
        <v>139.9</v>
      </c>
      <c r="N159">
        <v>123.8</v>
      </c>
      <c r="O159">
        <v>142.9</v>
      </c>
      <c r="P159">
        <v>133.6</v>
      </c>
      <c r="Q159">
        <v>148.30000000000001</v>
      </c>
      <c r="R159">
        <v>131.5</v>
      </c>
      <c r="S159">
        <v>123.2</v>
      </c>
      <c r="T159">
        <v>130.19999999999999</v>
      </c>
      <c r="U159">
        <v>132.1</v>
      </c>
      <c r="V159">
        <v>120.1</v>
      </c>
      <c r="W159">
        <v>126.5</v>
      </c>
      <c r="X159">
        <v>123.6</v>
      </c>
      <c r="Y159">
        <v>114.3</v>
      </c>
      <c r="Z159">
        <v>122.8</v>
      </c>
      <c r="AA159">
        <v>133.80000000000001</v>
      </c>
      <c r="AB159">
        <v>122</v>
      </c>
      <c r="AC159">
        <v>122.6</v>
      </c>
      <c r="AD159">
        <v>129.30000000000001</v>
      </c>
    </row>
    <row r="160" spans="1:30" x14ac:dyDescent="0.3">
      <c r="A160" t="s">
        <v>34</v>
      </c>
      <c r="B160">
        <v>2017</v>
      </c>
      <c r="C160" t="s">
        <v>38</v>
      </c>
      <c r="D160">
        <v>132.9</v>
      </c>
      <c r="E160">
        <v>141.6</v>
      </c>
      <c r="F160">
        <v>126.3</v>
      </c>
      <c r="G160">
        <v>137.69999999999999</v>
      </c>
      <c r="H160">
        <v>118.1</v>
      </c>
      <c r="I160">
        <v>137.9</v>
      </c>
      <c r="J160">
        <v>125.6</v>
      </c>
      <c r="K160">
        <v>138.30000000000001</v>
      </c>
      <c r="L160">
        <v>119.4</v>
      </c>
      <c r="M160">
        <v>136</v>
      </c>
      <c r="N160">
        <v>127.6</v>
      </c>
      <c r="O160">
        <v>144.5</v>
      </c>
      <c r="P160">
        <v>133.69999999999999</v>
      </c>
      <c r="Q160">
        <v>146.19999999999999</v>
      </c>
      <c r="R160">
        <v>138.19999999999999</v>
      </c>
      <c r="S160">
        <v>131.4</v>
      </c>
      <c r="T160">
        <v>137.19999999999999</v>
      </c>
      <c r="U160">
        <v>132.1</v>
      </c>
      <c r="V160">
        <v>129.4</v>
      </c>
      <c r="W160">
        <v>130.9</v>
      </c>
      <c r="X160">
        <v>128.4</v>
      </c>
      <c r="Y160">
        <v>116.7</v>
      </c>
      <c r="Z160">
        <v>125.7</v>
      </c>
      <c r="AA160">
        <v>134.80000000000001</v>
      </c>
      <c r="AB160">
        <v>123</v>
      </c>
      <c r="AC160">
        <v>125.3</v>
      </c>
      <c r="AD160">
        <v>131.4</v>
      </c>
    </row>
    <row r="161" spans="1:30" x14ac:dyDescent="0.3">
      <c r="A161" t="s">
        <v>30</v>
      </c>
      <c r="B161">
        <v>2017</v>
      </c>
      <c r="C161" t="s">
        <v>39</v>
      </c>
      <c r="D161">
        <v>133.5</v>
      </c>
      <c r="E161">
        <v>143.69999999999999</v>
      </c>
      <c r="F161">
        <v>128</v>
      </c>
      <c r="G161">
        <v>138.6</v>
      </c>
      <c r="H161">
        <v>120.9</v>
      </c>
      <c r="I161">
        <v>140.9</v>
      </c>
      <c r="J161">
        <v>128.80000000000001</v>
      </c>
      <c r="K161">
        <v>140.19999999999999</v>
      </c>
      <c r="L161">
        <v>118.9</v>
      </c>
      <c r="M161">
        <v>133.5</v>
      </c>
      <c r="N161">
        <v>130.4</v>
      </c>
      <c r="O161">
        <v>146.5</v>
      </c>
      <c r="P161">
        <v>134.9</v>
      </c>
      <c r="Q161">
        <v>145.80000000000001</v>
      </c>
      <c r="R161">
        <v>143.1</v>
      </c>
      <c r="S161">
        <v>137.69999999999999</v>
      </c>
      <c r="T161">
        <v>142.30000000000001</v>
      </c>
      <c r="U161" t="s">
        <v>32</v>
      </c>
      <c r="V161">
        <v>134.80000000000001</v>
      </c>
      <c r="W161">
        <v>135.19999999999999</v>
      </c>
      <c r="X161">
        <v>131.30000000000001</v>
      </c>
      <c r="Y161">
        <v>119.4</v>
      </c>
      <c r="Z161">
        <v>129.80000000000001</v>
      </c>
      <c r="AA161">
        <v>136.9</v>
      </c>
      <c r="AB161">
        <v>124.1</v>
      </c>
      <c r="AC161">
        <v>128.1</v>
      </c>
      <c r="AD161">
        <v>133.9</v>
      </c>
    </row>
    <row r="162" spans="1:30" x14ac:dyDescent="0.3">
      <c r="A162" t="s">
        <v>33</v>
      </c>
      <c r="B162">
        <v>2017</v>
      </c>
      <c r="C162" t="s">
        <v>39</v>
      </c>
      <c r="D162">
        <v>132.9</v>
      </c>
      <c r="E162">
        <v>148.69999999999999</v>
      </c>
      <c r="F162">
        <v>128.30000000000001</v>
      </c>
      <c r="G162">
        <v>137.30000000000001</v>
      </c>
      <c r="H162">
        <v>113.5</v>
      </c>
      <c r="I162">
        <v>137.19999999999999</v>
      </c>
      <c r="J162">
        <v>142.19999999999999</v>
      </c>
      <c r="K162">
        <v>128.19999999999999</v>
      </c>
      <c r="L162">
        <v>120.9</v>
      </c>
      <c r="M162">
        <v>138.80000000000001</v>
      </c>
      <c r="N162">
        <v>124.2</v>
      </c>
      <c r="O162">
        <v>143.1</v>
      </c>
      <c r="P162">
        <v>135.69999999999999</v>
      </c>
      <c r="Q162">
        <v>148.6</v>
      </c>
      <c r="R162">
        <v>131.5</v>
      </c>
      <c r="S162">
        <v>123.2</v>
      </c>
      <c r="T162">
        <v>130.19999999999999</v>
      </c>
      <c r="U162">
        <v>131.4</v>
      </c>
      <c r="V162">
        <v>119</v>
      </c>
      <c r="W162">
        <v>126.8</v>
      </c>
      <c r="X162">
        <v>123.8</v>
      </c>
      <c r="Y162">
        <v>113.9</v>
      </c>
      <c r="Z162">
        <v>122.9</v>
      </c>
      <c r="AA162">
        <v>134.30000000000001</v>
      </c>
      <c r="AB162">
        <v>122.5</v>
      </c>
      <c r="AC162">
        <v>122.7</v>
      </c>
      <c r="AD162">
        <v>129.9</v>
      </c>
    </row>
    <row r="163" spans="1:30" x14ac:dyDescent="0.3">
      <c r="A163" t="s">
        <v>34</v>
      </c>
      <c r="B163">
        <v>2017</v>
      </c>
      <c r="C163" t="s">
        <v>39</v>
      </c>
      <c r="D163">
        <v>133.30000000000001</v>
      </c>
      <c r="E163">
        <v>145.5</v>
      </c>
      <c r="F163">
        <v>128.1</v>
      </c>
      <c r="G163">
        <v>138.1</v>
      </c>
      <c r="H163">
        <v>118.2</v>
      </c>
      <c r="I163">
        <v>139.19999999999999</v>
      </c>
      <c r="J163">
        <v>133.30000000000001</v>
      </c>
      <c r="K163">
        <v>136.19999999999999</v>
      </c>
      <c r="L163">
        <v>119.6</v>
      </c>
      <c r="M163">
        <v>135.30000000000001</v>
      </c>
      <c r="N163">
        <v>127.8</v>
      </c>
      <c r="O163">
        <v>144.9</v>
      </c>
      <c r="P163">
        <v>135.19999999999999</v>
      </c>
      <c r="Q163">
        <v>146.5</v>
      </c>
      <c r="R163">
        <v>138.5</v>
      </c>
      <c r="S163">
        <v>131.69999999999999</v>
      </c>
      <c r="T163">
        <v>137.5</v>
      </c>
      <c r="U163">
        <v>131.4</v>
      </c>
      <c r="V163">
        <v>128.80000000000001</v>
      </c>
      <c r="W163">
        <v>131.19999999999999</v>
      </c>
      <c r="X163">
        <v>128.5</v>
      </c>
      <c r="Y163">
        <v>116.5</v>
      </c>
      <c r="Z163">
        <v>125.9</v>
      </c>
      <c r="AA163">
        <v>135.4</v>
      </c>
      <c r="AB163">
        <v>123.4</v>
      </c>
      <c r="AC163">
        <v>125.5</v>
      </c>
      <c r="AD163">
        <v>132</v>
      </c>
    </row>
    <row r="164" spans="1:30" x14ac:dyDescent="0.3">
      <c r="A164" t="s">
        <v>30</v>
      </c>
      <c r="B164">
        <v>2017</v>
      </c>
      <c r="C164" t="s">
        <v>40</v>
      </c>
      <c r="D164">
        <v>134</v>
      </c>
      <c r="E164">
        <v>144.19999999999999</v>
      </c>
      <c r="F164">
        <v>129.80000000000001</v>
      </c>
      <c r="G164">
        <v>139</v>
      </c>
      <c r="H164">
        <v>120.9</v>
      </c>
      <c r="I164">
        <v>143.9</v>
      </c>
      <c r="J164">
        <v>151.5</v>
      </c>
      <c r="K164">
        <v>138.1</v>
      </c>
      <c r="L164">
        <v>120</v>
      </c>
      <c r="M164">
        <v>133.9</v>
      </c>
      <c r="N164">
        <v>131.4</v>
      </c>
      <c r="O164">
        <v>147.69999999999999</v>
      </c>
      <c r="P164">
        <v>138.5</v>
      </c>
      <c r="Q164">
        <v>147.4</v>
      </c>
      <c r="R164">
        <v>144.30000000000001</v>
      </c>
      <c r="S164">
        <v>138.1</v>
      </c>
      <c r="T164">
        <v>143.5</v>
      </c>
      <c r="U164" t="s">
        <v>32</v>
      </c>
      <c r="V164">
        <v>135.30000000000001</v>
      </c>
      <c r="W164">
        <v>136.1</v>
      </c>
      <c r="X164">
        <v>132.1</v>
      </c>
      <c r="Y164">
        <v>119.1</v>
      </c>
      <c r="Z164">
        <v>130.6</v>
      </c>
      <c r="AA164">
        <v>138.6</v>
      </c>
      <c r="AB164">
        <v>124.4</v>
      </c>
      <c r="AC164">
        <v>128.6</v>
      </c>
      <c r="AD164">
        <v>136.19999999999999</v>
      </c>
    </row>
    <row r="165" spans="1:30" x14ac:dyDescent="0.3">
      <c r="A165" t="s">
        <v>33</v>
      </c>
      <c r="B165">
        <v>2017</v>
      </c>
      <c r="C165" t="s">
        <v>40</v>
      </c>
      <c r="D165">
        <v>132.80000000000001</v>
      </c>
      <c r="E165">
        <v>148.4</v>
      </c>
      <c r="F165">
        <v>129.4</v>
      </c>
      <c r="G165">
        <v>137.69999999999999</v>
      </c>
      <c r="H165">
        <v>113.4</v>
      </c>
      <c r="I165">
        <v>139.4</v>
      </c>
      <c r="J165">
        <v>175.1</v>
      </c>
      <c r="K165">
        <v>124.7</v>
      </c>
      <c r="L165">
        <v>121.5</v>
      </c>
      <c r="M165">
        <v>137.80000000000001</v>
      </c>
      <c r="N165">
        <v>124.4</v>
      </c>
      <c r="O165">
        <v>143.69999999999999</v>
      </c>
      <c r="P165">
        <v>139.80000000000001</v>
      </c>
      <c r="Q165">
        <v>150.5</v>
      </c>
      <c r="R165">
        <v>131.6</v>
      </c>
      <c r="S165">
        <v>123.7</v>
      </c>
      <c r="T165">
        <v>130.4</v>
      </c>
      <c r="U165">
        <v>132.6</v>
      </c>
      <c r="V165">
        <v>119.7</v>
      </c>
      <c r="W165">
        <v>127.2</v>
      </c>
      <c r="X165">
        <v>125</v>
      </c>
      <c r="Y165">
        <v>113.2</v>
      </c>
      <c r="Z165">
        <v>123.5</v>
      </c>
      <c r="AA165">
        <v>135.5</v>
      </c>
      <c r="AB165">
        <v>122.4</v>
      </c>
      <c r="AC165">
        <v>123</v>
      </c>
      <c r="AD165">
        <v>131.80000000000001</v>
      </c>
    </row>
    <row r="166" spans="1:30" x14ac:dyDescent="0.3">
      <c r="A166" t="s">
        <v>34</v>
      </c>
      <c r="B166">
        <v>2017</v>
      </c>
      <c r="C166" t="s">
        <v>40</v>
      </c>
      <c r="D166">
        <v>133.6</v>
      </c>
      <c r="E166">
        <v>145.69999999999999</v>
      </c>
      <c r="F166">
        <v>129.6</v>
      </c>
      <c r="G166">
        <v>138.5</v>
      </c>
      <c r="H166">
        <v>118.1</v>
      </c>
      <c r="I166">
        <v>141.80000000000001</v>
      </c>
      <c r="J166">
        <v>159.5</v>
      </c>
      <c r="K166">
        <v>133.6</v>
      </c>
      <c r="L166">
        <v>120.5</v>
      </c>
      <c r="M166">
        <v>135.19999999999999</v>
      </c>
      <c r="N166">
        <v>128.5</v>
      </c>
      <c r="O166">
        <v>145.80000000000001</v>
      </c>
      <c r="P166">
        <v>139</v>
      </c>
      <c r="Q166">
        <v>148.19999999999999</v>
      </c>
      <c r="R166">
        <v>139.30000000000001</v>
      </c>
      <c r="S166">
        <v>132.1</v>
      </c>
      <c r="T166">
        <v>138.30000000000001</v>
      </c>
      <c r="U166">
        <v>132.6</v>
      </c>
      <c r="V166">
        <v>129.4</v>
      </c>
      <c r="W166">
        <v>131.9</v>
      </c>
      <c r="X166">
        <v>129.4</v>
      </c>
      <c r="Y166">
        <v>116</v>
      </c>
      <c r="Z166">
        <v>126.6</v>
      </c>
      <c r="AA166">
        <v>136.80000000000001</v>
      </c>
      <c r="AB166">
        <v>123.6</v>
      </c>
      <c r="AC166">
        <v>125.9</v>
      </c>
      <c r="AD166">
        <v>134.19999999999999</v>
      </c>
    </row>
    <row r="167" spans="1:30" x14ac:dyDescent="0.3">
      <c r="A167" t="s">
        <v>30</v>
      </c>
      <c r="B167">
        <v>2017</v>
      </c>
      <c r="C167" t="s">
        <v>41</v>
      </c>
      <c r="D167">
        <v>134.80000000000001</v>
      </c>
      <c r="E167">
        <v>143.1</v>
      </c>
      <c r="F167">
        <v>130</v>
      </c>
      <c r="G167">
        <v>139.4</v>
      </c>
      <c r="H167">
        <v>120.5</v>
      </c>
      <c r="I167">
        <v>148</v>
      </c>
      <c r="J167">
        <v>162.9</v>
      </c>
      <c r="K167">
        <v>137.4</v>
      </c>
      <c r="L167">
        <v>120.8</v>
      </c>
      <c r="M167">
        <v>134.69999999999999</v>
      </c>
      <c r="N167">
        <v>131.6</v>
      </c>
      <c r="O167">
        <v>148.69999999999999</v>
      </c>
      <c r="P167">
        <v>140.6</v>
      </c>
      <c r="Q167">
        <v>149</v>
      </c>
      <c r="R167">
        <v>145.30000000000001</v>
      </c>
      <c r="S167">
        <v>139.19999999999999</v>
      </c>
      <c r="T167">
        <v>144.5</v>
      </c>
      <c r="U167" t="s">
        <v>32</v>
      </c>
      <c r="V167">
        <v>136.4</v>
      </c>
      <c r="W167">
        <v>137.30000000000001</v>
      </c>
      <c r="X167">
        <v>133</v>
      </c>
      <c r="Y167">
        <v>120.3</v>
      </c>
      <c r="Z167">
        <v>131.5</v>
      </c>
      <c r="AA167">
        <v>140.19999999999999</v>
      </c>
      <c r="AB167">
        <v>125.4</v>
      </c>
      <c r="AC167">
        <v>129.69999999999999</v>
      </c>
      <c r="AD167">
        <v>137.80000000000001</v>
      </c>
    </row>
    <row r="168" spans="1:30" x14ac:dyDescent="0.3">
      <c r="A168" t="s">
        <v>33</v>
      </c>
      <c r="B168">
        <v>2017</v>
      </c>
      <c r="C168" t="s">
        <v>41</v>
      </c>
      <c r="D168">
        <v>133.19999999999999</v>
      </c>
      <c r="E168">
        <v>143.9</v>
      </c>
      <c r="F168">
        <v>128.30000000000001</v>
      </c>
      <c r="G168">
        <v>138.30000000000001</v>
      </c>
      <c r="H168">
        <v>114.1</v>
      </c>
      <c r="I168">
        <v>142.69999999999999</v>
      </c>
      <c r="J168">
        <v>179.8</v>
      </c>
      <c r="K168">
        <v>123.5</v>
      </c>
      <c r="L168">
        <v>122.1</v>
      </c>
      <c r="M168">
        <v>137.5</v>
      </c>
      <c r="N168">
        <v>124.6</v>
      </c>
      <c r="O168">
        <v>144.5</v>
      </c>
      <c r="P168">
        <v>140.5</v>
      </c>
      <c r="Q168">
        <v>152.1</v>
      </c>
      <c r="R168">
        <v>132.69999999999999</v>
      </c>
      <c r="S168">
        <v>124.3</v>
      </c>
      <c r="T168">
        <v>131.4</v>
      </c>
      <c r="U168">
        <v>134.4</v>
      </c>
      <c r="V168">
        <v>118.9</v>
      </c>
      <c r="W168">
        <v>127.7</v>
      </c>
      <c r="X168">
        <v>125.7</v>
      </c>
      <c r="Y168">
        <v>114.6</v>
      </c>
      <c r="Z168">
        <v>124.1</v>
      </c>
      <c r="AA168">
        <v>135.69999999999999</v>
      </c>
      <c r="AB168">
        <v>123.3</v>
      </c>
      <c r="AC168">
        <v>123.8</v>
      </c>
      <c r="AD168">
        <v>132.69999999999999</v>
      </c>
    </row>
    <row r="169" spans="1:30" x14ac:dyDescent="0.3">
      <c r="A169" t="s">
        <v>34</v>
      </c>
      <c r="B169">
        <v>2017</v>
      </c>
      <c r="C169" t="s">
        <v>41</v>
      </c>
      <c r="D169">
        <v>134.30000000000001</v>
      </c>
      <c r="E169">
        <v>143.4</v>
      </c>
      <c r="F169">
        <v>129.30000000000001</v>
      </c>
      <c r="G169">
        <v>139</v>
      </c>
      <c r="H169">
        <v>118.1</v>
      </c>
      <c r="I169">
        <v>145.5</v>
      </c>
      <c r="J169">
        <v>168.6</v>
      </c>
      <c r="K169">
        <v>132.69999999999999</v>
      </c>
      <c r="L169">
        <v>121.2</v>
      </c>
      <c r="M169">
        <v>135.6</v>
      </c>
      <c r="N169">
        <v>128.69999999999999</v>
      </c>
      <c r="O169">
        <v>146.80000000000001</v>
      </c>
      <c r="P169">
        <v>140.6</v>
      </c>
      <c r="Q169">
        <v>149.80000000000001</v>
      </c>
      <c r="R169">
        <v>140.30000000000001</v>
      </c>
      <c r="S169">
        <v>133</v>
      </c>
      <c r="T169">
        <v>139.30000000000001</v>
      </c>
      <c r="U169">
        <v>134.4</v>
      </c>
      <c r="V169">
        <v>129.80000000000001</v>
      </c>
      <c r="W169">
        <v>132.80000000000001</v>
      </c>
      <c r="X169">
        <v>130.19999999999999</v>
      </c>
      <c r="Y169">
        <v>117.3</v>
      </c>
      <c r="Z169">
        <v>127.3</v>
      </c>
      <c r="AA169">
        <v>137.6</v>
      </c>
      <c r="AB169">
        <v>124.5</v>
      </c>
      <c r="AC169">
        <v>126.8</v>
      </c>
      <c r="AD169">
        <v>135.4</v>
      </c>
    </row>
    <row r="170" spans="1:30" x14ac:dyDescent="0.3">
      <c r="A170" t="s">
        <v>30</v>
      </c>
      <c r="B170">
        <v>2017</v>
      </c>
      <c r="C170" t="s">
        <v>42</v>
      </c>
      <c r="D170">
        <v>135.19999999999999</v>
      </c>
      <c r="E170">
        <v>142</v>
      </c>
      <c r="F170">
        <v>130.5</v>
      </c>
      <c r="G170">
        <v>140.19999999999999</v>
      </c>
      <c r="H170">
        <v>120.7</v>
      </c>
      <c r="I170">
        <v>147.80000000000001</v>
      </c>
      <c r="J170">
        <v>154.5</v>
      </c>
      <c r="K170">
        <v>137.1</v>
      </c>
      <c r="L170">
        <v>121</v>
      </c>
      <c r="M170">
        <v>134.69999999999999</v>
      </c>
      <c r="N170">
        <v>131.69999999999999</v>
      </c>
      <c r="O170">
        <v>149.30000000000001</v>
      </c>
      <c r="P170">
        <v>139.6</v>
      </c>
      <c r="Q170">
        <v>149.80000000000001</v>
      </c>
      <c r="R170">
        <v>146.1</v>
      </c>
      <c r="S170">
        <v>139.69999999999999</v>
      </c>
      <c r="T170">
        <v>145.19999999999999</v>
      </c>
      <c r="U170" t="s">
        <v>32</v>
      </c>
      <c r="V170">
        <v>137.4</v>
      </c>
      <c r="W170">
        <v>137.9</v>
      </c>
      <c r="X170">
        <v>133.4</v>
      </c>
      <c r="Y170">
        <v>121.2</v>
      </c>
      <c r="Z170">
        <v>132.30000000000001</v>
      </c>
      <c r="AA170">
        <v>139.6</v>
      </c>
      <c r="AB170">
        <v>126.7</v>
      </c>
      <c r="AC170">
        <v>130.30000000000001</v>
      </c>
      <c r="AD170">
        <v>137.6</v>
      </c>
    </row>
    <row r="171" spans="1:30" x14ac:dyDescent="0.3">
      <c r="A171" t="s">
        <v>33</v>
      </c>
      <c r="B171">
        <v>2017</v>
      </c>
      <c r="C171" t="s">
        <v>42</v>
      </c>
      <c r="D171">
        <v>133.6</v>
      </c>
      <c r="E171">
        <v>143</v>
      </c>
      <c r="F171">
        <v>129.69999999999999</v>
      </c>
      <c r="G171">
        <v>138.69999999999999</v>
      </c>
      <c r="H171">
        <v>114.5</v>
      </c>
      <c r="I171">
        <v>137.5</v>
      </c>
      <c r="J171">
        <v>160.69999999999999</v>
      </c>
      <c r="K171">
        <v>124.5</v>
      </c>
      <c r="L171">
        <v>122.4</v>
      </c>
      <c r="M171">
        <v>137.30000000000001</v>
      </c>
      <c r="N171">
        <v>124.8</v>
      </c>
      <c r="O171">
        <v>145</v>
      </c>
      <c r="P171">
        <v>138</v>
      </c>
      <c r="Q171">
        <v>153.6</v>
      </c>
      <c r="R171">
        <v>133.30000000000001</v>
      </c>
      <c r="S171">
        <v>124.6</v>
      </c>
      <c r="T171">
        <v>132</v>
      </c>
      <c r="U171">
        <v>135.69999999999999</v>
      </c>
      <c r="V171">
        <v>120.6</v>
      </c>
      <c r="W171">
        <v>128.1</v>
      </c>
      <c r="X171">
        <v>126.1</v>
      </c>
      <c r="Y171">
        <v>115.7</v>
      </c>
      <c r="Z171">
        <v>124.5</v>
      </c>
      <c r="AA171">
        <v>135.9</v>
      </c>
      <c r="AB171">
        <v>124.4</v>
      </c>
      <c r="AC171">
        <v>124.5</v>
      </c>
      <c r="AD171">
        <v>132.4</v>
      </c>
    </row>
    <row r="172" spans="1:30" x14ac:dyDescent="0.3">
      <c r="A172" t="s">
        <v>34</v>
      </c>
      <c r="B172">
        <v>2017</v>
      </c>
      <c r="C172" t="s">
        <v>42</v>
      </c>
      <c r="D172">
        <v>134.69999999999999</v>
      </c>
      <c r="E172">
        <v>142.4</v>
      </c>
      <c r="F172">
        <v>130.19999999999999</v>
      </c>
      <c r="G172">
        <v>139.6</v>
      </c>
      <c r="H172">
        <v>118.4</v>
      </c>
      <c r="I172">
        <v>143</v>
      </c>
      <c r="J172">
        <v>156.6</v>
      </c>
      <c r="K172">
        <v>132.9</v>
      </c>
      <c r="L172">
        <v>121.5</v>
      </c>
      <c r="M172">
        <v>135.6</v>
      </c>
      <c r="N172">
        <v>128.80000000000001</v>
      </c>
      <c r="O172">
        <v>147.30000000000001</v>
      </c>
      <c r="P172">
        <v>139</v>
      </c>
      <c r="Q172">
        <v>150.80000000000001</v>
      </c>
      <c r="R172">
        <v>141.1</v>
      </c>
      <c r="S172">
        <v>133.4</v>
      </c>
      <c r="T172">
        <v>140</v>
      </c>
      <c r="U172">
        <v>135.69999999999999</v>
      </c>
      <c r="V172">
        <v>131</v>
      </c>
      <c r="W172">
        <v>133.30000000000001</v>
      </c>
      <c r="X172">
        <v>130.6</v>
      </c>
      <c r="Y172">
        <v>118.3</v>
      </c>
      <c r="Z172">
        <v>127.9</v>
      </c>
      <c r="AA172">
        <v>137.4</v>
      </c>
      <c r="AB172">
        <v>125.7</v>
      </c>
      <c r="AC172">
        <v>127.5</v>
      </c>
      <c r="AD172">
        <v>135.19999999999999</v>
      </c>
    </row>
    <row r="173" spans="1:30" x14ac:dyDescent="0.3">
      <c r="A173" t="s">
        <v>30</v>
      </c>
      <c r="B173">
        <v>2017</v>
      </c>
      <c r="C173" t="s">
        <v>43</v>
      </c>
      <c r="D173">
        <v>135.9</v>
      </c>
      <c r="E173">
        <v>141.9</v>
      </c>
      <c r="F173">
        <v>131</v>
      </c>
      <c r="G173">
        <v>141.5</v>
      </c>
      <c r="H173">
        <v>121.4</v>
      </c>
      <c r="I173">
        <v>146.69999999999999</v>
      </c>
      <c r="J173">
        <v>157.1</v>
      </c>
      <c r="K173">
        <v>136.4</v>
      </c>
      <c r="L173">
        <v>121.4</v>
      </c>
      <c r="M173">
        <v>135.6</v>
      </c>
      <c r="N173">
        <v>131.30000000000001</v>
      </c>
      <c r="O173">
        <v>150.30000000000001</v>
      </c>
      <c r="P173">
        <v>140.4</v>
      </c>
      <c r="Q173">
        <v>150.5</v>
      </c>
      <c r="R173">
        <v>147.19999999999999</v>
      </c>
      <c r="S173">
        <v>140.6</v>
      </c>
      <c r="T173">
        <v>146.19999999999999</v>
      </c>
      <c r="U173" t="s">
        <v>32</v>
      </c>
      <c r="V173">
        <v>138.1</v>
      </c>
      <c r="W173">
        <v>138.4</v>
      </c>
      <c r="X173">
        <v>134.19999999999999</v>
      </c>
      <c r="Y173">
        <v>121</v>
      </c>
      <c r="Z173">
        <v>133</v>
      </c>
      <c r="AA173">
        <v>140.1</v>
      </c>
      <c r="AB173">
        <v>127.4</v>
      </c>
      <c r="AC173">
        <v>130.69999999999999</v>
      </c>
      <c r="AD173">
        <v>138.30000000000001</v>
      </c>
    </row>
    <row r="174" spans="1:30" x14ac:dyDescent="0.3">
      <c r="A174" t="s">
        <v>33</v>
      </c>
      <c r="B174">
        <v>2017</v>
      </c>
      <c r="C174" t="s">
        <v>43</v>
      </c>
      <c r="D174">
        <v>133.9</v>
      </c>
      <c r="E174">
        <v>142.80000000000001</v>
      </c>
      <c r="F174">
        <v>131.4</v>
      </c>
      <c r="G174">
        <v>139.1</v>
      </c>
      <c r="H174">
        <v>114.9</v>
      </c>
      <c r="I174">
        <v>135.6</v>
      </c>
      <c r="J174">
        <v>173.2</v>
      </c>
      <c r="K174">
        <v>124.1</v>
      </c>
      <c r="L174">
        <v>122.6</v>
      </c>
      <c r="M174">
        <v>137.80000000000001</v>
      </c>
      <c r="N174">
        <v>125.1</v>
      </c>
      <c r="O174">
        <v>145.5</v>
      </c>
      <c r="P174">
        <v>139.69999999999999</v>
      </c>
      <c r="Q174">
        <v>154.6</v>
      </c>
      <c r="R174">
        <v>134</v>
      </c>
      <c r="S174">
        <v>124.9</v>
      </c>
      <c r="T174">
        <v>132.6</v>
      </c>
      <c r="U174">
        <v>137.30000000000001</v>
      </c>
      <c r="V174">
        <v>122.6</v>
      </c>
      <c r="W174">
        <v>128.30000000000001</v>
      </c>
      <c r="X174">
        <v>126.6</v>
      </c>
      <c r="Y174">
        <v>115</v>
      </c>
      <c r="Z174">
        <v>124.8</v>
      </c>
      <c r="AA174">
        <v>136.30000000000001</v>
      </c>
      <c r="AB174">
        <v>124.6</v>
      </c>
      <c r="AC174">
        <v>124.5</v>
      </c>
      <c r="AD174">
        <v>133.5</v>
      </c>
    </row>
    <row r="175" spans="1:30" x14ac:dyDescent="0.3">
      <c r="A175" t="s">
        <v>34</v>
      </c>
      <c r="B175">
        <v>2017</v>
      </c>
      <c r="C175" t="s">
        <v>43</v>
      </c>
      <c r="D175">
        <v>135.30000000000001</v>
      </c>
      <c r="E175">
        <v>142.19999999999999</v>
      </c>
      <c r="F175">
        <v>131.19999999999999</v>
      </c>
      <c r="G175">
        <v>140.6</v>
      </c>
      <c r="H175">
        <v>119</v>
      </c>
      <c r="I175">
        <v>141.5</v>
      </c>
      <c r="J175">
        <v>162.6</v>
      </c>
      <c r="K175">
        <v>132.30000000000001</v>
      </c>
      <c r="L175">
        <v>121.8</v>
      </c>
      <c r="M175">
        <v>136.30000000000001</v>
      </c>
      <c r="N175">
        <v>128.69999999999999</v>
      </c>
      <c r="O175">
        <v>148.1</v>
      </c>
      <c r="P175">
        <v>140.1</v>
      </c>
      <c r="Q175">
        <v>151.6</v>
      </c>
      <c r="R175">
        <v>142</v>
      </c>
      <c r="S175">
        <v>134.1</v>
      </c>
      <c r="T175">
        <v>140.80000000000001</v>
      </c>
      <c r="U175">
        <v>137.30000000000001</v>
      </c>
      <c r="V175">
        <v>132.19999999999999</v>
      </c>
      <c r="W175">
        <v>133.6</v>
      </c>
      <c r="X175">
        <v>131.30000000000001</v>
      </c>
      <c r="Y175">
        <v>117.8</v>
      </c>
      <c r="Z175">
        <v>128.4</v>
      </c>
      <c r="AA175">
        <v>137.9</v>
      </c>
      <c r="AB175">
        <v>126.2</v>
      </c>
      <c r="AC175">
        <v>127.7</v>
      </c>
      <c r="AD175">
        <v>136.1</v>
      </c>
    </row>
    <row r="176" spans="1:30" x14ac:dyDescent="0.3">
      <c r="A176" t="s">
        <v>30</v>
      </c>
      <c r="B176">
        <v>2017</v>
      </c>
      <c r="C176" t="s">
        <v>45</v>
      </c>
      <c r="D176">
        <v>136.30000000000001</v>
      </c>
      <c r="E176">
        <v>142.5</v>
      </c>
      <c r="F176">
        <v>140.5</v>
      </c>
      <c r="G176">
        <v>141.5</v>
      </c>
      <c r="H176">
        <v>121.6</v>
      </c>
      <c r="I176">
        <v>147.30000000000001</v>
      </c>
      <c r="J176">
        <v>168</v>
      </c>
      <c r="K176">
        <v>135.80000000000001</v>
      </c>
      <c r="L176">
        <v>122.5</v>
      </c>
      <c r="M176">
        <v>136</v>
      </c>
      <c r="N176">
        <v>131.9</v>
      </c>
      <c r="O176">
        <v>151.4</v>
      </c>
      <c r="P176">
        <v>142.4</v>
      </c>
      <c r="Q176">
        <v>152.1</v>
      </c>
      <c r="R176">
        <v>148.19999999999999</v>
      </c>
      <c r="S176">
        <v>141.5</v>
      </c>
      <c r="T176">
        <v>147.30000000000001</v>
      </c>
      <c r="U176" t="s">
        <v>32</v>
      </c>
      <c r="V176">
        <v>141.1</v>
      </c>
      <c r="W176">
        <v>139.4</v>
      </c>
      <c r="X176">
        <v>135.80000000000001</v>
      </c>
      <c r="Y176">
        <v>121.6</v>
      </c>
      <c r="Z176">
        <v>133.69999999999999</v>
      </c>
      <c r="AA176">
        <v>141.5</v>
      </c>
      <c r="AB176">
        <v>128.1</v>
      </c>
      <c r="AC176">
        <v>131.69999999999999</v>
      </c>
      <c r="AD176">
        <v>140</v>
      </c>
    </row>
    <row r="177" spans="1:30" x14ac:dyDescent="0.3">
      <c r="A177" t="s">
        <v>33</v>
      </c>
      <c r="B177">
        <v>2017</v>
      </c>
      <c r="C177" t="s">
        <v>45</v>
      </c>
      <c r="D177">
        <v>134.30000000000001</v>
      </c>
      <c r="E177">
        <v>142.1</v>
      </c>
      <c r="F177">
        <v>146.69999999999999</v>
      </c>
      <c r="G177">
        <v>139.5</v>
      </c>
      <c r="H177">
        <v>115.2</v>
      </c>
      <c r="I177">
        <v>136.4</v>
      </c>
      <c r="J177">
        <v>185.2</v>
      </c>
      <c r="K177">
        <v>122.2</v>
      </c>
      <c r="L177">
        <v>123.9</v>
      </c>
      <c r="M177">
        <v>138.30000000000001</v>
      </c>
      <c r="N177">
        <v>125.4</v>
      </c>
      <c r="O177">
        <v>146</v>
      </c>
      <c r="P177">
        <v>141.5</v>
      </c>
      <c r="Q177">
        <v>156.19999999999999</v>
      </c>
      <c r="R177">
        <v>135</v>
      </c>
      <c r="S177">
        <v>125.4</v>
      </c>
      <c r="T177">
        <v>133.5</v>
      </c>
      <c r="U177">
        <v>138.6</v>
      </c>
      <c r="V177">
        <v>125.7</v>
      </c>
      <c r="W177">
        <v>128.80000000000001</v>
      </c>
      <c r="X177">
        <v>127.4</v>
      </c>
      <c r="Y177">
        <v>115.3</v>
      </c>
      <c r="Z177">
        <v>125.1</v>
      </c>
      <c r="AA177">
        <v>136.6</v>
      </c>
      <c r="AB177">
        <v>124.9</v>
      </c>
      <c r="AC177">
        <v>124.9</v>
      </c>
      <c r="AD177">
        <v>134.80000000000001</v>
      </c>
    </row>
    <row r="178" spans="1:30" x14ac:dyDescent="0.3">
      <c r="A178" t="s">
        <v>34</v>
      </c>
      <c r="B178">
        <v>2017</v>
      </c>
      <c r="C178" t="s">
        <v>45</v>
      </c>
      <c r="D178">
        <v>135.69999999999999</v>
      </c>
      <c r="E178">
        <v>142.4</v>
      </c>
      <c r="F178">
        <v>142.9</v>
      </c>
      <c r="G178">
        <v>140.80000000000001</v>
      </c>
      <c r="H178">
        <v>119.2</v>
      </c>
      <c r="I178">
        <v>142.19999999999999</v>
      </c>
      <c r="J178">
        <v>173.8</v>
      </c>
      <c r="K178">
        <v>131.19999999999999</v>
      </c>
      <c r="L178">
        <v>123</v>
      </c>
      <c r="M178">
        <v>136.80000000000001</v>
      </c>
      <c r="N178">
        <v>129.19999999999999</v>
      </c>
      <c r="O178">
        <v>148.9</v>
      </c>
      <c r="P178">
        <v>142.1</v>
      </c>
      <c r="Q178">
        <v>153.19999999999999</v>
      </c>
      <c r="R178">
        <v>143</v>
      </c>
      <c r="S178">
        <v>134.80000000000001</v>
      </c>
      <c r="T178">
        <v>141.80000000000001</v>
      </c>
      <c r="U178">
        <v>138.6</v>
      </c>
      <c r="V178">
        <v>135.30000000000001</v>
      </c>
      <c r="W178">
        <v>134.4</v>
      </c>
      <c r="X178">
        <v>132.6</v>
      </c>
      <c r="Y178">
        <v>118.3</v>
      </c>
      <c r="Z178">
        <v>128.9</v>
      </c>
      <c r="AA178">
        <v>138.6</v>
      </c>
      <c r="AB178">
        <v>126.8</v>
      </c>
      <c r="AC178">
        <v>128.4</v>
      </c>
      <c r="AD178">
        <v>137.6</v>
      </c>
    </row>
    <row r="179" spans="1:30" x14ac:dyDescent="0.3">
      <c r="A179" t="s">
        <v>30</v>
      </c>
      <c r="B179">
        <v>2017</v>
      </c>
      <c r="C179" t="s">
        <v>46</v>
      </c>
      <c r="D179">
        <v>136.4</v>
      </c>
      <c r="E179">
        <v>143.69999999999999</v>
      </c>
      <c r="F179">
        <v>144.80000000000001</v>
      </c>
      <c r="G179">
        <v>141.9</v>
      </c>
      <c r="H179">
        <v>123.1</v>
      </c>
      <c r="I179">
        <v>147.19999999999999</v>
      </c>
      <c r="J179">
        <v>161</v>
      </c>
      <c r="K179">
        <v>133.80000000000001</v>
      </c>
      <c r="L179">
        <v>121.9</v>
      </c>
      <c r="M179">
        <v>135.80000000000001</v>
      </c>
      <c r="N179">
        <v>131.1</v>
      </c>
      <c r="O179">
        <v>151.4</v>
      </c>
      <c r="P179">
        <v>141.5</v>
      </c>
      <c r="Q179">
        <v>153.19999999999999</v>
      </c>
      <c r="R179">
        <v>148</v>
      </c>
      <c r="S179">
        <v>141.9</v>
      </c>
      <c r="T179">
        <v>147.19999999999999</v>
      </c>
      <c r="U179" t="s">
        <v>32</v>
      </c>
      <c r="V179">
        <v>142.6</v>
      </c>
      <c r="W179">
        <v>139.5</v>
      </c>
      <c r="X179">
        <v>136.1</v>
      </c>
      <c r="Y179">
        <v>122</v>
      </c>
      <c r="Z179">
        <v>133.4</v>
      </c>
      <c r="AA179">
        <v>141.1</v>
      </c>
      <c r="AB179">
        <v>127.8</v>
      </c>
      <c r="AC179">
        <v>131.9</v>
      </c>
      <c r="AD179">
        <v>139.80000000000001</v>
      </c>
    </row>
    <row r="180" spans="1:30" x14ac:dyDescent="0.3">
      <c r="A180" t="s">
        <v>33</v>
      </c>
      <c r="B180">
        <v>2017</v>
      </c>
      <c r="C180" t="s">
        <v>46</v>
      </c>
      <c r="D180">
        <v>134.4</v>
      </c>
      <c r="E180">
        <v>142.6</v>
      </c>
      <c r="F180">
        <v>145.9</v>
      </c>
      <c r="G180">
        <v>139.5</v>
      </c>
      <c r="H180">
        <v>115.9</v>
      </c>
      <c r="I180">
        <v>135</v>
      </c>
      <c r="J180">
        <v>163.19999999999999</v>
      </c>
      <c r="K180">
        <v>119.8</v>
      </c>
      <c r="L180">
        <v>120.7</v>
      </c>
      <c r="M180">
        <v>139.69999999999999</v>
      </c>
      <c r="N180">
        <v>125.7</v>
      </c>
      <c r="O180">
        <v>146.30000000000001</v>
      </c>
      <c r="P180">
        <v>138.80000000000001</v>
      </c>
      <c r="Q180">
        <v>157</v>
      </c>
      <c r="R180">
        <v>135.6</v>
      </c>
      <c r="S180">
        <v>125.6</v>
      </c>
      <c r="T180">
        <v>134</v>
      </c>
      <c r="U180">
        <v>139.1</v>
      </c>
      <c r="V180">
        <v>126.8</v>
      </c>
      <c r="W180">
        <v>129.30000000000001</v>
      </c>
      <c r="X180">
        <v>128.19999999999999</v>
      </c>
      <c r="Y180">
        <v>115.3</v>
      </c>
      <c r="Z180">
        <v>125.6</v>
      </c>
      <c r="AA180">
        <v>136.69999999999999</v>
      </c>
      <c r="AB180">
        <v>124.6</v>
      </c>
      <c r="AC180">
        <v>125.1</v>
      </c>
      <c r="AD180">
        <v>134.1</v>
      </c>
    </row>
    <row r="181" spans="1:30" x14ac:dyDescent="0.3">
      <c r="A181" t="s">
        <v>34</v>
      </c>
      <c r="B181">
        <v>2017</v>
      </c>
      <c r="C181" t="s">
        <v>46</v>
      </c>
      <c r="D181">
        <v>135.80000000000001</v>
      </c>
      <c r="E181">
        <v>143.30000000000001</v>
      </c>
      <c r="F181">
        <v>145.19999999999999</v>
      </c>
      <c r="G181">
        <v>141</v>
      </c>
      <c r="H181">
        <v>120.5</v>
      </c>
      <c r="I181">
        <v>141.5</v>
      </c>
      <c r="J181">
        <v>161.69999999999999</v>
      </c>
      <c r="K181">
        <v>129.1</v>
      </c>
      <c r="L181">
        <v>121.5</v>
      </c>
      <c r="M181">
        <v>137.1</v>
      </c>
      <c r="N181">
        <v>128.80000000000001</v>
      </c>
      <c r="O181">
        <v>149</v>
      </c>
      <c r="P181">
        <v>140.5</v>
      </c>
      <c r="Q181">
        <v>154.19999999999999</v>
      </c>
      <c r="R181">
        <v>143.1</v>
      </c>
      <c r="S181">
        <v>135.1</v>
      </c>
      <c r="T181">
        <v>142</v>
      </c>
      <c r="U181">
        <v>139.1</v>
      </c>
      <c r="V181">
        <v>136.6</v>
      </c>
      <c r="W181">
        <v>134.69999999999999</v>
      </c>
      <c r="X181">
        <v>133.1</v>
      </c>
      <c r="Y181">
        <v>118.5</v>
      </c>
      <c r="Z181">
        <v>129</v>
      </c>
      <c r="AA181">
        <v>138.5</v>
      </c>
      <c r="AB181">
        <v>126.5</v>
      </c>
      <c r="AC181">
        <v>128.6</v>
      </c>
      <c r="AD181">
        <v>137.19999999999999</v>
      </c>
    </row>
    <row r="182" spans="1:30" x14ac:dyDescent="0.3">
      <c r="A182" t="s">
        <v>30</v>
      </c>
      <c r="B182">
        <v>2018</v>
      </c>
      <c r="C182" t="s">
        <v>31</v>
      </c>
      <c r="D182">
        <v>136.6</v>
      </c>
      <c r="E182">
        <v>144.4</v>
      </c>
      <c r="F182">
        <v>143.80000000000001</v>
      </c>
      <c r="G182">
        <v>142</v>
      </c>
      <c r="H182">
        <v>123.2</v>
      </c>
      <c r="I182">
        <v>147.9</v>
      </c>
      <c r="J182">
        <v>152.1</v>
      </c>
      <c r="K182">
        <v>131.80000000000001</v>
      </c>
      <c r="L182">
        <v>119.5</v>
      </c>
      <c r="M182">
        <v>136</v>
      </c>
      <c r="N182">
        <v>131.19999999999999</v>
      </c>
      <c r="O182">
        <v>151.80000000000001</v>
      </c>
      <c r="P182">
        <v>140.4</v>
      </c>
      <c r="Q182">
        <v>153.6</v>
      </c>
      <c r="R182">
        <v>148.30000000000001</v>
      </c>
      <c r="S182">
        <v>142.30000000000001</v>
      </c>
      <c r="T182">
        <v>147.5</v>
      </c>
      <c r="U182" t="s">
        <v>32</v>
      </c>
      <c r="V182">
        <v>142.30000000000001</v>
      </c>
      <c r="W182">
        <v>139.80000000000001</v>
      </c>
      <c r="X182">
        <v>136</v>
      </c>
      <c r="Y182">
        <v>122.7</v>
      </c>
      <c r="Z182">
        <v>134.30000000000001</v>
      </c>
      <c r="AA182">
        <v>141.6</v>
      </c>
      <c r="AB182">
        <v>128.6</v>
      </c>
      <c r="AC182">
        <v>132.30000000000001</v>
      </c>
      <c r="AD182">
        <v>139.30000000000001</v>
      </c>
    </row>
    <row r="183" spans="1:30" x14ac:dyDescent="0.3">
      <c r="A183" t="s">
        <v>33</v>
      </c>
      <c r="B183">
        <v>2018</v>
      </c>
      <c r="C183" t="s">
        <v>31</v>
      </c>
      <c r="D183">
        <v>134.6</v>
      </c>
      <c r="E183">
        <v>143.69999999999999</v>
      </c>
      <c r="F183">
        <v>143.6</v>
      </c>
      <c r="G183">
        <v>139.6</v>
      </c>
      <c r="H183">
        <v>116.4</v>
      </c>
      <c r="I183">
        <v>133.80000000000001</v>
      </c>
      <c r="J183">
        <v>150.5</v>
      </c>
      <c r="K183">
        <v>118.4</v>
      </c>
      <c r="L183">
        <v>117.3</v>
      </c>
      <c r="M183">
        <v>140.5</v>
      </c>
      <c r="N183">
        <v>125.9</v>
      </c>
      <c r="O183">
        <v>146.80000000000001</v>
      </c>
      <c r="P183">
        <v>137.19999999999999</v>
      </c>
      <c r="Q183">
        <v>157.69999999999999</v>
      </c>
      <c r="R183">
        <v>136</v>
      </c>
      <c r="S183">
        <v>125.9</v>
      </c>
      <c r="T183">
        <v>134.4</v>
      </c>
      <c r="U183">
        <v>140.4</v>
      </c>
      <c r="V183">
        <v>127.3</v>
      </c>
      <c r="W183">
        <v>129.5</v>
      </c>
      <c r="X183">
        <v>129</v>
      </c>
      <c r="Y183">
        <v>116.3</v>
      </c>
      <c r="Z183">
        <v>126.2</v>
      </c>
      <c r="AA183">
        <v>137.1</v>
      </c>
      <c r="AB183">
        <v>125.5</v>
      </c>
      <c r="AC183">
        <v>125.8</v>
      </c>
      <c r="AD183">
        <v>134.1</v>
      </c>
    </row>
    <row r="184" spans="1:30" x14ac:dyDescent="0.3">
      <c r="A184" t="s">
        <v>34</v>
      </c>
      <c r="B184">
        <v>2018</v>
      </c>
      <c r="C184" t="s">
        <v>31</v>
      </c>
      <c r="D184">
        <v>136</v>
      </c>
      <c r="E184">
        <v>144.19999999999999</v>
      </c>
      <c r="F184">
        <v>143.69999999999999</v>
      </c>
      <c r="G184">
        <v>141.1</v>
      </c>
      <c r="H184">
        <v>120.7</v>
      </c>
      <c r="I184">
        <v>141.30000000000001</v>
      </c>
      <c r="J184">
        <v>151.6</v>
      </c>
      <c r="K184">
        <v>127.3</v>
      </c>
      <c r="L184">
        <v>118.8</v>
      </c>
      <c r="M184">
        <v>137.5</v>
      </c>
      <c r="N184">
        <v>129</v>
      </c>
      <c r="O184">
        <v>149.5</v>
      </c>
      <c r="P184">
        <v>139.19999999999999</v>
      </c>
      <c r="Q184">
        <v>154.69999999999999</v>
      </c>
      <c r="R184">
        <v>143.5</v>
      </c>
      <c r="S184">
        <v>135.5</v>
      </c>
      <c r="T184">
        <v>142.30000000000001</v>
      </c>
      <c r="U184">
        <v>140.4</v>
      </c>
      <c r="V184">
        <v>136.6</v>
      </c>
      <c r="W184">
        <v>134.9</v>
      </c>
      <c r="X184">
        <v>133.30000000000001</v>
      </c>
      <c r="Y184">
        <v>119.3</v>
      </c>
      <c r="Z184">
        <v>129.69999999999999</v>
      </c>
      <c r="AA184">
        <v>139</v>
      </c>
      <c r="AB184">
        <v>127.3</v>
      </c>
      <c r="AC184">
        <v>129.1</v>
      </c>
      <c r="AD184">
        <v>136.9</v>
      </c>
    </row>
    <row r="185" spans="1:30" x14ac:dyDescent="0.3">
      <c r="A185" t="s">
        <v>30</v>
      </c>
      <c r="B185">
        <v>2018</v>
      </c>
      <c r="C185" t="s">
        <v>35</v>
      </c>
      <c r="D185">
        <v>136.4</v>
      </c>
      <c r="E185">
        <v>143.69999999999999</v>
      </c>
      <c r="F185">
        <v>140.6</v>
      </c>
      <c r="G185">
        <v>141.5</v>
      </c>
      <c r="H185">
        <v>122.9</v>
      </c>
      <c r="I185">
        <v>149.4</v>
      </c>
      <c r="J185">
        <v>142.4</v>
      </c>
      <c r="K185">
        <v>130.19999999999999</v>
      </c>
      <c r="L185">
        <v>117.9</v>
      </c>
      <c r="M185">
        <v>135.6</v>
      </c>
      <c r="N185">
        <v>130.5</v>
      </c>
      <c r="O185">
        <v>151.69999999999999</v>
      </c>
      <c r="P185">
        <v>138.69999999999999</v>
      </c>
      <c r="Q185">
        <v>153.30000000000001</v>
      </c>
      <c r="R185">
        <v>148.69999999999999</v>
      </c>
      <c r="S185">
        <v>142.4</v>
      </c>
      <c r="T185">
        <v>147.80000000000001</v>
      </c>
      <c r="U185" t="s">
        <v>32</v>
      </c>
      <c r="V185">
        <v>142.4</v>
      </c>
      <c r="W185">
        <v>139.9</v>
      </c>
      <c r="X185">
        <v>136.19999999999999</v>
      </c>
      <c r="Y185">
        <v>123.3</v>
      </c>
      <c r="Z185">
        <v>134.30000000000001</v>
      </c>
      <c r="AA185">
        <v>141.5</v>
      </c>
      <c r="AB185">
        <v>128.80000000000001</v>
      </c>
      <c r="AC185">
        <v>132.5</v>
      </c>
      <c r="AD185">
        <v>138.5</v>
      </c>
    </row>
    <row r="186" spans="1:30" x14ac:dyDescent="0.3">
      <c r="A186" t="s">
        <v>33</v>
      </c>
      <c r="B186">
        <v>2018</v>
      </c>
      <c r="C186" t="s">
        <v>35</v>
      </c>
      <c r="D186">
        <v>134.80000000000001</v>
      </c>
      <c r="E186">
        <v>143</v>
      </c>
      <c r="F186">
        <v>139.9</v>
      </c>
      <c r="G186">
        <v>139.9</v>
      </c>
      <c r="H186">
        <v>116.2</v>
      </c>
      <c r="I186">
        <v>135.5</v>
      </c>
      <c r="J186">
        <v>136.9</v>
      </c>
      <c r="K186">
        <v>117</v>
      </c>
      <c r="L186">
        <v>115.4</v>
      </c>
      <c r="M186">
        <v>140.69999999999999</v>
      </c>
      <c r="N186">
        <v>125.9</v>
      </c>
      <c r="O186">
        <v>147.1</v>
      </c>
      <c r="P186">
        <v>135.6</v>
      </c>
      <c r="Q186">
        <v>159.30000000000001</v>
      </c>
      <c r="R186">
        <v>136.30000000000001</v>
      </c>
      <c r="S186">
        <v>126.1</v>
      </c>
      <c r="T186">
        <v>134.69999999999999</v>
      </c>
      <c r="U186">
        <v>141.30000000000001</v>
      </c>
      <c r="V186">
        <v>127.3</v>
      </c>
      <c r="W186">
        <v>129.9</v>
      </c>
      <c r="X186">
        <v>129.80000000000001</v>
      </c>
      <c r="Y186">
        <v>117.4</v>
      </c>
      <c r="Z186">
        <v>126.5</v>
      </c>
      <c r="AA186">
        <v>137.19999999999999</v>
      </c>
      <c r="AB186">
        <v>126.2</v>
      </c>
      <c r="AC186">
        <v>126.5</v>
      </c>
      <c r="AD186">
        <v>134</v>
      </c>
    </row>
    <row r="187" spans="1:30" x14ac:dyDescent="0.3">
      <c r="A187" t="s">
        <v>34</v>
      </c>
      <c r="B187">
        <v>2018</v>
      </c>
      <c r="C187" t="s">
        <v>35</v>
      </c>
      <c r="D187">
        <v>135.9</v>
      </c>
      <c r="E187">
        <v>143.5</v>
      </c>
      <c r="F187">
        <v>140.30000000000001</v>
      </c>
      <c r="G187">
        <v>140.9</v>
      </c>
      <c r="H187">
        <v>120.4</v>
      </c>
      <c r="I187">
        <v>142.9</v>
      </c>
      <c r="J187">
        <v>140.5</v>
      </c>
      <c r="K187">
        <v>125.8</v>
      </c>
      <c r="L187">
        <v>117.1</v>
      </c>
      <c r="M187">
        <v>137.30000000000001</v>
      </c>
      <c r="N187">
        <v>128.6</v>
      </c>
      <c r="O187">
        <v>149.6</v>
      </c>
      <c r="P187">
        <v>137.6</v>
      </c>
      <c r="Q187">
        <v>154.9</v>
      </c>
      <c r="R187">
        <v>143.80000000000001</v>
      </c>
      <c r="S187">
        <v>135.6</v>
      </c>
      <c r="T187">
        <v>142.6</v>
      </c>
      <c r="U187">
        <v>141.30000000000001</v>
      </c>
      <c r="V187">
        <v>136.69999999999999</v>
      </c>
      <c r="W187">
        <v>135.19999999999999</v>
      </c>
      <c r="X187">
        <v>133.80000000000001</v>
      </c>
      <c r="Y187">
        <v>120.2</v>
      </c>
      <c r="Z187">
        <v>129.9</v>
      </c>
      <c r="AA187">
        <v>139</v>
      </c>
      <c r="AB187">
        <v>127.7</v>
      </c>
      <c r="AC187">
        <v>129.6</v>
      </c>
      <c r="AD187">
        <v>136.4</v>
      </c>
    </row>
    <row r="188" spans="1:30" x14ac:dyDescent="0.3">
      <c r="A188" t="s">
        <v>30</v>
      </c>
      <c r="B188">
        <v>2018</v>
      </c>
      <c r="C188" t="s">
        <v>36</v>
      </c>
      <c r="D188">
        <v>136.80000000000001</v>
      </c>
      <c r="E188">
        <v>143.80000000000001</v>
      </c>
      <c r="F188">
        <v>140</v>
      </c>
      <c r="G188">
        <v>142</v>
      </c>
      <c r="H188">
        <v>123.2</v>
      </c>
      <c r="I188">
        <v>152.9</v>
      </c>
      <c r="J188">
        <v>138</v>
      </c>
      <c r="K188">
        <v>129.30000000000001</v>
      </c>
      <c r="L188">
        <v>117.1</v>
      </c>
      <c r="M188">
        <v>136.30000000000001</v>
      </c>
      <c r="N188">
        <v>131.19999999999999</v>
      </c>
      <c r="O188">
        <v>152.80000000000001</v>
      </c>
      <c r="P188">
        <v>138.6</v>
      </c>
      <c r="Q188">
        <v>155.1</v>
      </c>
      <c r="R188">
        <v>149.19999999999999</v>
      </c>
      <c r="S188">
        <v>143</v>
      </c>
      <c r="T188">
        <v>148.30000000000001</v>
      </c>
      <c r="U188" t="s">
        <v>32</v>
      </c>
      <c r="V188">
        <v>142.6</v>
      </c>
      <c r="W188">
        <v>139.9</v>
      </c>
      <c r="X188">
        <v>136.69999999999999</v>
      </c>
      <c r="Y188">
        <v>124.6</v>
      </c>
      <c r="Z188">
        <v>135.1</v>
      </c>
      <c r="AA188">
        <v>142.69999999999999</v>
      </c>
      <c r="AB188">
        <v>129.30000000000001</v>
      </c>
      <c r="AC188">
        <v>133.30000000000001</v>
      </c>
      <c r="AD188">
        <v>138.69999999999999</v>
      </c>
    </row>
    <row r="189" spans="1:30" x14ac:dyDescent="0.3">
      <c r="A189" t="s">
        <v>33</v>
      </c>
      <c r="B189">
        <v>2018</v>
      </c>
      <c r="C189" t="s">
        <v>36</v>
      </c>
      <c r="D189">
        <v>135</v>
      </c>
      <c r="E189">
        <v>143.1</v>
      </c>
      <c r="F189">
        <v>135.5</v>
      </c>
      <c r="G189">
        <v>139.9</v>
      </c>
      <c r="H189">
        <v>116.5</v>
      </c>
      <c r="I189">
        <v>138.5</v>
      </c>
      <c r="J189">
        <v>128</v>
      </c>
      <c r="K189">
        <v>115.5</v>
      </c>
      <c r="L189">
        <v>114.2</v>
      </c>
      <c r="M189">
        <v>140.69999999999999</v>
      </c>
      <c r="N189">
        <v>126.2</v>
      </c>
      <c r="O189">
        <v>147.6</v>
      </c>
      <c r="P189">
        <v>134.80000000000001</v>
      </c>
      <c r="Q189">
        <v>159.69999999999999</v>
      </c>
      <c r="R189">
        <v>136.69999999999999</v>
      </c>
      <c r="S189">
        <v>126.7</v>
      </c>
      <c r="T189">
        <v>135.19999999999999</v>
      </c>
      <c r="U189">
        <v>142</v>
      </c>
      <c r="V189">
        <v>126.4</v>
      </c>
      <c r="W189">
        <v>130.80000000000001</v>
      </c>
      <c r="X189">
        <v>130.5</v>
      </c>
      <c r="Y189">
        <v>117.8</v>
      </c>
      <c r="Z189">
        <v>126.8</v>
      </c>
      <c r="AA189">
        <v>137.80000000000001</v>
      </c>
      <c r="AB189">
        <v>126.7</v>
      </c>
      <c r="AC189">
        <v>127.1</v>
      </c>
      <c r="AD189">
        <v>134</v>
      </c>
    </row>
    <row r="190" spans="1:30" x14ac:dyDescent="0.3">
      <c r="A190" t="s">
        <v>34</v>
      </c>
      <c r="B190">
        <v>2018</v>
      </c>
      <c r="C190" t="s">
        <v>36</v>
      </c>
      <c r="D190">
        <v>136.19999999999999</v>
      </c>
      <c r="E190">
        <v>143.6</v>
      </c>
      <c r="F190">
        <v>138.30000000000001</v>
      </c>
      <c r="G190">
        <v>141.19999999999999</v>
      </c>
      <c r="H190">
        <v>120.7</v>
      </c>
      <c r="I190">
        <v>146.19999999999999</v>
      </c>
      <c r="J190">
        <v>134.6</v>
      </c>
      <c r="K190">
        <v>124.6</v>
      </c>
      <c r="L190">
        <v>116.1</v>
      </c>
      <c r="M190">
        <v>137.80000000000001</v>
      </c>
      <c r="N190">
        <v>129.1</v>
      </c>
      <c r="O190">
        <v>150.4</v>
      </c>
      <c r="P190">
        <v>137.19999999999999</v>
      </c>
      <c r="Q190">
        <v>156.30000000000001</v>
      </c>
      <c r="R190">
        <v>144.30000000000001</v>
      </c>
      <c r="S190">
        <v>136.19999999999999</v>
      </c>
      <c r="T190">
        <v>143.1</v>
      </c>
      <c r="U190">
        <v>142</v>
      </c>
      <c r="V190">
        <v>136.5</v>
      </c>
      <c r="W190">
        <v>135.6</v>
      </c>
      <c r="X190">
        <v>134.30000000000001</v>
      </c>
      <c r="Y190">
        <v>121</v>
      </c>
      <c r="Z190">
        <v>130.4</v>
      </c>
      <c r="AA190">
        <v>139.80000000000001</v>
      </c>
      <c r="AB190">
        <v>128.19999999999999</v>
      </c>
      <c r="AC190">
        <v>130.30000000000001</v>
      </c>
      <c r="AD190">
        <v>136.5</v>
      </c>
    </row>
    <row r="191" spans="1:30" x14ac:dyDescent="0.3">
      <c r="A191" t="s">
        <v>30</v>
      </c>
      <c r="B191">
        <v>2018</v>
      </c>
      <c r="C191" t="s">
        <v>37</v>
      </c>
      <c r="D191">
        <v>137.1</v>
      </c>
      <c r="E191">
        <v>144.5</v>
      </c>
      <c r="F191">
        <v>135.9</v>
      </c>
      <c r="G191">
        <v>142.4</v>
      </c>
      <c r="H191">
        <v>123.5</v>
      </c>
      <c r="I191">
        <v>156.4</v>
      </c>
      <c r="J191">
        <v>135.1</v>
      </c>
      <c r="K191">
        <v>128.4</v>
      </c>
      <c r="L191">
        <v>115.2</v>
      </c>
      <c r="M191">
        <v>137.19999999999999</v>
      </c>
      <c r="N191">
        <v>131.9</v>
      </c>
      <c r="O191">
        <v>153.80000000000001</v>
      </c>
      <c r="P191">
        <v>138.6</v>
      </c>
      <c r="Q191">
        <v>156.1</v>
      </c>
      <c r="R191">
        <v>150.1</v>
      </c>
      <c r="S191">
        <v>143.30000000000001</v>
      </c>
      <c r="T191">
        <v>149.1</v>
      </c>
      <c r="U191" t="s">
        <v>32</v>
      </c>
      <c r="V191">
        <v>143.80000000000001</v>
      </c>
      <c r="W191">
        <v>140.9</v>
      </c>
      <c r="X191">
        <v>137.6</v>
      </c>
      <c r="Y191">
        <v>125.3</v>
      </c>
      <c r="Z191">
        <v>136</v>
      </c>
      <c r="AA191">
        <v>143.69999999999999</v>
      </c>
      <c r="AB191">
        <v>130.4</v>
      </c>
      <c r="AC191">
        <v>134.19999999999999</v>
      </c>
      <c r="AD191">
        <v>139.1</v>
      </c>
    </row>
    <row r="192" spans="1:30" x14ac:dyDescent="0.3">
      <c r="A192" t="s">
        <v>33</v>
      </c>
      <c r="B192">
        <v>2018</v>
      </c>
      <c r="C192" t="s">
        <v>37</v>
      </c>
      <c r="D192">
        <v>135</v>
      </c>
      <c r="E192">
        <v>144.30000000000001</v>
      </c>
      <c r="F192">
        <v>130.80000000000001</v>
      </c>
      <c r="G192">
        <v>140.30000000000001</v>
      </c>
      <c r="H192">
        <v>116.6</v>
      </c>
      <c r="I192">
        <v>150.1</v>
      </c>
      <c r="J192">
        <v>127.6</v>
      </c>
      <c r="K192">
        <v>114</v>
      </c>
      <c r="L192">
        <v>110.6</v>
      </c>
      <c r="M192">
        <v>140.19999999999999</v>
      </c>
      <c r="N192">
        <v>126.5</v>
      </c>
      <c r="O192">
        <v>148.30000000000001</v>
      </c>
      <c r="P192">
        <v>135.69999999999999</v>
      </c>
      <c r="Q192">
        <v>159.19999999999999</v>
      </c>
      <c r="R192">
        <v>137.80000000000001</v>
      </c>
      <c r="S192">
        <v>127.4</v>
      </c>
      <c r="T192">
        <v>136.19999999999999</v>
      </c>
      <c r="U192">
        <v>142.9</v>
      </c>
      <c r="V192">
        <v>124.6</v>
      </c>
      <c r="W192">
        <v>131.80000000000001</v>
      </c>
      <c r="X192">
        <v>131.30000000000001</v>
      </c>
      <c r="Y192">
        <v>118.9</v>
      </c>
      <c r="Z192">
        <v>127.6</v>
      </c>
      <c r="AA192">
        <v>139.69999999999999</v>
      </c>
      <c r="AB192">
        <v>127.6</v>
      </c>
      <c r="AC192">
        <v>128.19999999999999</v>
      </c>
      <c r="AD192">
        <v>134.80000000000001</v>
      </c>
    </row>
    <row r="193" spans="1:30" x14ac:dyDescent="0.3">
      <c r="A193" t="s">
        <v>34</v>
      </c>
      <c r="B193">
        <v>2018</v>
      </c>
      <c r="C193" t="s">
        <v>37</v>
      </c>
      <c r="D193">
        <v>136.4</v>
      </c>
      <c r="E193">
        <v>144.4</v>
      </c>
      <c r="F193">
        <v>133.9</v>
      </c>
      <c r="G193">
        <v>141.6</v>
      </c>
      <c r="H193">
        <v>121</v>
      </c>
      <c r="I193">
        <v>153.5</v>
      </c>
      <c r="J193">
        <v>132.6</v>
      </c>
      <c r="K193">
        <v>123.5</v>
      </c>
      <c r="L193">
        <v>113.7</v>
      </c>
      <c r="M193">
        <v>138.19999999999999</v>
      </c>
      <c r="N193">
        <v>129.6</v>
      </c>
      <c r="O193">
        <v>151.19999999999999</v>
      </c>
      <c r="P193">
        <v>137.5</v>
      </c>
      <c r="Q193">
        <v>156.9</v>
      </c>
      <c r="R193">
        <v>145.30000000000001</v>
      </c>
      <c r="S193">
        <v>136.69999999999999</v>
      </c>
      <c r="T193">
        <v>144</v>
      </c>
      <c r="U193">
        <v>142.9</v>
      </c>
      <c r="V193">
        <v>136.5</v>
      </c>
      <c r="W193">
        <v>136.6</v>
      </c>
      <c r="X193">
        <v>135.19999999999999</v>
      </c>
      <c r="Y193">
        <v>121.9</v>
      </c>
      <c r="Z193">
        <v>131.30000000000001</v>
      </c>
      <c r="AA193">
        <v>141.4</v>
      </c>
      <c r="AB193">
        <v>129.19999999999999</v>
      </c>
      <c r="AC193">
        <v>131.30000000000001</v>
      </c>
      <c r="AD193">
        <v>137.1</v>
      </c>
    </row>
    <row r="194" spans="1:30" x14ac:dyDescent="0.3">
      <c r="A194" t="s">
        <v>30</v>
      </c>
      <c r="B194">
        <v>2018</v>
      </c>
      <c r="C194" t="s">
        <v>38</v>
      </c>
      <c r="D194">
        <v>137.4</v>
      </c>
      <c r="E194">
        <v>145.69999999999999</v>
      </c>
      <c r="F194">
        <v>135.5</v>
      </c>
      <c r="G194">
        <v>142.9</v>
      </c>
      <c r="H194">
        <v>123.6</v>
      </c>
      <c r="I194">
        <v>157.5</v>
      </c>
      <c r="J194">
        <v>137.80000000000001</v>
      </c>
      <c r="K194">
        <v>127.2</v>
      </c>
      <c r="L194">
        <v>111.8</v>
      </c>
      <c r="M194">
        <v>137.4</v>
      </c>
      <c r="N194">
        <v>132.19999999999999</v>
      </c>
      <c r="O194">
        <v>154.30000000000001</v>
      </c>
      <c r="P194">
        <v>139.1</v>
      </c>
      <c r="Q194">
        <v>157</v>
      </c>
      <c r="R194">
        <v>150.80000000000001</v>
      </c>
      <c r="S194">
        <v>144.1</v>
      </c>
      <c r="T194">
        <v>149.80000000000001</v>
      </c>
      <c r="U194" t="s">
        <v>32</v>
      </c>
      <c r="V194">
        <v>144.30000000000001</v>
      </c>
      <c r="W194">
        <v>141.80000000000001</v>
      </c>
      <c r="X194">
        <v>138.4</v>
      </c>
      <c r="Y194">
        <v>126.4</v>
      </c>
      <c r="Z194">
        <v>136.80000000000001</v>
      </c>
      <c r="AA194">
        <v>144.4</v>
      </c>
      <c r="AB194">
        <v>131.19999999999999</v>
      </c>
      <c r="AC194">
        <v>135.1</v>
      </c>
      <c r="AD194">
        <v>139.80000000000001</v>
      </c>
    </row>
    <row r="195" spans="1:30" x14ac:dyDescent="0.3">
      <c r="A195" t="s">
        <v>33</v>
      </c>
      <c r="B195">
        <v>2018</v>
      </c>
      <c r="C195" t="s">
        <v>38</v>
      </c>
      <c r="D195">
        <v>135</v>
      </c>
      <c r="E195">
        <v>148.19999999999999</v>
      </c>
      <c r="F195">
        <v>130.5</v>
      </c>
      <c r="G195">
        <v>140.69999999999999</v>
      </c>
      <c r="H195">
        <v>116.4</v>
      </c>
      <c r="I195">
        <v>151.30000000000001</v>
      </c>
      <c r="J195">
        <v>131.4</v>
      </c>
      <c r="K195">
        <v>112.8</v>
      </c>
      <c r="L195">
        <v>105.3</v>
      </c>
      <c r="M195">
        <v>139.6</v>
      </c>
      <c r="N195">
        <v>126.6</v>
      </c>
      <c r="O195">
        <v>148.69999999999999</v>
      </c>
      <c r="P195">
        <v>136.4</v>
      </c>
      <c r="Q195">
        <v>160.30000000000001</v>
      </c>
      <c r="R195">
        <v>138.6</v>
      </c>
      <c r="S195">
        <v>127.9</v>
      </c>
      <c r="T195">
        <v>137</v>
      </c>
      <c r="U195">
        <v>143.19999999999999</v>
      </c>
      <c r="V195">
        <v>124.7</v>
      </c>
      <c r="W195">
        <v>132.5</v>
      </c>
      <c r="X195">
        <v>132</v>
      </c>
      <c r="Y195">
        <v>119.8</v>
      </c>
      <c r="Z195">
        <v>128</v>
      </c>
      <c r="AA195">
        <v>140.4</v>
      </c>
      <c r="AB195">
        <v>128.1</v>
      </c>
      <c r="AC195">
        <v>128.9</v>
      </c>
      <c r="AD195">
        <v>135.4</v>
      </c>
    </row>
    <row r="196" spans="1:30" x14ac:dyDescent="0.3">
      <c r="A196" t="s">
        <v>34</v>
      </c>
      <c r="B196">
        <v>2018</v>
      </c>
      <c r="C196" t="s">
        <v>38</v>
      </c>
      <c r="D196">
        <v>136.6</v>
      </c>
      <c r="E196">
        <v>146.6</v>
      </c>
      <c r="F196">
        <v>133.6</v>
      </c>
      <c r="G196">
        <v>142.1</v>
      </c>
      <c r="H196">
        <v>121</v>
      </c>
      <c r="I196">
        <v>154.6</v>
      </c>
      <c r="J196">
        <v>135.6</v>
      </c>
      <c r="K196">
        <v>122.3</v>
      </c>
      <c r="L196">
        <v>109.6</v>
      </c>
      <c r="M196">
        <v>138.1</v>
      </c>
      <c r="N196">
        <v>129.9</v>
      </c>
      <c r="O196">
        <v>151.69999999999999</v>
      </c>
      <c r="P196">
        <v>138.1</v>
      </c>
      <c r="Q196">
        <v>157.9</v>
      </c>
      <c r="R196">
        <v>146</v>
      </c>
      <c r="S196">
        <v>137.4</v>
      </c>
      <c r="T196">
        <v>144.69999999999999</v>
      </c>
      <c r="U196">
        <v>143.19999999999999</v>
      </c>
      <c r="V196">
        <v>136.9</v>
      </c>
      <c r="W196">
        <v>137.4</v>
      </c>
      <c r="X196">
        <v>136</v>
      </c>
      <c r="Y196">
        <v>122.9</v>
      </c>
      <c r="Z196">
        <v>131.80000000000001</v>
      </c>
      <c r="AA196">
        <v>142.1</v>
      </c>
      <c r="AB196">
        <v>129.9</v>
      </c>
      <c r="AC196">
        <v>132.1</v>
      </c>
      <c r="AD196">
        <v>137.80000000000001</v>
      </c>
    </row>
    <row r="197" spans="1:30" x14ac:dyDescent="0.3">
      <c r="A197" t="s">
        <v>30</v>
      </c>
      <c r="B197">
        <v>2018</v>
      </c>
      <c r="C197" t="s">
        <v>39</v>
      </c>
      <c r="D197">
        <v>137.6</v>
      </c>
      <c r="E197">
        <v>148.1</v>
      </c>
      <c r="F197">
        <v>136.69999999999999</v>
      </c>
      <c r="G197">
        <v>143.19999999999999</v>
      </c>
      <c r="H197">
        <v>124</v>
      </c>
      <c r="I197">
        <v>154.1</v>
      </c>
      <c r="J197">
        <v>143.5</v>
      </c>
      <c r="K197">
        <v>126</v>
      </c>
      <c r="L197">
        <v>112.4</v>
      </c>
      <c r="M197">
        <v>137.6</v>
      </c>
      <c r="N197">
        <v>132.80000000000001</v>
      </c>
      <c r="O197">
        <v>154.30000000000001</v>
      </c>
      <c r="P197">
        <v>140</v>
      </c>
      <c r="Q197">
        <v>157.30000000000001</v>
      </c>
      <c r="R197">
        <v>151.30000000000001</v>
      </c>
      <c r="S197">
        <v>144.69999999999999</v>
      </c>
      <c r="T197">
        <v>150.30000000000001</v>
      </c>
      <c r="U197" t="s">
        <v>32</v>
      </c>
      <c r="V197">
        <v>145.1</v>
      </c>
      <c r="W197">
        <v>142.19999999999999</v>
      </c>
      <c r="X197">
        <v>138.4</v>
      </c>
      <c r="Y197">
        <v>127.4</v>
      </c>
      <c r="Z197">
        <v>137.80000000000001</v>
      </c>
      <c r="AA197">
        <v>145.1</v>
      </c>
      <c r="AB197">
        <v>131.4</v>
      </c>
      <c r="AC197">
        <v>135.6</v>
      </c>
      <c r="AD197">
        <v>140.5</v>
      </c>
    </row>
    <row r="198" spans="1:30" x14ac:dyDescent="0.3">
      <c r="A198" t="s">
        <v>33</v>
      </c>
      <c r="B198">
        <v>2018</v>
      </c>
      <c r="C198" t="s">
        <v>39</v>
      </c>
      <c r="D198">
        <v>135.30000000000001</v>
      </c>
      <c r="E198">
        <v>149.69999999999999</v>
      </c>
      <c r="F198">
        <v>133.9</v>
      </c>
      <c r="G198">
        <v>140.80000000000001</v>
      </c>
      <c r="H198">
        <v>116.6</v>
      </c>
      <c r="I198">
        <v>152.19999999999999</v>
      </c>
      <c r="J198">
        <v>144</v>
      </c>
      <c r="K198">
        <v>112.3</v>
      </c>
      <c r="L198">
        <v>108.4</v>
      </c>
      <c r="M198">
        <v>140</v>
      </c>
      <c r="N198">
        <v>126.7</v>
      </c>
      <c r="O198">
        <v>149</v>
      </c>
      <c r="P198">
        <v>138.4</v>
      </c>
      <c r="Q198">
        <v>161</v>
      </c>
      <c r="R198">
        <v>138.9</v>
      </c>
      <c r="S198">
        <v>128.69999999999999</v>
      </c>
      <c r="T198">
        <v>137.4</v>
      </c>
      <c r="U198">
        <v>142.5</v>
      </c>
      <c r="V198">
        <v>126.5</v>
      </c>
      <c r="W198">
        <v>133.1</v>
      </c>
      <c r="X198">
        <v>132.6</v>
      </c>
      <c r="Y198">
        <v>120.4</v>
      </c>
      <c r="Z198">
        <v>128.5</v>
      </c>
      <c r="AA198">
        <v>141.19999999999999</v>
      </c>
      <c r="AB198">
        <v>128.19999999999999</v>
      </c>
      <c r="AC198">
        <v>129.5</v>
      </c>
      <c r="AD198">
        <v>136.19999999999999</v>
      </c>
    </row>
    <row r="199" spans="1:30" x14ac:dyDescent="0.3">
      <c r="A199" t="s">
        <v>34</v>
      </c>
      <c r="B199">
        <v>2018</v>
      </c>
      <c r="C199" t="s">
        <v>39</v>
      </c>
      <c r="D199">
        <v>136.9</v>
      </c>
      <c r="E199">
        <v>148.69999999999999</v>
      </c>
      <c r="F199">
        <v>135.6</v>
      </c>
      <c r="G199">
        <v>142.30000000000001</v>
      </c>
      <c r="H199">
        <v>121.3</v>
      </c>
      <c r="I199">
        <v>153.19999999999999</v>
      </c>
      <c r="J199">
        <v>143.69999999999999</v>
      </c>
      <c r="K199">
        <v>121.4</v>
      </c>
      <c r="L199">
        <v>111.1</v>
      </c>
      <c r="M199">
        <v>138.4</v>
      </c>
      <c r="N199">
        <v>130.30000000000001</v>
      </c>
      <c r="O199">
        <v>151.80000000000001</v>
      </c>
      <c r="P199">
        <v>139.4</v>
      </c>
      <c r="Q199">
        <v>158.30000000000001</v>
      </c>
      <c r="R199">
        <v>146.4</v>
      </c>
      <c r="S199">
        <v>138.1</v>
      </c>
      <c r="T199">
        <v>145.19999999999999</v>
      </c>
      <c r="U199">
        <v>142.5</v>
      </c>
      <c r="V199">
        <v>138.1</v>
      </c>
      <c r="W199">
        <v>137.9</v>
      </c>
      <c r="X199">
        <v>136.19999999999999</v>
      </c>
      <c r="Y199">
        <v>123.7</v>
      </c>
      <c r="Z199">
        <v>132.6</v>
      </c>
      <c r="AA199">
        <v>142.80000000000001</v>
      </c>
      <c r="AB199">
        <v>130.1</v>
      </c>
      <c r="AC199">
        <v>132.6</v>
      </c>
      <c r="AD199">
        <v>138.5</v>
      </c>
    </row>
    <row r="200" spans="1:30" x14ac:dyDescent="0.3">
      <c r="A200" t="s">
        <v>30</v>
      </c>
      <c r="B200">
        <v>2018</v>
      </c>
      <c r="C200" t="s">
        <v>40</v>
      </c>
      <c r="D200">
        <v>138.4</v>
      </c>
      <c r="E200">
        <v>149.30000000000001</v>
      </c>
      <c r="F200">
        <v>139.30000000000001</v>
      </c>
      <c r="G200">
        <v>143.4</v>
      </c>
      <c r="H200">
        <v>124.1</v>
      </c>
      <c r="I200">
        <v>153.30000000000001</v>
      </c>
      <c r="J200">
        <v>154.19999999999999</v>
      </c>
      <c r="K200">
        <v>126.4</v>
      </c>
      <c r="L200">
        <v>114.3</v>
      </c>
      <c r="M200">
        <v>138.19999999999999</v>
      </c>
      <c r="N200">
        <v>132.80000000000001</v>
      </c>
      <c r="O200">
        <v>154.80000000000001</v>
      </c>
      <c r="P200">
        <v>142</v>
      </c>
      <c r="Q200">
        <v>156.1</v>
      </c>
      <c r="R200">
        <v>151.5</v>
      </c>
      <c r="S200">
        <v>145.1</v>
      </c>
      <c r="T200">
        <v>150.6</v>
      </c>
      <c r="U200" t="s">
        <v>32</v>
      </c>
      <c r="V200">
        <v>146.80000000000001</v>
      </c>
      <c r="W200">
        <v>143.1</v>
      </c>
      <c r="X200">
        <v>139</v>
      </c>
      <c r="Y200">
        <v>127.5</v>
      </c>
      <c r="Z200">
        <v>138.4</v>
      </c>
      <c r="AA200">
        <v>145.80000000000001</v>
      </c>
      <c r="AB200">
        <v>131.4</v>
      </c>
      <c r="AC200">
        <v>136</v>
      </c>
      <c r="AD200">
        <v>141.80000000000001</v>
      </c>
    </row>
    <row r="201" spans="1:30" x14ac:dyDescent="0.3">
      <c r="A201" t="s">
        <v>33</v>
      </c>
      <c r="B201">
        <v>2018</v>
      </c>
      <c r="C201" t="s">
        <v>40</v>
      </c>
      <c r="D201">
        <v>135.6</v>
      </c>
      <c r="E201">
        <v>148.6</v>
      </c>
      <c r="F201">
        <v>139.1</v>
      </c>
      <c r="G201">
        <v>141</v>
      </c>
      <c r="H201">
        <v>116.7</v>
      </c>
      <c r="I201">
        <v>149.69999999999999</v>
      </c>
      <c r="J201">
        <v>159.19999999999999</v>
      </c>
      <c r="K201">
        <v>112.6</v>
      </c>
      <c r="L201">
        <v>111.8</v>
      </c>
      <c r="M201">
        <v>140.30000000000001</v>
      </c>
      <c r="N201">
        <v>126.8</v>
      </c>
      <c r="O201">
        <v>149.4</v>
      </c>
      <c r="P201">
        <v>140.30000000000001</v>
      </c>
      <c r="Q201">
        <v>161.4</v>
      </c>
      <c r="R201">
        <v>139.6</v>
      </c>
      <c r="S201">
        <v>128.9</v>
      </c>
      <c r="T201">
        <v>137.9</v>
      </c>
      <c r="U201">
        <v>143.6</v>
      </c>
      <c r="V201">
        <v>128.1</v>
      </c>
      <c r="W201">
        <v>133.6</v>
      </c>
      <c r="X201">
        <v>133.6</v>
      </c>
      <c r="Y201">
        <v>120.1</v>
      </c>
      <c r="Z201">
        <v>129</v>
      </c>
      <c r="AA201">
        <v>144</v>
      </c>
      <c r="AB201">
        <v>128.19999999999999</v>
      </c>
      <c r="AC201">
        <v>130.19999999999999</v>
      </c>
      <c r="AD201">
        <v>137.5</v>
      </c>
    </row>
    <row r="202" spans="1:30" x14ac:dyDescent="0.3">
      <c r="A202" t="s">
        <v>34</v>
      </c>
      <c r="B202">
        <v>2018</v>
      </c>
      <c r="C202" t="s">
        <v>40</v>
      </c>
      <c r="D202">
        <v>137.5</v>
      </c>
      <c r="E202">
        <v>149.1</v>
      </c>
      <c r="F202">
        <v>139.19999999999999</v>
      </c>
      <c r="G202">
        <v>142.5</v>
      </c>
      <c r="H202">
        <v>121.4</v>
      </c>
      <c r="I202">
        <v>151.6</v>
      </c>
      <c r="J202">
        <v>155.9</v>
      </c>
      <c r="K202">
        <v>121.7</v>
      </c>
      <c r="L202">
        <v>113.5</v>
      </c>
      <c r="M202">
        <v>138.9</v>
      </c>
      <c r="N202">
        <v>130.30000000000001</v>
      </c>
      <c r="O202">
        <v>152.30000000000001</v>
      </c>
      <c r="P202">
        <v>141.4</v>
      </c>
      <c r="Q202">
        <v>157.5</v>
      </c>
      <c r="R202">
        <v>146.80000000000001</v>
      </c>
      <c r="S202">
        <v>138.4</v>
      </c>
      <c r="T202">
        <v>145.6</v>
      </c>
      <c r="U202">
        <v>143.6</v>
      </c>
      <c r="V202">
        <v>139.69999999999999</v>
      </c>
      <c r="W202">
        <v>138.6</v>
      </c>
      <c r="X202">
        <v>137</v>
      </c>
      <c r="Y202">
        <v>123.6</v>
      </c>
      <c r="Z202">
        <v>133.1</v>
      </c>
      <c r="AA202">
        <v>144.69999999999999</v>
      </c>
      <c r="AB202">
        <v>130.1</v>
      </c>
      <c r="AC202">
        <v>133.19999999999999</v>
      </c>
      <c r="AD202">
        <v>139.80000000000001</v>
      </c>
    </row>
    <row r="203" spans="1:30" x14ac:dyDescent="0.3">
      <c r="A203" t="s">
        <v>30</v>
      </c>
      <c r="B203">
        <v>2018</v>
      </c>
      <c r="C203" t="s">
        <v>41</v>
      </c>
      <c r="D203">
        <v>139.19999999999999</v>
      </c>
      <c r="E203">
        <v>148.80000000000001</v>
      </c>
      <c r="F203">
        <v>139.1</v>
      </c>
      <c r="G203">
        <v>143.5</v>
      </c>
      <c r="H203">
        <v>125</v>
      </c>
      <c r="I203">
        <v>154.4</v>
      </c>
      <c r="J203">
        <v>156.30000000000001</v>
      </c>
      <c r="K203">
        <v>126.8</v>
      </c>
      <c r="L203">
        <v>115.4</v>
      </c>
      <c r="M203">
        <v>138.6</v>
      </c>
      <c r="N203">
        <v>133.80000000000001</v>
      </c>
      <c r="O203">
        <v>155.19999999999999</v>
      </c>
      <c r="P203">
        <v>142.69999999999999</v>
      </c>
      <c r="Q203">
        <v>156.4</v>
      </c>
      <c r="R203">
        <v>152.1</v>
      </c>
      <c r="S203">
        <v>145.80000000000001</v>
      </c>
      <c r="T203">
        <v>151.30000000000001</v>
      </c>
      <c r="U203" t="s">
        <v>32</v>
      </c>
      <c r="V203">
        <v>147.69999999999999</v>
      </c>
      <c r="W203">
        <v>143.80000000000001</v>
      </c>
      <c r="X203">
        <v>139.4</v>
      </c>
      <c r="Y203">
        <v>128.30000000000001</v>
      </c>
      <c r="Z203">
        <v>138.6</v>
      </c>
      <c r="AA203">
        <v>146.9</v>
      </c>
      <c r="AB203">
        <v>131.30000000000001</v>
      </c>
      <c r="AC203">
        <v>136.6</v>
      </c>
      <c r="AD203">
        <v>142.5</v>
      </c>
    </row>
    <row r="204" spans="1:30" x14ac:dyDescent="0.3">
      <c r="A204" t="s">
        <v>33</v>
      </c>
      <c r="B204">
        <v>2018</v>
      </c>
      <c r="C204" t="s">
        <v>41</v>
      </c>
      <c r="D204">
        <v>136.5</v>
      </c>
      <c r="E204">
        <v>146.4</v>
      </c>
      <c r="F204">
        <v>136.6</v>
      </c>
      <c r="G204">
        <v>141.19999999999999</v>
      </c>
      <c r="H204">
        <v>117.4</v>
      </c>
      <c r="I204">
        <v>146.30000000000001</v>
      </c>
      <c r="J204">
        <v>157.30000000000001</v>
      </c>
      <c r="K204">
        <v>113.6</v>
      </c>
      <c r="L204">
        <v>113.3</v>
      </c>
      <c r="M204">
        <v>141.1</v>
      </c>
      <c r="N204">
        <v>127.4</v>
      </c>
      <c r="O204">
        <v>150.4</v>
      </c>
      <c r="P204">
        <v>140.1</v>
      </c>
      <c r="Q204">
        <v>162.1</v>
      </c>
      <c r="R204">
        <v>140</v>
      </c>
      <c r="S204">
        <v>129</v>
      </c>
      <c r="T204">
        <v>138.30000000000001</v>
      </c>
      <c r="U204">
        <v>144.6</v>
      </c>
      <c r="V204">
        <v>129.80000000000001</v>
      </c>
      <c r="W204">
        <v>134.4</v>
      </c>
      <c r="X204">
        <v>134.9</v>
      </c>
      <c r="Y204">
        <v>120.7</v>
      </c>
      <c r="Z204">
        <v>129.80000000000001</v>
      </c>
      <c r="AA204">
        <v>145.30000000000001</v>
      </c>
      <c r="AB204">
        <v>128.30000000000001</v>
      </c>
      <c r="AC204">
        <v>131</v>
      </c>
      <c r="AD204">
        <v>138</v>
      </c>
    </row>
    <row r="205" spans="1:30" x14ac:dyDescent="0.3">
      <c r="A205" t="s">
        <v>34</v>
      </c>
      <c r="B205">
        <v>2018</v>
      </c>
      <c r="C205" t="s">
        <v>41</v>
      </c>
      <c r="D205">
        <v>138.30000000000001</v>
      </c>
      <c r="E205">
        <v>148</v>
      </c>
      <c r="F205">
        <v>138.1</v>
      </c>
      <c r="G205">
        <v>142.6</v>
      </c>
      <c r="H205">
        <v>122.2</v>
      </c>
      <c r="I205">
        <v>150.6</v>
      </c>
      <c r="J205">
        <v>156.6</v>
      </c>
      <c r="K205">
        <v>122.4</v>
      </c>
      <c r="L205">
        <v>114.7</v>
      </c>
      <c r="M205">
        <v>139.4</v>
      </c>
      <c r="N205">
        <v>131.1</v>
      </c>
      <c r="O205">
        <v>153</v>
      </c>
      <c r="P205">
        <v>141.69999999999999</v>
      </c>
      <c r="Q205">
        <v>157.9</v>
      </c>
      <c r="R205">
        <v>147.30000000000001</v>
      </c>
      <c r="S205">
        <v>138.80000000000001</v>
      </c>
      <c r="T205">
        <v>146.1</v>
      </c>
      <c r="U205">
        <v>144.6</v>
      </c>
      <c r="V205">
        <v>140.9</v>
      </c>
      <c r="W205">
        <v>139.4</v>
      </c>
      <c r="X205">
        <v>137.69999999999999</v>
      </c>
      <c r="Y205">
        <v>124.3</v>
      </c>
      <c r="Z205">
        <v>133.6</v>
      </c>
      <c r="AA205">
        <v>146</v>
      </c>
      <c r="AB205">
        <v>130.1</v>
      </c>
      <c r="AC205">
        <v>133.9</v>
      </c>
      <c r="AD205">
        <v>140.4</v>
      </c>
    </row>
    <row r="206" spans="1:30" x14ac:dyDescent="0.3">
      <c r="A206" t="s">
        <v>30</v>
      </c>
      <c r="B206">
        <v>2018</v>
      </c>
      <c r="C206" t="s">
        <v>42</v>
      </c>
      <c r="D206">
        <v>139.4</v>
      </c>
      <c r="E206">
        <v>147.19999999999999</v>
      </c>
      <c r="F206">
        <v>136.6</v>
      </c>
      <c r="G206">
        <v>143.69999999999999</v>
      </c>
      <c r="H206">
        <v>124.6</v>
      </c>
      <c r="I206">
        <v>150.1</v>
      </c>
      <c r="J206">
        <v>149.4</v>
      </c>
      <c r="K206">
        <v>125.4</v>
      </c>
      <c r="L206">
        <v>114.4</v>
      </c>
      <c r="M206">
        <v>138.69999999999999</v>
      </c>
      <c r="N206">
        <v>133.1</v>
      </c>
      <c r="O206">
        <v>155.9</v>
      </c>
      <c r="P206">
        <v>141.30000000000001</v>
      </c>
      <c r="Q206">
        <v>157.69999999999999</v>
      </c>
      <c r="R206">
        <v>152.1</v>
      </c>
      <c r="S206">
        <v>146.1</v>
      </c>
      <c r="T206">
        <v>151.30000000000001</v>
      </c>
      <c r="U206" t="s">
        <v>32</v>
      </c>
      <c r="V206">
        <v>149</v>
      </c>
      <c r="W206">
        <v>144</v>
      </c>
      <c r="X206">
        <v>140</v>
      </c>
      <c r="Y206">
        <v>129.9</v>
      </c>
      <c r="Z206">
        <v>140</v>
      </c>
      <c r="AA206">
        <v>147.6</v>
      </c>
      <c r="AB206">
        <v>132</v>
      </c>
      <c r="AC206">
        <v>137.4</v>
      </c>
      <c r="AD206">
        <v>142.1</v>
      </c>
    </row>
    <row r="207" spans="1:30" x14ac:dyDescent="0.3">
      <c r="A207" t="s">
        <v>33</v>
      </c>
      <c r="B207">
        <v>2018</v>
      </c>
      <c r="C207" t="s">
        <v>42</v>
      </c>
      <c r="D207">
        <v>137</v>
      </c>
      <c r="E207">
        <v>143.1</v>
      </c>
      <c r="F207">
        <v>132.80000000000001</v>
      </c>
      <c r="G207">
        <v>141.5</v>
      </c>
      <c r="H207">
        <v>117.8</v>
      </c>
      <c r="I207">
        <v>140</v>
      </c>
      <c r="J207">
        <v>151.30000000000001</v>
      </c>
      <c r="K207">
        <v>113.5</v>
      </c>
      <c r="L207">
        <v>112.3</v>
      </c>
      <c r="M207">
        <v>141.19999999999999</v>
      </c>
      <c r="N207">
        <v>127.7</v>
      </c>
      <c r="O207">
        <v>151.30000000000001</v>
      </c>
      <c r="P207">
        <v>138.9</v>
      </c>
      <c r="Q207">
        <v>163.30000000000001</v>
      </c>
      <c r="R207">
        <v>140.80000000000001</v>
      </c>
      <c r="S207">
        <v>129.30000000000001</v>
      </c>
      <c r="T207">
        <v>139.1</v>
      </c>
      <c r="U207">
        <v>145.30000000000001</v>
      </c>
      <c r="V207">
        <v>131.19999999999999</v>
      </c>
      <c r="W207">
        <v>134.9</v>
      </c>
      <c r="X207">
        <v>135.69999999999999</v>
      </c>
      <c r="Y207">
        <v>122.5</v>
      </c>
      <c r="Z207">
        <v>130.19999999999999</v>
      </c>
      <c r="AA207">
        <v>145.19999999999999</v>
      </c>
      <c r="AB207">
        <v>129.30000000000001</v>
      </c>
      <c r="AC207">
        <v>131.9</v>
      </c>
      <c r="AD207">
        <v>138.1</v>
      </c>
    </row>
    <row r="208" spans="1:30" x14ac:dyDescent="0.3">
      <c r="A208" t="s">
        <v>34</v>
      </c>
      <c r="B208">
        <v>2018</v>
      </c>
      <c r="C208" t="s">
        <v>42</v>
      </c>
      <c r="D208">
        <v>138.6</v>
      </c>
      <c r="E208">
        <v>145.80000000000001</v>
      </c>
      <c r="F208">
        <v>135.1</v>
      </c>
      <c r="G208">
        <v>142.9</v>
      </c>
      <c r="H208">
        <v>122.1</v>
      </c>
      <c r="I208">
        <v>145.4</v>
      </c>
      <c r="J208">
        <v>150</v>
      </c>
      <c r="K208">
        <v>121.4</v>
      </c>
      <c r="L208">
        <v>113.7</v>
      </c>
      <c r="M208">
        <v>139.5</v>
      </c>
      <c r="N208">
        <v>130.80000000000001</v>
      </c>
      <c r="O208">
        <v>153.80000000000001</v>
      </c>
      <c r="P208">
        <v>140.4</v>
      </c>
      <c r="Q208">
        <v>159.19999999999999</v>
      </c>
      <c r="R208">
        <v>147.69999999999999</v>
      </c>
      <c r="S208">
        <v>139.1</v>
      </c>
      <c r="T208">
        <v>146.5</v>
      </c>
      <c r="U208">
        <v>145.30000000000001</v>
      </c>
      <c r="V208">
        <v>142.30000000000001</v>
      </c>
      <c r="W208">
        <v>139.69999999999999</v>
      </c>
      <c r="X208">
        <v>138.4</v>
      </c>
      <c r="Y208">
        <v>126</v>
      </c>
      <c r="Z208">
        <v>134.5</v>
      </c>
      <c r="AA208">
        <v>146.19999999999999</v>
      </c>
      <c r="AB208">
        <v>130.9</v>
      </c>
      <c r="AC208">
        <v>134.69999999999999</v>
      </c>
      <c r="AD208">
        <v>140.19999999999999</v>
      </c>
    </row>
    <row r="209" spans="1:30" x14ac:dyDescent="0.3">
      <c r="A209" t="s">
        <v>30</v>
      </c>
      <c r="B209">
        <v>2018</v>
      </c>
      <c r="C209" t="s">
        <v>43</v>
      </c>
      <c r="D209">
        <v>139.30000000000001</v>
      </c>
      <c r="E209">
        <v>147.6</v>
      </c>
      <c r="F209">
        <v>134.6</v>
      </c>
      <c r="G209">
        <v>141.9</v>
      </c>
      <c r="H209">
        <v>123.5</v>
      </c>
      <c r="I209">
        <v>144.5</v>
      </c>
      <c r="J209">
        <v>147.6</v>
      </c>
      <c r="K209">
        <v>121.4</v>
      </c>
      <c r="L209">
        <v>112.3</v>
      </c>
      <c r="M209">
        <v>139.5</v>
      </c>
      <c r="N209">
        <v>134.6</v>
      </c>
      <c r="O209">
        <v>155.19999999999999</v>
      </c>
      <c r="P209">
        <v>140.19999999999999</v>
      </c>
      <c r="Q209">
        <v>159.6</v>
      </c>
      <c r="R209">
        <v>150.69999999999999</v>
      </c>
      <c r="S209">
        <v>144.5</v>
      </c>
      <c r="T209">
        <v>149.80000000000001</v>
      </c>
      <c r="U209" t="s">
        <v>32</v>
      </c>
      <c r="V209">
        <v>149.69999999999999</v>
      </c>
      <c r="W209">
        <v>147.5</v>
      </c>
      <c r="X209">
        <v>144.80000000000001</v>
      </c>
      <c r="Y209">
        <v>130.80000000000001</v>
      </c>
      <c r="Z209">
        <v>140.1</v>
      </c>
      <c r="AA209">
        <v>148</v>
      </c>
      <c r="AB209">
        <v>134.4</v>
      </c>
      <c r="AC209">
        <v>139.80000000000001</v>
      </c>
      <c r="AD209">
        <v>142.19999999999999</v>
      </c>
    </row>
    <row r="210" spans="1:30" x14ac:dyDescent="0.3">
      <c r="A210" t="s">
        <v>33</v>
      </c>
      <c r="B210">
        <v>2018</v>
      </c>
      <c r="C210" t="s">
        <v>43</v>
      </c>
      <c r="D210">
        <v>137.6</v>
      </c>
      <c r="E210">
        <v>144.9</v>
      </c>
      <c r="F210">
        <v>133.5</v>
      </c>
      <c r="G210">
        <v>141.5</v>
      </c>
      <c r="H210">
        <v>118</v>
      </c>
      <c r="I210">
        <v>139.5</v>
      </c>
      <c r="J210">
        <v>153</v>
      </c>
      <c r="K210">
        <v>113.2</v>
      </c>
      <c r="L210">
        <v>112.8</v>
      </c>
      <c r="M210">
        <v>141.1</v>
      </c>
      <c r="N210">
        <v>127.6</v>
      </c>
      <c r="O210">
        <v>152</v>
      </c>
      <c r="P210">
        <v>139.4</v>
      </c>
      <c r="Q210">
        <v>164</v>
      </c>
      <c r="R210">
        <v>141.5</v>
      </c>
      <c r="S210">
        <v>129.80000000000001</v>
      </c>
      <c r="T210">
        <v>139.69999999999999</v>
      </c>
      <c r="U210">
        <v>146.30000000000001</v>
      </c>
      <c r="V210">
        <v>133.4</v>
      </c>
      <c r="W210">
        <v>135.1</v>
      </c>
      <c r="X210">
        <v>136.19999999999999</v>
      </c>
      <c r="Y210">
        <v>123.3</v>
      </c>
      <c r="Z210">
        <v>130.69999999999999</v>
      </c>
      <c r="AA210">
        <v>145.5</v>
      </c>
      <c r="AB210">
        <v>130.4</v>
      </c>
      <c r="AC210">
        <v>132.5</v>
      </c>
      <c r="AD210">
        <v>138.9</v>
      </c>
    </row>
    <row r="211" spans="1:30" x14ac:dyDescent="0.3">
      <c r="A211" t="s">
        <v>34</v>
      </c>
      <c r="B211">
        <v>2018</v>
      </c>
      <c r="C211" t="s">
        <v>43</v>
      </c>
      <c r="D211">
        <v>137.4</v>
      </c>
      <c r="E211">
        <v>149.5</v>
      </c>
      <c r="F211">
        <v>137.30000000000001</v>
      </c>
      <c r="G211">
        <v>141.9</v>
      </c>
      <c r="H211">
        <v>121.1</v>
      </c>
      <c r="I211">
        <v>142.5</v>
      </c>
      <c r="J211">
        <v>146.69999999999999</v>
      </c>
      <c r="K211">
        <v>119.1</v>
      </c>
      <c r="L211">
        <v>111.9</v>
      </c>
      <c r="M211">
        <v>141</v>
      </c>
      <c r="N211">
        <v>133.6</v>
      </c>
      <c r="O211">
        <v>154.5</v>
      </c>
      <c r="P211">
        <v>139.69999999999999</v>
      </c>
      <c r="Q211">
        <v>162.6</v>
      </c>
      <c r="R211">
        <v>148</v>
      </c>
      <c r="S211">
        <v>139.19999999999999</v>
      </c>
      <c r="T211">
        <v>146.80000000000001</v>
      </c>
      <c r="U211">
        <v>146.9</v>
      </c>
      <c r="V211">
        <v>145.30000000000001</v>
      </c>
      <c r="W211">
        <v>142.19999999999999</v>
      </c>
      <c r="X211">
        <v>142.1</v>
      </c>
      <c r="Y211">
        <v>125.5</v>
      </c>
      <c r="Z211">
        <v>136.5</v>
      </c>
      <c r="AA211">
        <v>147.80000000000001</v>
      </c>
      <c r="AB211">
        <v>132</v>
      </c>
      <c r="AC211">
        <v>136.30000000000001</v>
      </c>
      <c r="AD211">
        <v>140.80000000000001</v>
      </c>
    </row>
    <row r="212" spans="1:30" x14ac:dyDescent="0.3">
      <c r="A212" t="s">
        <v>30</v>
      </c>
      <c r="B212">
        <v>2018</v>
      </c>
      <c r="C212" t="s">
        <v>45</v>
      </c>
      <c r="D212">
        <v>137.1</v>
      </c>
      <c r="E212">
        <v>150.80000000000001</v>
      </c>
      <c r="F212">
        <v>136.69999999999999</v>
      </c>
      <c r="G212">
        <v>141.9</v>
      </c>
      <c r="H212">
        <v>122.8</v>
      </c>
      <c r="I212">
        <v>143.9</v>
      </c>
      <c r="J212">
        <v>147.5</v>
      </c>
      <c r="K212">
        <v>121</v>
      </c>
      <c r="L212">
        <v>111.6</v>
      </c>
      <c r="M212">
        <v>140.6</v>
      </c>
      <c r="N212">
        <v>137.5</v>
      </c>
      <c r="O212">
        <v>156.1</v>
      </c>
      <c r="P212">
        <v>140</v>
      </c>
      <c r="Q212">
        <v>161.9</v>
      </c>
      <c r="R212">
        <v>151.69999999999999</v>
      </c>
      <c r="S212">
        <v>145.5</v>
      </c>
      <c r="T212">
        <v>150.80000000000001</v>
      </c>
      <c r="U212" t="s">
        <v>32</v>
      </c>
      <c r="V212">
        <v>150.30000000000001</v>
      </c>
      <c r="W212">
        <v>148</v>
      </c>
      <c r="X212">
        <v>145.4</v>
      </c>
      <c r="Y212">
        <v>130.30000000000001</v>
      </c>
      <c r="Z212">
        <v>143.1</v>
      </c>
      <c r="AA212">
        <v>150.19999999999999</v>
      </c>
      <c r="AB212">
        <v>133.1</v>
      </c>
      <c r="AC212">
        <v>140.1</v>
      </c>
      <c r="AD212">
        <v>142.4</v>
      </c>
    </row>
    <row r="213" spans="1:30" x14ac:dyDescent="0.3">
      <c r="A213" t="s">
        <v>33</v>
      </c>
      <c r="B213">
        <v>2018</v>
      </c>
      <c r="C213" t="s">
        <v>45</v>
      </c>
      <c r="D213">
        <v>138.1</v>
      </c>
      <c r="E213">
        <v>146.30000000000001</v>
      </c>
      <c r="F213">
        <v>137.80000000000001</v>
      </c>
      <c r="G213">
        <v>141.6</v>
      </c>
      <c r="H213">
        <v>118.1</v>
      </c>
      <c r="I213">
        <v>141.5</v>
      </c>
      <c r="J213">
        <v>145.19999999999999</v>
      </c>
      <c r="K213">
        <v>115.3</v>
      </c>
      <c r="L213">
        <v>112.5</v>
      </c>
      <c r="M213">
        <v>141.4</v>
      </c>
      <c r="N213">
        <v>128</v>
      </c>
      <c r="O213">
        <v>152.6</v>
      </c>
      <c r="P213">
        <v>139.1</v>
      </c>
      <c r="Q213">
        <v>164.4</v>
      </c>
      <c r="R213">
        <v>142.4</v>
      </c>
      <c r="S213">
        <v>130.19999999999999</v>
      </c>
      <c r="T213">
        <v>140.5</v>
      </c>
      <c r="U213">
        <v>146.9</v>
      </c>
      <c r="V213">
        <v>136.69999999999999</v>
      </c>
      <c r="W213">
        <v>135.80000000000001</v>
      </c>
      <c r="X213">
        <v>136.80000000000001</v>
      </c>
      <c r="Y213">
        <v>121.2</v>
      </c>
      <c r="Z213">
        <v>131.30000000000001</v>
      </c>
      <c r="AA213">
        <v>146.1</v>
      </c>
      <c r="AB213">
        <v>130.5</v>
      </c>
      <c r="AC213">
        <v>132.19999999999999</v>
      </c>
      <c r="AD213">
        <v>139</v>
      </c>
    </row>
    <row r="214" spans="1:30" x14ac:dyDescent="0.3">
      <c r="A214" t="s">
        <v>34</v>
      </c>
      <c r="B214">
        <v>2018</v>
      </c>
      <c r="C214" t="s">
        <v>45</v>
      </c>
      <c r="D214">
        <v>137.4</v>
      </c>
      <c r="E214">
        <v>149.19999999999999</v>
      </c>
      <c r="F214">
        <v>137.1</v>
      </c>
      <c r="G214">
        <v>141.80000000000001</v>
      </c>
      <c r="H214">
        <v>121.1</v>
      </c>
      <c r="I214">
        <v>142.80000000000001</v>
      </c>
      <c r="J214">
        <v>146.69999999999999</v>
      </c>
      <c r="K214">
        <v>119.1</v>
      </c>
      <c r="L214">
        <v>111.9</v>
      </c>
      <c r="M214">
        <v>140.9</v>
      </c>
      <c r="N214">
        <v>133.5</v>
      </c>
      <c r="O214">
        <v>154.5</v>
      </c>
      <c r="P214">
        <v>139.69999999999999</v>
      </c>
      <c r="Q214">
        <v>162.6</v>
      </c>
      <c r="R214">
        <v>148</v>
      </c>
      <c r="S214">
        <v>139.1</v>
      </c>
      <c r="T214">
        <v>146.69999999999999</v>
      </c>
      <c r="U214">
        <v>146.9</v>
      </c>
      <c r="V214">
        <v>145.1</v>
      </c>
      <c r="W214">
        <v>142.19999999999999</v>
      </c>
      <c r="X214">
        <v>142.1</v>
      </c>
      <c r="Y214">
        <v>125.5</v>
      </c>
      <c r="Z214">
        <v>136.5</v>
      </c>
      <c r="AA214">
        <v>147.80000000000001</v>
      </c>
      <c r="AB214">
        <v>132</v>
      </c>
      <c r="AC214">
        <v>136.30000000000001</v>
      </c>
      <c r="AD214">
        <v>140.80000000000001</v>
      </c>
    </row>
    <row r="215" spans="1:30" x14ac:dyDescent="0.3">
      <c r="A215" t="s">
        <v>30</v>
      </c>
      <c r="B215">
        <v>2018</v>
      </c>
      <c r="C215" t="s">
        <v>46</v>
      </c>
      <c r="D215">
        <v>137.1</v>
      </c>
      <c r="E215">
        <v>151.9</v>
      </c>
      <c r="F215">
        <v>137.4</v>
      </c>
      <c r="G215">
        <v>142.4</v>
      </c>
      <c r="H215">
        <v>124.2</v>
      </c>
      <c r="I215">
        <v>140.19999999999999</v>
      </c>
      <c r="J215">
        <v>136.6</v>
      </c>
      <c r="K215">
        <v>120.9</v>
      </c>
      <c r="L215">
        <v>109.9</v>
      </c>
      <c r="M215">
        <v>140.19999999999999</v>
      </c>
      <c r="N215">
        <v>137.80000000000001</v>
      </c>
      <c r="O215">
        <v>156</v>
      </c>
      <c r="P215">
        <v>138.5</v>
      </c>
      <c r="Q215">
        <v>162.4</v>
      </c>
      <c r="R215">
        <v>151.6</v>
      </c>
      <c r="S215">
        <v>145.9</v>
      </c>
      <c r="T215">
        <v>150.80000000000001</v>
      </c>
      <c r="U215" t="s">
        <v>32</v>
      </c>
      <c r="V215">
        <v>149</v>
      </c>
      <c r="W215">
        <v>149.5</v>
      </c>
      <c r="X215">
        <v>149.6</v>
      </c>
      <c r="Y215">
        <v>128.9</v>
      </c>
      <c r="Z215">
        <v>143.30000000000001</v>
      </c>
      <c r="AA215">
        <v>155.1</v>
      </c>
      <c r="AB215">
        <v>133.19999999999999</v>
      </c>
      <c r="AC215">
        <v>141.6</v>
      </c>
      <c r="AD215">
        <v>141.9</v>
      </c>
    </row>
    <row r="216" spans="1:30" x14ac:dyDescent="0.3">
      <c r="A216" t="s">
        <v>33</v>
      </c>
      <c r="B216">
        <v>2018</v>
      </c>
      <c r="C216" t="s">
        <v>46</v>
      </c>
      <c r="D216">
        <v>138.5</v>
      </c>
      <c r="E216">
        <v>147.80000000000001</v>
      </c>
      <c r="F216">
        <v>141.1</v>
      </c>
      <c r="G216">
        <v>141.6</v>
      </c>
      <c r="H216">
        <v>118.1</v>
      </c>
      <c r="I216">
        <v>138.5</v>
      </c>
      <c r="J216">
        <v>132.4</v>
      </c>
      <c r="K216">
        <v>117.5</v>
      </c>
      <c r="L216">
        <v>111</v>
      </c>
      <c r="M216">
        <v>141.5</v>
      </c>
      <c r="N216">
        <v>128.1</v>
      </c>
      <c r="O216">
        <v>152.9</v>
      </c>
      <c r="P216">
        <v>137.6</v>
      </c>
      <c r="Q216">
        <v>164.6</v>
      </c>
      <c r="R216">
        <v>142.69999999999999</v>
      </c>
      <c r="S216">
        <v>130.30000000000001</v>
      </c>
      <c r="T216">
        <v>140.80000000000001</v>
      </c>
      <c r="U216">
        <v>146.5</v>
      </c>
      <c r="V216">
        <v>132.4</v>
      </c>
      <c r="W216">
        <v>136.19999999999999</v>
      </c>
      <c r="X216">
        <v>137.30000000000001</v>
      </c>
      <c r="Y216">
        <v>118.8</v>
      </c>
      <c r="Z216">
        <v>131.69999999999999</v>
      </c>
      <c r="AA216">
        <v>146.5</v>
      </c>
      <c r="AB216">
        <v>130.80000000000001</v>
      </c>
      <c r="AC216">
        <v>131.69999999999999</v>
      </c>
      <c r="AD216">
        <v>138</v>
      </c>
    </row>
    <row r="217" spans="1:30" x14ac:dyDescent="0.3">
      <c r="A217" t="s">
        <v>34</v>
      </c>
      <c r="B217">
        <v>2018</v>
      </c>
      <c r="C217" t="s">
        <v>46</v>
      </c>
      <c r="D217">
        <v>137.5</v>
      </c>
      <c r="E217">
        <v>150.5</v>
      </c>
      <c r="F217">
        <v>138.80000000000001</v>
      </c>
      <c r="G217">
        <v>142.1</v>
      </c>
      <c r="H217">
        <v>122</v>
      </c>
      <c r="I217">
        <v>139.4</v>
      </c>
      <c r="J217">
        <v>135.19999999999999</v>
      </c>
      <c r="K217">
        <v>119.8</v>
      </c>
      <c r="L217">
        <v>110.3</v>
      </c>
      <c r="M217">
        <v>140.6</v>
      </c>
      <c r="N217">
        <v>133.80000000000001</v>
      </c>
      <c r="O217">
        <v>154.6</v>
      </c>
      <c r="P217">
        <v>138.19999999999999</v>
      </c>
      <c r="Q217">
        <v>163</v>
      </c>
      <c r="R217">
        <v>148.1</v>
      </c>
      <c r="S217">
        <v>139.4</v>
      </c>
      <c r="T217">
        <v>146.80000000000001</v>
      </c>
      <c r="U217">
        <v>146.5</v>
      </c>
      <c r="V217">
        <v>142.69999999999999</v>
      </c>
      <c r="W217">
        <v>143.19999999999999</v>
      </c>
      <c r="X217">
        <v>144.9</v>
      </c>
      <c r="Y217">
        <v>123.6</v>
      </c>
      <c r="Z217">
        <v>136.80000000000001</v>
      </c>
      <c r="AA217">
        <v>150.1</v>
      </c>
      <c r="AB217">
        <v>132.19999999999999</v>
      </c>
      <c r="AC217">
        <v>136.80000000000001</v>
      </c>
      <c r="AD217">
        <v>140.1</v>
      </c>
    </row>
    <row r="218" spans="1:30" x14ac:dyDescent="0.3">
      <c r="A218" t="s">
        <v>30</v>
      </c>
      <c r="B218">
        <v>2019</v>
      </c>
      <c r="C218" t="s">
        <v>31</v>
      </c>
      <c r="D218">
        <v>136.6</v>
      </c>
      <c r="E218">
        <v>152.5</v>
      </c>
      <c r="F218">
        <v>138.19999999999999</v>
      </c>
      <c r="G218">
        <v>142.4</v>
      </c>
      <c r="H218">
        <v>123.9</v>
      </c>
      <c r="I218">
        <v>135.5</v>
      </c>
      <c r="J218">
        <v>131.69999999999999</v>
      </c>
      <c r="K218">
        <v>121.3</v>
      </c>
      <c r="L218">
        <v>108.4</v>
      </c>
      <c r="M218">
        <v>138.9</v>
      </c>
      <c r="N218">
        <v>137</v>
      </c>
      <c r="O218">
        <v>155.80000000000001</v>
      </c>
      <c r="P218">
        <v>137.4</v>
      </c>
      <c r="Q218">
        <v>162.69999999999999</v>
      </c>
      <c r="R218">
        <v>150.6</v>
      </c>
      <c r="S218">
        <v>145.1</v>
      </c>
      <c r="T218">
        <v>149.9</v>
      </c>
      <c r="U218" t="s">
        <v>32</v>
      </c>
      <c r="V218">
        <v>146.19999999999999</v>
      </c>
      <c r="W218">
        <v>150.1</v>
      </c>
      <c r="X218">
        <v>149.6</v>
      </c>
      <c r="Y218">
        <v>128.6</v>
      </c>
      <c r="Z218">
        <v>142.9</v>
      </c>
      <c r="AA218">
        <v>155.19999999999999</v>
      </c>
      <c r="AB218">
        <v>133.5</v>
      </c>
      <c r="AC218">
        <v>141.69999999999999</v>
      </c>
      <c r="AD218">
        <v>141</v>
      </c>
    </row>
    <row r="219" spans="1:30" x14ac:dyDescent="0.3">
      <c r="A219" t="s">
        <v>33</v>
      </c>
      <c r="B219">
        <v>2019</v>
      </c>
      <c r="C219" t="s">
        <v>31</v>
      </c>
      <c r="D219">
        <v>138.30000000000001</v>
      </c>
      <c r="E219">
        <v>149.4</v>
      </c>
      <c r="F219">
        <v>143.5</v>
      </c>
      <c r="G219">
        <v>141.69999999999999</v>
      </c>
      <c r="H219">
        <v>118.1</v>
      </c>
      <c r="I219">
        <v>135.19999999999999</v>
      </c>
      <c r="J219">
        <v>130.5</v>
      </c>
      <c r="K219">
        <v>118.2</v>
      </c>
      <c r="L219">
        <v>110.4</v>
      </c>
      <c r="M219">
        <v>140.4</v>
      </c>
      <c r="N219">
        <v>128.1</v>
      </c>
      <c r="O219">
        <v>153.19999999999999</v>
      </c>
      <c r="P219">
        <v>137.30000000000001</v>
      </c>
      <c r="Q219">
        <v>164.7</v>
      </c>
      <c r="R219">
        <v>143</v>
      </c>
      <c r="S219">
        <v>130.4</v>
      </c>
      <c r="T219">
        <v>141.1</v>
      </c>
      <c r="U219">
        <v>147.69999999999999</v>
      </c>
      <c r="V219">
        <v>128.6</v>
      </c>
      <c r="W219">
        <v>136.30000000000001</v>
      </c>
      <c r="X219">
        <v>137.80000000000001</v>
      </c>
      <c r="Y219">
        <v>118.6</v>
      </c>
      <c r="Z219">
        <v>131.9</v>
      </c>
      <c r="AA219">
        <v>146.6</v>
      </c>
      <c r="AB219">
        <v>131.69999999999999</v>
      </c>
      <c r="AC219">
        <v>131.80000000000001</v>
      </c>
      <c r="AD219">
        <v>138</v>
      </c>
    </row>
    <row r="220" spans="1:30" x14ac:dyDescent="0.3">
      <c r="A220" t="s">
        <v>34</v>
      </c>
      <c r="B220">
        <v>2019</v>
      </c>
      <c r="C220" t="s">
        <v>31</v>
      </c>
      <c r="D220">
        <v>137.1</v>
      </c>
      <c r="E220">
        <v>151.4</v>
      </c>
      <c r="F220">
        <v>140.19999999999999</v>
      </c>
      <c r="G220">
        <v>142.1</v>
      </c>
      <c r="H220">
        <v>121.8</v>
      </c>
      <c r="I220">
        <v>135.4</v>
      </c>
      <c r="J220">
        <v>131.30000000000001</v>
      </c>
      <c r="K220">
        <v>120.3</v>
      </c>
      <c r="L220">
        <v>109.1</v>
      </c>
      <c r="M220">
        <v>139.4</v>
      </c>
      <c r="N220">
        <v>133.30000000000001</v>
      </c>
      <c r="O220">
        <v>154.6</v>
      </c>
      <c r="P220">
        <v>137.4</v>
      </c>
      <c r="Q220">
        <v>163.19999999999999</v>
      </c>
      <c r="R220">
        <v>147.6</v>
      </c>
      <c r="S220">
        <v>139</v>
      </c>
      <c r="T220">
        <v>146.4</v>
      </c>
      <c r="U220">
        <v>147.69999999999999</v>
      </c>
      <c r="V220">
        <v>139.5</v>
      </c>
      <c r="W220">
        <v>143.6</v>
      </c>
      <c r="X220">
        <v>145.1</v>
      </c>
      <c r="Y220">
        <v>123.3</v>
      </c>
      <c r="Z220">
        <v>136.69999999999999</v>
      </c>
      <c r="AA220">
        <v>150.19999999999999</v>
      </c>
      <c r="AB220">
        <v>132.80000000000001</v>
      </c>
      <c r="AC220">
        <v>136.9</v>
      </c>
      <c r="AD220">
        <v>139.6</v>
      </c>
    </row>
    <row r="221" spans="1:30" x14ac:dyDescent="0.3">
      <c r="A221" t="s">
        <v>30</v>
      </c>
      <c r="B221">
        <v>2019</v>
      </c>
      <c r="C221" t="s">
        <v>35</v>
      </c>
      <c r="D221">
        <v>136.80000000000001</v>
      </c>
      <c r="E221">
        <v>153</v>
      </c>
      <c r="F221">
        <v>139.1</v>
      </c>
      <c r="G221">
        <v>142.5</v>
      </c>
      <c r="H221">
        <v>124.1</v>
      </c>
      <c r="I221">
        <v>135.80000000000001</v>
      </c>
      <c r="J221">
        <v>128.69999999999999</v>
      </c>
      <c r="K221">
        <v>121.5</v>
      </c>
      <c r="L221">
        <v>108.3</v>
      </c>
      <c r="M221">
        <v>139.19999999999999</v>
      </c>
      <c r="N221">
        <v>137.4</v>
      </c>
      <c r="O221">
        <v>156.19999999999999</v>
      </c>
      <c r="P221">
        <v>137.19999999999999</v>
      </c>
      <c r="Q221">
        <v>162.80000000000001</v>
      </c>
      <c r="R221">
        <v>150.5</v>
      </c>
      <c r="S221">
        <v>146.1</v>
      </c>
      <c r="T221">
        <v>149.9</v>
      </c>
      <c r="U221" t="s">
        <v>32</v>
      </c>
      <c r="V221">
        <v>145.30000000000001</v>
      </c>
      <c r="W221">
        <v>150.1</v>
      </c>
      <c r="X221">
        <v>149.9</v>
      </c>
      <c r="Y221">
        <v>129.19999999999999</v>
      </c>
      <c r="Z221">
        <v>143.4</v>
      </c>
      <c r="AA221">
        <v>155.5</v>
      </c>
      <c r="AB221">
        <v>134.9</v>
      </c>
      <c r="AC221">
        <v>142.19999999999999</v>
      </c>
      <c r="AD221">
        <v>141</v>
      </c>
    </row>
    <row r="222" spans="1:30" x14ac:dyDescent="0.3">
      <c r="A222" t="s">
        <v>33</v>
      </c>
      <c r="B222">
        <v>2019</v>
      </c>
      <c r="C222" t="s">
        <v>35</v>
      </c>
      <c r="D222">
        <v>139.4</v>
      </c>
      <c r="E222">
        <v>150.1</v>
      </c>
      <c r="F222">
        <v>145.30000000000001</v>
      </c>
      <c r="G222">
        <v>141.69999999999999</v>
      </c>
      <c r="H222">
        <v>118.4</v>
      </c>
      <c r="I222">
        <v>137</v>
      </c>
      <c r="J222">
        <v>131.6</v>
      </c>
      <c r="K222">
        <v>119.9</v>
      </c>
      <c r="L222">
        <v>110.4</v>
      </c>
      <c r="M222">
        <v>140.80000000000001</v>
      </c>
      <c r="N222">
        <v>128.30000000000001</v>
      </c>
      <c r="O222">
        <v>153.5</v>
      </c>
      <c r="P222">
        <v>138</v>
      </c>
      <c r="Q222">
        <v>164.9</v>
      </c>
      <c r="R222">
        <v>143.30000000000001</v>
      </c>
      <c r="S222">
        <v>130.80000000000001</v>
      </c>
      <c r="T222">
        <v>141.4</v>
      </c>
      <c r="U222">
        <v>148.5</v>
      </c>
      <c r="V222">
        <v>127.1</v>
      </c>
      <c r="W222">
        <v>136.6</v>
      </c>
      <c r="X222">
        <v>138.5</v>
      </c>
      <c r="Y222">
        <v>119.2</v>
      </c>
      <c r="Z222">
        <v>132.19999999999999</v>
      </c>
      <c r="AA222">
        <v>146.6</v>
      </c>
      <c r="AB222">
        <v>133</v>
      </c>
      <c r="AC222">
        <v>132.4</v>
      </c>
      <c r="AD222">
        <v>138.6</v>
      </c>
    </row>
    <row r="223" spans="1:30" x14ac:dyDescent="0.3">
      <c r="A223" t="s">
        <v>34</v>
      </c>
      <c r="B223">
        <v>2019</v>
      </c>
      <c r="C223" t="s">
        <v>35</v>
      </c>
      <c r="D223">
        <v>137.6</v>
      </c>
      <c r="E223">
        <v>152</v>
      </c>
      <c r="F223">
        <v>141.5</v>
      </c>
      <c r="G223">
        <v>142.19999999999999</v>
      </c>
      <c r="H223">
        <v>122</v>
      </c>
      <c r="I223">
        <v>136.4</v>
      </c>
      <c r="J223">
        <v>129.69999999999999</v>
      </c>
      <c r="K223">
        <v>121</v>
      </c>
      <c r="L223">
        <v>109</v>
      </c>
      <c r="M223">
        <v>139.69999999999999</v>
      </c>
      <c r="N223">
        <v>133.6</v>
      </c>
      <c r="O223">
        <v>154.9</v>
      </c>
      <c r="P223">
        <v>137.5</v>
      </c>
      <c r="Q223">
        <v>163.4</v>
      </c>
      <c r="R223">
        <v>147.69999999999999</v>
      </c>
      <c r="S223">
        <v>139.69999999999999</v>
      </c>
      <c r="T223">
        <v>146.5</v>
      </c>
      <c r="U223">
        <v>148.5</v>
      </c>
      <c r="V223">
        <v>138.4</v>
      </c>
      <c r="W223">
        <v>143.69999999999999</v>
      </c>
      <c r="X223">
        <v>145.6</v>
      </c>
      <c r="Y223">
        <v>123.9</v>
      </c>
      <c r="Z223">
        <v>137.1</v>
      </c>
      <c r="AA223">
        <v>150.30000000000001</v>
      </c>
      <c r="AB223">
        <v>134.1</v>
      </c>
      <c r="AC223">
        <v>137.4</v>
      </c>
      <c r="AD223">
        <v>139.9</v>
      </c>
    </row>
    <row r="224" spans="1:30" x14ac:dyDescent="0.3">
      <c r="A224" t="s">
        <v>30</v>
      </c>
      <c r="B224">
        <v>2019</v>
      </c>
      <c r="C224" t="s">
        <v>36</v>
      </c>
      <c r="D224">
        <v>136.9</v>
      </c>
      <c r="E224">
        <v>154.1</v>
      </c>
      <c r="F224">
        <v>138.69999999999999</v>
      </c>
      <c r="G224">
        <v>142.5</v>
      </c>
      <c r="H224">
        <v>124.1</v>
      </c>
      <c r="I224">
        <v>136.1</v>
      </c>
      <c r="J224">
        <v>128.19999999999999</v>
      </c>
      <c r="K224">
        <v>122.3</v>
      </c>
      <c r="L224">
        <v>108.3</v>
      </c>
      <c r="M224">
        <v>138.9</v>
      </c>
      <c r="N224">
        <v>137.4</v>
      </c>
      <c r="O224">
        <v>156.4</v>
      </c>
      <c r="P224">
        <v>137.30000000000001</v>
      </c>
      <c r="Q224">
        <v>162.9</v>
      </c>
      <c r="R224">
        <v>150.80000000000001</v>
      </c>
      <c r="S224">
        <v>146.1</v>
      </c>
      <c r="T224">
        <v>150.1</v>
      </c>
      <c r="U224" t="s">
        <v>32</v>
      </c>
      <c r="V224">
        <v>146.4</v>
      </c>
      <c r="W224">
        <v>150</v>
      </c>
      <c r="X224">
        <v>150.4</v>
      </c>
      <c r="Y224">
        <v>129.9</v>
      </c>
      <c r="Z224">
        <v>143.80000000000001</v>
      </c>
      <c r="AA224">
        <v>155.5</v>
      </c>
      <c r="AB224">
        <v>134</v>
      </c>
      <c r="AC224">
        <v>142.4</v>
      </c>
      <c r="AD224">
        <v>141.19999999999999</v>
      </c>
    </row>
    <row r="225" spans="1:30" x14ac:dyDescent="0.3">
      <c r="A225" t="s">
        <v>33</v>
      </c>
      <c r="B225">
        <v>2019</v>
      </c>
      <c r="C225" t="s">
        <v>36</v>
      </c>
      <c r="D225">
        <v>139.69999999999999</v>
      </c>
      <c r="E225">
        <v>151.1</v>
      </c>
      <c r="F225">
        <v>142.9</v>
      </c>
      <c r="G225">
        <v>141.9</v>
      </c>
      <c r="H225">
        <v>118.4</v>
      </c>
      <c r="I225">
        <v>139.4</v>
      </c>
      <c r="J225">
        <v>141.19999999999999</v>
      </c>
      <c r="K225">
        <v>120.7</v>
      </c>
      <c r="L225">
        <v>110.4</v>
      </c>
      <c r="M225">
        <v>140.69999999999999</v>
      </c>
      <c r="N225">
        <v>128.5</v>
      </c>
      <c r="O225">
        <v>153.9</v>
      </c>
      <c r="P225">
        <v>139.6</v>
      </c>
      <c r="Q225">
        <v>165.3</v>
      </c>
      <c r="R225">
        <v>143.5</v>
      </c>
      <c r="S225">
        <v>131.19999999999999</v>
      </c>
      <c r="T225">
        <v>141.6</v>
      </c>
      <c r="U225">
        <v>149</v>
      </c>
      <c r="V225">
        <v>128.80000000000001</v>
      </c>
      <c r="W225">
        <v>136.80000000000001</v>
      </c>
      <c r="X225">
        <v>139.19999999999999</v>
      </c>
      <c r="Y225">
        <v>119.9</v>
      </c>
      <c r="Z225">
        <v>133</v>
      </c>
      <c r="AA225">
        <v>146.69999999999999</v>
      </c>
      <c r="AB225">
        <v>132.5</v>
      </c>
      <c r="AC225">
        <v>132.80000000000001</v>
      </c>
      <c r="AD225">
        <v>139.5</v>
      </c>
    </row>
    <row r="226" spans="1:30" x14ac:dyDescent="0.3">
      <c r="A226" t="s">
        <v>34</v>
      </c>
      <c r="B226">
        <v>2019</v>
      </c>
      <c r="C226" t="s">
        <v>36</v>
      </c>
      <c r="D226">
        <v>137.80000000000001</v>
      </c>
      <c r="E226">
        <v>153</v>
      </c>
      <c r="F226">
        <v>140.30000000000001</v>
      </c>
      <c r="G226">
        <v>142.30000000000001</v>
      </c>
      <c r="H226">
        <v>122</v>
      </c>
      <c r="I226">
        <v>137.6</v>
      </c>
      <c r="J226">
        <v>132.6</v>
      </c>
      <c r="K226">
        <v>121.8</v>
      </c>
      <c r="L226">
        <v>109</v>
      </c>
      <c r="M226">
        <v>139.5</v>
      </c>
      <c r="N226">
        <v>133.69999999999999</v>
      </c>
      <c r="O226">
        <v>155.19999999999999</v>
      </c>
      <c r="P226">
        <v>138.1</v>
      </c>
      <c r="Q226">
        <v>163.5</v>
      </c>
      <c r="R226">
        <v>147.9</v>
      </c>
      <c r="S226">
        <v>139.9</v>
      </c>
      <c r="T226">
        <v>146.69999999999999</v>
      </c>
      <c r="U226">
        <v>149</v>
      </c>
      <c r="V226">
        <v>139.69999999999999</v>
      </c>
      <c r="W226">
        <v>143.80000000000001</v>
      </c>
      <c r="X226">
        <v>146.19999999999999</v>
      </c>
      <c r="Y226">
        <v>124.6</v>
      </c>
      <c r="Z226">
        <v>137.69999999999999</v>
      </c>
      <c r="AA226">
        <v>150.30000000000001</v>
      </c>
      <c r="AB226">
        <v>133.4</v>
      </c>
      <c r="AC226">
        <v>137.69999999999999</v>
      </c>
      <c r="AD226">
        <v>140.4</v>
      </c>
    </row>
    <row r="227" spans="1:30" x14ac:dyDescent="0.3">
      <c r="A227" t="s">
        <v>30</v>
      </c>
      <c r="B227">
        <v>2019</v>
      </c>
      <c r="C227" t="s">
        <v>38</v>
      </c>
      <c r="D227">
        <v>137.4</v>
      </c>
      <c r="E227">
        <v>159.5</v>
      </c>
      <c r="F227">
        <v>134.5</v>
      </c>
      <c r="G227">
        <v>142.6</v>
      </c>
      <c r="H227">
        <v>124</v>
      </c>
      <c r="I227">
        <v>143.69999999999999</v>
      </c>
      <c r="J227">
        <v>133.4</v>
      </c>
      <c r="K227">
        <v>125.1</v>
      </c>
      <c r="L227">
        <v>109.3</v>
      </c>
      <c r="M227">
        <v>139.30000000000001</v>
      </c>
      <c r="N227">
        <v>137.69999999999999</v>
      </c>
      <c r="O227">
        <v>156.4</v>
      </c>
      <c r="P227">
        <v>139.19999999999999</v>
      </c>
      <c r="Q227">
        <v>163.30000000000001</v>
      </c>
      <c r="R227">
        <v>151.30000000000001</v>
      </c>
      <c r="S227">
        <v>146.6</v>
      </c>
      <c r="T227">
        <v>150.69999999999999</v>
      </c>
      <c r="U227" t="s">
        <v>32</v>
      </c>
      <c r="V227">
        <v>146.9</v>
      </c>
      <c r="W227">
        <v>149.5</v>
      </c>
      <c r="X227">
        <v>151.30000000000001</v>
      </c>
      <c r="Y227">
        <v>130.19999999999999</v>
      </c>
      <c r="Z227">
        <v>145.9</v>
      </c>
      <c r="AA227">
        <v>156.69999999999999</v>
      </c>
      <c r="AB227">
        <v>133.9</v>
      </c>
      <c r="AC227">
        <v>142.9</v>
      </c>
      <c r="AD227">
        <v>142.4</v>
      </c>
    </row>
    <row r="228" spans="1:30" x14ac:dyDescent="0.3">
      <c r="A228" t="s">
        <v>33</v>
      </c>
      <c r="B228">
        <v>2019</v>
      </c>
      <c r="C228" t="s">
        <v>38</v>
      </c>
      <c r="D228">
        <v>140.4</v>
      </c>
      <c r="E228">
        <v>156.69999999999999</v>
      </c>
      <c r="F228">
        <v>138.30000000000001</v>
      </c>
      <c r="G228">
        <v>142.4</v>
      </c>
      <c r="H228">
        <v>118.6</v>
      </c>
      <c r="I228">
        <v>149.69999999999999</v>
      </c>
      <c r="J228">
        <v>161.6</v>
      </c>
      <c r="K228">
        <v>124.4</v>
      </c>
      <c r="L228">
        <v>111.2</v>
      </c>
      <c r="M228">
        <v>141</v>
      </c>
      <c r="N228">
        <v>128.9</v>
      </c>
      <c r="O228">
        <v>154.5</v>
      </c>
      <c r="P228">
        <v>143.80000000000001</v>
      </c>
      <c r="Q228">
        <v>166.2</v>
      </c>
      <c r="R228">
        <v>144</v>
      </c>
      <c r="S228">
        <v>131.69999999999999</v>
      </c>
      <c r="T228">
        <v>142.19999999999999</v>
      </c>
      <c r="U228">
        <v>150.1</v>
      </c>
      <c r="V228">
        <v>129.4</v>
      </c>
      <c r="W228">
        <v>137.19999999999999</v>
      </c>
      <c r="X228">
        <v>139.80000000000001</v>
      </c>
      <c r="Y228">
        <v>120.1</v>
      </c>
      <c r="Z228">
        <v>134</v>
      </c>
      <c r="AA228">
        <v>148</v>
      </c>
      <c r="AB228">
        <v>132.6</v>
      </c>
      <c r="AC228">
        <v>133.30000000000001</v>
      </c>
      <c r="AD228">
        <v>141.5</v>
      </c>
    </row>
    <row r="229" spans="1:30" x14ac:dyDescent="0.3">
      <c r="A229" t="s">
        <v>34</v>
      </c>
      <c r="B229">
        <v>2019</v>
      </c>
      <c r="C229" t="s">
        <v>38</v>
      </c>
      <c r="D229">
        <v>138.30000000000001</v>
      </c>
      <c r="E229">
        <v>158.5</v>
      </c>
      <c r="F229">
        <v>136</v>
      </c>
      <c r="G229">
        <v>142.5</v>
      </c>
      <c r="H229">
        <v>122</v>
      </c>
      <c r="I229">
        <v>146.5</v>
      </c>
      <c r="J229">
        <v>143</v>
      </c>
      <c r="K229">
        <v>124.9</v>
      </c>
      <c r="L229">
        <v>109.9</v>
      </c>
      <c r="M229">
        <v>139.9</v>
      </c>
      <c r="N229">
        <v>134</v>
      </c>
      <c r="O229">
        <v>155.5</v>
      </c>
      <c r="P229">
        <v>140.9</v>
      </c>
      <c r="Q229">
        <v>164.1</v>
      </c>
      <c r="R229">
        <v>148.4</v>
      </c>
      <c r="S229">
        <v>140.4</v>
      </c>
      <c r="T229">
        <v>147.30000000000001</v>
      </c>
      <c r="U229">
        <v>150.1</v>
      </c>
      <c r="V229">
        <v>140.30000000000001</v>
      </c>
      <c r="W229">
        <v>143.69999999999999</v>
      </c>
      <c r="X229">
        <v>146.9</v>
      </c>
      <c r="Y229">
        <v>124.9</v>
      </c>
      <c r="Z229">
        <v>139.19999999999999</v>
      </c>
      <c r="AA229">
        <v>151.6</v>
      </c>
      <c r="AB229">
        <v>133.4</v>
      </c>
      <c r="AC229">
        <v>138.19999999999999</v>
      </c>
      <c r="AD229">
        <v>142</v>
      </c>
    </row>
    <row r="230" spans="1:30" x14ac:dyDescent="0.3">
      <c r="A230" t="s">
        <v>30</v>
      </c>
      <c r="B230">
        <v>2019</v>
      </c>
      <c r="C230" t="s">
        <v>39</v>
      </c>
      <c r="D230">
        <v>137.80000000000001</v>
      </c>
      <c r="E230">
        <v>163.5</v>
      </c>
      <c r="F230">
        <v>136.19999999999999</v>
      </c>
      <c r="G230">
        <v>143.19999999999999</v>
      </c>
      <c r="H230">
        <v>124.3</v>
      </c>
      <c r="I230">
        <v>143.30000000000001</v>
      </c>
      <c r="J230">
        <v>140.6</v>
      </c>
      <c r="K230">
        <v>128.69999999999999</v>
      </c>
      <c r="L230">
        <v>110.6</v>
      </c>
      <c r="M230">
        <v>140.4</v>
      </c>
      <c r="N230">
        <v>138</v>
      </c>
      <c r="O230">
        <v>156.6</v>
      </c>
      <c r="P230">
        <v>141</v>
      </c>
      <c r="Q230">
        <v>164.2</v>
      </c>
      <c r="R230">
        <v>151.4</v>
      </c>
      <c r="S230">
        <v>146.5</v>
      </c>
      <c r="T230">
        <v>150.69999999999999</v>
      </c>
      <c r="U230" t="s">
        <v>32</v>
      </c>
      <c r="V230">
        <v>147.80000000000001</v>
      </c>
      <c r="W230">
        <v>149.6</v>
      </c>
      <c r="X230">
        <v>151.69999999999999</v>
      </c>
      <c r="Y230">
        <v>130.19999999999999</v>
      </c>
      <c r="Z230">
        <v>146.4</v>
      </c>
      <c r="AA230">
        <v>157.69999999999999</v>
      </c>
      <c r="AB230">
        <v>134.80000000000001</v>
      </c>
      <c r="AC230">
        <v>143.30000000000001</v>
      </c>
      <c r="AD230">
        <v>143.6</v>
      </c>
    </row>
    <row r="231" spans="1:30" x14ac:dyDescent="0.3">
      <c r="A231" t="s">
        <v>33</v>
      </c>
      <c r="B231">
        <v>2019</v>
      </c>
      <c r="C231" t="s">
        <v>39</v>
      </c>
      <c r="D231">
        <v>140.69999999999999</v>
      </c>
      <c r="E231">
        <v>159.6</v>
      </c>
      <c r="F231">
        <v>140.4</v>
      </c>
      <c r="G231">
        <v>143.4</v>
      </c>
      <c r="H231">
        <v>118.6</v>
      </c>
      <c r="I231">
        <v>150.9</v>
      </c>
      <c r="J231">
        <v>169.8</v>
      </c>
      <c r="K231">
        <v>127.4</v>
      </c>
      <c r="L231">
        <v>111.8</v>
      </c>
      <c r="M231">
        <v>141</v>
      </c>
      <c r="N231">
        <v>129</v>
      </c>
      <c r="O231">
        <v>155.1</v>
      </c>
      <c r="P231">
        <v>145.6</v>
      </c>
      <c r="Q231">
        <v>166.7</v>
      </c>
      <c r="R231">
        <v>144.30000000000001</v>
      </c>
      <c r="S231">
        <v>131.69999999999999</v>
      </c>
      <c r="T231">
        <v>142.4</v>
      </c>
      <c r="U231">
        <v>149.4</v>
      </c>
      <c r="V231">
        <v>130.5</v>
      </c>
      <c r="W231">
        <v>137.4</v>
      </c>
      <c r="X231">
        <v>140.30000000000001</v>
      </c>
      <c r="Y231">
        <v>119.6</v>
      </c>
      <c r="Z231">
        <v>134.30000000000001</v>
      </c>
      <c r="AA231">
        <v>148.9</v>
      </c>
      <c r="AB231">
        <v>133.69999999999999</v>
      </c>
      <c r="AC231">
        <v>133.6</v>
      </c>
      <c r="AD231">
        <v>142.1</v>
      </c>
    </row>
    <row r="232" spans="1:30" x14ac:dyDescent="0.3">
      <c r="A232" t="s">
        <v>34</v>
      </c>
      <c r="B232">
        <v>2019</v>
      </c>
      <c r="C232" t="s">
        <v>39</v>
      </c>
      <c r="D232">
        <v>138.69999999999999</v>
      </c>
      <c r="E232">
        <v>162.1</v>
      </c>
      <c r="F232">
        <v>137.80000000000001</v>
      </c>
      <c r="G232">
        <v>143.30000000000001</v>
      </c>
      <c r="H232">
        <v>122.2</v>
      </c>
      <c r="I232">
        <v>146.80000000000001</v>
      </c>
      <c r="J232">
        <v>150.5</v>
      </c>
      <c r="K232">
        <v>128.30000000000001</v>
      </c>
      <c r="L232">
        <v>111</v>
      </c>
      <c r="M232">
        <v>140.6</v>
      </c>
      <c r="N232">
        <v>134.19999999999999</v>
      </c>
      <c r="O232">
        <v>155.9</v>
      </c>
      <c r="P232">
        <v>142.69999999999999</v>
      </c>
      <c r="Q232">
        <v>164.9</v>
      </c>
      <c r="R232">
        <v>148.6</v>
      </c>
      <c r="S232">
        <v>140.4</v>
      </c>
      <c r="T232">
        <v>147.4</v>
      </c>
      <c r="U232">
        <v>149.4</v>
      </c>
      <c r="V232">
        <v>141.19999999999999</v>
      </c>
      <c r="W232">
        <v>143.80000000000001</v>
      </c>
      <c r="X232">
        <v>147.4</v>
      </c>
      <c r="Y232">
        <v>124.6</v>
      </c>
      <c r="Z232">
        <v>139.6</v>
      </c>
      <c r="AA232">
        <v>152.5</v>
      </c>
      <c r="AB232">
        <v>134.30000000000001</v>
      </c>
      <c r="AC232">
        <v>138.6</v>
      </c>
      <c r="AD232">
        <v>142.9</v>
      </c>
    </row>
    <row r="233" spans="1:30" x14ac:dyDescent="0.3">
      <c r="A233" t="s">
        <v>30</v>
      </c>
      <c r="B233">
        <v>2019</v>
      </c>
      <c r="C233" t="s">
        <v>40</v>
      </c>
      <c r="D233">
        <v>138.4</v>
      </c>
      <c r="E233">
        <v>164</v>
      </c>
      <c r="F233">
        <v>138.4</v>
      </c>
      <c r="G233">
        <v>143.9</v>
      </c>
      <c r="H233">
        <v>124.4</v>
      </c>
      <c r="I233">
        <v>146.4</v>
      </c>
      <c r="J233">
        <v>150.1</v>
      </c>
      <c r="K233">
        <v>130.6</v>
      </c>
      <c r="L233">
        <v>110.8</v>
      </c>
      <c r="M233">
        <v>141.69999999999999</v>
      </c>
      <c r="N233">
        <v>138.5</v>
      </c>
      <c r="O233">
        <v>156.69999999999999</v>
      </c>
      <c r="P233">
        <v>143</v>
      </c>
      <c r="Q233">
        <v>164.5</v>
      </c>
      <c r="R233">
        <v>151.6</v>
      </c>
      <c r="S233">
        <v>146.6</v>
      </c>
      <c r="T233">
        <v>150.9</v>
      </c>
      <c r="U233" t="s">
        <v>32</v>
      </c>
      <c r="V233">
        <v>146.80000000000001</v>
      </c>
      <c r="W233">
        <v>150</v>
      </c>
      <c r="X233">
        <v>152.19999999999999</v>
      </c>
      <c r="Y233">
        <v>131.19999999999999</v>
      </c>
      <c r="Z233">
        <v>147.5</v>
      </c>
      <c r="AA233">
        <v>159.1</v>
      </c>
      <c r="AB233">
        <v>136.1</v>
      </c>
      <c r="AC233">
        <v>144.19999999999999</v>
      </c>
      <c r="AD233">
        <v>144.9</v>
      </c>
    </row>
    <row r="234" spans="1:30" x14ac:dyDescent="0.3">
      <c r="A234" t="s">
        <v>33</v>
      </c>
      <c r="B234">
        <v>2019</v>
      </c>
      <c r="C234" t="s">
        <v>40</v>
      </c>
      <c r="D234">
        <v>141.4</v>
      </c>
      <c r="E234">
        <v>160.19999999999999</v>
      </c>
      <c r="F234">
        <v>142.5</v>
      </c>
      <c r="G234">
        <v>144.1</v>
      </c>
      <c r="H234">
        <v>119.3</v>
      </c>
      <c r="I234">
        <v>154.69999999999999</v>
      </c>
      <c r="J234">
        <v>180.1</v>
      </c>
      <c r="K234">
        <v>128.9</v>
      </c>
      <c r="L234">
        <v>111.8</v>
      </c>
      <c r="M234">
        <v>141.6</v>
      </c>
      <c r="N234">
        <v>129.5</v>
      </c>
      <c r="O234">
        <v>155.6</v>
      </c>
      <c r="P234">
        <v>147.69999999999999</v>
      </c>
      <c r="Q234">
        <v>167.2</v>
      </c>
      <c r="R234">
        <v>144.69999999999999</v>
      </c>
      <c r="S234">
        <v>131.9</v>
      </c>
      <c r="T234">
        <v>142.69999999999999</v>
      </c>
      <c r="U234">
        <v>150.6</v>
      </c>
      <c r="V234">
        <v>127</v>
      </c>
      <c r="W234">
        <v>137.69999999999999</v>
      </c>
      <c r="X234">
        <v>140.80000000000001</v>
      </c>
      <c r="Y234">
        <v>120.6</v>
      </c>
      <c r="Z234">
        <v>135</v>
      </c>
      <c r="AA234">
        <v>150.4</v>
      </c>
      <c r="AB234">
        <v>135.1</v>
      </c>
      <c r="AC234">
        <v>134.5</v>
      </c>
      <c r="AD234">
        <v>143.30000000000001</v>
      </c>
    </row>
    <row r="235" spans="1:30" x14ac:dyDescent="0.3">
      <c r="A235" t="s">
        <v>34</v>
      </c>
      <c r="B235">
        <v>2019</v>
      </c>
      <c r="C235" t="s">
        <v>40</v>
      </c>
      <c r="D235">
        <v>139.30000000000001</v>
      </c>
      <c r="E235">
        <v>162.69999999999999</v>
      </c>
      <c r="F235">
        <v>140</v>
      </c>
      <c r="G235">
        <v>144</v>
      </c>
      <c r="H235">
        <v>122.5</v>
      </c>
      <c r="I235">
        <v>150.30000000000001</v>
      </c>
      <c r="J235">
        <v>160.30000000000001</v>
      </c>
      <c r="K235">
        <v>130</v>
      </c>
      <c r="L235">
        <v>111.1</v>
      </c>
      <c r="M235">
        <v>141.69999999999999</v>
      </c>
      <c r="N235">
        <v>134.69999999999999</v>
      </c>
      <c r="O235">
        <v>156.19999999999999</v>
      </c>
      <c r="P235">
        <v>144.69999999999999</v>
      </c>
      <c r="Q235">
        <v>165.2</v>
      </c>
      <c r="R235">
        <v>148.9</v>
      </c>
      <c r="S235">
        <v>140.5</v>
      </c>
      <c r="T235">
        <v>147.6</v>
      </c>
      <c r="U235">
        <v>150.6</v>
      </c>
      <c r="V235">
        <v>139.30000000000001</v>
      </c>
      <c r="W235">
        <v>144.19999999999999</v>
      </c>
      <c r="X235">
        <v>147.9</v>
      </c>
      <c r="Y235">
        <v>125.6</v>
      </c>
      <c r="Z235">
        <v>140.5</v>
      </c>
      <c r="AA235">
        <v>154</v>
      </c>
      <c r="AB235">
        <v>135.69999999999999</v>
      </c>
      <c r="AC235">
        <v>139.5</v>
      </c>
      <c r="AD235">
        <v>144.19999999999999</v>
      </c>
    </row>
    <row r="236" spans="1:30" x14ac:dyDescent="0.3">
      <c r="A236" t="s">
        <v>30</v>
      </c>
      <c r="B236">
        <v>2019</v>
      </c>
      <c r="C236" t="s">
        <v>41</v>
      </c>
      <c r="D236">
        <v>139.19999999999999</v>
      </c>
      <c r="E236">
        <v>161.9</v>
      </c>
      <c r="F236">
        <v>137.1</v>
      </c>
      <c r="G236">
        <v>144.6</v>
      </c>
      <c r="H236">
        <v>124.7</v>
      </c>
      <c r="I236">
        <v>145.5</v>
      </c>
      <c r="J236">
        <v>156.19999999999999</v>
      </c>
      <c r="K236">
        <v>131.5</v>
      </c>
      <c r="L236">
        <v>111.7</v>
      </c>
      <c r="M236">
        <v>142.69999999999999</v>
      </c>
      <c r="N236">
        <v>138.5</v>
      </c>
      <c r="O236">
        <v>156.9</v>
      </c>
      <c r="P236">
        <v>144</v>
      </c>
      <c r="Q236">
        <v>165.1</v>
      </c>
      <c r="R236">
        <v>151.80000000000001</v>
      </c>
      <c r="S236">
        <v>146.6</v>
      </c>
      <c r="T236">
        <v>151.1</v>
      </c>
      <c r="U236" t="s">
        <v>32</v>
      </c>
      <c r="V236">
        <v>146.4</v>
      </c>
      <c r="W236">
        <v>150.19999999999999</v>
      </c>
      <c r="X236">
        <v>152.69999999999999</v>
      </c>
      <c r="Y236">
        <v>131.4</v>
      </c>
      <c r="Z236">
        <v>148</v>
      </c>
      <c r="AA236">
        <v>159.69999999999999</v>
      </c>
      <c r="AB236">
        <v>138.80000000000001</v>
      </c>
      <c r="AC236">
        <v>144.9</v>
      </c>
      <c r="AD236">
        <v>145.69999999999999</v>
      </c>
    </row>
    <row r="237" spans="1:30" x14ac:dyDescent="0.3">
      <c r="A237" t="s">
        <v>33</v>
      </c>
      <c r="B237">
        <v>2019</v>
      </c>
      <c r="C237" t="s">
        <v>41</v>
      </c>
      <c r="D237">
        <v>142.1</v>
      </c>
      <c r="E237">
        <v>158.30000000000001</v>
      </c>
      <c r="F237">
        <v>140.80000000000001</v>
      </c>
      <c r="G237">
        <v>144.9</v>
      </c>
      <c r="H237">
        <v>119.9</v>
      </c>
      <c r="I237">
        <v>153.9</v>
      </c>
      <c r="J237">
        <v>189.1</v>
      </c>
      <c r="K237">
        <v>129.80000000000001</v>
      </c>
      <c r="L237">
        <v>112.7</v>
      </c>
      <c r="M237">
        <v>142.5</v>
      </c>
      <c r="N237">
        <v>129.80000000000001</v>
      </c>
      <c r="O237">
        <v>156.19999999999999</v>
      </c>
      <c r="P237">
        <v>149.1</v>
      </c>
      <c r="Q237">
        <v>167.9</v>
      </c>
      <c r="R237">
        <v>145</v>
      </c>
      <c r="S237">
        <v>132.19999999999999</v>
      </c>
      <c r="T237">
        <v>143</v>
      </c>
      <c r="U237">
        <v>151.6</v>
      </c>
      <c r="V237">
        <v>125.5</v>
      </c>
      <c r="W237">
        <v>138.1</v>
      </c>
      <c r="X237">
        <v>141.5</v>
      </c>
      <c r="Y237">
        <v>120.8</v>
      </c>
      <c r="Z237">
        <v>135.4</v>
      </c>
      <c r="AA237">
        <v>151.5</v>
      </c>
      <c r="AB237">
        <v>137.80000000000001</v>
      </c>
      <c r="AC237">
        <v>135.30000000000001</v>
      </c>
      <c r="AD237">
        <v>144.19999999999999</v>
      </c>
    </row>
    <row r="238" spans="1:30" x14ac:dyDescent="0.3">
      <c r="A238" t="s">
        <v>34</v>
      </c>
      <c r="B238">
        <v>2019</v>
      </c>
      <c r="C238" t="s">
        <v>41</v>
      </c>
      <c r="D238">
        <v>140.1</v>
      </c>
      <c r="E238">
        <v>160.6</v>
      </c>
      <c r="F238">
        <v>138.5</v>
      </c>
      <c r="G238">
        <v>144.69999999999999</v>
      </c>
      <c r="H238">
        <v>122.9</v>
      </c>
      <c r="I238">
        <v>149.4</v>
      </c>
      <c r="J238">
        <v>167.4</v>
      </c>
      <c r="K238">
        <v>130.9</v>
      </c>
      <c r="L238">
        <v>112</v>
      </c>
      <c r="M238">
        <v>142.6</v>
      </c>
      <c r="N238">
        <v>134.9</v>
      </c>
      <c r="O238">
        <v>156.6</v>
      </c>
      <c r="P238">
        <v>145.9</v>
      </c>
      <c r="Q238">
        <v>165.8</v>
      </c>
      <c r="R238">
        <v>149.1</v>
      </c>
      <c r="S238">
        <v>140.6</v>
      </c>
      <c r="T238">
        <v>147.9</v>
      </c>
      <c r="U238">
        <v>151.6</v>
      </c>
      <c r="V238">
        <v>138.5</v>
      </c>
      <c r="W238">
        <v>144.5</v>
      </c>
      <c r="X238">
        <v>148.5</v>
      </c>
      <c r="Y238">
        <v>125.8</v>
      </c>
      <c r="Z238">
        <v>140.9</v>
      </c>
      <c r="AA238">
        <v>154.9</v>
      </c>
      <c r="AB238">
        <v>138.4</v>
      </c>
      <c r="AC238">
        <v>140.19999999999999</v>
      </c>
      <c r="AD238">
        <v>145</v>
      </c>
    </row>
    <row r="239" spans="1:30" x14ac:dyDescent="0.3">
      <c r="A239" t="s">
        <v>30</v>
      </c>
      <c r="B239">
        <v>2019</v>
      </c>
      <c r="C239" t="s">
        <v>42</v>
      </c>
      <c r="D239">
        <v>140.1</v>
      </c>
      <c r="E239">
        <v>161.9</v>
      </c>
      <c r="F239">
        <v>138.30000000000001</v>
      </c>
      <c r="G239">
        <v>145.69999999999999</v>
      </c>
      <c r="H239">
        <v>125.1</v>
      </c>
      <c r="I239">
        <v>143.80000000000001</v>
      </c>
      <c r="J239">
        <v>163.4</v>
      </c>
      <c r="K239">
        <v>132.19999999999999</v>
      </c>
      <c r="L239">
        <v>112.8</v>
      </c>
      <c r="M239">
        <v>144.19999999999999</v>
      </c>
      <c r="N239">
        <v>138.5</v>
      </c>
      <c r="O239">
        <v>157.19999999999999</v>
      </c>
      <c r="P239">
        <v>145.5</v>
      </c>
      <c r="Q239">
        <v>165.7</v>
      </c>
      <c r="R239">
        <v>151.69999999999999</v>
      </c>
      <c r="S239">
        <v>146.6</v>
      </c>
      <c r="T239">
        <v>151</v>
      </c>
      <c r="U239" t="s">
        <v>32</v>
      </c>
      <c r="V239">
        <v>146.9</v>
      </c>
      <c r="W239">
        <v>150.30000000000001</v>
      </c>
      <c r="X239">
        <v>153.4</v>
      </c>
      <c r="Y239">
        <v>131.6</v>
      </c>
      <c r="Z239">
        <v>148.30000000000001</v>
      </c>
      <c r="AA239">
        <v>160.19999999999999</v>
      </c>
      <c r="AB239">
        <v>140.19999999999999</v>
      </c>
      <c r="AC239">
        <v>145.4</v>
      </c>
      <c r="AD239">
        <v>146.69999999999999</v>
      </c>
    </row>
    <row r="240" spans="1:30" x14ac:dyDescent="0.3">
      <c r="A240" t="s">
        <v>33</v>
      </c>
      <c r="B240">
        <v>2019</v>
      </c>
      <c r="C240" t="s">
        <v>42</v>
      </c>
      <c r="D240">
        <v>142.69999999999999</v>
      </c>
      <c r="E240">
        <v>158.69999999999999</v>
      </c>
      <c r="F240">
        <v>141.6</v>
      </c>
      <c r="G240">
        <v>144.9</v>
      </c>
      <c r="H240">
        <v>120.8</v>
      </c>
      <c r="I240">
        <v>149.80000000000001</v>
      </c>
      <c r="J240">
        <v>192.4</v>
      </c>
      <c r="K240">
        <v>130.30000000000001</v>
      </c>
      <c r="L240">
        <v>114</v>
      </c>
      <c r="M240">
        <v>143.80000000000001</v>
      </c>
      <c r="N240">
        <v>130</v>
      </c>
      <c r="O240">
        <v>156.4</v>
      </c>
      <c r="P240">
        <v>149.5</v>
      </c>
      <c r="Q240">
        <v>168.6</v>
      </c>
      <c r="R240">
        <v>145.30000000000001</v>
      </c>
      <c r="S240">
        <v>132.19999999999999</v>
      </c>
      <c r="T240">
        <v>143.30000000000001</v>
      </c>
      <c r="U240">
        <v>152.19999999999999</v>
      </c>
      <c r="V240">
        <v>126.6</v>
      </c>
      <c r="W240">
        <v>138.30000000000001</v>
      </c>
      <c r="X240">
        <v>141.9</v>
      </c>
      <c r="Y240">
        <v>121.2</v>
      </c>
      <c r="Z240">
        <v>135.9</v>
      </c>
      <c r="AA240">
        <v>151.6</v>
      </c>
      <c r="AB240">
        <v>139</v>
      </c>
      <c r="AC240">
        <v>135.69999999999999</v>
      </c>
      <c r="AD240">
        <v>144.69999999999999</v>
      </c>
    </row>
    <row r="241" spans="1:30" x14ac:dyDescent="0.3">
      <c r="A241" t="s">
        <v>34</v>
      </c>
      <c r="B241">
        <v>2019</v>
      </c>
      <c r="C241" t="s">
        <v>42</v>
      </c>
      <c r="D241">
        <v>140.9</v>
      </c>
      <c r="E241">
        <v>160.80000000000001</v>
      </c>
      <c r="F241">
        <v>139.6</v>
      </c>
      <c r="G241">
        <v>145.4</v>
      </c>
      <c r="H241">
        <v>123.5</v>
      </c>
      <c r="I241">
        <v>146.6</v>
      </c>
      <c r="J241">
        <v>173.2</v>
      </c>
      <c r="K241">
        <v>131.6</v>
      </c>
      <c r="L241">
        <v>113.2</v>
      </c>
      <c r="M241">
        <v>144.1</v>
      </c>
      <c r="N241">
        <v>135</v>
      </c>
      <c r="O241">
        <v>156.80000000000001</v>
      </c>
      <c r="P241">
        <v>147</v>
      </c>
      <c r="Q241">
        <v>166.5</v>
      </c>
      <c r="R241">
        <v>149.19999999999999</v>
      </c>
      <c r="S241">
        <v>140.6</v>
      </c>
      <c r="T241">
        <v>147.9</v>
      </c>
      <c r="U241">
        <v>152.19999999999999</v>
      </c>
      <c r="V241">
        <v>139.19999999999999</v>
      </c>
      <c r="W241">
        <v>144.6</v>
      </c>
      <c r="X241">
        <v>149</v>
      </c>
      <c r="Y241">
        <v>126.1</v>
      </c>
      <c r="Z241">
        <v>141.30000000000001</v>
      </c>
      <c r="AA241">
        <v>155.19999999999999</v>
      </c>
      <c r="AB241">
        <v>139.69999999999999</v>
      </c>
      <c r="AC241">
        <v>140.69999999999999</v>
      </c>
      <c r="AD241">
        <v>145.80000000000001</v>
      </c>
    </row>
    <row r="242" spans="1:30" x14ac:dyDescent="0.3">
      <c r="A242" t="s">
        <v>30</v>
      </c>
      <c r="B242">
        <v>2019</v>
      </c>
      <c r="C242" t="s">
        <v>43</v>
      </c>
      <c r="D242">
        <v>141</v>
      </c>
      <c r="E242">
        <v>161.6</v>
      </c>
      <c r="F242">
        <v>141.19999999999999</v>
      </c>
      <c r="G242">
        <v>146.5</v>
      </c>
      <c r="H242">
        <v>125.6</v>
      </c>
      <c r="I242">
        <v>145.69999999999999</v>
      </c>
      <c r="J242">
        <v>178.8</v>
      </c>
      <c r="K242">
        <v>133.1</v>
      </c>
      <c r="L242">
        <v>113.6</v>
      </c>
      <c r="M242">
        <v>145.5</v>
      </c>
      <c r="N242">
        <v>138.6</v>
      </c>
      <c r="O242">
        <v>157.4</v>
      </c>
      <c r="P242">
        <v>148.30000000000001</v>
      </c>
      <c r="Q242">
        <v>166.3</v>
      </c>
      <c r="R242">
        <v>151.69999999999999</v>
      </c>
      <c r="S242">
        <v>146.69999999999999</v>
      </c>
      <c r="T242">
        <v>151</v>
      </c>
      <c r="U242" t="s">
        <v>32</v>
      </c>
      <c r="V242">
        <v>147.69999999999999</v>
      </c>
      <c r="W242">
        <v>150.6</v>
      </c>
      <c r="X242">
        <v>153.69999999999999</v>
      </c>
      <c r="Y242">
        <v>131.69999999999999</v>
      </c>
      <c r="Z242">
        <v>148.69999999999999</v>
      </c>
      <c r="AA242">
        <v>160.69999999999999</v>
      </c>
      <c r="AB242">
        <v>140.30000000000001</v>
      </c>
      <c r="AC242">
        <v>145.69999999999999</v>
      </c>
      <c r="AD242">
        <v>148.30000000000001</v>
      </c>
    </row>
    <row r="243" spans="1:30" x14ac:dyDescent="0.3">
      <c r="A243" t="s">
        <v>33</v>
      </c>
      <c r="B243">
        <v>2019</v>
      </c>
      <c r="C243" t="s">
        <v>43</v>
      </c>
      <c r="D243">
        <v>143.5</v>
      </c>
      <c r="E243">
        <v>159.80000000000001</v>
      </c>
      <c r="F243">
        <v>144.69999999999999</v>
      </c>
      <c r="G243">
        <v>145.6</v>
      </c>
      <c r="H243">
        <v>121.1</v>
      </c>
      <c r="I243">
        <v>150.6</v>
      </c>
      <c r="J243">
        <v>207.2</v>
      </c>
      <c r="K243">
        <v>131.19999999999999</v>
      </c>
      <c r="L243">
        <v>114.8</v>
      </c>
      <c r="M243">
        <v>145.19999999999999</v>
      </c>
      <c r="N243">
        <v>130.19999999999999</v>
      </c>
      <c r="O243">
        <v>156.80000000000001</v>
      </c>
      <c r="P243">
        <v>151.9</v>
      </c>
      <c r="Q243">
        <v>169.3</v>
      </c>
      <c r="R243">
        <v>145.9</v>
      </c>
      <c r="S243">
        <v>132.4</v>
      </c>
      <c r="T243">
        <v>143.9</v>
      </c>
      <c r="U243">
        <v>153</v>
      </c>
      <c r="V243">
        <v>128.9</v>
      </c>
      <c r="W243">
        <v>138.69999999999999</v>
      </c>
      <c r="X243">
        <v>142.4</v>
      </c>
      <c r="Y243">
        <v>121.5</v>
      </c>
      <c r="Z243">
        <v>136.19999999999999</v>
      </c>
      <c r="AA243">
        <v>151.69999999999999</v>
      </c>
      <c r="AB243">
        <v>139.5</v>
      </c>
      <c r="AC243">
        <v>136</v>
      </c>
      <c r="AD243">
        <v>146</v>
      </c>
    </row>
    <row r="244" spans="1:30" x14ac:dyDescent="0.3">
      <c r="A244" t="s">
        <v>34</v>
      </c>
      <c r="B244">
        <v>2019</v>
      </c>
      <c r="C244" t="s">
        <v>43</v>
      </c>
      <c r="D244">
        <v>141.80000000000001</v>
      </c>
      <c r="E244">
        <v>161</v>
      </c>
      <c r="F244">
        <v>142.6</v>
      </c>
      <c r="G244">
        <v>146.19999999999999</v>
      </c>
      <c r="H244">
        <v>123.9</v>
      </c>
      <c r="I244">
        <v>148</v>
      </c>
      <c r="J244">
        <v>188.4</v>
      </c>
      <c r="K244">
        <v>132.5</v>
      </c>
      <c r="L244">
        <v>114</v>
      </c>
      <c r="M244">
        <v>145.4</v>
      </c>
      <c r="N244">
        <v>135.1</v>
      </c>
      <c r="O244">
        <v>157.1</v>
      </c>
      <c r="P244">
        <v>149.6</v>
      </c>
      <c r="Q244">
        <v>167.1</v>
      </c>
      <c r="R244">
        <v>149.4</v>
      </c>
      <c r="S244">
        <v>140.80000000000001</v>
      </c>
      <c r="T244">
        <v>148.19999999999999</v>
      </c>
      <c r="U244">
        <v>153</v>
      </c>
      <c r="V244">
        <v>140.6</v>
      </c>
      <c r="W244">
        <v>145</v>
      </c>
      <c r="X244">
        <v>149.4</v>
      </c>
      <c r="Y244">
        <v>126.3</v>
      </c>
      <c r="Z244">
        <v>141.69999999999999</v>
      </c>
      <c r="AA244">
        <v>155.4</v>
      </c>
      <c r="AB244">
        <v>140</v>
      </c>
      <c r="AC244">
        <v>141</v>
      </c>
      <c r="AD244">
        <v>147.19999999999999</v>
      </c>
    </row>
    <row r="245" spans="1:30" x14ac:dyDescent="0.3">
      <c r="A245" t="s">
        <v>30</v>
      </c>
      <c r="B245">
        <v>2019</v>
      </c>
      <c r="C245" t="s">
        <v>45</v>
      </c>
      <c r="D245">
        <v>141.80000000000001</v>
      </c>
      <c r="E245">
        <v>163.69999999999999</v>
      </c>
      <c r="F245">
        <v>143.80000000000001</v>
      </c>
      <c r="G245">
        <v>147.1</v>
      </c>
      <c r="H245">
        <v>126</v>
      </c>
      <c r="I245">
        <v>146.19999999999999</v>
      </c>
      <c r="J245">
        <v>191.4</v>
      </c>
      <c r="K245">
        <v>136.19999999999999</v>
      </c>
      <c r="L245">
        <v>113.8</v>
      </c>
      <c r="M245">
        <v>147.30000000000001</v>
      </c>
      <c r="N245">
        <v>138.69999999999999</v>
      </c>
      <c r="O245">
        <v>157.69999999999999</v>
      </c>
      <c r="P245">
        <v>150.9</v>
      </c>
      <c r="Q245">
        <v>167.2</v>
      </c>
      <c r="R245">
        <v>152.30000000000001</v>
      </c>
      <c r="S245">
        <v>147</v>
      </c>
      <c r="T245">
        <v>151.5</v>
      </c>
      <c r="U245" t="s">
        <v>32</v>
      </c>
      <c r="V245">
        <v>148.4</v>
      </c>
      <c r="W245">
        <v>150.9</v>
      </c>
      <c r="X245">
        <v>154.30000000000001</v>
      </c>
      <c r="Y245">
        <v>132.1</v>
      </c>
      <c r="Z245">
        <v>149.1</v>
      </c>
      <c r="AA245">
        <v>160.80000000000001</v>
      </c>
      <c r="AB245">
        <v>140.6</v>
      </c>
      <c r="AC245">
        <v>146.1</v>
      </c>
      <c r="AD245">
        <v>149.9</v>
      </c>
    </row>
    <row r="246" spans="1:30" x14ac:dyDescent="0.3">
      <c r="A246" t="s">
        <v>33</v>
      </c>
      <c r="B246">
        <v>2019</v>
      </c>
      <c r="C246" t="s">
        <v>45</v>
      </c>
      <c r="D246">
        <v>144.1</v>
      </c>
      <c r="E246">
        <v>162.4</v>
      </c>
      <c r="F246">
        <v>148.4</v>
      </c>
      <c r="G246">
        <v>145.9</v>
      </c>
      <c r="H246">
        <v>121.5</v>
      </c>
      <c r="I246">
        <v>148.80000000000001</v>
      </c>
      <c r="J246">
        <v>215.7</v>
      </c>
      <c r="K246">
        <v>134.6</v>
      </c>
      <c r="L246">
        <v>115</v>
      </c>
      <c r="M246">
        <v>146.30000000000001</v>
      </c>
      <c r="N246">
        <v>130.5</v>
      </c>
      <c r="O246">
        <v>157.19999999999999</v>
      </c>
      <c r="P246">
        <v>153.6</v>
      </c>
      <c r="Q246">
        <v>169.9</v>
      </c>
      <c r="R246">
        <v>146.30000000000001</v>
      </c>
      <c r="S246">
        <v>132.6</v>
      </c>
      <c r="T246">
        <v>144.19999999999999</v>
      </c>
      <c r="U246">
        <v>153.5</v>
      </c>
      <c r="V246">
        <v>132.19999999999999</v>
      </c>
      <c r="W246">
        <v>139.1</v>
      </c>
      <c r="X246">
        <v>142.80000000000001</v>
      </c>
      <c r="Y246">
        <v>121.7</v>
      </c>
      <c r="Z246">
        <v>136.69999999999999</v>
      </c>
      <c r="AA246">
        <v>151.80000000000001</v>
      </c>
      <c r="AB246">
        <v>139.80000000000001</v>
      </c>
      <c r="AC246">
        <v>136.30000000000001</v>
      </c>
      <c r="AD246">
        <v>147</v>
      </c>
    </row>
    <row r="247" spans="1:30" x14ac:dyDescent="0.3">
      <c r="A247" t="s">
        <v>34</v>
      </c>
      <c r="B247">
        <v>2019</v>
      </c>
      <c r="C247" t="s">
        <v>45</v>
      </c>
      <c r="D247">
        <v>142.5</v>
      </c>
      <c r="E247">
        <v>163.19999999999999</v>
      </c>
      <c r="F247">
        <v>145.6</v>
      </c>
      <c r="G247">
        <v>146.69999999999999</v>
      </c>
      <c r="H247">
        <v>124.3</v>
      </c>
      <c r="I247">
        <v>147.4</v>
      </c>
      <c r="J247">
        <v>199.6</v>
      </c>
      <c r="K247">
        <v>135.69999999999999</v>
      </c>
      <c r="L247">
        <v>114.2</v>
      </c>
      <c r="M247">
        <v>147</v>
      </c>
      <c r="N247">
        <v>135.30000000000001</v>
      </c>
      <c r="O247">
        <v>157.5</v>
      </c>
      <c r="P247">
        <v>151.9</v>
      </c>
      <c r="Q247">
        <v>167.9</v>
      </c>
      <c r="R247">
        <v>149.9</v>
      </c>
      <c r="S247">
        <v>141</v>
      </c>
      <c r="T247">
        <v>148.6</v>
      </c>
      <c r="U247">
        <v>153.5</v>
      </c>
      <c r="V247">
        <v>142.30000000000001</v>
      </c>
      <c r="W247">
        <v>145.30000000000001</v>
      </c>
      <c r="X247">
        <v>149.9</v>
      </c>
      <c r="Y247">
        <v>126.6</v>
      </c>
      <c r="Z247">
        <v>142.1</v>
      </c>
      <c r="AA247">
        <v>155.5</v>
      </c>
      <c r="AB247">
        <v>140.30000000000001</v>
      </c>
      <c r="AC247">
        <v>141.30000000000001</v>
      </c>
      <c r="AD247">
        <v>148.6</v>
      </c>
    </row>
    <row r="248" spans="1:30" x14ac:dyDescent="0.3">
      <c r="A248" t="s">
        <v>30</v>
      </c>
      <c r="B248">
        <v>2019</v>
      </c>
      <c r="C248" t="s">
        <v>46</v>
      </c>
      <c r="D248">
        <v>142.80000000000001</v>
      </c>
      <c r="E248">
        <v>165.3</v>
      </c>
      <c r="F248">
        <v>149.5</v>
      </c>
      <c r="G248">
        <v>148.69999999999999</v>
      </c>
      <c r="H248">
        <v>127.5</v>
      </c>
      <c r="I248">
        <v>144.30000000000001</v>
      </c>
      <c r="J248">
        <v>209.5</v>
      </c>
      <c r="K248">
        <v>138.80000000000001</v>
      </c>
      <c r="L248">
        <v>113.6</v>
      </c>
      <c r="M248">
        <v>149.1</v>
      </c>
      <c r="N248">
        <v>139.30000000000001</v>
      </c>
      <c r="O248">
        <v>158.30000000000001</v>
      </c>
      <c r="P248">
        <v>154.30000000000001</v>
      </c>
      <c r="Q248">
        <v>167.8</v>
      </c>
      <c r="R248">
        <v>152.6</v>
      </c>
      <c r="S248">
        <v>147.30000000000001</v>
      </c>
      <c r="T248">
        <v>151.9</v>
      </c>
      <c r="U248" t="s">
        <v>32</v>
      </c>
      <c r="V248">
        <v>149.9</v>
      </c>
      <c r="W248">
        <v>151.19999999999999</v>
      </c>
      <c r="X248">
        <v>154.80000000000001</v>
      </c>
      <c r="Y248">
        <v>135</v>
      </c>
      <c r="Z248">
        <v>149.5</v>
      </c>
      <c r="AA248">
        <v>161.1</v>
      </c>
      <c r="AB248">
        <v>140.6</v>
      </c>
      <c r="AC248">
        <v>147.1</v>
      </c>
      <c r="AD248">
        <v>152.30000000000001</v>
      </c>
    </row>
    <row r="249" spans="1:30" x14ac:dyDescent="0.3">
      <c r="A249" t="s">
        <v>33</v>
      </c>
      <c r="B249">
        <v>2019</v>
      </c>
      <c r="C249" t="s">
        <v>46</v>
      </c>
      <c r="D249">
        <v>144.9</v>
      </c>
      <c r="E249">
        <v>164.5</v>
      </c>
      <c r="F249">
        <v>153.69999999999999</v>
      </c>
      <c r="G249">
        <v>147.5</v>
      </c>
      <c r="H249">
        <v>122.7</v>
      </c>
      <c r="I249">
        <v>147.19999999999999</v>
      </c>
      <c r="J249">
        <v>231.5</v>
      </c>
      <c r="K249">
        <v>137.19999999999999</v>
      </c>
      <c r="L249">
        <v>114.7</v>
      </c>
      <c r="M249">
        <v>148</v>
      </c>
      <c r="N249">
        <v>130.80000000000001</v>
      </c>
      <c r="O249">
        <v>157.69999999999999</v>
      </c>
      <c r="P249">
        <v>156.30000000000001</v>
      </c>
      <c r="Q249">
        <v>170.4</v>
      </c>
      <c r="R249">
        <v>146.80000000000001</v>
      </c>
      <c r="S249">
        <v>132.80000000000001</v>
      </c>
      <c r="T249">
        <v>144.6</v>
      </c>
      <c r="U249">
        <v>152.80000000000001</v>
      </c>
      <c r="V249">
        <v>133.6</v>
      </c>
      <c r="W249">
        <v>139.80000000000001</v>
      </c>
      <c r="X249">
        <v>143.19999999999999</v>
      </c>
      <c r="Y249">
        <v>125.2</v>
      </c>
      <c r="Z249">
        <v>136.80000000000001</v>
      </c>
      <c r="AA249">
        <v>151.9</v>
      </c>
      <c r="AB249">
        <v>140.19999999999999</v>
      </c>
      <c r="AC249">
        <v>137.69999999999999</v>
      </c>
      <c r="AD249">
        <v>148.30000000000001</v>
      </c>
    </row>
    <row r="250" spans="1:30" x14ac:dyDescent="0.3">
      <c r="A250" t="s">
        <v>34</v>
      </c>
      <c r="B250">
        <v>2019</v>
      </c>
      <c r="C250" t="s">
        <v>46</v>
      </c>
      <c r="D250">
        <v>143.5</v>
      </c>
      <c r="E250">
        <v>165</v>
      </c>
      <c r="F250">
        <v>151.1</v>
      </c>
      <c r="G250">
        <v>148.30000000000001</v>
      </c>
      <c r="H250">
        <v>125.7</v>
      </c>
      <c r="I250">
        <v>145.69999999999999</v>
      </c>
      <c r="J250">
        <v>217</v>
      </c>
      <c r="K250">
        <v>138.30000000000001</v>
      </c>
      <c r="L250">
        <v>114</v>
      </c>
      <c r="M250">
        <v>148.69999999999999</v>
      </c>
      <c r="N250">
        <v>135.80000000000001</v>
      </c>
      <c r="O250">
        <v>158</v>
      </c>
      <c r="P250">
        <v>155</v>
      </c>
      <c r="Q250">
        <v>168.5</v>
      </c>
      <c r="R250">
        <v>150.30000000000001</v>
      </c>
      <c r="S250">
        <v>141.30000000000001</v>
      </c>
      <c r="T250">
        <v>149</v>
      </c>
      <c r="U250">
        <v>152.80000000000001</v>
      </c>
      <c r="V250">
        <v>143.69999999999999</v>
      </c>
      <c r="W250">
        <v>145.80000000000001</v>
      </c>
      <c r="X250">
        <v>150.4</v>
      </c>
      <c r="Y250">
        <v>129.80000000000001</v>
      </c>
      <c r="Z250">
        <v>142.30000000000001</v>
      </c>
      <c r="AA250">
        <v>155.69999999999999</v>
      </c>
      <c r="AB250">
        <v>140.4</v>
      </c>
      <c r="AC250">
        <v>142.5</v>
      </c>
      <c r="AD250">
        <v>150.4</v>
      </c>
    </row>
    <row r="251" spans="1:30" x14ac:dyDescent="0.3">
      <c r="A251" t="s">
        <v>30</v>
      </c>
      <c r="B251">
        <v>2020</v>
      </c>
      <c r="C251" t="s">
        <v>31</v>
      </c>
      <c r="D251">
        <v>143.69999999999999</v>
      </c>
      <c r="E251">
        <v>167.3</v>
      </c>
      <c r="F251">
        <v>153.5</v>
      </c>
      <c r="G251">
        <v>150.5</v>
      </c>
      <c r="H251">
        <v>132</v>
      </c>
      <c r="I251">
        <v>142.19999999999999</v>
      </c>
      <c r="J251">
        <v>191.5</v>
      </c>
      <c r="K251">
        <v>141.1</v>
      </c>
      <c r="L251">
        <v>113.8</v>
      </c>
      <c r="M251">
        <v>151.6</v>
      </c>
      <c r="N251">
        <v>139.69999999999999</v>
      </c>
      <c r="O251">
        <v>158.69999999999999</v>
      </c>
      <c r="P251">
        <v>153</v>
      </c>
      <c r="Q251">
        <v>168.6</v>
      </c>
      <c r="R251">
        <v>152.80000000000001</v>
      </c>
      <c r="S251">
        <v>147.4</v>
      </c>
      <c r="T251">
        <v>152.1</v>
      </c>
      <c r="U251" t="s">
        <v>32</v>
      </c>
      <c r="V251">
        <v>150.4</v>
      </c>
      <c r="W251">
        <v>151.69999999999999</v>
      </c>
      <c r="X251">
        <v>155.69999999999999</v>
      </c>
      <c r="Y251">
        <v>136.30000000000001</v>
      </c>
      <c r="Z251">
        <v>150.1</v>
      </c>
      <c r="AA251">
        <v>161.69999999999999</v>
      </c>
      <c r="AB251">
        <v>142.5</v>
      </c>
      <c r="AC251">
        <v>148.1</v>
      </c>
      <c r="AD251">
        <v>151.9</v>
      </c>
    </row>
    <row r="252" spans="1:30" x14ac:dyDescent="0.3">
      <c r="A252" t="s">
        <v>33</v>
      </c>
      <c r="B252">
        <v>2020</v>
      </c>
      <c r="C252" t="s">
        <v>31</v>
      </c>
      <c r="D252">
        <v>145.6</v>
      </c>
      <c r="E252">
        <v>167.6</v>
      </c>
      <c r="F252">
        <v>157</v>
      </c>
      <c r="G252">
        <v>149.30000000000001</v>
      </c>
      <c r="H252">
        <v>126.3</v>
      </c>
      <c r="I252">
        <v>144.4</v>
      </c>
      <c r="J252">
        <v>207.8</v>
      </c>
      <c r="K252">
        <v>139.1</v>
      </c>
      <c r="L252">
        <v>114.8</v>
      </c>
      <c r="M252">
        <v>149.5</v>
      </c>
      <c r="N252">
        <v>131.1</v>
      </c>
      <c r="O252">
        <v>158.5</v>
      </c>
      <c r="P252">
        <v>154.4</v>
      </c>
      <c r="Q252">
        <v>170.8</v>
      </c>
      <c r="R252">
        <v>147</v>
      </c>
      <c r="S252">
        <v>133.19999999999999</v>
      </c>
      <c r="T252">
        <v>144.9</v>
      </c>
      <c r="U252">
        <v>153.9</v>
      </c>
      <c r="V252">
        <v>135.1</v>
      </c>
      <c r="W252">
        <v>140.1</v>
      </c>
      <c r="X252">
        <v>143.80000000000001</v>
      </c>
      <c r="Y252">
        <v>126.1</v>
      </c>
      <c r="Z252">
        <v>137.19999999999999</v>
      </c>
      <c r="AA252">
        <v>152.1</v>
      </c>
      <c r="AB252">
        <v>142.1</v>
      </c>
      <c r="AC252">
        <v>138.4</v>
      </c>
      <c r="AD252">
        <v>148.19999999999999</v>
      </c>
    </row>
    <row r="253" spans="1:30" x14ac:dyDescent="0.3">
      <c r="A253" t="s">
        <v>34</v>
      </c>
      <c r="B253">
        <v>2020</v>
      </c>
      <c r="C253" t="s">
        <v>31</v>
      </c>
      <c r="D253">
        <v>144.30000000000001</v>
      </c>
      <c r="E253">
        <v>167.4</v>
      </c>
      <c r="F253">
        <v>154.9</v>
      </c>
      <c r="G253">
        <v>150.1</v>
      </c>
      <c r="H253">
        <v>129.9</v>
      </c>
      <c r="I253">
        <v>143.19999999999999</v>
      </c>
      <c r="J253">
        <v>197</v>
      </c>
      <c r="K253">
        <v>140.4</v>
      </c>
      <c r="L253">
        <v>114.1</v>
      </c>
      <c r="M253">
        <v>150.9</v>
      </c>
      <c r="N253">
        <v>136.1</v>
      </c>
      <c r="O253">
        <v>158.6</v>
      </c>
      <c r="P253">
        <v>153.5</v>
      </c>
      <c r="Q253">
        <v>169.2</v>
      </c>
      <c r="R253">
        <v>150.5</v>
      </c>
      <c r="S253">
        <v>141.5</v>
      </c>
      <c r="T253">
        <v>149.19999999999999</v>
      </c>
      <c r="U253">
        <v>153.9</v>
      </c>
      <c r="V253">
        <v>144.6</v>
      </c>
      <c r="W253">
        <v>146.19999999999999</v>
      </c>
      <c r="X253">
        <v>151.19999999999999</v>
      </c>
      <c r="Y253">
        <v>130.9</v>
      </c>
      <c r="Z253">
        <v>142.80000000000001</v>
      </c>
      <c r="AA253">
        <v>156.1</v>
      </c>
      <c r="AB253">
        <v>142.30000000000001</v>
      </c>
      <c r="AC253">
        <v>143.4</v>
      </c>
      <c r="AD253">
        <v>150.19999999999999</v>
      </c>
    </row>
    <row r="254" spans="1:30" x14ac:dyDescent="0.3">
      <c r="A254" t="s">
        <v>30</v>
      </c>
      <c r="B254">
        <v>2020</v>
      </c>
      <c r="C254" t="s">
        <v>35</v>
      </c>
      <c r="D254">
        <v>144.19999999999999</v>
      </c>
      <c r="E254">
        <v>167.5</v>
      </c>
      <c r="F254">
        <v>150.9</v>
      </c>
      <c r="G254">
        <v>150.9</v>
      </c>
      <c r="H254">
        <v>133.69999999999999</v>
      </c>
      <c r="I254">
        <v>140.69999999999999</v>
      </c>
      <c r="J254">
        <v>165.1</v>
      </c>
      <c r="K254">
        <v>141.80000000000001</v>
      </c>
      <c r="L254">
        <v>113.1</v>
      </c>
      <c r="M254">
        <v>152.80000000000001</v>
      </c>
      <c r="N254">
        <v>140.1</v>
      </c>
      <c r="O254">
        <v>159.19999999999999</v>
      </c>
      <c r="P254">
        <v>149.80000000000001</v>
      </c>
      <c r="Q254">
        <v>169.4</v>
      </c>
      <c r="R254">
        <v>153</v>
      </c>
      <c r="S254">
        <v>147.5</v>
      </c>
      <c r="T254">
        <v>152.30000000000001</v>
      </c>
      <c r="U254" t="s">
        <v>32</v>
      </c>
      <c r="V254">
        <v>152.30000000000001</v>
      </c>
      <c r="W254">
        <v>151.80000000000001</v>
      </c>
      <c r="X254">
        <v>156.19999999999999</v>
      </c>
      <c r="Y254">
        <v>136</v>
      </c>
      <c r="Z254">
        <v>150.4</v>
      </c>
      <c r="AA254">
        <v>161.9</v>
      </c>
      <c r="AB254">
        <v>143.4</v>
      </c>
      <c r="AC254">
        <v>148.4</v>
      </c>
      <c r="AD254">
        <v>150.4</v>
      </c>
    </row>
    <row r="255" spans="1:30" x14ac:dyDescent="0.3">
      <c r="A255" t="s">
        <v>33</v>
      </c>
      <c r="B255">
        <v>2020</v>
      </c>
      <c r="C255" t="s">
        <v>35</v>
      </c>
      <c r="D255">
        <v>146.19999999999999</v>
      </c>
      <c r="E255">
        <v>167.6</v>
      </c>
      <c r="F255">
        <v>153.1</v>
      </c>
      <c r="G255">
        <v>150.69999999999999</v>
      </c>
      <c r="H255">
        <v>127.4</v>
      </c>
      <c r="I255">
        <v>143.1</v>
      </c>
      <c r="J255">
        <v>181.7</v>
      </c>
      <c r="K255">
        <v>139.6</v>
      </c>
      <c r="L255">
        <v>114.6</v>
      </c>
      <c r="M255">
        <v>150.4</v>
      </c>
      <c r="N255">
        <v>131.5</v>
      </c>
      <c r="O255">
        <v>159</v>
      </c>
      <c r="P255">
        <v>151.69999999999999</v>
      </c>
      <c r="Q255">
        <v>172</v>
      </c>
      <c r="R255">
        <v>147.30000000000001</v>
      </c>
      <c r="S255">
        <v>133.5</v>
      </c>
      <c r="T255">
        <v>145.19999999999999</v>
      </c>
      <c r="U255">
        <v>154.80000000000001</v>
      </c>
      <c r="V255">
        <v>138.9</v>
      </c>
      <c r="W255">
        <v>140.4</v>
      </c>
      <c r="X255">
        <v>144.4</v>
      </c>
      <c r="Y255">
        <v>125.2</v>
      </c>
      <c r="Z255">
        <v>137.69999999999999</v>
      </c>
      <c r="AA255">
        <v>152.19999999999999</v>
      </c>
      <c r="AB255">
        <v>143.5</v>
      </c>
      <c r="AC255">
        <v>138.4</v>
      </c>
      <c r="AD255">
        <v>147.69999999999999</v>
      </c>
    </row>
    <row r="256" spans="1:30" x14ac:dyDescent="0.3">
      <c r="A256" t="s">
        <v>34</v>
      </c>
      <c r="B256">
        <v>2020</v>
      </c>
      <c r="C256" t="s">
        <v>35</v>
      </c>
      <c r="D256">
        <v>144.80000000000001</v>
      </c>
      <c r="E256">
        <v>167.5</v>
      </c>
      <c r="F256">
        <v>151.80000000000001</v>
      </c>
      <c r="G256">
        <v>150.80000000000001</v>
      </c>
      <c r="H256">
        <v>131.4</v>
      </c>
      <c r="I256">
        <v>141.80000000000001</v>
      </c>
      <c r="J256">
        <v>170.7</v>
      </c>
      <c r="K256">
        <v>141.1</v>
      </c>
      <c r="L256">
        <v>113.6</v>
      </c>
      <c r="M256">
        <v>152</v>
      </c>
      <c r="N256">
        <v>136.5</v>
      </c>
      <c r="O256">
        <v>159.1</v>
      </c>
      <c r="P256">
        <v>150.5</v>
      </c>
      <c r="Q256">
        <v>170.1</v>
      </c>
      <c r="R256">
        <v>150.80000000000001</v>
      </c>
      <c r="S256">
        <v>141.69999999999999</v>
      </c>
      <c r="T256">
        <v>149.5</v>
      </c>
      <c r="U256">
        <v>154.80000000000001</v>
      </c>
      <c r="V256">
        <v>147.19999999999999</v>
      </c>
      <c r="W256">
        <v>146.4</v>
      </c>
      <c r="X256">
        <v>151.69999999999999</v>
      </c>
      <c r="Y256">
        <v>130.30000000000001</v>
      </c>
      <c r="Z256">
        <v>143.19999999999999</v>
      </c>
      <c r="AA256">
        <v>156.19999999999999</v>
      </c>
      <c r="AB256">
        <v>143.4</v>
      </c>
      <c r="AC256">
        <v>143.6</v>
      </c>
      <c r="AD256">
        <v>149.1</v>
      </c>
    </row>
    <row r="257" spans="1:30" x14ac:dyDescent="0.3">
      <c r="A257" t="s">
        <v>30</v>
      </c>
      <c r="B257">
        <v>2020</v>
      </c>
      <c r="C257" t="s">
        <v>36</v>
      </c>
      <c r="D257">
        <v>144.4</v>
      </c>
      <c r="E257">
        <v>166.8</v>
      </c>
      <c r="F257">
        <v>147.6</v>
      </c>
      <c r="G257">
        <v>151.69999999999999</v>
      </c>
      <c r="H257">
        <v>133.30000000000001</v>
      </c>
      <c r="I257">
        <v>141.80000000000001</v>
      </c>
      <c r="J257">
        <v>152.30000000000001</v>
      </c>
      <c r="K257">
        <v>141.80000000000001</v>
      </c>
      <c r="L257">
        <v>112.6</v>
      </c>
      <c r="M257">
        <v>154</v>
      </c>
      <c r="N257">
        <v>140.1</v>
      </c>
      <c r="O257">
        <v>160</v>
      </c>
      <c r="P257">
        <v>148.19999999999999</v>
      </c>
      <c r="Q257">
        <v>170.5</v>
      </c>
      <c r="R257">
        <v>153.4</v>
      </c>
      <c r="S257">
        <v>147.6</v>
      </c>
      <c r="T257">
        <v>152.5</v>
      </c>
      <c r="U257" t="s">
        <v>32</v>
      </c>
      <c r="V257">
        <v>153.4</v>
      </c>
      <c r="W257">
        <v>151.5</v>
      </c>
      <c r="X257">
        <v>156.69999999999999</v>
      </c>
      <c r="Y257">
        <v>135.80000000000001</v>
      </c>
      <c r="Z257">
        <v>151.19999999999999</v>
      </c>
      <c r="AA257">
        <v>161.19999999999999</v>
      </c>
      <c r="AB257">
        <v>145.1</v>
      </c>
      <c r="AC257">
        <v>148.6</v>
      </c>
      <c r="AD257">
        <v>149.80000000000001</v>
      </c>
    </row>
    <row r="258" spans="1:30" x14ac:dyDescent="0.3">
      <c r="A258" t="s">
        <v>33</v>
      </c>
      <c r="B258">
        <v>2020</v>
      </c>
      <c r="C258" t="s">
        <v>36</v>
      </c>
      <c r="D258">
        <v>146.5</v>
      </c>
      <c r="E258">
        <v>167.5</v>
      </c>
      <c r="F258">
        <v>148.9</v>
      </c>
      <c r="G258">
        <v>151.1</v>
      </c>
      <c r="H258">
        <v>127.5</v>
      </c>
      <c r="I258">
        <v>143.30000000000001</v>
      </c>
      <c r="J258">
        <v>167</v>
      </c>
      <c r="K258">
        <v>139.69999999999999</v>
      </c>
      <c r="L258">
        <v>114.4</v>
      </c>
      <c r="M258">
        <v>151.5</v>
      </c>
      <c r="N258">
        <v>131.9</v>
      </c>
      <c r="O258">
        <v>159.1</v>
      </c>
      <c r="P258">
        <v>150.1</v>
      </c>
      <c r="Q258">
        <v>173.3</v>
      </c>
      <c r="R258">
        <v>147.69999999999999</v>
      </c>
      <c r="S258">
        <v>133.80000000000001</v>
      </c>
      <c r="T258">
        <v>145.6</v>
      </c>
      <c r="U258">
        <v>154.5</v>
      </c>
      <c r="V258">
        <v>141.4</v>
      </c>
      <c r="W258">
        <v>140.80000000000001</v>
      </c>
      <c r="X258">
        <v>145</v>
      </c>
      <c r="Y258">
        <v>124.6</v>
      </c>
      <c r="Z258">
        <v>137.9</v>
      </c>
      <c r="AA258">
        <v>152.5</v>
      </c>
      <c r="AB258">
        <v>145.30000000000001</v>
      </c>
      <c r="AC258">
        <v>138.69999999999999</v>
      </c>
      <c r="AD258">
        <v>147.30000000000001</v>
      </c>
    </row>
    <row r="259" spans="1:30" x14ac:dyDescent="0.3">
      <c r="A259" t="s">
        <v>34</v>
      </c>
      <c r="B259">
        <v>2020</v>
      </c>
      <c r="C259" t="s">
        <v>36</v>
      </c>
      <c r="D259">
        <v>145.1</v>
      </c>
      <c r="E259">
        <v>167</v>
      </c>
      <c r="F259">
        <v>148.1</v>
      </c>
      <c r="G259">
        <v>151.5</v>
      </c>
      <c r="H259">
        <v>131.19999999999999</v>
      </c>
      <c r="I259">
        <v>142.5</v>
      </c>
      <c r="J259">
        <v>157.30000000000001</v>
      </c>
      <c r="K259">
        <v>141.1</v>
      </c>
      <c r="L259">
        <v>113.2</v>
      </c>
      <c r="M259">
        <v>153.19999999999999</v>
      </c>
      <c r="N259">
        <v>136.69999999999999</v>
      </c>
      <c r="O259">
        <v>159.6</v>
      </c>
      <c r="P259">
        <v>148.9</v>
      </c>
      <c r="Q259">
        <v>171.2</v>
      </c>
      <c r="R259">
        <v>151.19999999999999</v>
      </c>
      <c r="S259">
        <v>141.9</v>
      </c>
      <c r="T259">
        <v>149.80000000000001</v>
      </c>
      <c r="U259">
        <v>154.5</v>
      </c>
      <c r="V259">
        <v>148.9</v>
      </c>
      <c r="W259">
        <v>146.4</v>
      </c>
      <c r="X259">
        <v>152.30000000000001</v>
      </c>
      <c r="Y259">
        <v>129.9</v>
      </c>
      <c r="Z259">
        <v>143.69999999999999</v>
      </c>
      <c r="AA259">
        <v>156.1</v>
      </c>
      <c r="AB259">
        <v>145.19999999999999</v>
      </c>
      <c r="AC259">
        <v>143.80000000000001</v>
      </c>
      <c r="AD259">
        <v>148.6</v>
      </c>
    </row>
    <row r="260" spans="1:30" x14ac:dyDescent="0.3">
      <c r="A260" t="s">
        <v>30</v>
      </c>
      <c r="B260">
        <v>2020</v>
      </c>
      <c r="C260" t="s">
        <v>37</v>
      </c>
      <c r="D260">
        <v>147.19999999999999</v>
      </c>
      <c r="E260" t="s">
        <v>32</v>
      </c>
      <c r="F260">
        <v>146.9</v>
      </c>
      <c r="G260">
        <v>155.6</v>
      </c>
      <c r="H260">
        <v>137.1</v>
      </c>
      <c r="I260">
        <v>147.30000000000001</v>
      </c>
      <c r="J260">
        <v>162.69999999999999</v>
      </c>
      <c r="K260">
        <v>150.19999999999999</v>
      </c>
      <c r="L260">
        <v>119.8</v>
      </c>
      <c r="M260">
        <v>158.69999999999999</v>
      </c>
      <c r="N260">
        <v>139.19999999999999</v>
      </c>
      <c r="O260" t="s">
        <v>32</v>
      </c>
      <c r="P260">
        <v>150.1</v>
      </c>
      <c r="Q260" t="s">
        <v>32</v>
      </c>
      <c r="R260" t="s">
        <v>32</v>
      </c>
      <c r="S260" t="s">
        <v>32</v>
      </c>
      <c r="T260" t="s">
        <v>32</v>
      </c>
      <c r="U260" t="s">
        <v>32</v>
      </c>
      <c r="V260">
        <v>148.4</v>
      </c>
      <c r="W260" t="s">
        <v>32</v>
      </c>
      <c r="X260">
        <v>154.30000000000001</v>
      </c>
      <c r="Y260" t="s">
        <v>32</v>
      </c>
      <c r="Z260" t="s">
        <v>32</v>
      </c>
      <c r="AA260" t="s">
        <v>32</v>
      </c>
      <c r="AB260" t="s">
        <v>32</v>
      </c>
      <c r="AC260" t="s">
        <v>32</v>
      </c>
      <c r="AD260" t="s">
        <v>32</v>
      </c>
    </row>
    <row r="261" spans="1:30" x14ac:dyDescent="0.3">
      <c r="A261" t="s">
        <v>33</v>
      </c>
      <c r="B261">
        <v>2020</v>
      </c>
      <c r="C261" t="s">
        <v>37</v>
      </c>
      <c r="D261">
        <v>151.80000000000001</v>
      </c>
      <c r="E261" t="s">
        <v>32</v>
      </c>
      <c r="F261">
        <v>151.9</v>
      </c>
      <c r="G261">
        <v>155.5</v>
      </c>
      <c r="H261">
        <v>131.6</v>
      </c>
      <c r="I261">
        <v>152.9</v>
      </c>
      <c r="J261">
        <v>180</v>
      </c>
      <c r="K261">
        <v>150.80000000000001</v>
      </c>
      <c r="L261">
        <v>121.2</v>
      </c>
      <c r="M261">
        <v>154</v>
      </c>
      <c r="N261">
        <v>133.5</v>
      </c>
      <c r="O261" t="s">
        <v>32</v>
      </c>
      <c r="P261">
        <v>153.5</v>
      </c>
      <c r="Q261" t="s">
        <v>32</v>
      </c>
      <c r="R261" t="s">
        <v>32</v>
      </c>
      <c r="S261" t="s">
        <v>32</v>
      </c>
      <c r="T261" t="s">
        <v>32</v>
      </c>
      <c r="U261">
        <v>155.6</v>
      </c>
      <c r="V261">
        <v>137.1</v>
      </c>
      <c r="W261" t="s">
        <v>32</v>
      </c>
      <c r="X261">
        <v>144.80000000000001</v>
      </c>
      <c r="Y261" t="s">
        <v>32</v>
      </c>
      <c r="Z261" t="s">
        <v>32</v>
      </c>
      <c r="AA261" t="s">
        <v>32</v>
      </c>
      <c r="AB261" t="s">
        <v>32</v>
      </c>
      <c r="AC261" t="s">
        <v>32</v>
      </c>
      <c r="AD261" t="s">
        <v>32</v>
      </c>
    </row>
    <row r="262" spans="1:30" x14ac:dyDescent="0.3">
      <c r="A262" t="s">
        <v>34</v>
      </c>
      <c r="B262">
        <v>2020</v>
      </c>
      <c r="C262" t="s">
        <v>37</v>
      </c>
      <c r="D262">
        <v>148.69999999999999</v>
      </c>
      <c r="E262" t="s">
        <v>32</v>
      </c>
      <c r="F262">
        <v>148.80000000000001</v>
      </c>
      <c r="G262">
        <v>155.6</v>
      </c>
      <c r="H262">
        <v>135.1</v>
      </c>
      <c r="I262">
        <v>149.9</v>
      </c>
      <c r="J262">
        <v>168.6</v>
      </c>
      <c r="K262">
        <v>150.4</v>
      </c>
      <c r="L262">
        <v>120.3</v>
      </c>
      <c r="M262">
        <v>157.1</v>
      </c>
      <c r="N262">
        <v>136.80000000000001</v>
      </c>
      <c r="O262" t="s">
        <v>32</v>
      </c>
      <c r="P262">
        <v>151.4</v>
      </c>
      <c r="Q262" t="s">
        <v>32</v>
      </c>
      <c r="R262" t="s">
        <v>32</v>
      </c>
      <c r="S262" t="s">
        <v>32</v>
      </c>
      <c r="T262" t="s">
        <v>32</v>
      </c>
      <c r="U262">
        <v>155.6</v>
      </c>
      <c r="V262">
        <v>144.1</v>
      </c>
      <c r="W262" t="s">
        <v>32</v>
      </c>
      <c r="X262">
        <v>150.69999999999999</v>
      </c>
      <c r="Y262" t="s">
        <v>32</v>
      </c>
      <c r="Z262" t="s">
        <v>32</v>
      </c>
      <c r="AA262" t="s">
        <v>32</v>
      </c>
      <c r="AB262" t="s">
        <v>32</v>
      </c>
      <c r="AC262" t="s">
        <v>32</v>
      </c>
      <c r="AD262" t="s">
        <v>32</v>
      </c>
    </row>
    <row r="263" spans="1:30" x14ac:dyDescent="0.3">
      <c r="A263" t="s">
        <v>30</v>
      </c>
      <c r="B263">
        <v>2020</v>
      </c>
      <c r="C263" t="s">
        <v>38</v>
      </c>
      <c r="D263" t="s">
        <v>32</v>
      </c>
      <c r="E263" t="s">
        <v>32</v>
      </c>
      <c r="F263" t="s">
        <v>32</v>
      </c>
      <c r="G263" t="s">
        <v>32</v>
      </c>
      <c r="H263" t="s">
        <v>32</v>
      </c>
      <c r="I263" t="s">
        <v>32</v>
      </c>
      <c r="J263" t="s">
        <v>32</v>
      </c>
      <c r="K263" t="s">
        <v>32</v>
      </c>
      <c r="L263" t="s">
        <v>32</v>
      </c>
      <c r="M263" t="s">
        <v>32</v>
      </c>
      <c r="N263" t="s">
        <v>32</v>
      </c>
      <c r="O263" t="s">
        <v>32</v>
      </c>
      <c r="P263" t="s">
        <v>32</v>
      </c>
      <c r="Q263" t="s">
        <v>32</v>
      </c>
      <c r="R263" t="s">
        <v>32</v>
      </c>
      <c r="S263" t="s">
        <v>32</v>
      </c>
      <c r="T263" t="s">
        <v>32</v>
      </c>
      <c r="U263" t="s">
        <v>32</v>
      </c>
      <c r="V263" t="s">
        <v>32</v>
      </c>
      <c r="W263" t="s">
        <v>32</v>
      </c>
      <c r="X263" t="s">
        <v>32</v>
      </c>
      <c r="Y263" t="s">
        <v>32</v>
      </c>
      <c r="Z263" t="s">
        <v>32</v>
      </c>
      <c r="AA263" t="s">
        <v>32</v>
      </c>
      <c r="AB263" t="s">
        <v>32</v>
      </c>
      <c r="AC263" t="s">
        <v>32</v>
      </c>
      <c r="AD263" t="s">
        <v>32</v>
      </c>
    </row>
    <row r="264" spans="1:30" x14ac:dyDescent="0.3">
      <c r="A264" t="s">
        <v>33</v>
      </c>
      <c r="B264">
        <v>2020</v>
      </c>
      <c r="C264" t="s">
        <v>38</v>
      </c>
      <c r="D264" t="s">
        <v>32</v>
      </c>
      <c r="E264" t="s">
        <v>32</v>
      </c>
      <c r="F264" t="s">
        <v>32</v>
      </c>
      <c r="G264" t="s">
        <v>32</v>
      </c>
      <c r="H264" t="s">
        <v>32</v>
      </c>
      <c r="I264" t="s">
        <v>32</v>
      </c>
      <c r="J264" t="s">
        <v>32</v>
      </c>
      <c r="K264" t="s">
        <v>32</v>
      </c>
      <c r="L264" t="s">
        <v>32</v>
      </c>
      <c r="M264" t="s">
        <v>32</v>
      </c>
      <c r="N264" t="s">
        <v>32</v>
      </c>
      <c r="O264" t="s">
        <v>32</v>
      </c>
      <c r="P264" t="s">
        <v>32</v>
      </c>
      <c r="Q264" t="s">
        <v>32</v>
      </c>
      <c r="R264" t="s">
        <v>32</v>
      </c>
      <c r="S264" t="s">
        <v>32</v>
      </c>
      <c r="T264" t="s">
        <v>32</v>
      </c>
      <c r="U264" t="s">
        <v>32</v>
      </c>
      <c r="V264" t="s">
        <v>32</v>
      </c>
      <c r="W264" t="s">
        <v>32</v>
      </c>
      <c r="X264" t="s">
        <v>32</v>
      </c>
      <c r="Y264" t="s">
        <v>32</v>
      </c>
      <c r="Z264" t="s">
        <v>32</v>
      </c>
      <c r="AA264" t="s">
        <v>32</v>
      </c>
      <c r="AB264" t="s">
        <v>32</v>
      </c>
      <c r="AC264" t="s">
        <v>32</v>
      </c>
      <c r="AD264" t="s">
        <v>32</v>
      </c>
    </row>
    <row r="265" spans="1:30" x14ac:dyDescent="0.3">
      <c r="A265" t="s">
        <v>34</v>
      </c>
      <c r="B265">
        <v>2020</v>
      </c>
      <c r="C265" t="s">
        <v>38</v>
      </c>
      <c r="D265" t="s">
        <v>32</v>
      </c>
      <c r="E265" t="s">
        <v>32</v>
      </c>
      <c r="F265" t="s">
        <v>32</v>
      </c>
      <c r="G265" t="s">
        <v>32</v>
      </c>
      <c r="H265" t="s">
        <v>32</v>
      </c>
      <c r="I265" t="s">
        <v>32</v>
      </c>
      <c r="J265" t="s">
        <v>32</v>
      </c>
      <c r="K265" t="s">
        <v>32</v>
      </c>
      <c r="L265" t="s">
        <v>32</v>
      </c>
      <c r="M265" t="s">
        <v>32</v>
      </c>
      <c r="N265" t="s">
        <v>32</v>
      </c>
      <c r="O265" t="s">
        <v>32</v>
      </c>
      <c r="P265" t="s">
        <v>32</v>
      </c>
      <c r="Q265" t="s">
        <v>32</v>
      </c>
      <c r="R265" t="s">
        <v>32</v>
      </c>
      <c r="S265" t="s">
        <v>32</v>
      </c>
      <c r="T265" t="s">
        <v>32</v>
      </c>
      <c r="U265" t="s">
        <v>32</v>
      </c>
      <c r="V265" t="s">
        <v>32</v>
      </c>
      <c r="W265" t="s">
        <v>32</v>
      </c>
      <c r="X265" t="s">
        <v>32</v>
      </c>
      <c r="Y265" t="s">
        <v>32</v>
      </c>
      <c r="Z265" t="s">
        <v>32</v>
      </c>
      <c r="AA265" t="s">
        <v>32</v>
      </c>
      <c r="AB265" t="s">
        <v>32</v>
      </c>
      <c r="AC265" t="s">
        <v>32</v>
      </c>
      <c r="AD265" t="s">
        <v>32</v>
      </c>
    </row>
    <row r="266" spans="1:30" x14ac:dyDescent="0.3">
      <c r="A266" t="s">
        <v>30</v>
      </c>
      <c r="B266">
        <v>2020</v>
      </c>
      <c r="C266" t="s">
        <v>39</v>
      </c>
      <c r="D266">
        <v>148.19999999999999</v>
      </c>
      <c r="E266">
        <v>190.3</v>
      </c>
      <c r="F266">
        <v>149.4</v>
      </c>
      <c r="G266">
        <v>153.30000000000001</v>
      </c>
      <c r="H266">
        <v>138.19999999999999</v>
      </c>
      <c r="I266">
        <v>143.19999999999999</v>
      </c>
      <c r="J266">
        <v>148.9</v>
      </c>
      <c r="K266">
        <v>150.30000000000001</v>
      </c>
      <c r="L266">
        <v>113.2</v>
      </c>
      <c r="M266">
        <v>159.80000000000001</v>
      </c>
      <c r="N266">
        <v>142.1</v>
      </c>
      <c r="O266">
        <v>161.80000000000001</v>
      </c>
      <c r="P266">
        <v>152.30000000000001</v>
      </c>
      <c r="Q266">
        <v>182.4</v>
      </c>
      <c r="R266">
        <v>154.69999999999999</v>
      </c>
      <c r="S266">
        <v>150</v>
      </c>
      <c r="T266">
        <v>154.1</v>
      </c>
      <c r="U266" t="s">
        <v>32</v>
      </c>
      <c r="V266">
        <v>144.9</v>
      </c>
      <c r="W266">
        <v>151.69999999999999</v>
      </c>
      <c r="X266">
        <v>158.19999999999999</v>
      </c>
      <c r="Y266">
        <v>141.4</v>
      </c>
      <c r="Z266">
        <v>153.19999999999999</v>
      </c>
      <c r="AA266">
        <v>161.80000000000001</v>
      </c>
      <c r="AB266">
        <v>151.19999999999999</v>
      </c>
      <c r="AC266">
        <v>151.69999999999999</v>
      </c>
      <c r="AD266">
        <v>152.69999999999999</v>
      </c>
    </row>
    <row r="267" spans="1:30" x14ac:dyDescent="0.3">
      <c r="A267" t="s">
        <v>33</v>
      </c>
      <c r="B267">
        <v>2020</v>
      </c>
      <c r="C267" t="s">
        <v>39</v>
      </c>
      <c r="D267">
        <v>152.69999999999999</v>
      </c>
      <c r="E267">
        <v>197</v>
      </c>
      <c r="F267">
        <v>154.6</v>
      </c>
      <c r="G267">
        <v>153.4</v>
      </c>
      <c r="H267">
        <v>132.9</v>
      </c>
      <c r="I267">
        <v>151.80000000000001</v>
      </c>
      <c r="J267">
        <v>171.2</v>
      </c>
      <c r="K267">
        <v>152</v>
      </c>
      <c r="L267">
        <v>116.3</v>
      </c>
      <c r="M267">
        <v>158.80000000000001</v>
      </c>
      <c r="N267">
        <v>135.6</v>
      </c>
      <c r="O267">
        <v>161.69999999999999</v>
      </c>
      <c r="P267">
        <v>157</v>
      </c>
      <c r="Q267">
        <v>186.7</v>
      </c>
      <c r="R267">
        <v>149.1</v>
      </c>
      <c r="S267">
        <v>136.6</v>
      </c>
      <c r="T267">
        <v>147.19999999999999</v>
      </c>
      <c r="U267">
        <v>154.69999999999999</v>
      </c>
      <c r="V267">
        <v>137.1</v>
      </c>
      <c r="W267">
        <v>140.4</v>
      </c>
      <c r="X267">
        <v>148.1</v>
      </c>
      <c r="Y267">
        <v>129.30000000000001</v>
      </c>
      <c r="Z267">
        <v>144.5</v>
      </c>
      <c r="AA267">
        <v>152.5</v>
      </c>
      <c r="AB267">
        <v>152.19999999999999</v>
      </c>
      <c r="AC267">
        <v>142</v>
      </c>
      <c r="AD267">
        <v>150.80000000000001</v>
      </c>
    </row>
    <row r="268" spans="1:30" x14ac:dyDescent="0.3">
      <c r="A268" t="s">
        <v>34</v>
      </c>
      <c r="B268">
        <v>2020</v>
      </c>
      <c r="C268" t="s">
        <v>39</v>
      </c>
      <c r="D268">
        <v>149.6</v>
      </c>
      <c r="E268">
        <v>192.7</v>
      </c>
      <c r="F268">
        <v>151.4</v>
      </c>
      <c r="G268">
        <v>153.30000000000001</v>
      </c>
      <c r="H268">
        <v>136.30000000000001</v>
      </c>
      <c r="I268">
        <v>147.19999999999999</v>
      </c>
      <c r="J268">
        <v>156.5</v>
      </c>
      <c r="K268">
        <v>150.9</v>
      </c>
      <c r="L268">
        <v>114.2</v>
      </c>
      <c r="M268">
        <v>159.5</v>
      </c>
      <c r="N268">
        <v>139.4</v>
      </c>
      <c r="O268">
        <v>161.80000000000001</v>
      </c>
      <c r="P268">
        <v>154</v>
      </c>
      <c r="Q268">
        <v>183.5</v>
      </c>
      <c r="R268">
        <v>152.5</v>
      </c>
      <c r="S268">
        <v>144.4</v>
      </c>
      <c r="T268">
        <v>151.4</v>
      </c>
      <c r="U268">
        <v>154.69999999999999</v>
      </c>
      <c r="V268">
        <v>141.9</v>
      </c>
      <c r="W268">
        <v>146.4</v>
      </c>
      <c r="X268">
        <v>154.4</v>
      </c>
      <c r="Y268">
        <v>135</v>
      </c>
      <c r="Z268">
        <v>148.30000000000001</v>
      </c>
      <c r="AA268">
        <v>156.4</v>
      </c>
      <c r="AB268">
        <v>151.6</v>
      </c>
      <c r="AC268">
        <v>147</v>
      </c>
      <c r="AD268">
        <v>151.80000000000001</v>
      </c>
    </row>
    <row r="269" spans="1:30" x14ac:dyDescent="0.3">
      <c r="A269" t="s">
        <v>30</v>
      </c>
      <c r="B269">
        <v>2020</v>
      </c>
      <c r="C269" t="s">
        <v>40</v>
      </c>
      <c r="D269">
        <v>148.19999999999999</v>
      </c>
      <c r="E269">
        <v>190.3</v>
      </c>
      <c r="F269">
        <v>149.4</v>
      </c>
      <c r="G269">
        <v>153.30000000000001</v>
      </c>
      <c r="H269">
        <v>138.19999999999999</v>
      </c>
      <c r="I269">
        <v>143.19999999999999</v>
      </c>
      <c r="J269">
        <v>148.9</v>
      </c>
      <c r="K269">
        <v>150.30000000000001</v>
      </c>
      <c r="L269">
        <v>113.2</v>
      </c>
      <c r="M269">
        <v>159.80000000000001</v>
      </c>
      <c r="N269">
        <v>142.1</v>
      </c>
      <c r="O269">
        <v>161.80000000000001</v>
      </c>
      <c r="P269">
        <v>152.30000000000001</v>
      </c>
      <c r="Q269">
        <v>182.4</v>
      </c>
      <c r="R269">
        <v>154.69999999999999</v>
      </c>
      <c r="S269">
        <v>150</v>
      </c>
      <c r="T269">
        <v>154.1</v>
      </c>
      <c r="U269" t="s">
        <v>32</v>
      </c>
      <c r="V269">
        <v>144.9</v>
      </c>
      <c r="W269">
        <v>151.69999999999999</v>
      </c>
      <c r="X269">
        <v>158.19999999999999</v>
      </c>
      <c r="Y269">
        <v>141.4</v>
      </c>
      <c r="Z269">
        <v>153.19999999999999</v>
      </c>
      <c r="AA269">
        <v>161.80000000000001</v>
      </c>
      <c r="AB269">
        <v>151.19999999999999</v>
      </c>
      <c r="AC269">
        <v>151.69999999999999</v>
      </c>
      <c r="AD269">
        <v>152.69999999999999</v>
      </c>
    </row>
    <row r="270" spans="1:30" x14ac:dyDescent="0.3">
      <c r="A270" t="s">
        <v>33</v>
      </c>
      <c r="B270">
        <v>2020</v>
      </c>
      <c r="C270" t="s">
        <v>40</v>
      </c>
      <c r="D270">
        <v>152.69999999999999</v>
      </c>
      <c r="E270">
        <v>197</v>
      </c>
      <c r="F270">
        <v>154.6</v>
      </c>
      <c r="G270">
        <v>153.4</v>
      </c>
      <c r="H270">
        <v>132.9</v>
      </c>
      <c r="I270">
        <v>151.80000000000001</v>
      </c>
      <c r="J270">
        <v>171.2</v>
      </c>
      <c r="K270">
        <v>152</v>
      </c>
      <c r="L270">
        <v>116.3</v>
      </c>
      <c r="M270">
        <v>158.80000000000001</v>
      </c>
      <c r="N270">
        <v>135.6</v>
      </c>
      <c r="O270">
        <v>161.69999999999999</v>
      </c>
      <c r="P270">
        <v>157</v>
      </c>
      <c r="Q270">
        <v>186.7</v>
      </c>
      <c r="R270">
        <v>149.1</v>
      </c>
      <c r="S270">
        <v>136.6</v>
      </c>
      <c r="T270">
        <v>147.19999999999999</v>
      </c>
      <c r="U270">
        <v>154.69999999999999</v>
      </c>
      <c r="V270">
        <v>137.1</v>
      </c>
      <c r="W270">
        <v>140.4</v>
      </c>
      <c r="X270">
        <v>148.1</v>
      </c>
      <c r="Y270">
        <v>129.30000000000001</v>
      </c>
      <c r="Z270">
        <v>144.5</v>
      </c>
      <c r="AA270">
        <v>152.5</v>
      </c>
      <c r="AB270">
        <v>152.19999999999999</v>
      </c>
      <c r="AC270">
        <v>142</v>
      </c>
      <c r="AD270">
        <v>150.80000000000001</v>
      </c>
    </row>
    <row r="271" spans="1:30" x14ac:dyDescent="0.3">
      <c r="A271" t="s">
        <v>34</v>
      </c>
      <c r="B271">
        <v>2020</v>
      </c>
      <c r="C271" t="s">
        <v>40</v>
      </c>
      <c r="D271">
        <v>149.6</v>
      </c>
      <c r="E271">
        <v>192.7</v>
      </c>
      <c r="F271">
        <v>151.4</v>
      </c>
      <c r="G271">
        <v>153.30000000000001</v>
      </c>
      <c r="H271">
        <v>136.30000000000001</v>
      </c>
      <c r="I271">
        <v>147.19999999999999</v>
      </c>
      <c r="J271">
        <v>156.5</v>
      </c>
      <c r="K271">
        <v>150.9</v>
      </c>
      <c r="L271">
        <v>114.2</v>
      </c>
      <c r="M271">
        <v>159.5</v>
      </c>
      <c r="N271">
        <v>139.4</v>
      </c>
      <c r="O271">
        <v>161.80000000000001</v>
      </c>
      <c r="P271">
        <v>154</v>
      </c>
      <c r="Q271">
        <v>183.5</v>
      </c>
      <c r="R271">
        <v>152.5</v>
      </c>
      <c r="S271">
        <v>144.4</v>
      </c>
      <c r="T271">
        <v>151.4</v>
      </c>
      <c r="U271">
        <v>154.69999999999999</v>
      </c>
      <c r="V271">
        <v>141.9</v>
      </c>
      <c r="W271">
        <v>146.4</v>
      </c>
      <c r="X271">
        <v>154.4</v>
      </c>
      <c r="Y271">
        <v>135</v>
      </c>
      <c r="Z271">
        <v>148.30000000000001</v>
      </c>
      <c r="AA271">
        <v>156.4</v>
      </c>
      <c r="AB271">
        <v>151.6</v>
      </c>
      <c r="AC271">
        <v>147</v>
      </c>
      <c r="AD271">
        <v>151.80000000000001</v>
      </c>
    </row>
    <row r="272" spans="1:30" x14ac:dyDescent="0.3">
      <c r="A272" t="s">
        <v>30</v>
      </c>
      <c r="B272">
        <v>2020</v>
      </c>
      <c r="C272" t="s">
        <v>41</v>
      </c>
      <c r="D272">
        <v>147.6</v>
      </c>
      <c r="E272">
        <v>187.2</v>
      </c>
      <c r="F272">
        <v>148.4</v>
      </c>
      <c r="G272">
        <v>153.30000000000001</v>
      </c>
      <c r="H272">
        <v>139.80000000000001</v>
      </c>
      <c r="I272">
        <v>146.9</v>
      </c>
      <c r="J272">
        <v>171</v>
      </c>
      <c r="K272">
        <v>149.9</v>
      </c>
      <c r="L272">
        <v>114.2</v>
      </c>
      <c r="M272">
        <v>160</v>
      </c>
      <c r="N272">
        <v>143.5</v>
      </c>
      <c r="O272">
        <v>161.5</v>
      </c>
      <c r="P272">
        <v>155.30000000000001</v>
      </c>
      <c r="Q272">
        <v>180.9</v>
      </c>
      <c r="R272">
        <v>155.1</v>
      </c>
      <c r="S272">
        <v>149.30000000000001</v>
      </c>
      <c r="T272">
        <v>154.30000000000001</v>
      </c>
      <c r="U272" t="s">
        <v>32</v>
      </c>
      <c r="V272">
        <v>145.80000000000001</v>
      </c>
      <c r="W272">
        <v>151.9</v>
      </c>
      <c r="X272">
        <v>158.80000000000001</v>
      </c>
      <c r="Y272">
        <v>143.6</v>
      </c>
      <c r="Z272">
        <v>152.19999999999999</v>
      </c>
      <c r="AA272">
        <v>162.69999999999999</v>
      </c>
      <c r="AB272">
        <v>153.6</v>
      </c>
      <c r="AC272">
        <v>153</v>
      </c>
      <c r="AD272">
        <v>154.69999999999999</v>
      </c>
    </row>
    <row r="273" spans="1:30" x14ac:dyDescent="0.3">
      <c r="A273" t="s">
        <v>33</v>
      </c>
      <c r="B273">
        <v>2020</v>
      </c>
      <c r="C273" t="s">
        <v>41</v>
      </c>
      <c r="D273">
        <v>151.6</v>
      </c>
      <c r="E273">
        <v>197.8</v>
      </c>
      <c r="F273">
        <v>154.5</v>
      </c>
      <c r="G273">
        <v>153.4</v>
      </c>
      <c r="H273">
        <v>133.4</v>
      </c>
      <c r="I273">
        <v>154.5</v>
      </c>
      <c r="J273">
        <v>191.9</v>
      </c>
      <c r="K273">
        <v>151.30000000000001</v>
      </c>
      <c r="L273">
        <v>116.8</v>
      </c>
      <c r="M273">
        <v>160</v>
      </c>
      <c r="N273">
        <v>136.5</v>
      </c>
      <c r="O273">
        <v>163.30000000000001</v>
      </c>
      <c r="P273">
        <v>159.9</v>
      </c>
      <c r="Q273">
        <v>187.2</v>
      </c>
      <c r="R273">
        <v>150</v>
      </c>
      <c r="S273">
        <v>135.19999999999999</v>
      </c>
      <c r="T273">
        <v>147.80000000000001</v>
      </c>
      <c r="U273">
        <v>155.5</v>
      </c>
      <c r="V273">
        <v>138.30000000000001</v>
      </c>
      <c r="W273">
        <v>144.5</v>
      </c>
      <c r="X273">
        <v>148.69999999999999</v>
      </c>
      <c r="Y273">
        <v>133.9</v>
      </c>
      <c r="Z273">
        <v>141.19999999999999</v>
      </c>
      <c r="AA273">
        <v>155.5</v>
      </c>
      <c r="AB273">
        <v>155.19999999999999</v>
      </c>
      <c r="AC273">
        <v>144.80000000000001</v>
      </c>
      <c r="AD273">
        <v>152.9</v>
      </c>
    </row>
    <row r="274" spans="1:30" x14ac:dyDescent="0.3">
      <c r="A274" t="s">
        <v>34</v>
      </c>
      <c r="B274">
        <v>2020</v>
      </c>
      <c r="C274" t="s">
        <v>41</v>
      </c>
      <c r="D274">
        <v>148.9</v>
      </c>
      <c r="E274">
        <v>190.9</v>
      </c>
      <c r="F274">
        <v>150.80000000000001</v>
      </c>
      <c r="G274">
        <v>153.30000000000001</v>
      </c>
      <c r="H274">
        <v>137.4</v>
      </c>
      <c r="I274">
        <v>150.4</v>
      </c>
      <c r="J274">
        <v>178.1</v>
      </c>
      <c r="K274">
        <v>150.4</v>
      </c>
      <c r="L274">
        <v>115.1</v>
      </c>
      <c r="M274">
        <v>160</v>
      </c>
      <c r="N274">
        <v>140.6</v>
      </c>
      <c r="O274">
        <v>162.30000000000001</v>
      </c>
      <c r="P274">
        <v>157</v>
      </c>
      <c r="Q274">
        <v>182.6</v>
      </c>
      <c r="R274">
        <v>153.1</v>
      </c>
      <c r="S274">
        <v>143.4</v>
      </c>
      <c r="T274">
        <v>151.69999999999999</v>
      </c>
      <c r="U274">
        <v>155.5</v>
      </c>
      <c r="V274">
        <v>143</v>
      </c>
      <c r="W274">
        <v>148.4</v>
      </c>
      <c r="X274">
        <v>155</v>
      </c>
      <c r="Y274">
        <v>138.5</v>
      </c>
      <c r="Z274">
        <v>146</v>
      </c>
      <c r="AA274">
        <v>158.5</v>
      </c>
      <c r="AB274">
        <v>154.30000000000001</v>
      </c>
      <c r="AC274">
        <v>149</v>
      </c>
      <c r="AD274">
        <v>153.9</v>
      </c>
    </row>
    <row r="275" spans="1:30" x14ac:dyDescent="0.3">
      <c r="A275" t="s">
        <v>30</v>
      </c>
      <c r="B275">
        <v>2020</v>
      </c>
      <c r="C275" t="s">
        <v>42</v>
      </c>
      <c r="D275">
        <v>146.9</v>
      </c>
      <c r="E275">
        <v>183.9</v>
      </c>
      <c r="F275">
        <v>149.5</v>
      </c>
      <c r="G275">
        <v>153.4</v>
      </c>
      <c r="H275">
        <v>140.4</v>
      </c>
      <c r="I275">
        <v>147</v>
      </c>
      <c r="J275">
        <v>178.8</v>
      </c>
      <c r="K275">
        <v>149.30000000000001</v>
      </c>
      <c r="L275">
        <v>115.1</v>
      </c>
      <c r="M275">
        <v>160</v>
      </c>
      <c r="N275">
        <v>145.4</v>
      </c>
      <c r="O275">
        <v>161.6</v>
      </c>
      <c r="P275">
        <v>156.1</v>
      </c>
      <c r="Q275">
        <v>182.9</v>
      </c>
      <c r="R275">
        <v>155.4</v>
      </c>
      <c r="S275">
        <v>149.9</v>
      </c>
      <c r="T275">
        <v>154.6</v>
      </c>
      <c r="U275" t="s">
        <v>32</v>
      </c>
      <c r="V275">
        <v>146.4</v>
      </c>
      <c r="W275">
        <v>151.6</v>
      </c>
      <c r="X275">
        <v>159.1</v>
      </c>
      <c r="Y275">
        <v>144.6</v>
      </c>
      <c r="Z275">
        <v>152.80000000000001</v>
      </c>
      <c r="AA275">
        <v>161.1</v>
      </c>
      <c r="AB275">
        <v>157.4</v>
      </c>
      <c r="AC275">
        <v>153.69999999999999</v>
      </c>
      <c r="AD275">
        <v>155.4</v>
      </c>
    </row>
    <row r="276" spans="1:30" x14ac:dyDescent="0.3">
      <c r="A276" t="s">
        <v>33</v>
      </c>
      <c r="B276">
        <v>2020</v>
      </c>
      <c r="C276" t="s">
        <v>42</v>
      </c>
      <c r="D276">
        <v>151.5</v>
      </c>
      <c r="E276">
        <v>193.1</v>
      </c>
      <c r="F276">
        <v>157.30000000000001</v>
      </c>
      <c r="G276">
        <v>153.9</v>
      </c>
      <c r="H276">
        <v>134.4</v>
      </c>
      <c r="I276">
        <v>155.4</v>
      </c>
      <c r="J276">
        <v>202</v>
      </c>
      <c r="K276">
        <v>150.80000000000001</v>
      </c>
      <c r="L276">
        <v>118.9</v>
      </c>
      <c r="M276">
        <v>160.9</v>
      </c>
      <c r="N276">
        <v>137.69999999999999</v>
      </c>
      <c r="O276">
        <v>164.4</v>
      </c>
      <c r="P276">
        <v>161.30000000000001</v>
      </c>
      <c r="Q276">
        <v>188.7</v>
      </c>
      <c r="R276">
        <v>150.19999999999999</v>
      </c>
      <c r="S276">
        <v>136.30000000000001</v>
      </c>
      <c r="T276">
        <v>148.1</v>
      </c>
      <c r="U276">
        <v>156.30000000000001</v>
      </c>
      <c r="V276">
        <v>137.19999999999999</v>
      </c>
      <c r="W276">
        <v>145.4</v>
      </c>
      <c r="X276">
        <v>150</v>
      </c>
      <c r="Y276">
        <v>135.1</v>
      </c>
      <c r="Z276">
        <v>141.80000000000001</v>
      </c>
      <c r="AA276">
        <v>154.9</v>
      </c>
      <c r="AB276">
        <v>159.80000000000001</v>
      </c>
      <c r="AC276">
        <v>146</v>
      </c>
      <c r="AD276">
        <v>154</v>
      </c>
    </row>
    <row r="277" spans="1:30" x14ac:dyDescent="0.3">
      <c r="A277" t="s">
        <v>34</v>
      </c>
      <c r="B277">
        <v>2020</v>
      </c>
      <c r="C277" t="s">
        <v>42</v>
      </c>
      <c r="D277">
        <v>148.4</v>
      </c>
      <c r="E277">
        <v>187.1</v>
      </c>
      <c r="F277">
        <v>152.5</v>
      </c>
      <c r="G277">
        <v>153.6</v>
      </c>
      <c r="H277">
        <v>138.19999999999999</v>
      </c>
      <c r="I277">
        <v>150.9</v>
      </c>
      <c r="J277">
        <v>186.7</v>
      </c>
      <c r="K277">
        <v>149.80000000000001</v>
      </c>
      <c r="L277">
        <v>116.4</v>
      </c>
      <c r="M277">
        <v>160.30000000000001</v>
      </c>
      <c r="N277">
        <v>142.19999999999999</v>
      </c>
      <c r="O277">
        <v>162.9</v>
      </c>
      <c r="P277">
        <v>158</v>
      </c>
      <c r="Q277">
        <v>184.4</v>
      </c>
      <c r="R277">
        <v>153.4</v>
      </c>
      <c r="S277">
        <v>144.30000000000001</v>
      </c>
      <c r="T277">
        <v>152</v>
      </c>
      <c r="U277">
        <v>156.30000000000001</v>
      </c>
      <c r="V277">
        <v>142.9</v>
      </c>
      <c r="W277">
        <v>148.69999999999999</v>
      </c>
      <c r="X277">
        <v>155.6</v>
      </c>
      <c r="Y277">
        <v>139.6</v>
      </c>
      <c r="Z277">
        <v>146.6</v>
      </c>
      <c r="AA277">
        <v>157.5</v>
      </c>
      <c r="AB277">
        <v>158.4</v>
      </c>
      <c r="AC277">
        <v>150</v>
      </c>
      <c r="AD277">
        <v>154.69999999999999</v>
      </c>
    </row>
    <row r="278" spans="1:30" x14ac:dyDescent="0.3">
      <c r="A278" t="s">
        <v>30</v>
      </c>
      <c r="B278">
        <v>2020</v>
      </c>
      <c r="C278" t="s">
        <v>43</v>
      </c>
      <c r="D278">
        <v>146</v>
      </c>
      <c r="E278">
        <v>186.3</v>
      </c>
      <c r="F278">
        <v>159.19999999999999</v>
      </c>
      <c r="G278">
        <v>153.6</v>
      </c>
      <c r="H278">
        <v>142.6</v>
      </c>
      <c r="I278">
        <v>147.19999999999999</v>
      </c>
      <c r="J278">
        <v>200.6</v>
      </c>
      <c r="K278">
        <v>150.30000000000001</v>
      </c>
      <c r="L278">
        <v>115.3</v>
      </c>
      <c r="M278">
        <v>160.9</v>
      </c>
      <c r="N278">
        <v>147.4</v>
      </c>
      <c r="O278">
        <v>161.9</v>
      </c>
      <c r="P278">
        <v>159.6</v>
      </c>
      <c r="Q278">
        <v>182.7</v>
      </c>
      <c r="R278">
        <v>155.69999999999999</v>
      </c>
      <c r="S278">
        <v>150.6</v>
      </c>
      <c r="T278">
        <v>155</v>
      </c>
      <c r="U278" t="s">
        <v>32</v>
      </c>
      <c r="V278">
        <v>146.80000000000001</v>
      </c>
      <c r="W278">
        <v>152</v>
      </c>
      <c r="X278">
        <v>159.5</v>
      </c>
      <c r="Y278">
        <v>146.4</v>
      </c>
      <c r="Z278">
        <v>152.4</v>
      </c>
      <c r="AA278">
        <v>162.5</v>
      </c>
      <c r="AB278">
        <v>156.19999999999999</v>
      </c>
      <c r="AC278">
        <v>154.30000000000001</v>
      </c>
      <c r="AD278">
        <v>157.5</v>
      </c>
    </row>
    <row r="279" spans="1:30" x14ac:dyDescent="0.3">
      <c r="A279" t="s">
        <v>33</v>
      </c>
      <c r="B279">
        <v>2020</v>
      </c>
      <c r="C279" t="s">
        <v>43</v>
      </c>
      <c r="D279">
        <v>150.6</v>
      </c>
      <c r="E279">
        <v>193.7</v>
      </c>
      <c r="F279">
        <v>164.8</v>
      </c>
      <c r="G279">
        <v>153.69999999999999</v>
      </c>
      <c r="H279">
        <v>135.69999999999999</v>
      </c>
      <c r="I279">
        <v>155.69999999999999</v>
      </c>
      <c r="J279">
        <v>226</v>
      </c>
      <c r="K279">
        <v>152.19999999999999</v>
      </c>
      <c r="L279">
        <v>118.1</v>
      </c>
      <c r="M279">
        <v>161.30000000000001</v>
      </c>
      <c r="N279">
        <v>139.19999999999999</v>
      </c>
      <c r="O279">
        <v>164.8</v>
      </c>
      <c r="P279">
        <v>164.4</v>
      </c>
      <c r="Q279">
        <v>188.7</v>
      </c>
      <c r="R279">
        <v>150.5</v>
      </c>
      <c r="S279">
        <v>136.1</v>
      </c>
      <c r="T279">
        <v>148.30000000000001</v>
      </c>
      <c r="U279">
        <v>156.5</v>
      </c>
      <c r="V279">
        <v>137.1</v>
      </c>
      <c r="W279">
        <v>145.1</v>
      </c>
      <c r="X279">
        <v>151</v>
      </c>
      <c r="Y279">
        <v>135.4</v>
      </c>
      <c r="Z279">
        <v>142</v>
      </c>
      <c r="AA279">
        <v>155.69999999999999</v>
      </c>
      <c r="AB279">
        <v>158.1</v>
      </c>
      <c r="AC279">
        <v>146.19999999999999</v>
      </c>
      <c r="AD279">
        <v>155.19999999999999</v>
      </c>
    </row>
    <row r="280" spans="1:30" x14ac:dyDescent="0.3">
      <c r="A280" t="s">
        <v>34</v>
      </c>
      <c r="B280">
        <v>2020</v>
      </c>
      <c r="C280" t="s">
        <v>43</v>
      </c>
      <c r="D280">
        <v>147.5</v>
      </c>
      <c r="E280">
        <v>188.9</v>
      </c>
      <c r="F280">
        <v>161.4</v>
      </c>
      <c r="G280">
        <v>153.6</v>
      </c>
      <c r="H280">
        <v>140.1</v>
      </c>
      <c r="I280">
        <v>151.19999999999999</v>
      </c>
      <c r="J280">
        <v>209.2</v>
      </c>
      <c r="K280">
        <v>150.9</v>
      </c>
      <c r="L280">
        <v>116.2</v>
      </c>
      <c r="M280">
        <v>161</v>
      </c>
      <c r="N280">
        <v>144</v>
      </c>
      <c r="O280">
        <v>163.19999999999999</v>
      </c>
      <c r="P280">
        <v>161.4</v>
      </c>
      <c r="Q280">
        <v>184.3</v>
      </c>
      <c r="R280">
        <v>153.69999999999999</v>
      </c>
      <c r="S280">
        <v>144.6</v>
      </c>
      <c r="T280">
        <v>152.30000000000001</v>
      </c>
      <c r="U280">
        <v>156.5</v>
      </c>
      <c r="V280">
        <v>143.1</v>
      </c>
      <c r="W280">
        <v>148.69999999999999</v>
      </c>
      <c r="X280">
        <v>156.30000000000001</v>
      </c>
      <c r="Y280">
        <v>140.6</v>
      </c>
      <c r="Z280">
        <v>146.5</v>
      </c>
      <c r="AA280">
        <v>158.5</v>
      </c>
      <c r="AB280">
        <v>157</v>
      </c>
      <c r="AC280">
        <v>150.4</v>
      </c>
      <c r="AD280">
        <v>156.4</v>
      </c>
    </row>
    <row r="281" spans="1:30" x14ac:dyDescent="0.3">
      <c r="A281" t="s">
        <v>30</v>
      </c>
      <c r="B281">
        <v>2020</v>
      </c>
      <c r="C281" t="s">
        <v>45</v>
      </c>
      <c r="D281">
        <v>145.4</v>
      </c>
      <c r="E281">
        <v>188.6</v>
      </c>
      <c r="F281">
        <v>171.6</v>
      </c>
      <c r="G281">
        <v>153.80000000000001</v>
      </c>
      <c r="H281">
        <v>145.4</v>
      </c>
      <c r="I281">
        <v>146.5</v>
      </c>
      <c r="J281">
        <v>222.2</v>
      </c>
      <c r="K281">
        <v>155.9</v>
      </c>
      <c r="L281">
        <v>114.9</v>
      </c>
      <c r="M281">
        <v>162</v>
      </c>
      <c r="N281">
        <v>150</v>
      </c>
      <c r="O281">
        <v>162.69999999999999</v>
      </c>
      <c r="P281">
        <v>163.4</v>
      </c>
      <c r="Q281">
        <v>183.4</v>
      </c>
      <c r="R281">
        <v>156.30000000000001</v>
      </c>
      <c r="S281">
        <v>151</v>
      </c>
      <c r="T281">
        <v>155.5</v>
      </c>
      <c r="U281" t="s">
        <v>32</v>
      </c>
      <c r="V281">
        <v>147.5</v>
      </c>
      <c r="W281">
        <v>152.80000000000001</v>
      </c>
      <c r="X281">
        <v>160.4</v>
      </c>
      <c r="Y281">
        <v>146.1</v>
      </c>
      <c r="Z281">
        <v>153.6</v>
      </c>
      <c r="AA281">
        <v>161.6</v>
      </c>
      <c r="AB281">
        <v>156.19999999999999</v>
      </c>
      <c r="AC281">
        <v>154.5</v>
      </c>
      <c r="AD281">
        <v>159.80000000000001</v>
      </c>
    </row>
    <row r="282" spans="1:30" x14ac:dyDescent="0.3">
      <c r="A282" t="s">
        <v>33</v>
      </c>
      <c r="B282">
        <v>2020</v>
      </c>
      <c r="C282" t="s">
        <v>45</v>
      </c>
      <c r="D282">
        <v>149.69999999999999</v>
      </c>
      <c r="E282">
        <v>195.5</v>
      </c>
      <c r="F282">
        <v>176.9</v>
      </c>
      <c r="G282">
        <v>153.9</v>
      </c>
      <c r="H282">
        <v>138</v>
      </c>
      <c r="I282">
        <v>150.5</v>
      </c>
      <c r="J282">
        <v>245.3</v>
      </c>
      <c r="K282">
        <v>158.69999999999999</v>
      </c>
      <c r="L282">
        <v>117.2</v>
      </c>
      <c r="M282">
        <v>161.4</v>
      </c>
      <c r="N282">
        <v>141.5</v>
      </c>
      <c r="O282">
        <v>165.1</v>
      </c>
      <c r="P282">
        <v>167</v>
      </c>
      <c r="Q282">
        <v>188.8</v>
      </c>
      <c r="R282">
        <v>151.1</v>
      </c>
      <c r="S282">
        <v>136.4</v>
      </c>
      <c r="T282">
        <v>148.80000000000001</v>
      </c>
      <c r="U282">
        <v>158</v>
      </c>
      <c r="V282">
        <v>137.30000000000001</v>
      </c>
      <c r="W282">
        <v>145.1</v>
      </c>
      <c r="X282">
        <v>152</v>
      </c>
      <c r="Y282">
        <v>135.19999999999999</v>
      </c>
      <c r="Z282">
        <v>144.4</v>
      </c>
      <c r="AA282">
        <v>156.4</v>
      </c>
      <c r="AB282">
        <v>157.9</v>
      </c>
      <c r="AC282">
        <v>146.6</v>
      </c>
      <c r="AD282">
        <v>156.69999999999999</v>
      </c>
    </row>
    <row r="283" spans="1:30" x14ac:dyDescent="0.3">
      <c r="A283" t="s">
        <v>34</v>
      </c>
      <c r="B283">
        <v>2020</v>
      </c>
      <c r="C283" t="s">
        <v>45</v>
      </c>
      <c r="D283">
        <v>146.80000000000001</v>
      </c>
      <c r="E283">
        <v>191</v>
      </c>
      <c r="F283">
        <v>173.6</v>
      </c>
      <c r="G283">
        <v>153.80000000000001</v>
      </c>
      <c r="H283">
        <v>142.69999999999999</v>
      </c>
      <c r="I283">
        <v>148.4</v>
      </c>
      <c r="J283">
        <v>230</v>
      </c>
      <c r="K283">
        <v>156.80000000000001</v>
      </c>
      <c r="L283">
        <v>115.7</v>
      </c>
      <c r="M283">
        <v>161.80000000000001</v>
      </c>
      <c r="N283">
        <v>146.5</v>
      </c>
      <c r="O283">
        <v>163.80000000000001</v>
      </c>
      <c r="P283">
        <v>164.7</v>
      </c>
      <c r="Q283">
        <v>184.8</v>
      </c>
      <c r="R283">
        <v>154.30000000000001</v>
      </c>
      <c r="S283">
        <v>144.9</v>
      </c>
      <c r="T283">
        <v>152.80000000000001</v>
      </c>
      <c r="U283">
        <v>158</v>
      </c>
      <c r="V283">
        <v>143.6</v>
      </c>
      <c r="W283">
        <v>149.19999999999999</v>
      </c>
      <c r="X283">
        <v>157.19999999999999</v>
      </c>
      <c r="Y283">
        <v>140.4</v>
      </c>
      <c r="Z283">
        <v>148.4</v>
      </c>
      <c r="AA283">
        <v>158.6</v>
      </c>
      <c r="AB283">
        <v>156.9</v>
      </c>
      <c r="AC283">
        <v>150.69999999999999</v>
      </c>
      <c r="AD283">
        <v>158.4</v>
      </c>
    </row>
    <row r="284" spans="1:30" x14ac:dyDescent="0.3">
      <c r="A284" t="s">
        <v>30</v>
      </c>
      <c r="B284">
        <v>2020</v>
      </c>
      <c r="C284" t="s">
        <v>46</v>
      </c>
      <c r="D284">
        <v>144.6</v>
      </c>
      <c r="E284">
        <v>188.5</v>
      </c>
      <c r="F284">
        <v>173.4</v>
      </c>
      <c r="G284">
        <v>154</v>
      </c>
      <c r="H284">
        <v>150</v>
      </c>
      <c r="I284">
        <v>145.9</v>
      </c>
      <c r="J284">
        <v>225.2</v>
      </c>
      <c r="K284">
        <v>159.5</v>
      </c>
      <c r="L284">
        <v>114.4</v>
      </c>
      <c r="M284">
        <v>163.5</v>
      </c>
      <c r="N284">
        <v>153.4</v>
      </c>
      <c r="O284">
        <v>163.6</v>
      </c>
      <c r="P284">
        <v>164.5</v>
      </c>
      <c r="Q284">
        <v>183.6</v>
      </c>
      <c r="R284">
        <v>157</v>
      </c>
      <c r="S284">
        <v>151.6</v>
      </c>
      <c r="T284">
        <v>156.30000000000001</v>
      </c>
      <c r="U284" t="s">
        <v>32</v>
      </c>
      <c r="V284">
        <v>148.69999999999999</v>
      </c>
      <c r="W284">
        <v>153.4</v>
      </c>
      <c r="X284">
        <v>161.6</v>
      </c>
      <c r="Y284">
        <v>146.4</v>
      </c>
      <c r="Z284">
        <v>153.9</v>
      </c>
      <c r="AA284">
        <v>162.9</v>
      </c>
      <c r="AB284">
        <v>156.6</v>
      </c>
      <c r="AC284">
        <v>155.19999999999999</v>
      </c>
      <c r="AD284">
        <v>160.69999999999999</v>
      </c>
    </row>
    <row r="285" spans="1:30" x14ac:dyDescent="0.3">
      <c r="A285" t="s">
        <v>33</v>
      </c>
      <c r="B285">
        <v>2020</v>
      </c>
      <c r="C285" t="s">
        <v>46</v>
      </c>
      <c r="D285">
        <v>149</v>
      </c>
      <c r="E285">
        <v>195.7</v>
      </c>
      <c r="F285">
        <v>178.3</v>
      </c>
      <c r="G285">
        <v>154.19999999999999</v>
      </c>
      <c r="H285">
        <v>140.69999999999999</v>
      </c>
      <c r="I285">
        <v>149.69999999999999</v>
      </c>
      <c r="J285">
        <v>240.9</v>
      </c>
      <c r="K285">
        <v>161.5</v>
      </c>
      <c r="L285">
        <v>117.1</v>
      </c>
      <c r="M285">
        <v>161.9</v>
      </c>
      <c r="N285">
        <v>143.30000000000001</v>
      </c>
      <c r="O285">
        <v>166.1</v>
      </c>
      <c r="P285">
        <v>167</v>
      </c>
      <c r="Q285">
        <v>190.2</v>
      </c>
      <c r="R285">
        <v>151.9</v>
      </c>
      <c r="S285">
        <v>136.69999999999999</v>
      </c>
      <c r="T285">
        <v>149.6</v>
      </c>
      <c r="U285">
        <v>158.4</v>
      </c>
      <c r="V285">
        <v>137.9</v>
      </c>
      <c r="W285">
        <v>145.5</v>
      </c>
      <c r="X285">
        <v>152.9</v>
      </c>
      <c r="Y285">
        <v>135.5</v>
      </c>
      <c r="Z285">
        <v>144.30000000000001</v>
      </c>
      <c r="AA285">
        <v>156.9</v>
      </c>
      <c r="AB285">
        <v>157.9</v>
      </c>
      <c r="AC285">
        <v>146.9</v>
      </c>
      <c r="AD285">
        <v>156.9</v>
      </c>
    </row>
    <row r="286" spans="1:30" x14ac:dyDescent="0.3">
      <c r="A286" t="s">
        <v>34</v>
      </c>
      <c r="B286">
        <v>2020</v>
      </c>
      <c r="C286" t="s">
        <v>46</v>
      </c>
      <c r="D286">
        <v>146</v>
      </c>
      <c r="E286">
        <v>191</v>
      </c>
      <c r="F286">
        <v>175.3</v>
      </c>
      <c r="G286">
        <v>154.1</v>
      </c>
      <c r="H286">
        <v>146.6</v>
      </c>
      <c r="I286">
        <v>147.69999999999999</v>
      </c>
      <c r="J286">
        <v>230.5</v>
      </c>
      <c r="K286">
        <v>160.19999999999999</v>
      </c>
      <c r="L286">
        <v>115.3</v>
      </c>
      <c r="M286">
        <v>163</v>
      </c>
      <c r="N286">
        <v>149.19999999999999</v>
      </c>
      <c r="O286">
        <v>164.8</v>
      </c>
      <c r="P286">
        <v>165.4</v>
      </c>
      <c r="Q286">
        <v>185.4</v>
      </c>
      <c r="R286">
        <v>155</v>
      </c>
      <c r="S286">
        <v>145.4</v>
      </c>
      <c r="T286">
        <v>153.6</v>
      </c>
      <c r="U286">
        <v>158.4</v>
      </c>
      <c r="V286">
        <v>144.6</v>
      </c>
      <c r="W286">
        <v>149.69999999999999</v>
      </c>
      <c r="X286">
        <v>158.30000000000001</v>
      </c>
      <c r="Y286">
        <v>140.69999999999999</v>
      </c>
      <c r="Z286">
        <v>148.5</v>
      </c>
      <c r="AA286">
        <v>159.4</v>
      </c>
      <c r="AB286">
        <v>157.1</v>
      </c>
      <c r="AC286">
        <v>151.19999999999999</v>
      </c>
      <c r="AD286">
        <v>158.9</v>
      </c>
    </row>
    <row r="287" spans="1:30" x14ac:dyDescent="0.3">
      <c r="A287" t="s">
        <v>30</v>
      </c>
      <c r="B287">
        <v>2021</v>
      </c>
      <c r="C287" t="s">
        <v>31</v>
      </c>
      <c r="D287">
        <v>143.4</v>
      </c>
      <c r="E287">
        <v>187.5</v>
      </c>
      <c r="F287">
        <v>173.4</v>
      </c>
      <c r="G287">
        <v>154</v>
      </c>
      <c r="H287">
        <v>154.80000000000001</v>
      </c>
      <c r="I287">
        <v>147</v>
      </c>
      <c r="J287">
        <v>187.8</v>
      </c>
      <c r="K287">
        <v>159.5</v>
      </c>
      <c r="L287">
        <v>113.8</v>
      </c>
      <c r="M287">
        <v>164.5</v>
      </c>
      <c r="N287">
        <v>156.1</v>
      </c>
      <c r="O287">
        <v>164.3</v>
      </c>
      <c r="P287">
        <v>159.6</v>
      </c>
      <c r="Q287">
        <v>184.6</v>
      </c>
      <c r="R287">
        <v>157.5</v>
      </c>
      <c r="S287">
        <v>152.4</v>
      </c>
      <c r="T287">
        <v>156.80000000000001</v>
      </c>
      <c r="U287" t="s">
        <v>32</v>
      </c>
      <c r="V287">
        <v>150.9</v>
      </c>
      <c r="W287">
        <v>153.9</v>
      </c>
      <c r="X287">
        <v>162.5</v>
      </c>
      <c r="Y287">
        <v>147.5</v>
      </c>
      <c r="Z287">
        <v>155.1</v>
      </c>
      <c r="AA287">
        <v>163.5</v>
      </c>
      <c r="AB287">
        <v>156.19999999999999</v>
      </c>
      <c r="AC287">
        <v>155.9</v>
      </c>
      <c r="AD287">
        <v>158.5</v>
      </c>
    </row>
    <row r="288" spans="1:30" x14ac:dyDescent="0.3">
      <c r="A288" t="s">
        <v>33</v>
      </c>
      <c r="B288">
        <v>2021</v>
      </c>
      <c r="C288" t="s">
        <v>31</v>
      </c>
      <c r="D288">
        <v>148</v>
      </c>
      <c r="E288">
        <v>194.8</v>
      </c>
      <c r="F288">
        <v>178.4</v>
      </c>
      <c r="G288">
        <v>154.4</v>
      </c>
      <c r="H288">
        <v>144.1</v>
      </c>
      <c r="I288">
        <v>152.6</v>
      </c>
      <c r="J288">
        <v>206.8</v>
      </c>
      <c r="K288">
        <v>162.1</v>
      </c>
      <c r="L288">
        <v>116.3</v>
      </c>
      <c r="M288">
        <v>163</v>
      </c>
      <c r="N288">
        <v>145.9</v>
      </c>
      <c r="O288">
        <v>167.2</v>
      </c>
      <c r="P288">
        <v>163.4</v>
      </c>
      <c r="Q288">
        <v>191.8</v>
      </c>
      <c r="R288">
        <v>152.5</v>
      </c>
      <c r="S288">
        <v>137.30000000000001</v>
      </c>
      <c r="T288">
        <v>150.19999999999999</v>
      </c>
      <c r="U288">
        <v>157.69999999999999</v>
      </c>
      <c r="V288">
        <v>142.9</v>
      </c>
      <c r="W288">
        <v>145.69999999999999</v>
      </c>
      <c r="X288">
        <v>154.1</v>
      </c>
      <c r="Y288">
        <v>136.9</v>
      </c>
      <c r="Z288">
        <v>145.4</v>
      </c>
      <c r="AA288">
        <v>156.1</v>
      </c>
      <c r="AB288">
        <v>157.69999999999999</v>
      </c>
      <c r="AC288">
        <v>147.6</v>
      </c>
      <c r="AD288">
        <v>156</v>
      </c>
    </row>
    <row r="289" spans="1:30" x14ac:dyDescent="0.3">
      <c r="A289" t="s">
        <v>34</v>
      </c>
      <c r="B289">
        <v>2021</v>
      </c>
      <c r="C289" t="s">
        <v>31</v>
      </c>
      <c r="D289">
        <v>144.9</v>
      </c>
      <c r="E289">
        <v>190.1</v>
      </c>
      <c r="F289">
        <v>175.3</v>
      </c>
      <c r="G289">
        <v>154.1</v>
      </c>
      <c r="H289">
        <v>150.9</v>
      </c>
      <c r="I289">
        <v>149.6</v>
      </c>
      <c r="J289">
        <v>194.2</v>
      </c>
      <c r="K289">
        <v>160.4</v>
      </c>
      <c r="L289">
        <v>114.6</v>
      </c>
      <c r="M289">
        <v>164</v>
      </c>
      <c r="N289">
        <v>151.80000000000001</v>
      </c>
      <c r="O289">
        <v>165.6</v>
      </c>
      <c r="P289">
        <v>161</v>
      </c>
      <c r="Q289">
        <v>186.5</v>
      </c>
      <c r="R289">
        <v>155.5</v>
      </c>
      <c r="S289">
        <v>146.1</v>
      </c>
      <c r="T289">
        <v>154.19999999999999</v>
      </c>
      <c r="U289">
        <v>157.69999999999999</v>
      </c>
      <c r="V289">
        <v>147.9</v>
      </c>
      <c r="W289">
        <v>150</v>
      </c>
      <c r="X289">
        <v>159.30000000000001</v>
      </c>
      <c r="Y289">
        <v>141.9</v>
      </c>
      <c r="Z289">
        <v>149.6</v>
      </c>
      <c r="AA289">
        <v>159.19999999999999</v>
      </c>
      <c r="AB289">
        <v>156.80000000000001</v>
      </c>
      <c r="AC289">
        <v>151.9</v>
      </c>
      <c r="AD289">
        <v>157.30000000000001</v>
      </c>
    </row>
    <row r="290" spans="1:30" x14ac:dyDescent="0.3">
      <c r="A290" t="s">
        <v>30</v>
      </c>
      <c r="B290">
        <v>2021</v>
      </c>
      <c r="C290" t="s">
        <v>35</v>
      </c>
      <c r="D290">
        <v>142.80000000000001</v>
      </c>
      <c r="E290">
        <v>184</v>
      </c>
      <c r="F290">
        <v>168</v>
      </c>
      <c r="G290">
        <v>154.4</v>
      </c>
      <c r="H290">
        <v>163</v>
      </c>
      <c r="I290">
        <v>147.80000000000001</v>
      </c>
      <c r="J290">
        <v>149.69999999999999</v>
      </c>
      <c r="K290">
        <v>158.30000000000001</v>
      </c>
      <c r="L290">
        <v>111.8</v>
      </c>
      <c r="M290">
        <v>165</v>
      </c>
      <c r="N290">
        <v>160</v>
      </c>
      <c r="O290">
        <v>165.8</v>
      </c>
      <c r="P290">
        <v>154.69999999999999</v>
      </c>
      <c r="Q290">
        <v>186.5</v>
      </c>
      <c r="R290">
        <v>159.1</v>
      </c>
      <c r="S290">
        <v>153.9</v>
      </c>
      <c r="T290">
        <v>158.4</v>
      </c>
      <c r="U290" t="s">
        <v>32</v>
      </c>
      <c r="V290">
        <v>154.4</v>
      </c>
      <c r="W290">
        <v>154.80000000000001</v>
      </c>
      <c r="X290">
        <v>164.3</v>
      </c>
      <c r="Y290">
        <v>150.19999999999999</v>
      </c>
      <c r="Z290">
        <v>157</v>
      </c>
      <c r="AA290">
        <v>163.6</v>
      </c>
      <c r="AB290">
        <v>155.19999999999999</v>
      </c>
      <c r="AC290">
        <v>157.19999999999999</v>
      </c>
      <c r="AD290">
        <v>156.69999999999999</v>
      </c>
    </row>
    <row r="291" spans="1:30" x14ac:dyDescent="0.3">
      <c r="A291" t="s">
        <v>33</v>
      </c>
      <c r="B291">
        <v>2021</v>
      </c>
      <c r="C291" t="s">
        <v>35</v>
      </c>
      <c r="D291">
        <v>147.6</v>
      </c>
      <c r="E291">
        <v>191.2</v>
      </c>
      <c r="F291">
        <v>169.9</v>
      </c>
      <c r="G291">
        <v>155.1</v>
      </c>
      <c r="H291">
        <v>151.4</v>
      </c>
      <c r="I291">
        <v>154</v>
      </c>
      <c r="J291">
        <v>180.2</v>
      </c>
      <c r="K291">
        <v>159.80000000000001</v>
      </c>
      <c r="L291">
        <v>114.9</v>
      </c>
      <c r="M291">
        <v>162.5</v>
      </c>
      <c r="N291">
        <v>149.19999999999999</v>
      </c>
      <c r="O291">
        <v>169.4</v>
      </c>
      <c r="P291">
        <v>160.80000000000001</v>
      </c>
      <c r="Q291">
        <v>193.3</v>
      </c>
      <c r="R291">
        <v>154.19999999999999</v>
      </c>
      <c r="S291">
        <v>138.19999999999999</v>
      </c>
      <c r="T291">
        <v>151.80000000000001</v>
      </c>
      <c r="U291">
        <v>159.80000000000001</v>
      </c>
      <c r="V291">
        <v>149.1</v>
      </c>
      <c r="W291">
        <v>146.5</v>
      </c>
      <c r="X291">
        <v>156.30000000000001</v>
      </c>
      <c r="Y291">
        <v>140.5</v>
      </c>
      <c r="Z291">
        <v>147.30000000000001</v>
      </c>
      <c r="AA291">
        <v>156.6</v>
      </c>
      <c r="AB291">
        <v>156.69999999999999</v>
      </c>
      <c r="AC291">
        <v>149.30000000000001</v>
      </c>
      <c r="AD291">
        <v>156.5</v>
      </c>
    </row>
    <row r="292" spans="1:30" x14ac:dyDescent="0.3">
      <c r="A292" t="s">
        <v>34</v>
      </c>
      <c r="B292">
        <v>2021</v>
      </c>
      <c r="C292" t="s">
        <v>35</v>
      </c>
      <c r="D292">
        <v>144.30000000000001</v>
      </c>
      <c r="E292">
        <v>186.5</v>
      </c>
      <c r="F292">
        <v>168.7</v>
      </c>
      <c r="G292">
        <v>154.69999999999999</v>
      </c>
      <c r="H292">
        <v>158.69999999999999</v>
      </c>
      <c r="I292">
        <v>150.69999999999999</v>
      </c>
      <c r="J292">
        <v>160</v>
      </c>
      <c r="K292">
        <v>158.80000000000001</v>
      </c>
      <c r="L292">
        <v>112.8</v>
      </c>
      <c r="M292">
        <v>164.2</v>
      </c>
      <c r="N292">
        <v>155.5</v>
      </c>
      <c r="O292">
        <v>167.5</v>
      </c>
      <c r="P292">
        <v>156.9</v>
      </c>
      <c r="Q292">
        <v>188.3</v>
      </c>
      <c r="R292">
        <v>157.19999999999999</v>
      </c>
      <c r="S292">
        <v>147.4</v>
      </c>
      <c r="T292">
        <v>155.80000000000001</v>
      </c>
      <c r="U292">
        <v>159.80000000000001</v>
      </c>
      <c r="V292">
        <v>152.4</v>
      </c>
      <c r="W292">
        <v>150.9</v>
      </c>
      <c r="X292">
        <v>161.30000000000001</v>
      </c>
      <c r="Y292">
        <v>145.1</v>
      </c>
      <c r="Z292">
        <v>151.5</v>
      </c>
      <c r="AA292">
        <v>159.5</v>
      </c>
      <c r="AB292">
        <v>155.80000000000001</v>
      </c>
      <c r="AC292">
        <v>153.4</v>
      </c>
      <c r="AD292">
        <v>156.6</v>
      </c>
    </row>
    <row r="293" spans="1:30" x14ac:dyDescent="0.3">
      <c r="A293" t="s">
        <v>30</v>
      </c>
      <c r="B293">
        <v>2021</v>
      </c>
      <c r="C293" t="s">
        <v>36</v>
      </c>
      <c r="D293">
        <v>142.5</v>
      </c>
      <c r="E293">
        <v>189.4</v>
      </c>
      <c r="F293">
        <v>163.19999999999999</v>
      </c>
      <c r="G293">
        <v>154.5</v>
      </c>
      <c r="H293">
        <v>168.2</v>
      </c>
      <c r="I293">
        <v>150.5</v>
      </c>
      <c r="J293">
        <v>141</v>
      </c>
      <c r="K293">
        <v>159.19999999999999</v>
      </c>
      <c r="L293">
        <v>111.7</v>
      </c>
      <c r="M293">
        <v>164</v>
      </c>
      <c r="N293">
        <v>160.6</v>
      </c>
      <c r="O293">
        <v>166.4</v>
      </c>
      <c r="P293">
        <v>154.5</v>
      </c>
      <c r="Q293">
        <v>186.1</v>
      </c>
      <c r="R293">
        <v>159.6</v>
      </c>
      <c r="S293">
        <v>154.4</v>
      </c>
      <c r="T293">
        <v>158.9</v>
      </c>
      <c r="U293" t="s">
        <v>48</v>
      </c>
      <c r="V293">
        <v>156</v>
      </c>
      <c r="W293">
        <v>154.80000000000001</v>
      </c>
      <c r="X293">
        <v>164.6</v>
      </c>
      <c r="Y293">
        <v>151.30000000000001</v>
      </c>
      <c r="Z293">
        <v>157.80000000000001</v>
      </c>
      <c r="AA293">
        <v>163.80000000000001</v>
      </c>
      <c r="AB293">
        <v>153.1</v>
      </c>
      <c r="AC293">
        <v>157.30000000000001</v>
      </c>
      <c r="AD293">
        <v>156.69999999999999</v>
      </c>
    </row>
    <row r="294" spans="1:30" x14ac:dyDescent="0.3">
      <c r="A294" t="s">
        <v>33</v>
      </c>
      <c r="B294">
        <v>2021</v>
      </c>
      <c r="C294" t="s">
        <v>36</v>
      </c>
      <c r="D294">
        <v>147.5</v>
      </c>
      <c r="E294">
        <v>197.5</v>
      </c>
      <c r="F294">
        <v>164.7</v>
      </c>
      <c r="G294">
        <v>155.6</v>
      </c>
      <c r="H294">
        <v>156.4</v>
      </c>
      <c r="I294">
        <v>157.30000000000001</v>
      </c>
      <c r="J294">
        <v>166.1</v>
      </c>
      <c r="K294">
        <v>161.1</v>
      </c>
      <c r="L294">
        <v>114.3</v>
      </c>
      <c r="M294">
        <v>162.6</v>
      </c>
      <c r="N294">
        <v>150.69999999999999</v>
      </c>
      <c r="O294">
        <v>170.3</v>
      </c>
      <c r="P294">
        <v>160.4</v>
      </c>
      <c r="Q294">
        <v>193.5</v>
      </c>
      <c r="R294">
        <v>155.1</v>
      </c>
      <c r="S294">
        <v>138.69999999999999</v>
      </c>
      <c r="T294">
        <v>152.6</v>
      </c>
      <c r="U294">
        <v>159.9</v>
      </c>
      <c r="V294">
        <v>154.80000000000001</v>
      </c>
      <c r="W294">
        <v>147.19999999999999</v>
      </c>
      <c r="X294">
        <v>156.9</v>
      </c>
      <c r="Y294">
        <v>141.69999999999999</v>
      </c>
      <c r="Z294">
        <v>148.6</v>
      </c>
      <c r="AA294">
        <v>157.6</v>
      </c>
      <c r="AB294">
        <v>154.9</v>
      </c>
      <c r="AC294">
        <v>150</v>
      </c>
      <c r="AD294">
        <v>156.9</v>
      </c>
    </row>
    <row r="295" spans="1:30" x14ac:dyDescent="0.3">
      <c r="A295" t="s">
        <v>34</v>
      </c>
      <c r="B295">
        <v>2021</v>
      </c>
      <c r="C295" t="s">
        <v>36</v>
      </c>
      <c r="D295">
        <v>144.1</v>
      </c>
      <c r="E295">
        <v>192.2</v>
      </c>
      <c r="F295">
        <v>163.80000000000001</v>
      </c>
      <c r="G295">
        <v>154.9</v>
      </c>
      <c r="H295">
        <v>163.9</v>
      </c>
      <c r="I295">
        <v>153.69999999999999</v>
      </c>
      <c r="J295">
        <v>149.5</v>
      </c>
      <c r="K295">
        <v>159.80000000000001</v>
      </c>
      <c r="L295">
        <v>112.6</v>
      </c>
      <c r="M295">
        <v>163.5</v>
      </c>
      <c r="N295">
        <v>156.5</v>
      </c>
      <c r="O295">
        <v>168.2</v>
      </c>
      <c r="P295">
        <v>156.69999999999999</v>
      </c>
      <c r="Q295">
        <v>188.1</v>
      </c>
      <c r="R295">
        <v>157.80000000000001</v>
      </c>
      <c r="S295">
        <v>147.9</v>
      </c>
      <c r="T295">
        <v>156.4</v>
      </c>
      <c r="U295">
        <v>159.9</v>
      </c>
      <c r="V295">
        <v>155.5</v>
      </c>
      <c r="W295">
        <v>151.19999999999999</v>
      </c>
      <c r="X295">
        <v>161.69999999999999</v>
      </c>
      <c r="Y295">
        <v>146.19999999999999</v>
      </c>
      <c r="Z295">
        <v>152.6</v>
      </c>
      <c r="AA295">
        <v>160.19999999999999</v>
      </c>
      <c r="AB295">
        <v>153.80000000000001</v>
      </c>
      <c r="AC295">
        <v>153.80000000000001</v>
      </c>
      <c r="AD295">
        <v>156.80000000000001</v>
      </c>
    </row>
    <row r="296" spans="1:30" x14ac:dyDescent="0.3">
      <c r="A296" t="s">
        <v>30</v>
      </c>
      <c r="B296">
        <v>2021</v>
      </c>
      <c r="C296" t="s">
        <v>37</v>
      </c>
      <c r="D296">
        <v>142.69999999999999</v>
      </c>
      <c r="E296">
        <v>195.5</v>
      </c>
      <c r="F296">
        <v>163.4</v>
      </c>
      <c r="G296">
        <v>155</v>
      </c>
      <c r="H296">
        <v>175.2</v>
      </c>
      <c r="I296">
        <v>160.6</v>
      </c>
      <c r="J296">
        <v>135.1</v>
      </c>
      <c r="K296">
        <v>161.1</v>
      </c>
      <c r="L296">
        <v>112.2</v>
      </c>
      <c r="M296">
        <v>164.4</v>
      </c>
      <c r="N296">
        <v>161.9</v>
      </c>
      <c r="O296">
        <v>166.8</v>
      </c>
      <c r="P296">
        <v>155.6</v>
      </c>
      <c r="Q296">
        <v>186.8</v>
      </c>
      <c r="R296">
        <v>160.69999999999999</v>
      </c>
      <c r="S296">
        <v>155.1</v>
      </c>
      <c r="T296">
        <v>159.9</v>
      </c>
      <c r="U296" t="s">
        <v>48</v>
      </c>
      <c r="V296">
        <v>156</v>
      </c>
      <c r="W296">
        <v>155.5</v>
      </c>
      <c r="X296">
        <v>165.3</v>
      </c>
      <c r="Y296">
        <v>151.69999999999999</v>
      </c>
      <c r="Z296">
        <v>158.6</v>
      </c>
      <c r="AA296">
        <v>164.1</v>
      </c>
      <c r="AB296">
        <v>154.6</v>
      </c>
      <c r="AC296">
        <v>158</v>
      </c>
      <c r="AD296">
        <v>157.6</v>
      </c>
    </row>
    <row r="297" spans="1:30" x14ac:dyDescent="0.3">
      <c r="A297" t="s">
        <v>33</v>
      </c>
      <c r="B297">
        <v>2021</v>
      </c>
      <c r="C297" t="s">
        <v>37</v>
      </c>
      <c r="D297">
        <v>147.6</v>
      </c>
      <c r="E297">
        <v>202.5</v>
      </c>
      <c r="F297">
        <v>166.4</v>
      </c>
      <c r="G297">
        <v>156</v>
      </c>
      <c r="H297">
        <v>161.4</v>
      </c>
      <c r="I297">
        <v>168.8</v>
      </c>
      <c r="J297">
        <v>161.6</v>
      </c>
      <c r="K297">
        <v>162.80000000000001</v>
      </c>
      <c r="L297">
        <v>114.8</v>
      </c>
      <c r="M297">
        <v>162.80000000000001</v>
      </c>
      <c r="N297">
        <v>151.5</v>
      </c>
      <c r="O297">
        <v>171.4</v>
      </c>
      <c r="P297">
        <v>162</v>
      </c>
      <c r="Q297">
        <v>194.4</v>
      </c>
      <c r="R297">
        <v>155.9</v>
      </c>
      <c r="S297">
        <v>139.30000000000001</v>
      </c>
      <c r="T297">
        <v>153.4</v>
      </c>
      <c r="U297">
        <v>161.4</v>
      </c>
      <c r="V297">
        <v>154.9</v>
      </c>
      <c r="W297">
        <v>147.6</v>
      </c>
      <c r="X297">
        <v>157.5</v>
      </c>
      <c r="Y297">
        <v>142.1</v>
      </c>
      <c r="Z297">
        <v>149.1</v>
      </c>
      <c r="AA297">
        <v>157.6</v>
      </c>
      <c r="AB297">
        <v>156.6</v>
      </c>
      <c r="AC297">
        <v>150.5</v>
      </c>
      <c r="AD297">
        <v>158</v>
      </c>
    </row>
    <row r="298" spans="1:30" x14ac:dyDescent="0.3">
      <c r="A298" t="s">
        <v>34</v>
      </c>
      <c r="B298">
        <v>2021</v>
      </c>
      <c r="C298" t="s">
        <v>37</v>
      </c>
      <c r="D298">
        <v>144.30000000000001</v>
      </c>
      <c r="E298">
        <v>198</v>
      </c>
      <c r="F298">
        <v>164.6</v>
      </c>
      <c r="G298">
        <v>155.4</v>
      </c>
      <c r="H298">
        <v>170.1</v>
      </c>
      <c r="I298">
        <v>164.4</v>
      </c>
      <c r="J298">
        <v>144.1</v>
      </c>
      <c r="K298">
        <v>161.69999999999999</v>
      </c>
      <c r="L298">
        <v>113.1</v>
      </c>
      <c r="M298">
        <v>163.9</v>
      </c>
      <c r="N298">
        <v>157.6</v>
      </c>
      <c r="O298">
        <v>168.9</v>
      </c>
      <c r="P298">
        <v>158</v>
      </c>
      <c r="Q298">
        <v>188.8</v>
      </c>
      <c r="R298">
        <v>158.80000000000001</v>
      </c>
      <c r="S298">
        <v>148.5</v>
      </c>
      <c r="T298">
        <v>157.30000000000001</v>
      </c>
      <c r="U298">
        <v>161.4</v>
      </c>
      <c r="V298">
        <v>155.6</v>
      </c>
      <c r="W298">
        <v>151.80000000000001</v>
      </c>
      <c r="X298">
        <v>162.30000000000001</v>
      </c>
      <c r="Y298">
        <v>146.6</v>
      </c>
      <c r="Z298">
        <v>153.19999999999999</v>
      </c>
      <c r="AA298">
        <v>160.30000000000001</v>
      </c>
      <c r="AB298">
        <v>155.4</v>
      </c>
      <c r="AC298">
        <v>154.4</v>
      </c>
      <c r="AD298">
        <v>157.80000000000001</v>
      </c>
    </row>
    <row r="299" spans="1:30" x14ac:dyDescent="0.3">
      <c r="A299" t="s">
        <v>30</v>
      </c>
      <c r="B299">
        <v>2021</v>
      </c>
      <c r="C299" t="s">
        <v>38</v>
      </c>
      <c r="D299">
        <v>145.1</v>
      </c>
      <c r="E299">
        <v>198.5</v>
      </c>
      <c r="F299">
        <v>168.6</v>
      </c>
      <c r="G299">
        <v>155.80000000000001</v>
      </c>
      <c r="H299">
        <v>184.4</v>
      </c>
      <c r="I299">
        <v>162.30000000000001</v>
      </c>
      <c r="J299">
        <v>138.4</v>
      </c>
      <c r="K299">
        <v>165.1</v>
      </c>
      <c r="L299">
        <v>114.3</v>
      </c>
      <c r="M299">
        <v>169.7</v>
      </c>
      <c r="N299">
        <v>164.6</v>
      </c>
      <c r="O299">
        <v>169.8</v>
      </c>
      <c r="P299">
        <v>158.69999999999999</v>
      </c>
      <c r="Q299">
        <v>189.6</v>
      </c>
      <c r="R299">
        <v>165.3</v>
      </c>
      <c r="S299">
        <v>160.6</v>
      </c>
      <c r="T299">
        <v>164.5</v>
      </c>
      <c r="U299" t="s">
        <v>32</v>
      </c>
      <c r="V299">
        <v>161.69999999999999</v>
      </c>
      <c r="W299">
        <v>158.80000000000001</v>
      </c>
      <c r="X299">
        <v>169.1</v>
      </c>
      <c r="Y299">
        <v>153.19999999999999</v>
      </c>
      <c r="Z299">
        <v>160</v>
      </c>
      <c r="AA299">
        <v>167.6</v>
      </c>
      <c r="AB299">
        <v>159.30000000000001</v>
      </c>
      <c r="AC299">
        <v>161.1</v>
      </c>
      <c r="AD299">
        <v>161.1</v>
      </c>
    </row>
    <row r="300" spans="1:30" x14ac:dyDescent="0.3">
      <c r="A300" t="s">
        <v>33</v>
      </c>
      <c r="B300">
        <v>2021</v>
      </c>
      <c r="C300" t="s">
        <v>38</v>
      </c>
      <c r="D300">
        <v>148.80000000000001</v>
      </c>
      <c r="E300">
        <v>204.3</v>
      </c>
      <c r="F300">
        <v>173</v>
      </c>
      <c r="G300">
        <v>156.5</v>
      </c>
      <c r="H300">
        <v>168.8</v>
      </c>
      <c r="I300">
        <v>172.5</v>
      </c>
      <c r="J300">
        <v>166.5</v>
      </c>
      <c r="K300">
        <v>165.9</v>
      </c>
      <c r="L300">
        <v>115.9</v>
      </c>
      <c r="M300">
        <v>165.2</v>
      </c>
      <c r="N300">
        <v>152</v>
      </c>
      <c r="O300">
        <v>171.1</v>
      </c>
      <c r="P300">
        <v>164.2</v>
      </c>
      <c r="Q300">
        <v>198.2</v>
      </c>
      <c r="R300">
        <v>156.5</v>
      </c>
      <c r="S300">
        <v>140.19999999999999</v>
      </c>
      <c r="T300">
        <v>154.1</v>
      </c>
      <c r="U300">
        <v>161.6</v>
      </c>
      <c r="V300">
        <v>155.5</v>
      </c>
      <c r="W300">
        <v>150.1</v>
      </c>
      <c r="X300">
        <v>160.4</v>
      </c>
      <c r="Y300">
        <v>145</v>
      </c>
      <c r="Z300">
        <v>152.6</v>
      </c>
      <c r="AA300">
        <v>156.6</v>
      </c>
      <c r="AB300">
        <v>157.5</v>
      </c>
      <c r="AC300">
        <v>152.30000000000001</v>
      </c>
      <c r="AD300">
        <v>159.5</v>
      </c>
    </row>
    <row r="301" spans="1:30" x14ac:dyDescent="0.3">
      <c r="A301" t="s">
        <v>34</v>
      </c>
      <c r="B301">
        <v>2021</v>
      </c>
      <c r="C301" t="s">
        <v>38</v>
      </c>
      <c r="D301">
        <v>146.30000000000001</v>
      </c>
      <c r="E301">
        <v>200.5</v>
      </c>
      <c r="F301">
        <v>170.3</v>
      </c>
      <c r="G301">
        <v>156.1</v>
      </c>
      <c r="H301">
        <v>178.7</v>
      </c>
      <c r="I301">
        <v>167.1</v>
      </c>
      <c r="J301">
        <v>147.9</v>
      </c>
      <c r="K301">
        <v>165.4</v>
      </c>
      <c r="L301">
        <v>114.8</v>
      </c>
      <c r="M301">
        <v>168.2</v>
      </c>
      <c r="N301">
        <v>159.30000000000001</v>
      </c>
      <c r="O301">
        <v>170.4</v>
      </c>
      <c r="P301">
        <v>160.69999999999999</v>
      </c>
      <c r="Q301">
        <v>191.9</v>
      </c>
      <c r="R301">
        <v>161.80000000000001</v>
      </c>
      <c r="S301">
        <v>152.1</v>
      </c>
      <c r="T301">
        <v>160.4</v>
      </c>
      <c r="U301">
        <v>161.6</v>
      </c>
      <c r="V301">
        <v>159.4</v>
      </c>
      <c r="W301">
        <v>154.69999999999999</v>
      </c>
      <c r="X301">
        <v>165.8</v>
      </c>
      <c r="Y301">
        <v>148.9</v>
      </c>
      <c r="Z301">
        <v>155.80000000000001</v>
      </c>
      <c r="AA301">
        <v>161.19999999999999</v>
      </c>
      <c r="AB301">
        <v>158.6</v>
      </c>
      <c r="AC301">
        <v>156.80000000000001</v>
      </c>
      <c r="AD301">
        <v>160.4</v>
      </c>
    </row>
    <row r="302" spans="1:30" x14ac:dyDescent="0.3">
      <c r="A302" t="s">
        <v>30</v>
      </c>
      <c r="B302">
        <v>2021</v>
      </c>
      <c r="C302" t="s">
        <v>39</v>
      </c>
      <c r="D302">
        <v>145.6</v>
      </c>
      <c r="E302">
        <v>200.1</v>
      </c>
      <c r="F302">
        <v>179.3</v>
      </c>
      <c r="G302">
        <v>156.1</v>
      </c>
      <c r="H302">
        <v>190.4</v>
      </c>
      <c r="I302">
        <v>158.6</v>
      </c>
      <c r="J302">
        <v>144.69999999999999</v>
      </c>
      <c r="K302">
        <v>165.5</v>
      </c>
      <c r="L302">
        <v>114.6</v>
      </c>
      <c r="M302">
        <v>170</v>
      </c>
      <c r="N302">
        <v>165.5</v>
      </c>
      <c r="O302">
        <v>171.7</v>
      </c>
      <c r="P302">
        <v>160.5</v>
      </c>
      <c r="Q302">
        <v>189.1</v>
      </c>
      <c r="R302">
        <v>165.3</v>
      </c>
      <c r="S302">
        <v>159.9</v>
      </c>
      <c r="T302">
        <v>164.6</v>
      </c>
      <c r="U302" t="s">
        <v>32</v>
      </c>
      <c r="V302">
        <v>162.1</v>
      </c>
      <c r="W302">
        <v>159.19999999999999</v>
      </c>
      <c r="X302">
        <v>169.7</v>
      </c>
      <c r="Y302">
        <v>154.19999999999999</v>
      </c>
      <c r="Z302">
        <v>160.4</v>
      </c>
      <c r="AA302">
        <v>166.8</v>
      </c>
      <c r="AB302">
        <v>159.4</v>
      </c>
      <c r="AC302">
        <v>161.5</v>
      </c>
      <c r="AD302">
        <v>162.1</v>
      </c>
    </row>
    <row r="303" spans="1:30" x14ac:dyDescent="0.3">
      <c r="A303" t="s">
        <v>33</v>
      </c>
      <c r="B303">
        <v>2021</v>
      </c>
      <c r="C303" t="s">
        <v>39</v>
      </c>
      <c r="D303">
        <v>149.19999999999999</v>
      </c>
      <c r="E303">
        <v>205.5</v>
      </c>
      <c r="F303">
        <v>182.8</v>
      </c>
      <c r="G303">
        <v>156.5</v>
      </c>
      <c r="H303">
        <v>172.2</v>
      </c>
      <c r="I303">
        <v>171.5</v>
      </c>
      <c r="J303">
        <v>176.2</v>
      </c>
      <c r="K303">
        <v>166.9</v>
      </c>
      <c r="L303">
        <v>116.1</v>
      </c>
      <c r="M303">
        <v>165.5</v>
      </c>
      <c r="N303">
        <v>152.30000000000001</v>
      </c>
      <c r="O303">
        <v>173.3</v>
      </c>
      <c r="P303">
        <v>166.2</v>
      </c>
      <c r="Q303">
        <v>195.6</v>
      </c>
      <c r="R303">
        <v>157.30000000000001</v>
      </c>
      <c r="S303">
        <v>140.5</v>
      </c>
      <c r="T303">
        <v>154.80000000000001</v>
      </c>
      <c r="U303">
        <v>160.5</v>
      </c>
      <c r="V303">
        <v>156.1</v>
      </c>
      <c r="W303">
        <v>149.80000000000001</v>
      </c>
      <c r="X303">
        <v>160.80000000000001</v>
      </c>
      <c r="Y303">
        <v>147.5</v>
      </c>
      <c r="Z303">
        <v>150.69999999999999</v>
      </c>
      <c r="AA303">
        <v>158.1</v>
      </c>
      <c r="AB303">
        <v>158</v>
      </c>
      <c r="AC303">
        <v>153.4</v>
      </c>
      <c r="AD303">
        <v>160.4</v>
      </c>
    </row>
    <row r="304" spans="1:30" x14ac:dyDescent="0.3">
      <c r="A304" t="s">
        <v>34</v>
      </c>
      <c r="B304">
        <v>2021</v>
      </c>
      <c r="C304" t="s">
        <v>39</v>
      </c>
      <c r="D304">
        <v>146.69999999999999</v>
      </c>
      <c r="E304">
        <v>202</v>
      </c>
      <c r="F304">
        <v>180.7</v>
      </c>
      <c r="G304">
        <v>156.19999999999999</v>
      </c>
      <c r="H304">
        <v>183.7</v>
      </c>
      <c r="I304">
        <v>164.6</v>
      </c>
      <c r="J304">
        <v>155.4</v>
      </c>
      <c r="K304">
        <v>166</v>
      </c>
      <c r="L304">
        <v>115.1</v>
      </c>
      <c r="M304">
        <v>168.5</v>
      </c>
      <c r="N304">
        <v>160</v>
      </c>
      <c r="O304">
        <v>172.4</v>
      </c>
      <c r="P304">
        <v>162.6</v>
      </c>
      <c r="Q304">
        <v>190.8</v>
      </c>
      <c r="R304">
        <v>162.19999999999999</v>
      </c>
      <c r="S304">
        <v>151.80000000000001</v>
      </c>
      <c r="T304">
        <v>160.69999999999999</v>
      </c>
      <c r="U304">
        <v>160.5</v>
      </c>
      <c r="V304">
        <v>159.80000000000001</v>
      </c>
      <c r="W304">
        <v>154.80000000000001</v>
      </c>
      <c r="X304">
        <v>166.3</v>
      </c>
      <c r="Y304">
        <v>150.69999999999999</v>
      </c>
      <c r="Z304">
        <v>154.9</v>
      </c>
      <c r="AA304">
        <v>161.69999999999999</v>
      </c>
      <c r="AB304">
        <v>158.80000000000001</v>
      </c>
      <c r="AC304">
        <v>157.6</v>
      </c>
      <c r="AD304">
        <v>161.30000000000001</v>
      </c>
    </row>
    <row r="305" spans="1:30" x14ac:dyDescent="0.3">
      <c r="A305" t="s">
        <v>30</v>
      </c>
      <c r="B305">
        <v>2021</v>
      </c>
      <c r="C305" t="s">
        <v>40</v>
      </c>
      <c r="D305">
        <v>145.1</v>
      </c>
      <c r="E305">
        <v>204.5</v>
      </c>
      <c r="F305">
        <v>180.4</v>
      </c>
      <c r="G305">
        <v>157.1</v>
      </c>
      <c r="H305">
        <v>188.7</v>
      </c>
      <c r="I305">
        <v>157.69999999999999</v>
      </c>
      <c r="J305">
        <v>152.80000000000001</v>
      </c>
      <c r="K305">
        <v>163.6</v>
      </c>
      <c r="L305">
        <v>113.9</v>
      </c>
      <c r="M305">
        <v>169.7</v>
      </c>
      <c r="N305">
        <v>166.2</v>
      </c>
      <c r="O305">
        <v>171</v>
      </c>
      <c r="P305">
        <v>161.69999999999999</v>
      </c>
      <c r="Q305">
        <v>189.7</v>
      </c>
      <c r="R305">
        <v>166</v>
      </c>
      <c r="S305">
        <v>161.1</v>
      </c>
      <c r="T305">
        <v>165.3</v>
      </c>
      <c r="U305" t="s">
        <v>32</v>
      </c>
      <c r="V305">
        <v>162.5</v>
      </c>
      <c r="W305">
        <v>160.30000000000001</v>
      </c>
      <c r="X305">
        <v>170.4</v>
      </c>
      <c r="Y305">
        <v>157.1</v>
      </c>
      <c r="Z305">
        <v>160.69999999999999</v>
      </c>
      <c r="AA305">
        <v>167.2</v>
      </c>
      <c r="AB305">
        <v>160.4</v>
      </c>
      <c r="AC305">
        <v>162.80000000000001</v>
      </c>
      <c r="AD305">
        <v>163.19999999999999</v>
      </c>
    </row>
    <row r="306" spans="1:30" x14ac:dyDescent="0.3">
      <c r="A306" t="s">
        <v>33</v>
      </c>
      <c r="B306">
        <v>2021</v>
      </c>
      <c r="C306" t="s">
        <v>40</v>
      </c>
      <c r="D306">
        <v>149.1</v>
      </c>
      <c r="E306">
        <v>210.9</v>
      </c>
      <c r="F306">
        <v>185</v>
      </c>
      <c r="G306">
        <v>158.19999999999999</v>
      </c>
      <c r="H306">
        <v>170.6</v>
      </c>
      <c r="I306">
        <v>170.9</v>
      </c>
      <c r="J306">
        <v>186.4</v>
      </c>
      <c r="K306">
        <v>164.7</v>
      </c>
      <c r="L306">
        <v>115.7</v>
      </c>
      <c r="M306">
        <v>165.5</v>
      </c>
      <c r="N306">
        <v>153.4</v>
      </c>
      <c r="O306">
        <v>173.5</v>
      </c>
      <c r="P306">
        <v>167.9</v>
      </c>
      <c r="Q306">
        <v>195.5</v>
      </c>
      <c r="R306">
        <v>157.9</v>
      </c>
      <c r="S306">
        <v>141.9</v>
      </c>
      <c r="T306">
        <v>155.5</v>
      </c>
      <c r="U306">
        <v>161.5</v>
      </c>
      <c r="V306">
        <v>157.69999999999999</v>
      </c>
      <c r="W306">
        <v>150.69999999999999</v>
      </c>
      <c r="X306">
        <v>161.5</v>
      </c>
      <c r="Y306">
        <v>149.5</v>
      </c>
      <c r="Z306">
        <v>151.19999999999999</v>
      </c>
      <c r="AA306">
        <v>160.30000000000001</v>
      </c>
      <c r="AB306">
        <v>159.6</v>
      </c>
      <c r="AC306">
        <v>155</v>
      </c>
      <c r="AD306">
        <v>161.80000000000001</v>
      </c>
    </row>
    <row r="307" spans="1:30" x14ac:dyDescent="0.3">
      <c r="A307" t="s">
        <v>34</v>
      </c>
      <c r="B307">
        <v>2021</v>
      </c>
      <c r="C307" t="s">
        <v>40</v>
      </c>
      <c r="D307">
        <v>146.4</v>
      </c>
      <c r="E307">
        <v>206.8</v>
      </c>
      <c r="F307">
        <v>182.2</v>
      </c>
      <c r="G307">
        <v>157.5</v>
      </c>
      <c r="H307">
        <v>182.1</v>
      </c>
      <c r="I307">
        <v>163.9</v>
      </c>
      <c r="J307">
        <v>164.2</v>
      </c>
      <c r="K307">
        <v>164</v>
      </c>
      <c r="L307">
        <v>114.5</v>
      </c>
      <c r="M307">
        <v>168.3</v>
      </c>
      <c r="N307">
        <v>160.9</v>
      </c>
      <c r="O307">
        <v>172.2</v>
      </c>
      <c r="P307">
        <v>164</v>
      </c>
      <c r="Q307">
        <v>191.2</v>
      </c>
      <c r="R307">
        <v>162.80000000000001</v>
      </c>
      <c r="S307">
        <v>153.1</v>
      </c>
      <c r="T307">
        <v>161.4</v>
      </c>
      <c r="U307">
        <v>161.5</v>
      </c>
      <c r="V307">
        <v>160.69999999999999</v>
      </c>
      <c r="W307">
        <v>155.80000000000001</v>
      </c>
      <c r="X307">
        <v>167</v>
      </c>
      <c r="Y307">
        <v>153.1</v>
      </c>
      <c r="Z307">
        <v>155.30000000000001</v>
      </c>
      <c r="AA307">
        <v>163.19999999999999</v>
      </c>
      <c r="AB307">
        <v>160.1</v>
      </c>
      <c r="AC307">
        <v>159</v>
      </c>
      <c r="AD307">
        <v>162.5</v>
      </c>
    </row>
    <row r="308" spans="1:30" x14ac:dyDescent="0.3">
      <c r="A308" t="s">
        <v>30</v>
      </c>
      <c r="B308">
        <v>2021</v>
      </c>
      <c r="C308" t="s">
        <v>41</v>
      </c>
      <c r="D308">
        <v>144.9</v>
      </c>
      <c r="E308">
        <v>202.3</v>
      </c>
      <c r="F308">
        <v>176.5</v>
      </c>
      <c r="G308">
        <v>157.5</v>
      </c>
      <c r="H308">
        <v>190.9</v>
      </c>
      <c r="I308">
        <v>155.69999999999999</v>
      </c>
      <c r="J308">
        <v>153.9</v>
      </c>
      <c r="K308">
        <v>162.80000000000001</v>
      </c>
      <c r="L308">
        <v>115.2</v>
      </c>
      <c r="M308">
        <v>169.8</v>
      </c>
      <c r="N308">
        <v>167.6</v>
      </c>
      <c r="O308">
        <v>171.9</v>
      </c>
      <c r="P308">
        <v>161.80000000000001</v>
      </c>
      <c r="Q308">
        <v>190.2</v>
      </c>
      <c r="R308">
        <v>167</v>
      </c>
      <c r="S308">
        <v>162.6</v>
      </c>
      <c r="T308">
        <v>166.3</v>
      </c>
      <c r="U308" t="s">
        <v>32</v>
      </c>
      <c r="V308">
        <v>163.1</v>
      </c>
      <c r="W308">
        <v>160.9</v>
      </c>
      <c r="X308">
        <v>171.1</v>
      </c>
      <c r="Y308">
        <v>157.69999999999999</v>
      </c>
      <c r="Z308">
        <v>161.1</v>
      </c>
      <c r="AA308">
        <v>167.5</v>
      </c>
      <c r="AB308">
        <v>160.30000000000001</v>
      </c>
      <c r="AC308">
        <v>163.30000000000001</v>
      </c>
      <c r="AD308">
        <v>163.6</v>
      </c>
    </row>
    <row r="309" spans="1:30" x14ac:dyDescent="0.3">
      <c r="A309" t="s">
        <v>33</v>
      </c>
      <c r="B309">
        <v>2021</v>
      </c>
      <c r="C309" t="s">
        <v>41</v>
      </c>
      <c r="D309">
        <v>149.30000000000001</v>
      </c>
      <c r="E309">
        <v>207.4</v>
      </c>
      <c r="F309">
        <v>174.1</v>
      </c>
      <c r="G309">
        <v>159.19999999999999</v>
      </c>
      <c r="H309">
        <v>175</v>
      </c>
      <c r="I309">
        <v>161.30000000000001</v>
      </c>
      <c r="J309">
        <v>183.3</v>
      </c>
      <c r="K309">
        <v>164.5</v>
      </c>
      <c r="L309">
        <v>120.4</v>
      </c>
      <c r="M309">
        <v>166.2</v>
      </c>
      <c r="N309">
        <v>154.80000000000001</v>
      </c>
      <c r="O309">
        <v>175.1</v>
      </c>
      <c r="P309">
        <v>167.3</v>
      </c>
      <c r="Q309">
        <v>196.5</v>
      </c>
      <c r="R309">
        <v>159.80000000000001</v>
      </c>
      <c r="S309">
        <v>143.6</v>
      </c>
      <c r="T309">
        <v>157.30000000000001</v>
      </c>
      <c r="U309">
        <v>162.1</v>
      </c>
      <c r="V309">
        <v>160.69999999999999</v>
      </c>
      <c r="W309">
        <v>153.19999999999999</v>
      </c>
      <c r="X309">
        <v>162.80000000000001</v>
      </c>
      <c r="Y309">
        <v>150.4</v>
      </c>
      <c r="Z309">
        <v>153.69999999999999</v>
      </c>
      <c r="AA309">
        <v>160.4</v>
      </c>
      <c r="AB309">
        <v>159.6</v>
      </c>
      <c r="AC309">
        <v>156</v>
      </c>
      <c r="AD309">
        <v>162.30000000000001</v>
      </c>
    </row>
    <row r="310" spans="1:30" x14ac:dyDescent="0.3">
      <c r="A310" t="s">
        <v>34</v>
      </c>
      <c r="B310">
        <v>2021</v>
      </c>
      <c r="C310" t="s">
        <v>41</v>
      </c>
      <c r="D310">
        <v>146.6</v>
      </c>
      <c r="E310">
        <v>204</v>
      </c>
      <c r="F310">
        <v>172.8</v>
      </c>
      <c r="G310">
        <v>158.4</v>
      </c>
      <c r="H310">
        <v>188</v>
      </c>
      <c r="I310">
        <v>156.80000000000001</v>
      </c>
      <c r="J310">
        <v>162.19999999999999</v>
      </c>
      <c r="K310">
        <v>164.1</v>
      </c>
      <c r="L310">
        <v>119.7</v>
      </c>
      <c r="M310">
        <v>168.8</v>
      </c>
      <c r="N310">
        <v>162.69999999999999</v>
      </c>
      <c r="O310">
        <v>173.9</v>
      </c>
      <c r="P310">
        <v>164</v>
      </c>
      <c r="Q310">
        <v>192.1</v>
      </c>
      <c r="R310">
        <v>164.5</v>
      </c>
      <c r="S310">
        <v>155.30000000000001</v>
      </c>
      <c r="T310">
        <v>163.19999999999999</v>
      </c>
      <c r="U310">
        <v>162.1</v>
      </c>
      <c r="V310">
        <v>162.6</v>
      </c>
      <c r="W310">
        <v>157.5</v>
      </c>
      <c r="X310">
        <v>168.4</v>
      </c>
      <c r="Y310">
        <v>154</v>
      </c>
      <c r="Z310">
        <v>157.6</v>
      </c>
      <c r="AA310">
        <v>163.80000000000001</v>
      </c>
      <c r="AB310">
        <v>160</v>
      </c>
      <c r="AC310">
        <v>160</v>
      </c>
      <c r="AD310">
        <v>163.19999999999999</v>
      </c>
    </row>
    <row r="311" spans="1:30" x14ac:dyDescent="0.3">
      <c r="A311" t="s">
        <v>30</v>
      </c>
      <c r="B311">
        <v>2021</v>
      </c>
      <c r="C311" t="s">
        <v>42</v>
      </c>
      <c r="D311">
        <v>145.4</v>
      </c>
      <c r="E311">
        <v>202.1</v>
      </c>
      <c r="F311">
        <v>172</v>
      </c>
      <c r="G311">
        <v>158</v>
      </c>
      <c r="H311">
        <v>195.5</v>
      </c>
      <c r="I311">
        <v>152.69999999999999</v>
      </c>
      <c r="J311">
        <v>151.4</v>
      </c>
      <c r="K311">
        <v>163.9</v>
      </c>
      <c r="L311">
        <v>119.3</v>
      </c>
      <c r="M311">
        <v>170.1</v>
      </c>
      <c r="N311">
        <v>168.3</v>
      </c>
      <c r="O311">
        <v>172.8</v>
      </c>
      <c r="P311">
        <v>162.1</v>
      </c>
      <c r="Q311">
        <v>190.5</v>
      </c>
      <c r="R311">
        <v>167.7</v>
      </c>
      <c r="S311">
        <v>163.6</v>
      </c>
      <c r="T311">
        <v>167.1</v>
      </c>
      <c r="U311" t="s">
        <v>32</v>
      </c>
      <c r="V311">
        <v>163.69999999999999</v>
      </c>
      <c r="W311">
        <v>161.30000000000001</v>
      </c>
      <c r="X311">
        <v>171.9</v>
      </c>
      <c r="Y311">
        <v>157.80000000000001</v>
      </c>
      <c r="Z311">
        <v>162.69999999999999</v>
      </c>
      <c r="AA311">
        <v>168.5</v>
      </c>
      <c r="AB311">
        <v>160.19999999999999</v>
      </c>
      <c r="AC311">
        <v>163.80000000000001</v>
      </c>
      <c r="AD311">
        <v>164</v>
      </c>
    </row>
    <row r="312" spans="1:30" x14ac:dyDescent="0.3">
      <c r="A312" t="s">
        <v>33</v>
      </c>
      <c r="B312">
        <v>2021</v>
      </c>
      <c r="C312" t="s">
        <v>42</v>
      </c>
      <c r="D312">
        <v>149.30000000000001</v>
      </c>
      <c r="E312">
        <v>207.4</v>
      </c>
      <c r="F312">
        <v>174.1</v>
      </c>
      <c r="G312">
        <v>159.1</v>
      </c>
      <c r="H312">
        <v>175</v>
      </c>
      <c r="I312">
        <v>161.19999999999999</v>
      </c>
      <c r="J312">
        <v>183.5</v>
      </c>
      <c r="K312">
        <v>164.5</v>
      </c>
      <c r="L312">
        <v>120.4</v>
      </c>
      <c r="M312">
        <v>166.2</v>
      </c>
      <c r="N312">
        <v>154.80000000000001</v>
      </c>
      <c r="O312">
        <v>175.1</v>
      </c>
      <c r="P312">
        <v>167.3</v>
      </c>
      <c r="Q312">
        <v>196.5</v>
      </c>
      <c r="R312">
        <v>159.80000000000001</v>
      </c>
      <c r="S312">
        <v>143.6</v>
      </c>
      <c r="T312">
        <v>157.4</v>
      </c>
      <c r="U312">
        <v>162.1</v>
      </c>
      <c r="V312">
        <v>160.80000000000001</v>
      </c>
      <c r="W312">
        <v>153.30000000000001</v>
      </c>
      <c r="X312">
        <v>162.80000000000001</v>
      </c>
      <c r="Y312">
        <v>150.5</v>
      </c>
      <c r="Z312">
        <v>153.9</v>
      </c>
      <c r="AA312">
        <v>160.30000000000001</v>
      </c>
      <c r="AB312">
        <v>159.6</v>
      </c>
      <c r="AC312">
        <v>156</v>
      </c>
      <c r="AD312">
        <v>162.30000000000001</v>
      </c>
    </row>
    <row r="313" spans="1:30" x14ac:dyDescent="0.3">
      <c r="A313" t="s">
        <v>34</v>
      </c>
      <c r="B313">
        <v>2021</v>
      </c>
      <c r="C313" t="s">
        <v>42</v>
      </c>
      <c r="D313">
        <v>146.6</v>
      </c>
      <c r="E313">
        <v>204</v>
      </c>
      <c r="F313">
        <v>172.8</v>
      </c>
      <c r="G313">
        <v>158.4</v>
      </c>
      <c r="H313">
        <v>188</v>
      </c>
      <c r="I313">
        <v>156.69999999999999</v>
      </c>
      <c r="J313">
        <v>162.30000000000001</v>
      </c>
      <c r="K313">
        <v>164.1</v>
      </c>
      <c r="L313">
        <v>119.7</v>
      </c>
      <c r="M313">
        <v>168.8</v>
      </c>
      <c r="N313">
        <v>162.69999999999999</v>
      </c>
      <c r="O313">
        <v>173.9</v>
      </c>
      <c r="P313">
        <v>164</v>
      </c>
      <c r="Q313">
        <v>192.1</v>
      </c>
      <c r="R313">
        <v>164.6</v>
      </c>
      <c r="S313">
        <v>155.30000000000001</v>
      </c>
      <c r="T313">
        <v>163.30000000000001</v>
      </c>
      <c r="U313">
        <v>162.1</v>
      </c>
      <c r="V313">
        <v>162.6</v>
      </c>
      <c r="W313">
        <v>157.5</v>
      </c>
      <c r="X313">
        <v>168.4</v>
      </c>
      <c r="Y313">
        <v>154</v>
      </c>
      <c r="Z313">
        <v>157.69999999999999</v>
      </c>
      <c r="AA313">
        <v>163.69999999999999</v>
      </c>
      <c r="AB313">
        <v>160</v>
      </c>
      <c r="AC313">
        <v>160</v>
      </c>
      <c r="AD313">
        <v>163.19999999999999</v>
      </c>
    </row>
    <row r="314" spans="1:30" x14ac:dyDescent="0.3">
      <c r="A314" t="s">
        <v>30</v>
      </c>
      <c r="B314">
        <v>2021</v>
      </c>
      <c r="C314" t="s">
        <v>43</v>
      </c>
      <c r="D314">
        <v>146.1</v>
      </c>
      <c r="E314">
        <v>202.5</v>
      </c>
      <c r="F314">
        <v>170.1</v>
      </c>
      <c r="G314">
        <v>158.4</v>
      </c>
      <c r="H314">
        <v>198.8</v>
      </c>
      <c r="I314">
        <v>152.6</v>
      </c>
      <c r="J314">
        <v>170.4</v>
      </c>
      <c r="K314">
        <v>165.2</v>
      </c>
      <c r="L314">
        <v>121.6</v>
      </c>
      <c r="M314">
        <v>170.6</v>
      </c>
      <c r="N314">
        <v>168.8</v>
      </c>
      <c r="O314">
        <v>173.6</v>
      </c>
      <c r="P314">
        <v>165.5</v>
      </c>
      <c r="Q314">
        <v>191.2</v>
      </c>
      <c r="R314">
        <v>168.9</v>
      </c>
      <c r="S314">
        <v>164.8</v>
      </c>
      <c r="T314">
        <v>168.3</v>
      </c>
      <c r="U314" t="s">
        <v>32</v>
      </c>
      <c r="V314">
        <v>165.5</v>
      </c>
      <c r="W314">
        <v>162</v>
      </c>
      <c r="X314">
        <v>172.5</v>
      </c>
      <c r="Y314">
        <v>159.5</v>
      </c>
      <c r="Z314">
        <v>163.19999999999999</v>
      </c>
      <c r="AA314">
        <v>169</v>
      </c>
      <c r="AB314">
        <v>161.1</v>
      </c>
      <c r="AC314">
        <v>164.7</v>
      </c>
      <c r="AD314">
        <v>166.3</v>
      </c>
    </row>
    <row r="315" spans="1:30" x14ac:dyDescent="0.3">
      <c r="A315" t="s">
        <v>33</v>
      </c>
      <c r="B315">
        <v>2021</v>
      </c>
      <c r="C315" t="s">
        <v>43</v>
      </c>
      <c r="D315">
        <v>150.1</v>
      </c>
      <c r="E315">
        <v>208.4</v>
      </c>
      <c r="F315">
        <v>173</v>
      </c>
      <c r="G315">
        <v>159.19999999999999</v>
      </c>
      <c r="H315">
        <v>176.6</v>
      </c>
      <c r="I315">
        <v>159.30000000000001</v>
      </c>
      <c r="J315">
        <v>214.4</v>
      </c>
      <c r="K315">
        <v>165.3</v>
      </c>
      <c r="L315">
        <v>122.5</v>
      </c>
      <c r="M315">
        <v>166.8</v>
      </c>
      <c r="N315">
        <v>155.4</v>
      </c>
      <c r="O315">
        <v>175.9</v>
      </c>
      <c r="P315">
        <v>171.5</v>
      </c>
      <c r="Q315">
        <v>197</v>
      </c>
      <c r="R315">
        <v>160.80000000000001</v>
      </c>
      <c r="S315">
        <v>144.4</v>
      </c>
      <c r="T315">
        <v>158.30000000000001</v>
      </c>
      <c r="U315">
        <v>163.6</v>
      </c>
      <c r="V315">
        <v>162.19999999999999</v>
      </c>
      <c r="W315">
        <v>154.30000000000001</v>
      </c>
      <c r="X315">
        <v>163.5</v>
      </c>
      <c r="Y315">
        <v>152.19999999999999</v>
      </c>
      <c r="Z315">
        <v>155.1</v>
      </c>
      <c r="AA315">
        <v>160.30000000000001</v>
      </c>
      <c r="AB315">
        <v>160.30000000000001</v>
      </c>
      <c r="AC315">
        <v>157</v>
      </c>
      <c r="AD315">
        <v>164.6</v>
      </c>
    </row>
    <row r="316" spans="1:30" x14ac:dyDescent="0.3">
      <c r="A316" t="s">
        <v>34</v>
      </c>
      <c r="B316">
        <v>2021</v>
      </c>
      <c r="C316" t="s">
        <v>43</v>
      </c>
      <c r="D316">
        <v>147.4</v>
      </c>
      <c r="E316">
        <v>204.6</v>
      </c>
      <c r="F316">
        <v>171.2</v>
      </c>
      <c r="G316">
        <v>158.69999999999999</v>
      </c>
      <c r="H316">
        <v>190.6</v>
      </c>
      <c r="I316">
        <v>155.69999999999999</v>
      </c>
      <c r="J316">
        <v>185.3</v>
      </c>
      <c r="K316">
        <v>165.2</v>
      </c>
      <c r="L316">
        <v>121.9</v>
      </c>
      <c r="M316">
        <v>169.3</v>
      </c>
      <c r="N316">
        <v>163.19999999999999</v>
      </c>
      <c r="O316">
        <v>174.7</v>
      </c>
      <c r="P316">
        <v>167.7</v>
      </c>
      <c r="Q316">
        <v>192.7</v>
      </c>
      <c r="R316">
        <v>165.7</v>
      </c>
      <c r="S316">
        <v>156.30000000000001</v>
      </c>
      <c r="T316">
        <v>164.3</v>
      </c>
      <c r="U316">
        <v>163.6</v>
      </c>
      <c r="V316">
        <v>164.2</v>
      </c>
      <c r="W316">
        <v>158.4</v>
      </c>
      <c r="X316">
        <v>169.1</v>
      </c>
      <c r="Y316">
        <v>155.69999999999999</v>
      </c>
      <c r="Z316">
        <v>158.6</v>
      </c>
      <c r="AA316">
        <v>163.9</v>
      </c>
      <c r="AB316">
        <v>160.80000000000001</v>
      </c>
      <c r="AC316">
        <v>161</v>
      </c>
      <c r="AD316">
        <v>165.5</v>
      </c>
    </row>
    <row r="317" spans="1:30" x14ac:dyDescent="0.3">
      <c r="A317" t="s">
        <v>30</v>
      </c>
      <c r="B317">
        <v>2021</v>
      </c>
      <c r="C317" t="s">
        <v>45</v>
      </c>
      <c r="D317">
        <v>146.9</v>
      </c>
      <c r="E317">
        <v>199.8</v>
      </c>
      <c r="F317">
        <v>171.5</v>
      </c>
      <c r="G317">
        <v>159.1</v>
      </c>
      <c r="H317">
        <v>198.4</v>
      </c>
      <c r="I317">
        <v>153.19999999999999</v>
      </c>
      <c r="J317">
        <v>183.9</v>
      </c>
      <c r="K317">
        <v>165.4</v>
      </c>
      <c r="L317">
        <v>122.1</v>
      </c>
      <c r="M317">
        <v>170.8</v>
      </c>
      <c r="N317">
        <v>169.1</v>
      </c>
      <c r="O317">
        <v>174.3</v>
      </c>
      <c r="P317">
        <v>167.5</v>
      </c>
      <c r="Q317">
        <v>191.4</v>
      </c>
      <c r="R317">
        <v>170.4</v>
      </c>
      <c r="S317">
        <v>166</v>
      </c>
      <c r="T317">
        <v>169.8</v>
      </c>
      <c r="U317" t="s">
        <v>32</v>
      </c>
      <c r="V317">
        <v>165.3</v>
      </c>
      <c r="W317">
        <v>162.9</v>
      </c>
      <c r="X317">
        <v>173.4</v>
      </c>
      <c r="Y317">
        <v>158.9</v>
      </c>
      <c r="Z317">
        <v>163.80000000000001</v>
      </c>
      <c r="AA317">
        <v>169.3</v>
      </c>
      <c r="AB317">
        <v>162.4</v>
      </c>
      <c r="AC317">
        <v>165.2</v>
      </c>
      <c r="AD317">
        <v>167.6</v>
      </c>
    </row>
    <row r="318" spans="1:30" x14ac:dyDescent="0.3">
      <c r="A318" t="s">
        <v>33</v>
      </c>
      <c r="B318">
        <v>2021</v>
      </c>
      <c r="C318" t="s">
        <v>45</v>
      </c>
      <c r="D318">
        <v>151</v>
      </c>
      <c r="E318">
        <v>204.9</v>
      </c>
      <c r="F318">
        <v>175.4</v>
      </c>
      <c r="G318">
        <v>159.6</v>
      </c>
      <c r="H318">
        <v>175.8</v>
      </c>
      <c r="I318">
        <v>160.30000000000001</v>
      </c>
      <c r="J318">
        <v>229.1</v>
      </c>
      <c r="K318">
        <v>165.1</v>
      </c>
      <c r="L318">
        <v>123.1</v>
      </c>
      <c r="M318">
        <v>167.2</v>
      </c>
      <c r="N318">
        <v>156.1</v>
      </c>
      <c r="O318">
        <v>176.8</v>
      </c>
      <c r="P318">
        <v>173.5</v>
      </c>
      <c r="Q318">
        <v>197</v>
      </c>
      <c r="R318">
        <v>162.30000000000001</v>
      </c>
      <c r="S318">
        <v>145.30000000000001</v>
      </c>
      <c r="T318">
        <v>159.69999999999999</v>
      </c>
      <c r="U318">
        <v>164.2</v>
      </c>
      <c r="V318">
        <v>161.6</v>
      </c>
      <c r="W318">
        <v>155.19999999999999</v>
      </c>
      <c r="X318">
        <v>164.2</v>
      </c>
      <c r="Y318">
        <v>151.19999999999999</v>
      </c>
      <c r="Z318">
        <v>156.69999999999999</v>
      </c>
      <c r="AA318">
        <v>160.80000000000001</v>
      </c>
      <c r="AB318">
        <v>161.80000000000001</v>
      </c>
      <c r="AC318">
        <v>157.30000000000001</v>
      </c>
      <c r="AD318">
        <v>165.6</v>
      </c>
    </row>
    <row r="319" spans="1:30" x14ac:dyDescent="0.3">
      <c r="A319" t="s">
        <v>34</v>
      </c>
      <c r="B319">
        <v>2021</v>
      </c>
      <c r="C319" t="s">
        <v>45</v>
      </c>
      <c r="D319">
        <v>148.19999999999999</v>
      </c>
      <c r="E319">
        <v>201.6</v>
      </c>
      <c r="F319">
        <v>173</v>
      </c>
      <c r="G319">
        <v>159.30000000000001</v>
      </c>
      <c r="H319">
        <v>190.1</v>
      </c>
      <c r="I319">
        <v>156.5</v>
      </c>
      <c r="J319">
        <v>199.2</v>
      </c>
      <c r="K319">
        <v>165.3</v>
      </c>
      <c r="L319">
        <v>122.4</v>
      </c>
      <c r="M319">
        <v>169.6</v>
      </c>
      <c r="N319">
        <v>163.69999999999999</v>
      </c>
      <c r="O319">
        <v>175.5</v>
      </c>
      <c r="P319">
        <v>169.7</v>
      </c>
      <c r="Q319">
        <v>192.9</v>
      </c>
      <c r="R319">
        <v>167.2</v>
      </c>
      <c r="S319">
        <v>157.4</v>
      </c>
      <c r="T319">
        <v>165.8</v>
      </c>
      <c r="U319">
        <v>164.2</v>
      </c>
      <c r="V319">
        <v>163.9</v>
      </c>
      <c r="W319">
        <v>159.30000000000001</v>
      </c>
      <c r="X319">
        <v>169.9</v>
      </c>
      <c r="Y319">
        <v>154.80000000000001</v>
      </c>
      <c r="Z319">
        <v>159.80000000000001</v>
      </c>
      <c r="AA319">
        <v>164.3</v>
      </c>
      <c r="AB319">
        <v>162.19999999999999</v>
      </c>
      <c r="AC319">
        <v>161.4</v>
      </c>
      <c r="AD319">
        <v>166.7</v>
      </c>
    </row>
    <row r="320" spans="1:30" x14ac:dyDescent="0.3">
      <c r="A320" t="s">
        <v>30</v>
      </c>
      <c r="B320">
        <v>2021</v>
      </c>
      <c r="C320" t="s">
        <v>46</v>
      </c>
      <c r="D320">
        <v>147.4</v>
      </c>
      <c r="E320">
        <v>197</v>
      </c>
      <c r="F320">
        <v>176.5</v>
      </c>
      <c r="G320">
        <v>159.80000000000001</v>
      </c>
      <c r="H320">
        <v>195.8</v>
      </c>
      <c r="I320">
        <v>152</v>
      </c>
      <c r="J320">
        <v>172.3</v>
      </c>
      <c r="K320">
        <v>164.5</v>
      </c>
      <c r="L320">
        <v>120.6</v>
      </c>
      <c r="M320">
        <v>171.7</v>
      </c>
      <c r="N320">
        <v>169.7</v>
      </c>
      <c r="O320">
        <v>175.1</v>
      </c>
      <c r="P320">
        <v>165.8</v>
      </c>
      <c r="Q320">
        <v>190.8</v>
      </c>
      <c r="R320">
        <v>171.8</v>
      </c>
      <c r="S320">
        <v>167.3</v>
      </c>
      <c r="T320">
        <v>171.2</v>
      </c>
      <c r="U320" t="s">
        <v>32</v>
      </c>
      <c r="V320">
        <v>165.6</v>
      </c>
      <c r="W320">
        <v>163.9</v>
      </c>
      <c r="X320">
        <v>174</v>
      </c>
      <c r="Y320">
        <v>160.1</v>
      </c>
      <c r="Z320">
        <v>164.5</v>
      </c>
      <c r="AA320">
        <v>169.7</v>
      </c>
      <c r="AB320">
        <v>162.80000000000001</v>
      </c>
      <c r="AC320">
        <v>166</v>
      </c>
      <c r="AD320">
        <v>167</v>
      </c>
    </row>
    <row r="321" spans="1:30" x14ac:dyDescent="0.3">
      <c r="A321" t="s">
        <v>33</v>
      </c>
      <c r="B321">
        <v>2021</v>
      </c>
      <c r="C321" t="s">
        <v>46</v>
      </c>
      <c r="D321">
        <v>151.6</v>
      </c>
      <c r="E321">
        <v>202.2</v>
      </c>
      <c r="F321">
        <v>180</v>
      </c>
      <c r="G321">
        <v>160</v>
      </c>
      <c r="H321">
        <v>173.5</v>
      </c>
      <c r="I321">
        <v>158.30000000000001</v>
      </c>
      <c r="J321">
        <v>219.5</v>
      </c>
      <c r="K321">
        <v>164.2</v>
      </c>
      <c r="L321">
        <v>121.9</v>
      </c>
      <c r="M321">
        <v>168.2</v>
      </c>
      <c r="N321">
        <v>156.5</v>
      </c>
      <c r="O321">
        <v>178.2</v>
      </c>
      <c r="P321">
        <v>172.2</v>
      </c>
      <c r="Q321">
        <v>196.8</v>
      </c>
      <c r="R321">
        <v>163.30000000000001</v>
      </c>
      <c r="S321">
        <v>146.69999999999999</v>
      </c>
      <c r="T321">
        <v>160.69999999999999</v>
      </c>
      <c r="U321">
        <v>163.4</v>
      </c>
      <c r="V321">
        <v>161.69999999999999</v>
      </c>
      <c r="W321">
        <v>156</v>
      </c>
      <c r="X321">
        <v>165.1</v>
      </c>
      <c r="Y321">
        <v>151.80000000000001</v>
      </c>
      <c r="Z321">
        <v>157.6</v>
      </c>
      <c r="AA321">
        <v>160.6</v>
      </c>
      <c r="AB321">
        <v>162.4</v>
      </c>
      <c r="AC321">
        <v>157.80000000000001</v>
      </c>
      <c r="AD321">
        <v>165.2</v>
      </c>
    </row>
    <row r="322" spans="1:30" x14ac:dyDescent="0.3">
      <c r="A322" t="s">
        <v>34</v>
      </c>
      <c r="B322">
        <v>2021</v>
      </c>
      <c r="C322" t="s">
        <v>46</v>
      </c>
      <c r="D322">
        <v>148.69999999999999</v>
      </c>
      <c r="E322">
        <v>198.8</v>
      </c>
      <c r="F322">
        <v>177.9</v>
      </c>
      <c r="G322">
        <v>159.9</v>
      </c>
      <c r="H322">
        <v>187.6</v>
      </c>
      <c r="I322">
        <v>154.9</v>
      </c>
      <c r="J322">
        <v>188.3</v>
      </c>
      <c r="K322">
        <v>164.4</v>
      </c>
      <c r="L322">
        <v>121</v>
      </c>
      <c r="M322">
        <v>170.5</v>
      </c>
      <c r="N322">
        <v>164.2</v>
      </c>
      <c r="O322">
        <v>176.5</v>
      </c>
      <c r="P322">
        <v>168.2</v>
      </c>
      <c r="Q322">
        <v>192.4</v>
      </c>
      <c r="R322">
        <v>168.5</v>
      </c>
      <c r="S322">
        <v>158.69999999999999</v>
      </c>
      <c r="T322">
        <v>167</v>
      </c>
      <c r="U322">
        <v>163.4</v>
      </c>
      <c r="V322">
        <v>164.1</v>
      </c>
      <c r="W322">
        <v>160.19999999999999</v>
      </c>
      <c r="X322">
        <v>170.6</v>
      </c>
      <c r="Y322">
        <v>155.69999999999999</v>
      </c>
      <c r="Z322">
        <v>160.6</v>
      </c>
      <c r="AA322">
        <v>164.4</v>
      </c>
      <c r="AB322">
        <v>162.6</v>
      </c>
      <c r="AC322">
        <v>162</v>
      </c>
      <c r="AD322">
        <v>166.2</v>
      </c>
    </row>
    <row r="323" spans="1:30" x14ac:dyDescent="0.3">
      <c r="A323" t="s">
        <v>30</v>
      </c>
      <c r="B323">
        <v>2022</v>
      </c>
      <c r="C323" t="s">
        <v>31</v>
      </c>
      <c r="D323">
        <v>148.30000000000001</v>
      </c>
      <c r="E323">
        <v>196.9</v>
      </c>
      <c r="F323">
        <v>178</v>
      </c>
      <c r="G323">
        <v>160.5</v>
      </c>
      <c r="H323">
        <v>192.6</v>
      </c>
      <c r="I323">
        <v>151.19999999999999</v>
      </c>
      <c r="J323">
        <v>159.19999999999999</v>
      </c>
      <c r="K323">
        <v>164</v>
      </c>
      <c r="L323">
        <v>119.3</v>
      </c>
      <c r="M323">
        <v>173.3</v>
      </c>
      <c r="N323">
        <v>169.8</v>
      </c>
      <c r="O323">
        <v>175.8</v>
      </c>
      <c r="P323">
        <v>164.1</v>
      </c>
      <c r="Q323">
        <v>190.7</v>
      </c>
      <c r="R323">
        <v>173.2</v>
      </c>
      <c r="S323">
        <v>169.3</v>
      </c>
      <c r="T323">
        <v>172.7</v>
      </c>
      <c r="U323" t="s">
        <v>32</v>
      </c>
      <c r="V323">
        <v>165.8</v>
      </c>
      <c r="W323">
        <v>164.9</v>
      </c>
      <c r="X323">
        <v>174.7</v>
      </c>
      <c r="Y323">
        <v>160.80000000000001</v>
      </c>
      <c r="Z323">
        <v>164.9</v>
      </c>
      <c r="AA323">
        <v>169.9</v>
      </c>
      <c r="AB323">
        <v>163.19999999999999</v>
      </c>
      <c r="AC323">
        <v>166.6</v>
      </c>
      <c r="AD323">
        <v>166.4</v>
      </c>
    </row>
    <row r="324" spans="1:30" x14ac:dyDescent="0.3">
      <c r="A324" t="s">
        <v>33</v>
      </c>
      <c r="B324">
        <v>2022</v>
      </c>
      <c r="C324" t="s">
        <v>31</v>
      </c>
      <c r="D324">
        <v>152.19999999999999</v>
      </c>
      <c r="E324">
        <v>202.1</v>
      </c>
      <c r="F324">
        <v>180.1</v>
      </c>
      <c r="G324">
        <v>160.4</v>
      </c>
      <c r="H324">
        <v>171</v>
      </c>
      <c r="I324">
        <v>156.5</v>
      </c>
      <c r="J324">
        <v>203.6</v>
      </c>
      <c r="K324">
        <v>163.80000000000001</v>
      </c>
      <c r="L324">
        <v>121.3</v>
      </c>
      <c r="M324">
        <v>169.8</v>
      </c>
      <c r="N324">
        <v>156.6</v>
      </c>
      <c r="O324">
        <v>179</v>
      </c>
      <c r="P324">
        <v>170.3</v>
      </c>
      <c r="Q324">
        <v>196.4</v>
      </c>
      <c r="R324">
        <v>164.7</v>
      </c>
      <c r="S324">
        <v>148.5</v>
      </c>
      <c r="T324">
        <v>162.19999999999999</v>
      </c>
      <c r="U324">
        <v>164.5</v>
      </c>
      <c r="V324">
        <v>161.6</v>
      </c>
      <c r="W324">
        <v>156.80000000000001</v>
      </c>
      <c r="X324">
        <v>166.1</v>
      </c>
      <c r="Y324">
        <v>152.69999999999999</v>
      </c>
      <c r="Z324">
        <v>158.4</v>
      </c>
      <c r="AA324">
        <v>161</v>
      </c>
      <c r="AB324">
        <v>162.80000000000001</v>
      </c>
      <c r="AC324">
        <v>158.6</v>
      </c>
      <c r="AD324">
        <v>165</v>
      </c>
    </row>
    <row r="325" spans="1:30" x14ac:dyDescent="0.3">
      <c r="A325" t="s">
        <v>34</v>
      </c>
      <c r="B325">
        <v>2022</v>
      </c>
      <c r="C325" t="s">
        <v>31</v>
      </c>
      <c r="D325">
        <v>149.5</v>
      </c>
      <c r="E325">
        <v>198.7</v>
      </c>
      <c r="F325">
        <v>178.8</v>
      </c>
      <c r="G325">
        <v>160.5</v>
      </c>
      <c r="H325">
        <v>184.7</v>
      </c>
      <c r="I325">
        <v>153.69999999999999</v>
      </c>
      <c r="J325">
        <v>174.3</v>
      </c>
      <c r="K325">
        <v>163.9</v>
      </c>
      <c r="L325">
        <v>120</v>
      </c>
      <c r="M325">
        <v>172.1</v>
      </c>
      <c r="N325">
        <v>164.3</v>
      </c>
      <c r="O325">
        <v>177.3</v>
      </c>
      <c r="P325">
        <v>166.4</v>
      </c>
      <c r="Q325">
        <v>192.2</v>
      </c>
      <c r="R325">
        <v>169.9</v>
      </c>
      <c r="S325">
        <v>160.69999999999999</v>
      </c>
      <c r="T325">
        <v>168.5</v>
      </c>
      <c r="U325">
        <v>164.5</v>
      </c>
      <c r="V325">
        <v>164.2</v>
      </c>
      <c r="W325">
        <v>161.1</v>
      </c>
      <c r="X325">
        <v>171.4</v>
      </c>
      <c r="Y325">
        <v>156.5</v>
      </c>
      <c r="Z325">
        <v>161.19999999999999</v>
      </c>
      <c r="AA325">
        <v>164.7</v>
      </c>
      <c r="AB325">
        <v>163</v>
      </c>
      <c r="AC325">
        <v>162.69999999999999</v>
      </c>
      <c r="AD325">
        <v>165.7</v>
      </c>
    </row>
    <row r="326" spans="1:30" x14ac:dyDescent="0.3">
      <c r="A326" t="s">
        <v>30</v>
      </c>
      <c r="B326">
        <v>2022</v>
      </c>
      <c r="C326" t="s">
        <v>35</v>
      </c>
      <c r="D326">
        <v>148.80000000000001</v>
      </c>
      <c r="E326">
        <v>198.1</v>
      </c>
      <c r="F326">
        <v>175.5</v>
      </c>
      <c r="G326">
        <v>160.69999999999999</v>
      </c>
      <c r="H326">
        <v>192.6</v>
      </c>
      <c r="I326">
        <v>151.4</v>
      </c>
      <c r="J326">
        <v>155.19999999999999</v>
      </c>
      <c r="K326">
        <v>163.9</v>
      </c>
      <c r="L326">
        <v>118.1</v>
      </c>
      <c r="M326">
        <v>175.4</v>
      </c>
      <c r="N326">
        <v>170.5</v>
      </c>
      <c r="O326">
        <v>176.3</v>
      </c>
      <c r="P326">
        <v>163.9</v>
      </c>
      <c r="Q326">
        <v>191.5</v>
      </c>
      <c r="R326">
        <v>174.1</v>
      </c>
      <c r="S326">
        <v>171</v>
      </c>
      <c r="T326">
        <v>173.7</v>
      </c>
      <c r="U326" t="s">
        <v>32</v>
      </c>
      <c r="V326">
        <v>167.4</v>
      </c>
      <c r="W326">
        <v>165.7</v>
      </c>
      <c r="X326">
        <v>175.3</v>
      </c>
      <c r="Y326">
        <v>161.19999999999999</v>
      </c>
      <c r="Z326">
        <v>165.5</v>
      </c>
      <c r="AA326">
        <v>170.3</v>
      </c>
      <c r="AB326">
        <v>164.5</v>
      </c>
      <c r="AC326">
        <v>167.3</v>
      </c>
      <c r="AD326">
        <v>166.7</v>
      </c>
    </row>
    <row r="327" spans="1:30" x14ac:dyDescent="0.3">
      <c r="A327" t="s">
        <v>33</v>
      </c>
      <c r="B327">
        <v>2022</v>
      </c>
      <c r="C327" t="s">
        <v>35</v>
      </c>
      <c r="D327">
        <v>152.5</v>
      </c>
      <c r="E327">
        <v>205.2</v>
      </c>
      <c r="F327">
        <v>176.4</v>
      </c>
      <c r="G327">
        <v>160.6</v>
      </c>
      <c r="H327">
        <v>171.5</v>
      </c>
      <c r="I327">
        <v>156.4</v>
      </c>
      <c r="J327">
        <v>198</v>
      </c>
      <c r="K327">
        <v>163.19999999999999</v>
      </c>
      <c r="L327">
        <v>120.6</v>
      </c>
      <c r="M327">
        <v>172.2</v>
      </c>
      <c r="N327">
        <v>156.69999999999999</v>
      </c>
      <c r="O327">
        <v>180</v>
      </c>
      <c r="P327">
        <v>170.2</v>
      </c>
      <c r="Q327">
        <v>196.5</v>
      </c>
      <c r="R327">
        <v>165.7</v>
      </c>
      <c r="S327">
        <v>150.4</v>
      </c>
      <c r="T327">
        <v>163.4</v>
      </c>
      <c r="U327">
        <v>165.5</v>
      </c>
      <c r="V327">
        <v>163</v>
      </c>
      <c r="W327">
        <v>157.4</v>
      </c>
      <c r="X327">
        <v>167.2</v>
      </c>
      <c r="Y327">
        <v>153.1</v>
      </c>
      <c r="Z327">
        <v>159.5</v>
      </c>
      <c r="AA327">
        <v>162</v>
      </c>
      <c r="AB327">
        <v>164.2</v>
      </c>
      <c r="AC327">
        <v>159.4</v>
      </c>
      <c r="AD327">
        <v>165.5</v>
      </c>
    </row>
    <row r="328" spans="1:30" x14ac:dyDescent="0.3">
      <c r="A328" t="s">
        <v>34</v>
      </c>
      <c r="B328">
        <v>2022</v>
      </c>
      <c r="C328" t="s">
        <v>35</v>
      </c>
      <c r="D328">
        <v>150</v>
      </c>
      <c r="E328">
        <v>200.6</v>
      </c>
      <c r="F328">
        <v>175.8</v>
      </c>
      <c r="G328">
        <v>160.69999999999999</v>
      </c>
      <c r="H328">
        <v>184.9</v>
      </c>
      <c r="I328">
        <v>153.69999999999999</v>
      </c>
      <c r="J328">
        <v>169.7</v>
      </c>
      <c r="K328">
        <v>163.69999999999999</v>
      </c>
      <c r="L328">
        <v>118.9</v>
      </c>
      <c r="M328">
        <v>174.3</v>
      </c>
      <c r="N328">
        <v>164.7</v>
      </c>
      <c r="O328">
        <v>178</v>
      </c>
      <c r="P328">
        <v>166.2</v>
      </c>
      <c r="Q328">
        <v>192.8</v>
      </c>
      <c r="R328">
        <v>170.8</v>
      </c>
      <c r="S328">
        <v>162.4</v>
      </c>
      <c r="T328">
        <v>169.6</v>
      </c>
      <c r="U328">
        <v>165.5</v>
      </c>
      <c r="V328">
        <v>165.7</v>
      </c>
      <c r="W328">
        <v>161.80000000000001</v>
      </c>
      <c r="X328">
        <v>172.2</v>
      </c>
      <c r="Y328">
        <v>156.9</v>
      </c>
      <c r="Z328">
        <v>162.1</v>
      </c>
      <c r="AA328">
        <v>165.4</v>
      </c>
      <c r="AB328">
        <v>164.4</v>
      </c>
      <c r="AC328">
        <v>163.5</v>
      </c>
      <c r="AD328">
        <v>166.1</v>
      </c>
    </row>
    <row r="329" spans="1:30" x14ac:dyDescent="0.3">
      <c r="A329" t="s">
        <v>30</v>
      </c>
      <c r="B329">
        <v>2022</v>
      </c>
      <c r="C329" t="s">
        <v>36</v>
      </c>
      <c r="D329">
        <v>150.19999999999999</v>
      </c>
      <c r="E329">
        <v>208</v>
      </c>
      <c r="F329">
        <v>167.9</v>
      </c>
      <c r="G329">
        <v>162</v>
      </c>
      <c r="H329">
        <v>203.1</v>
      </c>
      <c r="I329">
        <v>155.9</v>
      </c>
      <c r="J329">
        <v>155.80000000000001</v>
      </c>
      <c r="K329">
        <v>164.2</v>
      </c>
      <c r="L329">
        <v>118.1</v>
      </c>
      <c r="M329">
        <v>178.7</v>
      </c>
      <c r="N329">
        <v>171.2</v>
      </c>
      <c r="O329">
        <v>177.4</v>
      </c>
      <c r="P329">
        <v>166.6</v>
      </c>
      <c r="Q329">
        <v>192.3</v>
      </c>
      <c r="R329">
        <v>175.4</v>
      </c>
      <c r="S329">
        <v>173.2</v>
      </c>
      <c r="T329">
        <v>175.1</v>
      </c>
      <c r="U329" t="s">
        <v>32</v>
      </c>
      <c r="V329">
        <v>168.9</v>
      </c>
      <c r="W329">
        <v>166.5</v>
      </c>
      <c r="X329">
        <v>176</v>
      </c>
      <c r="Y329">
        <v>162</v>
      </c>
      <c r="Z329">
        <v>166.6</v>
      </c>
      <c r="AA329">
        <v>170.6</v>
      </c>
      <c r="AB329">
        <v>167.4</v>
      </c>
      <c r="AC329">
        <v>168.3</v>
      </c>
      <c r="AD329">
        <v>168.7</v>
      </c>
    </row>
    <row r="330" spans="1:30" x14ac:dyDescent="0.3">
      <c r="A330" t="s">
        <v>33</v>
      </c>
      <c r="B330">
        <v>2022</v>
      </c>
      <c r="C330" t="s">
        <v>36</v>
      </c>
      <c r="D330">
        <v>153.69999999999999</v>
      </c>
      <c r="E330">
        <v>215.8</v>
      </c>
      <c r="F330">
        <v>167.7</v>
      </c>
      <c r="G330">
        <v>162.6</v>
      </c>
      <c r="H330">
        <v>180</v>
      </c>
      <c r="I330">
        <v>159.6</v>
      </c>
      <c r="J330">
        <v>188.4</v>
      </c>
      <c r="K330">
        <v>163.4</v>
      </c>
      <c r="L330">
        <v>120.3</v>
      </c>
      <c r="M330">
        <v>174.7</v>
      </c>
      <c r="N330">
        <v>157.1</v>
      </c>
      <c r="O330">
        <v>181.5</v>
      </c>
      <c r="P330">
        <v>171.5</v>
      </c>
      <c r="Q330">
        <v>197.5</v>
      </c>
      <c r="R330">
        <v>167.1</v>
      </c>
      <c r="S330">
        <v>152.6</v>
      </c>
      <c r="T330">
        <v>164.9</v>
      </c>
      <c r="U330">
        <v>165.3</v>
      </c>
      <c r="V330">
        <v>164.5</v>
      </c>
      <c r="W330">
        <v>158.6</v>
      </c>
      <c r="X330">
        <v>168.2</v>
      </c>
      <c r="Y330">
        <v>154.19999999999999</v>
      </c>
      <c r="Z330">
        <v>160.80000000000001</v>
      </c>
      <c r="AA330">
        <v>162.69999999999999</v>
      </c>
      <c r="AB330">
        <v>166.8</v>
      </c>
      <c r="AC330">
        <v>160.6</v>
      </c>
      <c r="AD330">
        <v>166.5</v>
      </c>
    </row>
    <row r="331" spans="1:30" x14ac:dyDescent="0.3">
      <c r="A331" t="s">
        <v>34</v>
      </c>
      <c r="B331">
        <v>2022</v>
      </c>
      <c r="C331" t="s">
        <v>36</v>
      </c>
      <c r="D331">
        <v>151.30000000000001</v>
      </c>
      <c r="E331">
        <v>210.7</v>
      </c>
      <c r="F331">
        <v>167.8</v>
      </c>
      <c r="G331">
        <v>162.19999999999999</v>
      </c>
      <c r="H331">
        <v>194.6</v>
      </c>
      <c r="I331">
        <v>157.6</v>
      </c>
      <c r="J331">
        <v>166.9</v>
      </c>
      <c r="K331">
        <v>163.9</v>
      </c>
      <c r="L331">
        <v>118.8</v>
      </c>
      <c r="M331">
        <v>177.4</v>
      </c>
      <c r="N331">
        <v>165.3</v>
      </c>
      <c r="O331">
        <v>179.3</v>
      </c>
      <c r="P331">
        <v>168.4</v>
      </c>
      <c r="Q331">
        <v>193.7</v>
      </c>
      <c r="R331">
        <v>172.1</v>
      </c>
      <c r="S331">
        <v>164.6</v>
      </c>
      <c r="T331">
        <v>171.1</v>
      </c>
      <c r="U331">
        <v>165.3</v>
      </c>
      <c r="V331">
        <v>167.2</v>
      </c>
      <c r="W331">
        <v>162.80000000000001</v>
      </c>
      <c r="X331">
        <v>173</v>
      </c>
      <c r="Y331">
        <v>157.9</v>
      </c>
      <c r="Z331">
        <v>163.30000000000001</v>
      </c>
      <c r="AA331">
        <v>166</v>
      </c>
      <c r="AB331">
        <v>167.2</v>
      </c>
      <c r="AC331">
        <v>164.6</v>
      </c>
      <c r="AD331">
        <v>167.7</v>
      </c>
    </row>
    <row r="332" spans="1:30" x14ac:dyDescent="0.3">
      <c r="A332" t="s">
        <v>30</v>
      </c>
      <c r="B332">
        <v>2022</v>
      </c>
      <c r="C332" t="s">
        <v>37</v>
      </c>
      <c r="D332">
        <v>151.80000000000001</v>
      </c>
      <c r="E332">
        <v>209.7</v>
      </c>
      <c r="F332">
        <v>164.5</v>
      </c>
      <c r="G332">
        <v>163.80000000000001</v>
      </c>
      <c r="H332">
        <v>207.4</v>
      </c>
      <c r="I332">
        <v>169.7</v>
      </c>
      <c r="J332">
        <v>153.6</v>
      </c>
      <c r="K332">
        <v>165.1</v>
      </c>
      <c r="L332">
        <v>118.2</v>
      </c>
      <c r="M332">
        <v>182.9</v>
      </c>
      <c r="N332">
        <v>172.4</v>
      </c>
      <c r="O332">
        <v>178.9</v>
      </c>
      <c r="P332">
        <v>168.6</v>
      </c>
      <c r="Q332">
        <v>192.8</v>
      </c>
      <c r="R332">
        <v>177.5</v>
      </c>
      <c r="S332">
        <v>175.1</v>
      </c>
      <c r="T332">
        <v>177.1</v>
      </c>
      <c r="U332" t="s">
        <v>32</v>
      </c>
      <c r="V332">
        <v>173.3</v>
      </c>
      <c r="W332">
        <v>167.7</v>
      </c>
      <c r="X332">
        <v>177</v>
      </c>
      <c r="Y332">
        <v>166.2</v>
      </c>
      <c r="Z332">
        <v>167.2</v>
      </c>
      <c r="AA332">
        <v>170.9</v>
      </c>
      <c r="AB332">
        <v>169</v>
      </c>
      <c r="AC332">
        <v>170.2</v>
      </c>
      <c r="AD332">
        <v>170.8</v>
      </c>
    </row>
    <row r="333" spans="1:30" x14ac:dyDescent="0.3">
      <c r="A333" t="s">
        <v>33</v>
      </c>
      <c r="B333">
        <v>2022</v>
      </c>
      <c r="C333" t="s">
        <v>37</v>
      </c>
      <c r="D333">
        <v>155.4</v>
      </c>
      <c r="E333">
        <v>215.8</v>
      </c>
      <c r="F333">
        <v>164.6</v>
      </c>
      <c r="G333">
        <v>164.2</v>
      </c>
      <c r="H333">
        <v>186</v>
      </c>
      <c r="I333">
        <v>175.9</v>
      </c>
      <c r="J333">
        <v>190.7</v>
      </c>
      <c r="K333">
        <v>164</v>
      </c>
      <c r="L333">
        <v>120.5</v>
      </c>
      <c r="M333">
        <v>178</v>
      </c>
      <c r="N333">
        <v>157.5</v>
      </c>
      <c r="O333">
        <v>183.3</v>
      </c>
      <c r="P333">
        <v>174.5</v>
      </c>
      <c r="Q333">
        <v>197.1</v>
      </c>
      <c r="R333">
        <v>168.4</v>
      </c>
      <c r="S333">
        <v>154.5</v>
      </c>
      <c r="T333">
        <v>166.3</v>
      </c>
      <c r="U333">
        <v>167</v>
      </c>
      <c r="V333">
        <v>170.5</v>
      </c>
      <c r="W333">
        <v>159.80000000000001</v>
      </c>
      <c r="X333">
        <v>169</v>
      </c>
      <c r="Y333">
        <v>159.30000000000001</v>
      </c>
      <c r="Z333">
        <v>162.19999999999999</v>
      </c>
      <c r="AA333">
        <v>164</v>
      </c>
      <c r="AB333">
        <v>168.4</v>
      </c>
      <c r="AC333">
        <v>163.1</v>
      </c>
      <c r="AD333">
        <v>169.2</v>
      </c>
    </row>
    <row r="334" spans="1:30" x14ac:dyDescent="0.3">
      <c r="A334" t="s">
        <v>34</v>
      </c>
      <c r="B334">
        <v>2022</v>
      </c>
      <c r="C334" t="s">
        <v>37</v>
      </c>
      <c r="D334">
        <v>152.9</v>
      </c>
      <c r="E334">
        <v>211.8</v>
      </c>
      <c r="F334">
        <v>164.5</v>
      </c>
      <c r="G334">
        <v>163.9</v>
      </c>
      <c r="H334">
        <v>199.5</v>
      </c>
      <c r="I334">
        <v>172.6</v>
      </c>
      <c r="J334">
        <v>166.2</v>
      </c>
      <c r="K334">
        <v>164.7</v>
      </c>
      <c r="L334">
        <v>119</v>
      </c>
      <c r="M334">
        <v>181.3</v>
      </c>
      <c r="N334">
        <v>166.2</v>
      </c>
      <c r="O334">
        <v>180.9</v>
      </c>
      <c r="P334">
        <v>170.8</v>
      </c>
      <c r="Q334">
        <v>193.9</v>
      </c>
      <c r="R334">
        <v>173.9</v>
      </c>
      <c r="S334">
        <v>166.5</v>
      </c>
      <c r="T334">
        <v>172.8</v>
      </c>
      <c r="U334">
        <v>167</v>
      </c>
      <c r="V334">
        <v>172.2</v>
      </c>
      <c r="W334">
        <v>164</v>
      </c>
      <c r="X334">
        <v>174</v>
      </c>
      <c r="Y334">
        <v>162.6</v>
      </c>
      <c r="Z334">
        <v>164.4</v>
      </c>
      <c r="AA334">
        <v>166.9</v>
      </c>
      <c r="AB334">
        <v>168.8</v>
      </c>
      <c r="AC334">
        <v>166.8</v>
      </c>
      <c r="AD334">
        <v>170.1</v>
      </c>
    </row>
    <row r="335" spans="1:30" x14ac:dyDescent="0.3">
      <c r="A335" t="s">
        <v>30</v>
      </c>
      <c r="B335">
        <v>2022</v>
      </c>
      <c r="C335" t="s">
        <v>38</v>
      </c>
      <c r="D335">
        <v>152.9</v>
      </c>
      <c r="E335">
        <v>214.7</v>
      </c>
      <c r="F335">
        <v>161.4</v>
      </c>
      <c r="G335">
        <v>164.6</v>
      </c>
      <c r="H335">
        <v>209.9</v>
      </c>
      <c r="I335">
        <v>168</v>
      </c>
      <c r="J335">
        <v>160.4</v>
      </c>
      <c r="K335">
        <v>165</v>
      </c>
      <c r="L335">
        <v>118.9</v>
      </c>
      <c r="M335">
        <v>186.6</v>
      </c>
      <c r="N335">
        <v>173.2</v>
      </c>
      <c r="O335">
        <v>180.4</v>
      </c>
      <c r="P335">
        <v>170.8</v>
      </c>
      <c r="Q335">
        <v>192.9</v>
      </c>
      <c r="R335">
        <v>179.3</v>
      </c>
      <c r="S335">
        <v>177.2</v>
      </c>
      <c r="T335">
        <v>179</v>
      </c>
      <c r="U335" t="s">
        <v>32</v>
      </c>
      <c r="V335">
        <v>175.3</v>
      </c>
      <c r="W335">
        <v>168.9</v>
      </c>
      <c r="X335">
        <v>177.7</v>
      </c>
      <c r="Y335">
        <v>167.1</v>
      </c>
      <c r="Z335">
        <v>167.6</v>
      </c>
      <c r="AA335">
        <v>171.8</v>
      </c>
      <c r="AB335">
        <v>168.5</v>
      </c>
      <c r="AC335">
        <v>170.9</v>
      </c>
      <c r="AD335">
        <v>172.5</v>
      </c>
    </row>
    <row r="336" spans="1:30" x14ac:dyDescent="0.3">
      <c r="A336" t="s">
        <v>33</v>
      </c>
      <c r="B336">
        <v>2022</v>
      </c>
      <c r="C336" t="s">
        <v>38</v>
      </c>
      <c r="D336">
        <v>156.69999999999999</v>
      </c>
      <c r="E336">
        <v>221.2</v>
      </c>
      <c r="F336">
        <v>164.1</v>
      </c>
      <c r="G336">
        <v>165.4</v>
      </c>
      <c r="H336">
        <v>189.5</v>
      </c>
      <c r="I336">
        <v>174.5</v>
      </c>
      <c r="J336">
        <v>203.2</v>
      </c>
      <c r="K336">
        <v>164.1</v>
      </c>
      <c r="L336">
        <v>121.2</v>
      </c>
      <c r="M336">
        <v>181.4</v>
      </c>
      <c r="N336">
        <v>158.5</v>
      </c>
      <c r="O336">
        <v>184.9</v>
      </c>
      <c r="P336">
        <v>177.5</v>
      </c>
      <c r="Q336">
        <v>197.5</v>
      </c>
      <c r="R336">
        <v>170</v>
      </c>
      <c r="S336">
        <v>155.9</v>
      </c>
      <c r="T336">
        <v>167.8</v>
      </c>
      <c r="U336">
        <v>167.5</v>
      </c>
      <c r="V336">
        <v>173.5</v>
      </c>
      <c r="W336">
        <v>161.1</v>
      </c>
      <c r="X336">
        <v>170.1</v>
      </c>
      <c r="Y336">
        <v>159.4</v>
      </c>
      <c r="Z336">
        <v>163.19999999999999</v>
      </c>
      <c r="AA336">
        <v>165.2</v>
      </c>
      <c r="AB336">
        <v>168.2</v>
      </c>
      <c r="AC336">
        <v>163.80000000000001</v>
      </c>
      <c r="AD336">
        <v>170.8</v>
      </c>
    </row>
    <row r="337" spans="1:30" x14ac:dyDescent="0.3">
      <c r="A337" t="s">
        <v>34</v>
      </c>
      <c r="B337">
        <v>2022</v>
      </c>
      <c r="C337" t="s">
        <v>38</v>
      </c>
      <c r="D337">
        <v>154.1</v>
      </c>
      <c r="E337">
        <v>217</v>
      </c>
      <c r="F337">
        <v>162.4</v>
      </c>
      <c r="G337">
        <v>164.9</v>
      </c>
      <c r="H337">
        <v>202.4</v>
      </c>
      <c r="I337">
        <v>171</v>
      </c>
      <c r="J337">
        <v>174.9</v>
      </c>
      <c r="K337">
        <v>164.7</v>
      </c>
      <c r="L337">
        <v>119.7</v>
      </c>
      <c r="M337">
        <v>184.9</v>
      </c>
      <c r="N337">
        <v>167.1</v>
      </c>
      <c r="O337">
        <v>182.5</v>
      </c>
      <c r="P337">
        <v>173.3</v>
      </c>
      <c r="Q337">
        <v>194.1</v>
      </c>
      <c r="R337">
        <v>175.6</v>
      </c>
      <c r="S337">
        <v>168.4</v>
      </c>
      <c r="T337">
        <v>174.6</v>
      </c>
      <c r="U337">
        <v>167.5</v>
      </c>
      <c r="V337">
        <v>174.6</v>
      </c>
      <c r="W337">
        <v>165.2</v>
      </c>
      <c r="X337">
        <v>174.8</v>
      </c>
      <c r="Y337">
        <v>163</v>
      </c>
      <c r="Z337">
        <v>165.1</v>
      </c>
      <c r="AA337">
        <v>167.9</v>
      </c>
      <c r="AB337">
        <v>168.4</v>
      </c>
      <c r="AC337">
        <v>167.5</v>
      </c>
      <c r="AD337">
        <v>171.7</v>
      </c>
    </row>
    <row r="338" spans="1:30" x14ac:dyDescent="0.3">
      <c r="A338" t="s">
        <v>30</v>
      </c>
      <c r="B338">
        <v>2022</v>
      </c>
      <c r="C338" t="s">
        <v>39</v>
      </c>
      <c r="D338">
        <v>153.80000000000001</v>
      </c>
      <c r="E338">
        <v>217.2</v>
      </c>
      <c r="F338">
        <v>169.6</v>
      </c>
      <c r="G338">
        <v>165.4</v>
      </c>
      <c r="H338">
        <v>208.1</v>
      </c>
      <c r="I338">
        <v>165.8</v>
      </c>
      <c r="J338">
        <v>167.3</v>
      </c>
      <c r="K338">
        <v>164.6</v>
      </c>
      <c r="L338">
        <v>119.1</v>
      </c>
      <c r="M338">
        <v>188.9</v>
      </c>
      <c r="N338">
        <v>174.2</v>
      </c>
      <c r="O338">
        <v>181.9</v>
      </c>
      <c r="P338">
        <v>172.4</v>
      </c>
      <c r="Q338">
        <v>192.9</v>
      </c>
      <c r="R338">
        <v>180.7</v>
      </c>
      <c r="S338">
        <v>178.7</v>
      </c>
      <c r="T338">
        <v>180.4</v>
      </c>
      <c r="U338" t="s">
        <v>32</v>
      </c>
      <c r="V338">
        <v>176.7</v>
      </c>
      <c r="W338">
        <v>170.3</v>
      </c>
      <c r="X338">
        <v>178.2</v>
      </c>
      <c r="Y338">
        <v>165.5</v>
      </c>
      <c r="Z338">
        <v>168</v>
      </c>
      <c r="AA338">
        <v>172.6</v>
      </c>
      <c r="AB338">
        <v>169.5</v>
      </c>
      <c r="AC338">
        <v>171</v>
      </c>
      <c r="AD338">
        <v>173.6</v>
      </c>
    </row>
    <row r="339" spans="1:30" x14ac:dyDescent="0.3">
      <c r="A339" t="s">
        <v>33</v>
      </c>
      <c r="B339">
        <v>2022</v>
      </c>
      <c r="C339" t="s">
        <v>39</v>
      </c>
      <c r="D339">
        <v>157.5</v>
      </c>
      <c r="E339">
        <v>223.4</v>
      </c>
      <c r="F339">
        <v>172.8</v>
      </c>
      <c r="G339">
        <v>166.4</v>
      </c>
      <c r="H339">
        <v>188.6</v>
      </c>
      <c r="I339">
        <v>174.1</v>
      </c>
      <c r="J339">
        <v>211.5</v>
      </c>
      <c r="K339">
        <v>163.6</v>
      </c>
      <c r="L339">
        <v>121.4</v>
      </c>
      <c r="M339">
        <v>183.5</v>
      </c>
      <c r="N339">
        <v>159.1</v>
      </c>
      <c r="O339">
        <v>186.3</v>
      </c>
      <c r="P339">
        <v>179.3</v>
      </c>
      <c r="Q339">
        <v>198.3</v>
      </c>
      <c r="R339">
        <v>171.6</v>
      </c>
      <c r="S339">
        <v>157.4</v>
      </c>
      <c r="T339">
        <v>169.4</v>
      </c>
      <c r="U339">
        <v>166.8</v>
      </c>
      <c r="V339">
        <v>174.9</v>
      </c>
      <c r="W339">
        <v>162.1</v>
      </c>
      <c r="X339">
        <v>170.9</v>
      </c>
      <c r="Y339">
        <v>157.19999999999999</v>
      </c>
      <c r="Z339">
        <v>164.1</v>
      </c>
      <c r="AA339">
        <v>166.5</v>
      </c>
      <c r="AB339">
        <v>169.2</v>
      </c>
      <c r="AC339">
        <v>163.80000000000001</v>
      </c>
      <c r="AD339">
        <v>171.4</v>
      </c>
    </row>
    <row r="340" spans="1:30" x14ac:dyDescent="0.3">
      <c r="A340" t="s">
        <v>34</v>
      </c>
      <c r="B340">
        <v>2022</v>
      </c>
      <c r="C340" t="s">
        <v>39</v>
      </c>
      <c r="D340">
        <v>155</v>
      </c>
      <c r="E340">
        <v>219.4</v>
      </c>
      <c r="F340">
        <v>170.8</v>
      </c>
      <c r="G340">
        <v>165.8</v>
      </c>
      <c r="H340">
        <v>200.9</v>
      </c>
      <c r="I340">
        <v>169.7</v>
      </c>
      <c r="J340">
        <v>182.3</v>
      </c>
      <c r="K340">
        <v>164.3</v>
      </c>
      <c r="L340">
        <v>119.9</v>
      </c>
      <c r="M340">
        <v>187.1</v>
      </c>
      <c r="N340">
        <v>167.9</v>
      </c>
      <c r="O340">
        <v>183.9</v>
      </c>
      <c r="P340">
        <v>174.9</v>
      </c>
      <c r="Q340">
        <v>194.3</v>
      </c>
      <c r="R340">
        <v>177.1</v>
      </c>
      <c r="S340">
        <v>169.9</v>
      </c>
      <c r="T340">
        <v>176</v>
      </c>
      <c r="U340">
        <v>166.8</v>
      </c>
      <c r="V340">
        <v>176</v>
      </c>
      <c r="W340">
        <v>166.4</v>
      </c>
      <c r="X340">
        <v>175.4</v>
      </c>
      <c r="Y340">
        <v>161.1</v>
      </c>
      <c r="Z340">
        <v>165.8</v>
      </c>
      <c r="AA340">
        <v>169</v>
      </c>
      <c r="AB340">
        <v>169.4</v>
      </c>
      <c r="AC340">
        <v>167.5</v>
      </c>
      <c r="AD340">
        <v>172.6</v>
      </c>
    </row>
    <row r="341" spans="1:30" x14ac:dyDescent="0.3">
      <c r="A341" t="s">
        <v>30</v>
      </c>
      <c r="B341">
        <v>2022</v>
      </c>
      <c r="C341" t="s">
        <v>40</v>
      </c>
      <c r="D341">
        <v>155.19999999999999</v>
      </c>
      <c r="E341">
        <v>210.8</v>
      </c>
      <c r="F341">
        <v>174.3</v>
      </c>
      <c r="G341">
        <v>166.3</v>
      </c>
      <c r="H341">
        <v>202.2</v>
      </c>
      <c r="I341">
        <v>169.6</v>
      </c>
      <c r="J341">
        <v>168.6</v>
      </c>
      <c r="K341">
        <v>164.4</v>
      </c>
      <c r="L341">
        <v>119.2</v>
      </c>
      <c r="M341">
        <v>191.8</v>
      </c>
      <c r="N341">
        <v>174.5</v>
      </c>
      <c r="O341">
        <v>183.1</v>
      </c>
      <c r="P341">
        <v>172.5</v>
      </c>
      <c r="Q341">
        <v>193.2</v>
      </c>
      <c r="R341">
        <v>182</v>
      </c>
      <c r="S341">
        <v>180.3</v>
      </c>
      <c r="T341">
        <v>181.7</v>
      </c>
      <c r="U341" t="s">
        <v>32</v>
      </c>
      <c r="V341">
        <v>179.6</v>
      </c>
      <c r="W341">
        <v>171.3</v>
      </c>
      <c r="X341">
        <v>178.8</v>
      </c>
      <c r="Y341">
        <v>166.3</v>
      </c>
      <c r="Z341">
        <v>168.6</v>
      </c>
      <c r="AA341">
        <v>174.7</v>
      </c>
      <c r="AB341">
        <v>169.7</v>
      </c>
      <c r="AC341">
        <v>171.8</v>
      </c>
      <c r="AD341">
        <v>174.3</v>
      </c>
    </row>
    <row r="342" spans="1:30" x14ac:dyDescent="0.3">
      <c r="A342" t="s">
        <v>33</v>
      </c>
      <c r="B342">
        <v>2022</v>
      </c>
      <c r="C342" t="s">
        <v>40</v>
      </c>
      <c r="D342">
        <v>159.30000000000001</v>
      </c>
      <c r="E342">
        <v>217.1</v>
      </c>
      <c r="F342">
        <v>176.6</v>
      </c>
      <c r="G342">
        <v>167.1</v>
      </c>
      <c r="H342">
        <v>184.8</v>
      </c>
      <c r="I342">
        <v>179.5</v>
      </c>
      <c r="J342">
        <v>208.5</v>
      </c>
      <c r="K342">
        <v>164</v>
      </c>
      <c r="L342">
        <v>121.5</v>
      </c>
      <c r="M342">
        <v>186.3</v>
      </c>
      <c r="N342">
        <v>159.80000000000001</v>
      </c>
      <c r="O342">
        <v>187.7</v>
      </c>
      <c r="P342">
        <v>179.4</v>
      </c>
      <c r="Q342">
        <v>198.6</v>
      </c>
      <c r="R342">
        <v>172.7</v>
      </c>
      <c r="S342">
        <v>158.69999999999999</v>
      </c>
      <c r="T342">
        <v>170.6</v>
      </c>
      <c r="U342">
        <v>167.8</v>
      </c>
      <c r="V342">
        <v>179.5</v>
      </c>
      <c r="W342">
        <v>163.1</v>
      </c>
      <c r="X342">
        <v>171.7</v>
      </c>
      <c r="Y342">
        <v>157.4</v>
      </c>
      <c r="Z342">
        <v>164.6</v>
      </c>
      <c r="AA342">
        <v>169.1</v>
      </c>
      <c r="AB342">
        <v>169.8</v>
      </c>
      <c r="AC342">
        <v>164.7</v>
      </c>
      <c r="AD342">
        <v>172.3</v>
      </c>
    </row>
    <row r="343" spans="1:30" x14ac:dyDescent="0.3">
      <c r="A343" t="s">
        <v>34</v>
      </c>
      <c r="B343">
        <v>2022</v>
      </c>
      <c r="C343" t="s">
        <v>40</v>
      </c>
      <c r="D343">
        <v>156.5</v>
      </c>
      <c r="E343">
        <v>213</v>
      </c>
      <c r="F343">
        <v>175.2</v>
      </c>
      <c r="G343">
        <v>166.6</v>
      </c>
      <c r="H343">
        <v>195.8</v>
      </c>
      <c r="I343">
        <v>174.2</v>
      </c>
      <c r="J343">
        <v>182.1</v>
      </c>
      <c r="K343">
        <v>164.3</v>
      </c>
      <c r="L343">
        <v>120</v>
      </c>
      <c r="M343">
        <v>190</v>
      </c>
      <c r="N343">
        <v>168.4</v>
      </c>
      <c r="O343">
        <v>185.2</v>
      </c>
      <c r="P343">
        <v>175</v>
      </c>
      <c r="Q343">
        <v>194.6</v>
      </c>
      <c r="R343">
        <v>178.3</v>
      </c>
      <c r="S343">
        <v>171.3</v>
      </c>
      <c r="T343">
        <v>177.3</v>
      </c>
      <c r="U343">
        <v>167.8</v>
      </c>
      <c r="V343">
        <v>179.6</v>
      </c>
      <c r="W343">
        <v>167.4</v>
      </c>
      <c r="X343">
        <v>176.1</v>
      </c>
      <c r="Y343">
        <v>161.6</v>
      </c>
      <c r="Z343">
        <v>166.3</v>
      </c>
      <c r="AA343">
        <v>171.4</v>
      </c>
      <c r="AB343">
        <v>169.7</v>
      </c>
      <c r="AC343">
        <v>168.4</v>
      </c>
      <c r="AD343">
        <v>173.4</v>
      </c>
    </row>
    <row r="344" spans="1:30" x14ac:dyDescent="0.3">
      <c r="A344" t="s">
        <v>30</v>
      </c>
      <c r="B344">
        <v>2022</v>
      </c>
      <c r="C344" t="s">
        <v>41</v>
      </c>
      <c r="D344">
        <v>159.5</v>
      </c>
      <c r="E344">
        <v>204.1</v>
      </c>
      <c r="F344">
        <v>168.3</v>
      </c>
      <c r="G344">
        <v>167.9</v>
      </c>
      <c r="H344">
        <v>198.1</v>
      </c>
      <c r="I344">
        <v>169.2</v>
      </c>
      <c r="J344">
        <v>173.1</v>
      </c>
      <c r="K344">
        <v>167.1</v>
      </c>
      <c r="L344">
        <v>120.2</v>
      </c>
      <c r="M344">
        <v>195.6</v>
      </c>
      <c r="N344">
        <v>174.8</v>
      </c>
      <c r="O344">
        <v>184</v>
      </c>
      <c r="P344">
        <v>173.9</v>
      </c>
      <c r="Q344">
        <v>193.7</v>
      </c>
      <c r="R344">
        <v>183.2</v>
      </c>
      <c r="S344">
        <v>181.7</v>
      </c>
      <c r="T344">
        <v>183</v>
      </c>
      <c r="U344" t="s">
        <v>32</v>
      </c>
      <c r="V344">
        <v>179.1</v>
      </c>
      <c r="W344">
        <v>172.3</v>
      </c>
      <c r="X344">
        <v>179.4</v>
      </c>
      <c r="Y344">
        <v>166.6</v>
      </c>
      <c r="Z344">
        <v>169.3</v>
      </c>
      <c r="AA344">
        <v>175.7</v>
      </c>
      <c r="AB344">
        <v>171.1</v>
      </c>
      <c r="AC344">
        <v>172.6</v>
      </c>
      <c r="AD344">
        <v>175.3</v>
      </c>
    </row>
    <row r="345" spans="1:30" x14ac:dyDescent="0.3">
      <c r="A345" t="s">
        <v>33</v>
      </c>
      <c r="B345">
        <v>2022</v>
      </c>
      <c r="C345" t="s">
        <v>41</v>
      </c>
      <c r="D345">
        <v>162.1</v>
      </c>
      <c r="E345">
        <v>210.9</v>
      </c>
      <c r="F345">
        <v>170.6</v>
      </c>
      <c r="G345">
        <v>168.4</v>
      </c>
      <c r="H345">
        <v>182.5</v>
      </c>
      <c r="I345">
        <v>177.1</v>
      </c>
      <c r="J345">
        <v>213.1</v>
      </c>
      <c r="K345">
        <v>167.3</v>
      </c>
      <c r="L345">
        <v>122.2</v>
      </c>
      <c r="M345">
        <v>189.7</v>
      </c>
      <c r="N345">
        <v>160.5</v>
      </c>
      <c r="O345">
        <v>188.9</v>
      </c>
      <c r="P345">
        <v>180.4</v>
      </c>
      <c r="Q345">
        <v>198.7</v>
      </c>
      <c r="R345">
        <v>173.7</v>
      </c>
      <c r="S345">
        <v>160</v>
      </c>
      <c r="T345">
        <v>171.6</v>
      </c>
      <c r="U345">
        <v>169</v>
      </c>
      <c r="V345">
        <v>178.4</v>
      </c>
      <c r="W345">
        <v>164.2</v>
      </c>
      <c r="X345">
        <v>172.6</v>
      </c>
      <c r="Y345">
        <v>157.69999999999999</v>
      </c>
      <c r="Z345">
        <v>165.1</v>
      </c>
      <c r="AA345">
        <v>169.9</v>
      </c>
      <c r="AB345">
        <v>171.4</v>
      </c>
      <c r="AC345">
        <v>165.4</v>
      </c>
      <c r="AD345">
        <v>173.1</v>
      </c>
    </row>
    <row r="346" spans="1:30" x14ac:dyDescent="0.3">
      <c r="A346" t="s">
        <v>34</v>
      </c>
      <c r="B346">
        <v>2022</v>
      </c>
      <c r="C346" t="s">
        <v>41</v>
      </c>
      <c r="D346">
        <v>160.30000000000001</v>
      </c>
      <c r="E346">
        <v>206.5</v>
      </c>
      <c r="F346">
        <v>169.2</v>
      </c>
      <c r="G346">
        <v>168.1</v>
      </c>
      <c r="H346">
        <v>192.4</v>
      </c>
      <c r="I346">
        <v>172.9</v>
      </c>
      <c r="J346">
        <v>186.7</v>
      </c>
      <c r="K346">
        <v>167.2</v>
      </c>
      <c r="L346">
        <v>120.9</v>
      </c>
      <c r="M346">
        <v>193.6</v>
      </c>
      <c r="N346">
        <v>168.8</v>
      </c>
      <c r="O346">
        <v>186.3</v>
      </c>
      <c r="P346">
        <v>176.3</v>
      </c>
      <c r="Q346">
        <v>195</v>
      </c>
      <c r="R346">
        <v>179.5</v>
      </c>
      <c r="S346">
        <v>172.7</v>
      </c>
      <c r="T346">
        <v>178.5</v>
      </c>
      <c r="U346">
        <v>169</v>
      </c>
      <c r="V346">
        <v>178.8</v>
      </c>
      <c r="W346">
        <v>168.5</v>
      </c>
      <c r="X346">
        <v>176.8</v>
      </c>
      <c r="Y346">
        <v>161.9</v>
      </c>
      <c r="Z346">
        <v>166.9</v>
      </c>
      <c r="AA346">
        <v>172.3</v>
      </c>
      <c r="AB346">
        <v>171.2</v>
      </c>
      <c r="AC346">
        <v>169.1</v>
      </c>
      <c r="AD346">
        <v>174.3</v>
      </c>
    </row>
    <row r="347" spans="1:30" x14ac:dyDescent="0.3">
      <c r="A347" t="s">
        <v>30</v>
      </c>
      <c r="B347">
        <v>2022</v>
      </c>
      <c r="C347" t="s">
        <v>42</v>
      </c>
      <c r="D347">
        <v>162.9</v>
      </c>
      <c r="E347">
        <v>206.7</v>
      </c>
      <c r="F347">
        <v>169</v>
      </c>
      <c r="G347">
        <v>169.5</v>
      </c>
      <c r="H347">
        <v>194.1</v>
      </c>
      <c r="I347">
        <v>164.1</v>
      </c>
      <c r="J347">
        <v>176.9</v>
      </c>
      <c r="K347">
        <v>169</v>
      </c>
      <c r="L347">
        <v>120.8</v>
      </c>
      <c r="M347">
        <v>199.1</v>
      </c>
      <c r="N347">
        <v>175.4</v>
      </c>
      <c r="O347">
        <v>184.8</v>
      </c>
      <c r="P347">
        <v>175.5</v>
      </c>
      <c r="Q347">
        <v>194.5</v>
      </c>
      <c r="R347">
        <v>184.7</v>
      </c>
      <c r="S347">
        <v>183.3</v>
      </c>
      <c r="T347">
        <v>184.5</v>
      </c>
      <c r="U347" t="s">
        <v>32</v>
      </c>
      <c r="V347">
        <v>179.7</v>
      </c>
      <c r="W347">
        <v>173.6</v>
      </c>
      <c r="X347">
        <v>180.2</v>
      </c>
      <c r="Y347">
        <v>166.9</v>
      </c>
      <c r="Z347">
        <v>170</v>
      </c>
      <c r="AA347">
        <v>176.2</v>
      </c>
      <c r="AB347">
        <v>170.8</v>
      </c>
      <c r="AC347">
        <v>173.1</v>
      </c>
      <c r="AD347">
        <v>176.4</v>
      </c>
    </row>
    <row r="348" spans="1:30" x14ac:dyDescent="0.3">
      <c r="A348" t="s">
        <v>33</v>
      </c>
      <c r="B348">
        <v>2022</v>
      </c>
      <c r="C348" t="s">
        <v>42</v>
      </c>
      <c r="D348">
        <v>164.9</v>
      </c>
      <c r="E348">
        <v>213.7</v>
      </c>
      <c r="F348">
        <v>170.9</v>
      </c>
      <c r="G348">
        <v>170.1</v>
      </c>
      <c r="H348">
        <v>179.3</v>
      </c>
      <c r="I348">
        <v>167.5</v>
      </c>
      <c r="J348">
        <v>220.8</v>
      </c>
      <c r="K348">
        <v>169.2</v>
      </c>
      <c r="L348">
        <v>123.1</v>
      </c>
      <c r="M348">
        <v>193.6</v>
      </c>
      <c r="N348">
        <v>161.1</v>
      </c>
      <c r="O348">
        <v>190.4</v>
      </c>
      <c r="P348">
        <v>181.8</v>
      </c>
      <c r="Q348">
        <v>199.7</v>
      </c>
      <c r="R348">
        <v>175</v>
      </c>
      <c r="S348">
        <v>161.69999999999999</v>
      </c>
      <c r="T348">
        <v>173</v>
      </c>
      <c r="U348">
        <v>169.5</v>
      </c>
      <c r="V348">
        <v>179.2</v>
      </c>
      <c r="W348">
        <v>165</v>
      </c>
      <c r="X348">
        <v>173.8</v>
      </c>
      <c r="Y348">
        <v>158.19999999999999</v>
      </c>
      <c r="Z348">
        <v>165.8</v>
      </c>
      <c r="AA348">
        <v>170.9</v>
      </c>
      <c r="AB348">
        <v>171.1</v>
      </c>
      <c r="AC348">
        <v>166.1</v>
      </c>
      <c r="AD348">
        <v>174.1</v>
      </c>
    </row>
    <row r="349" spans="1:30" x14ac:dyDescent="0.3">
      <c r="A349" t="s">
        <v>34</v>
      </c>
      <c r="B349">
        <v>2022</v>
      </c>
      <c r="C349" t="s">
        <v>42</v>
      </c>
      <c r="D349">
        <v>163.5</v>
      </c>
      <c r="E349">
        <v>209.2</v>
      </c>
      <c r="F349">
        <v>169.7</v>
      </c>
      <c r="G349">
        <v>169.7</v>
      </c>
      <c r="H349">
        <v>188.7</v>
      </c>
      <c r="I349">
        <v>165.7</v>
      </c>
      <c r="J349">
        <v>191.8</v>
      </c>
      <c r="K349">
        <v>169.1</v>
      </c>
      <c r="L349">
        <v>121.6</v>
      </c>
      <c r="M349">
        <v>197.3</v>
      </c>
      <c r="N349">
        <v>169.4</v>
      </c>
      <c r="O349">
        <v>187.4</v>
      </c>
      <c r="P349">
        <v>177.8</v>
      </c>
      <c r="Q349">
        <v>195.9</v>
      </c>
      <c r="R349">
        <v>180.9</v>
      </c>
      <c r="S349">
        <v>174.3</v>
      </c>
      <c r="T349">
        <v>179.9</v>
      </c>
      <c r="U349">
        <v>169.5</v>
      </c>
      <c r="V349">
        <v>179.5</v>
      </c>
      <c r="W349">
        <v>169.5</v>
      </c>
      <c r="X349">
        <v>177.8</v>
      </c>
      <c r="Y349">
        <v>162.30000000000001</v>
      </c>
      <c r="Z349">
        <v>167.6</v>
      </c>
      <c r="AA349">
        <v>173.1</v>
      </c>
      <c r="AB349">
        <v>170.9</v>
      </c>
      <c r="AC349">
        <v>169.7</v>
      </c>
      <c r="AD349">
        <v>175.3</v>
      </c>
    </row>
    <row r="350" spans="1:30" x14ac:dyDescent="0.3">
      <c r="A350" t="s">
        <v>30</v>
      </c>
      <c r="B350">
        <v>2022</v>
      </c>
      <c r="C350" t="s">
        <v>43</v>
      </c>
      <c r="D350">
        <v>164.7</v>
      </c>
      <c r="E350">
        <v>208.8</v>
      </c>
      <c r="F350">
        <v>170.3</v>
      </c>
      <c r="G350">
        <v>170.9</v>
      </c>
      <c r="H350">
        <v>191.6</v>
      </c>
      <c r="I350">
        <v>162.19999999999999</v>
      </c>
      <c r="J350">
        <v>184.8</v>
      </c>
      <c r="K350">
        <v>169.7</v>
      </c>
      <c r="L350">
        <v>121.1</v>
      </c>
      <c r="M350">
        <v>201.6</v>
      </c>
      <c r="N350">
        <v>175.8</v>
      </c>
      <c r="O350">
        <v>185.6</v>
      </c>
      <c r="P350">
        <v>177.4</v>
      </c>
      <c r="Q350">
        <v>194.9</v>
      </c>
      <c r="R350">
        <v>186.1</v>
      </c>
      <c r="S350">
        <v>184.4</v>
      </c>
      <c r="T350">
        <v>185.9</v>
      </c>
      <c r="U350" t="s">
        <v>32</v>
      </c>
      <c r="V350">
        <v>180.8</v>
      </c>
      <c r="W350">
        <v>174.4</v>
      </c>
      <c r="X350">
        <v>181.2</v>
      </c>
      <c r="Y350">
        <v>167.4</v>
      </c>
      <c r="Z350">
        <v>170.6</v>
      </c>
      <c r="AA350">
        <v>176.5</v>
      </c>
      <c r="AB350">
        <v>172</v>
      </c>
      <c r="AC350">
        <v>173.9</v>
      </c>
      <c r="AD350">
        <v>177.9</v>
      </c>
    </row>
    <row r="351" spans="1:30" x14ac:dyDescent="0.3">
      <c r="A351" t="s">
        <v>33</v>
      </c>
      <c r="B351">
        <v>2022</v>
      </c>
      <c r="C351" t="s">
        <v>43</v>
      </c>
      <c r="D351">
        <v>166.4</v>
      </c>
      <c r="E351">
        <v>214.9</v>
      </c>
      <c r="F351">
        <v>171.9</v>
      </c>
      <c r="G351">
        <v>171</v>
      </c>
      <c r="H351">
        <v>177.7</v>
      </c>
      <c r="I351">
        <v>165.7</v>
      </c>
      <c r="J351">
        <v>228.6</v>
      </c>
      <c r="K351">
        <v>169.9</v>
      </c>
      <c r="L351">
        <v>123.4</v>
      </c>
      <c r="M351">
        <v>196.4</v>
      </c>
      <c r="N351">
        <v>161.6</v>
      </c>
      <c r="O351">
        <v>191.5</v>
      </c>
      <c r="P351">
        <v>183.3</v>
      </c>
      <c r="Q351">
        <v>200.1</v>
      </c>
      <c r="R351">
        <v>175.5</v>
      </c>
      <c r="S351">
        <v>162.6</v>
      </c>
      <c r="T351">
        <v>173.6</v>
      </c>
      <c r="U351">
        <v>171.2</v>
      </c>
      <c r="V351">
        <v>180</v>
      </c>
      <c r="W351">
        <v>166</v>
      </c>
      <c r="X351">
        <v>174.7</v>
      </c>
      <c r="Y351">
        <v>158.80000000000001</v>
      </c>
      <c r="Z351">
        <v>166.3</v>
      </c>
      <c r="AA351">
        <v>171.2</v>
      </c>
      <c r="AB351">
        <v>172.3</v>
      </c>
      <c r="AC351">
        <v>166.8</v>
      </c>
      <c r="AD351">
        <v>175.3</v>
      </c>
    </row>
    <row r="352" spans="1:30" x14ac:dyDescent="0.3">
      <c r="A352" t="s">
        <v>34</v>
      </c>
      <c r="B352">
        <v>2022</v>
      </c>
      <c r="C352" t="s">
        <v>43</v>
      </c>
      <c r="D352">
        <v>165.2</v>
      </c>
      <c r="E352">
        <v>210.9</v>
      </c>
      <c r="F352">
        <v>170.9</v>
      </c>
      <c r="G352">
        <v>170.9</v>
      </c>
      <c r="H352">
        <v>186.5</v>
      </c>
      <c r="I352">
        <v>163.80000000000001</v>
      </c>
      <c r="J352">
        <v>199.7</v>
      </c>
      <c r="K352">
        <v>169.8</v>
      </c>
      <c r="L352">
        <v>121.9</v>
      </c>
      <c r="M352">
        <v>199.9</v>
      </c>
      <c r="N352">
        <v>169.9</v>
      </c>
      <c r="O352">
        <v>188.3</v>
      </c>
      <c r="P352">
        <v>179.6</v>
      </c>
      <c r="Q352">
        <v>196.3</v>
      </c>
      <c r="R352">
        <v>181.9</v>
      </c>
      <c r="S352">
        <v>175.3</v>
      </c>
      <c r="T352">
        <v>181</v>
      </c>
      <c r="U352">
        <v>171.2</v>
      </c>
      <c r="V352">
        <v>180.5</v>
      </c>
      <c r="W352">
        <v>170.4</v>
      </c>
      <c r="X352">
        <v>178.7</v>
      </c>
      <c r="Y352">
        <v>162.9</v>
      </c>
      <c r="Z352">
        <v>168.2</v>
      </c>
      <c r="AA352">
        <v>173.4</v>
      </c>
      <c r="AB352">
        <v>172.1</v>
      </c>
      <c r="AC352">
        <v>170.5</v>
      </c>
      <c r="AD352">
        <v>176.7</v>
      </c>
    </row>
    <row r="353" spans="1:30" x14ac:dyDescent="0.3">
      <c r="A353" t="s">
        <v>30</v>
      </c>
      <c r="B353">
        <v>2022</v>
      </c>
      <c r="C353" t="s">
        <v>45</v>
      </c>
      <c r="D353">
        <v>166.9</v>
      </c>
      <c r="E353">
        <v>207.2</v>
      </c>
      <c r="F353">
        <v>180.2</v>
      </c>
      <c r="G353">
        <v>172.3</v>
      </c>
      <c r="H353">
        <v>194</v>
      </c>
      <c r="I353">
        <v>159.1</v>
      </c>
      <c r="J353">
        <v>171.6</v>
      </c>
      <c r="K353">
        <v>170.2</v>
      </c>
      <c r="L353">
        <v>121.5</v>
      </c>
      <c r="M353">
        <v>204.8</v>
      </c>
      <c r="N353">
        <v>176.4</v>
      </c>
      <c r="O353">
        <v>186.9</v>
      </c>
      <c r="P353">
        <v>176.6</v>
      </c>
      <c r="Q353">
        <v>195.5</v>
      </c>
      <c r="R353">
        <v>187.2</v>
      </c>
      <c r="S353">
        <v>185.2</v>
      </c>
      <c r="T353">
        <v>186.9</v>
      </c>
      <c r="U353" t="s">
        <v>32</v>
      </c>
      <c r="V353">
        <v>181.9</v>
      </c>
      <c r="W353">
        <v>175.5</v>
      </c>
      <c r="X353">
        <v>182.3</v>
      </c>
      <c r="Y353">
        <v>167.5</v>
      </c>
      <c r="Z353">
        <v>170.8</v>
      </c>
      <c r="AA353">
        <v>176.9</v>
      </c>
      <c r="AB353">
        <v>173.4</v>
      </c>
      <c r="AC353">
        <v>174.6</v>
      </c>
      <c r="AD353">
        <v>177.8</v>
      </c>
    </row>
    <row r="354" spans="1:30" x14ac:dyDescent="0.3">
      <c r="A354" t="s">
        <v>33</v>
      </c>
      <c r="B354">
        <v>2022</v>
      </c>
      <c r="C354" t="s">
        <v>45</v>
      </c>
      <c r="D354">
        <v>168.4</v>
      </c>
      <c r="E354">
        <v>213.4</v>
      </c>
      <c r="F354">
        <v>183.2</v>
      </c>
      <c r="G354">
        <v>172.3</v>
      </c>
      <c r="H354">
        <v>180</v>
      </c>
      <c r="I354">
        <v>162.6</v>
      </c>
      <c r="J354">
        <v>205.5</v>
      </c>
      <c r="K354">
        <v>171</v>
      </c>
      <c r="L354">
        <v>123.4</v>
      </c>
      <c r="M354">
        <v>198.8</v>
      </c>
      <c r="N354">
        <v>162.1</v>
      </c>
      <c r="O354">
        <v>192.4</v>
      </c>
      <c r="P354">
        <v>181.3</v>
      </c>
      <c r="Q354">
        <v>200.6</v>
      </c>
      <c r="R354">
        <v>176.7</v>
      </c>
      <c r="S354">
        <v>163.5</v>
      </c>
      <c r="T354">
        <v>174.7</v>
      </c>
      <c r="U354">
        <v>171.8</v>
      </c>
      <c r="V354">
        <v>180.3</v>
      </c>
      <c r="W354">
        <v>166.9</v>
      </c>
      <c r="X354">
        <v>175.8</v>
      </c>
      <c r="Y354">
        <v>158.9</v>
      </c>
      <c r="Z354">
        <v>166.7</v>
      </c>
      <c r="AA354">
        <v>171.5</v>
      </c>
      <c r="AB354">
        <v>173.8</v>
      </c>
      <c r="AC354">
        <v>167.4</v>
      </c>
      <c r="AD354">
        <v>174.1</v>
      </c>
    </row>
    <row r="355" spans="1:30" x14ac:dyDescent="0.3">
      <c r="A355" t="s">
        <v>34</v>
      </c>
      <c r="B355">
        <v>2022</v>
      </c>
      <c r="C355" t="s">
        <v>45</v>
      </c>
      <c r="D355">
        <v>167.4</v>
      </c>
      <c r="E355">
        <v>209.4</v>
      </c>
      <c r="F355">
        <v>181.4</v>
      </c>
      <c r="G355">
        <v>172.3</v>
      </c>
      <c r="H355">
        <v>188.9</v>
      </c>
      <c r="I355">
        <v>160.69999999999999</v>
      </c>
      <c r="J355">
        <v>183.1</v>
      </c>
      <c r="K355">
        <v>170.5</v>
      </c>
      <c r="L355">
        <v>122.1</v>
      </c>
      <c r="M355">
        <v>202.8</v>
      </c>
      <c r="N355">
        <v>170.4</v>
      </c>
      <c r="O355">
        <v>189.5</v>
      </c>
      <c r="P355">
        <v>178.3</v>
      </c>
      <c r="Q355">
        <v>196.9</v>
      </c>
      <c r="R355">
        <v>183.1</v>
      </c>
      <c r="S355">
        <v>176.2</v>
      </c>
      <c r="T355">
        <v>182.1</v>
      </c>
      <c r="U355">
        <v>171.8</v>
      </c>
      <c r="V355">
        <v>181.3</v>
      </c>
      <c r="W355">
        <v>171.4</v>
      </c>
      <c r="X355">
        <v>179.8</v>
      </c>
      <c r="Y355">
        <v>163</v>
      </c>
      <c r="Z355">
        <v>168.5</v>
      </c>
      <c r="AA355">
        <v>173.7</v>
      </c>
      <c r="AB355">
        <v>173.6</v>
      </c>
      <c r="AC355">
        <v>171.1</v>
      </c>
      <c r="AD355">
        <v>176.5</v>
      </c>
    </row>
    <row r="356" spans="1:30" x14ac:dyDescent="0.3">
      <c r="A356" t="s">
        <v>30</v>
      </c>
      <c r="B356">
        <v>2022</v>
      </c>
      <c r="C356" t="s">
        <v>46</v>
      </c>
      <c r="D356">
        <v>168.8</v>
      </c>
      <c r="E356">
        <v>206.9</v>
      </c>
      <c r="F356">
        <v>189.1</v>
      </c>
      <c r="G356">
        <v>173.4</v>
      </c>
      <c r="H356">
        <v>193.9</v>
      </c>
      <c r="I356">
        <v>156.69999999999999</v>
      </c>
      <c r="J356">
        <v>150.19999999999999</v>
      </c>
      <c r="K356">
        <v>170.5</v>
      </c>
      <c r="L356">
        <v>121.2</v>
      </c>
      <c r="M356">
        <v>207.5</v>
      </c>
      <c r="N356">
        <v>176.8</v>
      </c>
      <c r="O356">
        <v>187.7</v>
      </c>
      <c r="P356">
        <v>174.4</v>
      </c>
      <c r="Q356">
        <v>195.9</v>
      </c>
      <c r="R356">
        <v>188.1</v>
      </c>
      <c r="S356">
        <v>185.9</v>
      </c>
      <c r="T356">
        <v>187.8</v>
      </c>
      <c r="U356" t="s">
        <v>32</v>
      </c>
      <c r="V356">
        <v>182.8</v>
      </c>
      <c r="W356">
        <v>176.4</v>
      </c>
      <c r="X356">
        <v>183.5</v>
      </c>
      <c r="Y356">
        <v>167.8</v>
      </c>
      <c r="Z356">
        <v>171.2</v>
      </c>
      <c r="AA356">
        <v>177.3</v>
      </c>
      <c r="AB356">
        <v>175.7</v>
      </c>
      <c r="AC356">
        <v>175.5</v>
      </c>
      <c r="AD356">
        <v>177.1</v>
      </c>
    </row>
    <row r="357" spans="1:30" x14ac:dyDescent="0.3">
      <c r="A357" t="s">
        <v>33</v>
      </c>
      <c r="B357">
        <v>2022</v>
      </c>
      <c r="C357" t="s">
        <v>46</v>
      </c>
      <c r="D357">
        <v>170.2</v>
      </c>
      <c r="E357">
        <v>212.9</v>
      </c>
      <c r="F357">
        <v>191.9</v>
      </c>
      <c r="G357">
        <v>173.9</v>
      </c>
      <c r="H357">
        <v>179.1</v>
      </c>
      <c r="I357">
        <v>159.5</v>
      </c>
      <c r="J357">
        <v>178.7</v>
      </c>
      <c r="K357">
        <v>171.3</v>
      </c>
      <c r="L357">
        <v>123.1</v>
      </c>
      <c r="M357">
        <v>200.5</v>
      </c>
      <c r="N357">
        <v>162.80000000000001</v>
      </c>
      <c r="O357">
        <v>193.3</v>
      </c>
      <c r="P357">
        <v>178.6</v>
      </c>
      <c r="Q357">
        <v>201.1</v>
      </c>
      <c r="R357">
        <v>177.7</v>
      </c>
      <c r="S357">
        <v>164.5</v>
      </c>
      <c r="T357">
        <v>175.7</v>
      </c>
      <c r="U357">
        <v>170.7</v>
      </c>
      <c r="V357">
        <v>180.6</v>
      </c>
      <c r="W357">
        <v>167.3</v>
      </c>
      <c r="X357">
        <v>177.2</v>
      </c>
      <c r="Y357">
        <v>159.4</v>
      </c>
      <c r="Z357">
        <v>167.1</v>
      </c>
      <c r="AA357">
        <v>171.8</v>
      </c>
      <c r="AB357">
        <v>176</v>
      </c>
      <c r="AC357">
        <v>168.2</v>
      </c>
      <c r="AD357">
        <v>174.1</v>
      </c>
    </row>
    <row r="358" spans="1:30" x14ac:dyDescent="0.3">
      <c r="A358" t="s">
        <v>34</v>
      </c>
      <c r="B358">
        <v>2022</v>
      </c>
      <c r="C358" t="s">
        <v>46</v>
      </c>
      <c r="D358">
        <v>169.2</v>
      </c>
      <c r="E358">
        <v>209</v>
      </c>
      <c r="F358">
        <v>190.2</v>
      </c>
      <c r="G358">
        <v>173.6</v>
      </c>
      <c r="H358">
        <v>188.5</v>
      </c>
      <c r="I358">
        <v>158</v>
      </c>
      <c r="J358">
        <v>159.9</v>
      </c>
      <c r="K358">
        <v>170.8</v>
      </c>
      <c r="L358">
        <v>121.8</v>
      </c>
      <c r="M358">
        <v>205.2</v>
      </c>
      <c r="N358">
        <v>171</v>
      </c>
      <c r="O358">
        <v>190.3</v>
      </c>
      <c r="P358">
        <v>175.9</v>
      </c>
      <c r="Q358">
        <v>197.3</v>
      </c>
      <c r="R358">
        <v>184</v>
      </c>
      <c r="S358">
        <v>177</v>
      </c>
      <c r="T358">
        <v>183</v>
      </c>
      <c r="U358">
        <v>170.7</v>
      </c>
      <c r="V358">
        <v>182</v>
      </c>
      <c r="W358">
        <v>172.1</v>
      </c>
      <c r="X358">
        <v>181.1</v>
      </c>
      <c r="Y358">
        <v>163.4</v>
      </c>
      <c r="Z358">
        <v>168.9</v>
      </c>
      <c r="AA358">
        <v>174.1</v>
      </c>
      <c r="AB358">
        <v>175.8</v>
      </c>
      <c r="AC358">
        <v>172</v>
      </c>
      <c r="AD358">
        <v>175.7</v>
      </c>
    </row>
    <row r="359" spans="1:30" x14ac:dyDescent="0.3">
      <c r="A359" t="s">
        <v>30</v>
      </c>
      <c r="B359">
        <v>2023</v>
      </c>
      <c r="C359" t="s">
        <v>31</v>
      </c>
      <c r="D359">
        <v>174</v>
      </c>
      <c r="E359">
        <v>208.3</v>
      </c>
      <c r="F359">
        <v>192.9</v>
      </c>
      <c r="G359">
        <v>174.3</v>
      </c>
      <c r="H359">
        <v>192.6</v>
      </c>
      <c r="I359">
        <v>156.30000000000001</v>
      </c>
      <c r="J359">
        <v>142.9</v>
      </c>
      <c r="K359">
        <v>170.7</v>
      </c>
      <c r="L359">
        <v>120.3</v>
      </c>
      <c r="M359">
        <v>210.5</v>
      </c>
      <c r="N359">
        <v>176.9</v>
      </c>
      <c r="O359">
        <v>188.5</v>
      </c>
      <c r="P359">
        <v>175</v>
      </c>
      <c r="Q359">
        <v>196.9</v>
      </c>
      <c r="R359">
        <v>189</v>
      </c>
      <c r="S359">
        <v>186.3</v>
      </c>
      <c r="T359">
        <v>188.6</v>
      </c>
      <c r="U359" t="s">
        <v>32</v>
      </c>
      <c r="V359">
        <v>183.2</v>
      </c>
      <c r="W359">
        <v>177.2</v>
      </c>
      <c r="X359">
        <v>184.7</v>
      </c>
      <c r="Y359">
        <v>168.2</v>
      </c>
      <c r="Z359">
        <v>171.8</v>
      </c>
      <c r="AA359">
        <v>177.8</v>
      </c>
      <c r="AB359">
        <v>178.4</v>
      </c>
      <c r="AC359">
        <v>176.5</v>
      </c>
      <c r="AD359">
        <v>177.8</v>
      </c>
    </row>
    <row r="360" spans="1:30" x14ac:dyDescent="0.3">
      <c r="A360" t="s">
        <v>33</v>
      </c>
      <c r="B360">
        <v>2023</v>
      </c>
      <c r="C360" t="s">
        <v>31</v>
      </c>
      <c r="D360">
        <v>173.3</v>
      </c>
      <c r="E360">
        <v>215.2</v>
      </c>
      <c r="F360">
        <v>197</v>
      </c>
      <c r="G360">
        <v>175.2</v>
      </c>
      <c r="H360">
        <v>178</v>
      </c>
      <c r="I360">
        <v>160.5</v>
      </c>
      <c r="J360">
        <v>175.3</v>
      </c>
      <c r="K360">
        <v>171.2</v>
      </c>
      <c r="L360">
        <v>122.7</v>
      </c>
      <c r="M360">
        <v>204.3</v>
      </c>
      <c r="N360">
        <v>163.69999999999999</v>
      </c>
      <c r="O360">
        <v>194.3</v>
      </c>
      <c r="P360">
        <v>179.5</v>
      </c>
      <c r="Q360">
        <v>201.6</v>
      </c>
      <c r="R360">
        <v>178.7</v>
      </c>
      <c r="S360">
        <v>165.3</v>
      </c>
      <c r="T360">
        <v>176.6</v>
      </c>
      <c r="U360">
        <v>172.1</v>
      </c>
      <c r="V360">
        <v>180.1</v>
      </c>
      <c r="W360">
        <v>168</v>
      </c>
      <c r="X360">
        <v>178.5</v>
      </c>
      <c r="Y360">
        <v>159.5</v>
      </c>
      <c r="Z360">
        <v>167.8</v>
      </c>
      <c r="AA360">
        <v>171.8</v>
      </c>
      <c r="AB360">
        <v>178.8</v>
      </c>
      <c r="AC360">
        <v>168.9</v>
      </c>
      <c r="AD360">
        <v>174.9</v>
      </c>
    </row>
    <row r="361" spans="1:30" x14ac:dyDescent="0.3">
      <c r="A361" t="s">
        <v>34</v>
      </c>
      <c r="B361">
        <v>2023</v>
      </c>
      <c r="C361" t="s">
        <v>31</v>
      </c>
      <c r="D361">
        <v>173.8</v>
      </c>
      <c r="E361">
        <v>210.7</v>
      </c>
      <c r="F361">
        <v>194.5</v>
      </c>
      <c r="G361">
        <v>174.6</v>
      </c>
      <c r="H361">
        <v>187.2</v>
      </c>
      <c r="I361">
        <v>158.30000000000001</v>
      </c>
      <c r="J361">
        <v>153.9</v>
      </c>
      <c r="K361">
        <v>170.9</v>
      </c>
      <c r="L361">
        <v>121.1</v>
      </c>
      <c r="M361">
        <v>208.4</v>
      </c>
      <c r="N361">
        <v>171.4</v>
      </c>
      <c r="O361">
        <v>191.2</v>
      </c>
      <c r="P361">
        <v>176.7</v>
      </c>
      <c r="Q361">
        <v>198.2</v>
      </c>
      <c r="R361">
        <v>184.9</v>
      </c>
      <c r="S361">
        <v>177.6</v>
      </c>
      <c r="T361">
        <v>183.8</v>
      </c>
      <c r="U361">
        <v>172.1</v>
      </c>
      <c r="V361">
        <v>182</v>
      </c>
      <c r="W361">
        <v>172.9</v>
      </c>
      <c r="X361">
        <v>182.3</v>
      </c>
      <c r="Y361">
        <v>163.6</v>
      </c>
      <c r="Z361">
        <v>169.5</v>
      </c>
      <c r="AA361">
        <v>174.3</v>
      </c>
      <c r="AB361">
        <v>178.6</v>
      </c>
      <c r="AC361">
        <v>172.8</v>
      </c>
      <c r="AD361">
        <v>176.5</v>
      </c>
    </row>
    <row r="362" spans="1:30" x14ac:dyDescent="0.3">
      <c r="A362" t="s">
        <v>30</v>
      </c>
      <c r="B362">
        <v>2023</v>
      </c>
      <c r="C362" t="s">
        <v>35</v>
      </c>
      <c r="D362">
        <v>174.2</v>
      </c>
      <c r="E362">
        <v>205.2</v>
      </c>
      <c r="F362">
        <v>173.9</v>
      </c>
      <c r="G362">
        <v>177</v>
      </c>
      <c r="H362">
        <v>183.4</v>
      </c>
      <c r="I362">
        <v>167.2</v>
      </c>
      <c r="J362">
        <v>140.9</v>
      </c>
      <c r="K362">
        <v>170.4</v>
      </c>
      <c r="L362">
        <v>119.1</v>
      </c>
      <c r="M362">
        <v>212.1</v>
      </c>
      <c r="N362">
        <v>177.6</v>
      </c>
      <c r="O362">
        <v>189.9</v>
      </c>
      <c r="P362">
        <v>174.8</v>
      </c>
      <c r="Q362">
        <v>198.3</v>
      </c>
      <c r="R362">
        <v>190</v>
      </c>
      <c r="S362">
        <v>187</v>
      </c>
      <c r="T362">
        <v>189.6</v>
      </c>
      <c r="U362" t="s">
        <v>32</v>
      </c>
      <c r="V362">
        <v>181.6</v>
      </c>
      <c r="W362">
        <v>178.6</v>
      </c>
      <c r="X362">
        <v>186.6</v>
      </c>
      <c r="Y362">
        <v>169</v>
      </c>
      <c r="Z362">
        <v>172.8</v>
      </c>
      <c r="AA362">
        <v>178.5</v>
      </c>
      <c r="AB362">
        <v>180.7</v>
      </c>
      <c r="AC362">
        <v>177.9</v>
      </c>
      <c r="AD362">
        <v>178</v>
      </c>
    </row>
    <row r="363" spans="1:30" x14ac:dyDescent="0.3">
      <c r="A363" t="s">
        <v>33</v>
      </c>
      <c r="B363">
        <v>2023</v>
      </c>
      <c r="C363" t="s">
        <v>35</v>
      </c>
      <c r="D363">
        <v>174.7</v>
      </c>
      <c r="E363">
        <v>212.2</v>
      </c>
      <c r="F363">
        <v>177.2</v>
      </c>
      <c r="G363">
        <v>177.9</v>
      </c>
      <c r="H363">
        <v>172.2</v>
      </c>
      <c r="I363">
        <v>172.1</v>
      </c>
      <c r="J363">
        <v>175.8</v>
      </c>
      <c r="K363">
        <v>172.2</v>
      </c>
      <c r="L363">
        <v>121.9</v>
      </c>
      <c r="M363">
        <v>204.8</v>
      </c>
      <c r="N363">
        <v>164.9</v>
      </c>
      <c r="O363">
        <v>196.6</v>
      </c>
      <c r="P363">
        <v>180.7</v>
      </c>
      <c r="Q363">
        <v>202.7</v>
      </c>
      <c r="R363">
        <v>180.3</v>
      </c>
      <c r="S363">
        <v>167</v>
      </c>
      <c r="T363">
        <v>178.2</v>
      </c>
      <c r="U363">
        <v>173.5</v>
      </c>
      <c r="V363">
        <v>182.8</v>
      </c>
      <c r="W363">
        <v>169.2</v>
      </c>
      <c r="X363">
        <v>180.8</v>
      </c>
      <c r="Y363">
        <v>159.80000000000001</v>
      </c>
      <c r="Z363">
        <v>168.4</v>
      </c>
      <c r="AA363">
        <v>172.5</v>
      </c>
      <c r="AB363">
        <v>181.4</v>
      </c>
      <c r="AC363">
        <v>170</v>
      </c>
      <c r="AD363">
        <v>176.3</v>
      </c>
    </row>
    <row r="364" spans="1:30" x14ac:dyDescent="0.3">
      <c r="A364" t="s">
        <v>34</v>
      </c>
      <c r="B364">
        <v>2023</v>
      </c>
      <c r="C364" t="s">
        <v>35</v>
      </c>
      <c r="D364">
        <v>174.4</v>
      </c>
      <c r="E364">
        <v>207.7</v>
      </c>
      <c r="F364">
        <v>175.2</v>
      </c>
      <c r="G364">
        <v>177.3</v>
      </c>
      <c r="H364">
        <v>179.3</v>
      </c>
      <c r="I364">
        <v>169.5</v>
      </c>
      <c r="J364">
        <v>152.69999999999999</v>
      </c>
      <c r="K364">
        <v>171</v>
      </c>
      <c r="L364">
        <v>120</v>
      </c>
      <c r="M364">
        <v>209.7</v>
      </c>
      <c r="N364">
        <v>172.3</v>
      </c>
      <c r="O364">
        <v>193</v>
      </c>
      <c r="P364">
        <v>177</v>
      </c>
      <c r="Q364">
        <v>199.5</v>
      </c>
      <c r="R364">
        <v>186.2</v>
      </c>
      <c r="S364">
        <v>178.7</v>
      </c>
      <c r="T364">
        <v>185.1</v>
      </c>
      <c r="U364">
        <v>173.5</v>
      </c>
      <c r="V364">
        <v>182.1</v>
      </c>
      <c r="W364">
        <v>174.2</v>
      </c>
      <c r="X364">
        <v>184.4</v>
      </c>
      <c r="Y364">
        <v>164.2</v>
      </c>
      <c r="Z364">
        <v>170.3</v>
      </c>
      <c r="AA364">
        <v>175</v>
      </c>
      <c r="AB364">
        <v>181</v>
      </c>
      <c r="AC364">
        <v>174.1</v>
      </c>
      <c r="AD364">
        <v>177.2</v>
      </c>
    </row>
    <row r="365" spans="1:30" x14ac:dyDescent="0.3">
      <c r="A365" t="s">
        <v>30</v>
      </c>
      <c r="B365">
        <v>2023</v>
      </c>
      <c r="C365" t="s">
        <v>36</v>
      </c>
      <c r="D365">
        <v>174.3</v>
      </c>
      <c r="E365">
        <v>205.2</v>
      </c>
      <c r="F365">
        <v>173.9</v>
      </c>
      <c r="G365">
        <v>177</v>
      </c>
      <c r="H365">
        <v>183.3</v>
      </c>
      <c r="I365">
        <v>167.2</v>
      </c>
      <c r="J365">
        <v>140.9</v>
      </c>
      <c r="K365">
        <v>170.5</v>
      </c>
      <c r="L365">
        <v>119.1</v>
      </c>
      <c r="M365">
        <v>212.1</v>
      </c>
      <c r="N365">
        <v>177.6</v>
      </c>
      <c r="O365">
        <v>189.9</v>
      </c>
      <c r="P365">
        <v>174.8</v>
      </c>
      <c r="Q365">
        <v>198.4</v>
      </c>
      <c r="R365">
        <v>190</v>
      </c>
      <c r="S365">
        <v>187</v>
      </c>
      <c r="T365">
        <v>189.6</v>
      </c>
      <c r="U365" t="s">
        <v>32</v>
      </c>
      <c r="V365">
        <v>181.4</v>
      </c>
      <c r="W365">
        <v>178.6</v>
      </c>
      <c r="X365">
        <v>186.6</v>
      </c>
      <c r="Y365">
        <v>169</v>
      </c>
      <c r="Z365">
        <v>172.8</v>
      </c>
      <c r="AA365">
        <v>178.5</v>
      </c>
      <c r="AB365">
        <v>180.7</v>
      </c>
      <c r="AC365">
        <v>177.9</v>
      </c>
      <c r="AD365">
        <v>178</v>
      </c>
    </row>
    <row r="366" spans="1:30" x14ac:dyDescent="0.3">
      <c r="A366" t="s">
        <v>33</v>
      </c>
      <c r="B366">
        <v>2023</v>
      </c>
      <c r="C366" t="s">
        <v>36</v>
      </c>
      <c r="D366">
        <v>174.7</v>
      </c>
      <c r="E366">
        <v>212.2</v>
      </c>
      <c r="F366">
        <v>177.2</v>
      </c>
      <c r="G366">
        <v>177.9</v>
      </c>
      <c r="H366">
        <v>172.2</v>
      </c>
      <c r="I366">
        <v>172.1</v>
      </c>
      <c r="J366">
        <v>175.9</v>
      </c>
      <c r="K366">
        <v>172.2</v>
      </c>
      <c r="L366">
        <v>121.9</v>
      </c>
      <c r="M366">
        <v>204.8</v>
      </c>
      <c r="N366">
        <v>164.9</v>
      </c>
      <c r="O366">
        <v>196.6</v>
      </c>
      <c r="P366">
        <v>180.8</v>
      </c>
      <c r="Q366">
        <v>202.7</v>
      </c>
      <c r="R366">
        <v>180.2</v>
      </c>
      <c r="S366">
        <v>167</v>
      </c>
      <c r="T366">
        <v>178.2</v>
      </c>
      <c r="U366">
        <v>173.5</v>
      </c>
      <c r="V366">
        <v>182.6</v>
      </c>
      <c r="W366">
        <v>169.2</v>
      </c>
      <c r="X366">
        <v>180.8</v>
      </c>
      <c r="Y366">
        <v>159.80000000000001</v>
      </c>
      <c r="Z366">
        <v>168.4</v>
      </c>
      <c r="AA366">
        <v>172.5</v>
      </c>
      <c r="AB366">
        <v>181.5</v>
      </c>
      <c r="AC366">
        <v>170</v>
      </c>
      <c r="AD366">
        <v>176.3</v>
      </c>
    </row>
    <row r="367" spans="1:30" x14ac:dyDescent="0.3">
      <c r="A367" t="s">
        <v>34</v>
      </c>
      <c r="B367">
        <v>2023</v>
      </c>
      <c r="C367" t="s">
        <v>36</v>
      </c>
      <c r="D367">
        <v>174.4</v>
      </c>
      <c r="E367">
        <v>207.7</v>
      </c>
      <c r="F367">
        <v>175.2</v>
      </c>
      <c r="G367">
        <v>177.3</v>
      </c>
      <c r="H367">
        <v>179.2</v>
      </c>
      <c r="I367">
        <v>169.5</v>
      </c>
      <c r="J367">
        <v>152.80000000000001</v>
      </c>
      <c r="K367">
        <v>171.1</v>
      </c>
      <c r="L367">
        <v>120</v>
      </c>
      <c r="M367">
        <v>209.7</v>
      </c>
      <c r="N367">
        <v>172.3</v>
      </c>
      <c r="O367">
        <v>193</v>
      </c>
      <c r="P367">
        <v>177</v>
      </c>
      <c r="Q367">
        <v>199.5</v>
      </c>
      <c r="R367">
        <v>186.1</v>
      </c>
      <c r="S367">
        <v>178.7</v>
      </c>
      <c r="T367">
        <v>185.1</v>
      </c>
      <c r="U367">
        <v>173.5</v>
      </c>
      <c r="V367">
        <v>181.9</v>
      </c>
      <c r="W367">
        <v>174.2</v>
      </c>
      <c r="X367">
        <v>184.4</v>
      </c>
      <c r="Y367">
        <v>164.2</v>
      </c>
      <c r="Z367">
        <v>170.3</v>
      </c>
      <c r="AA367">
        <v>175</v>
      </c>
      <c r="AB367">
        <v>181</v>
      </c>
      <c r="AC367">
        <v>174.1</v>
      </c>
      <c r="AD367">
        <v>177.2</v>
      </c>
    </row>
    <row r="368" spans="1:30" x14ac:dyDescent="0.3">
      <c r="A368" t="s">
        <v>30</v>
      </c>
      <c r="B368">
        <v>2023</v>
      </c>
      <c r="C368" t="s">
        <v>37</v>
      </c>
      <c r="D368">
        <v>173.3</v>
      </c>
      <c r="E368">
        <v>206.9</v>
      </c>
      <c r="F368">
        <v>167.9</v>
      </c>
      <c r="G368">
        <v>178.2</v>
      </c>
      <c r="H368">
        <v>178.5</v>
      </c>
      <c r="I368">
        <v>173.7</v>
      </c>
      <c r="J368">
        <v>142.80000000000001</v>
      </c>
      <c r="K368">
        <v>172.8</v>
      </c>
      <c r="L368">
        <v>120.4</v>
      </c>
      <c r="M368">
        <v>215.5</v>
      </c>
      <c r="N368">
        <v>178.2</v>
      </c>
      <c r="O368">
        <v>190.5</v>
      </c>
      <c r="P368">
        <v>175.5</v>
      </c>
      <c r="Q368">
        <v>199.5</v>
      </c>
      <c r="R368">
        <v>190.7</v>
      </c>
      <c r="S368">
        <v>187.3</v>
      </c>
      <c r="T368">
        <v>190.2</v>
      </c>
      <c r="U368" t="s">
        <v>48</v>
      </c>
      <c r="V368">
        <v>181.5</v>
      </c>
      <c r="W368">
        <v>179.1</v>
      </c>
      <c r="X368">
        <v>187.2</v>
      </c>
      <c r="Y368">
        <v>169.4</v>
      </c>
      <c r="Z368">
        <v>173.2</v>
      </c>
      <c r="AA368">
        <v>179.4</v>
      </c>
      <c r="AB368">
        <v>183.8</v>
      </c>
      <c r="AC368">
        <v>178.9</v>
      </c>
      <c r="AD368">
        <v>178.8</v>
      </c>
    </row>
    <row r="369" spans="1:30" x14ac:dyDescent="0.3">
      <c r="A369" t="s">
        <v>33</v>
      </c>
      <c r="B369">
        <v>2023</v>
      </c>
      <c r="C369" t="s">
        <v>37</v>
      </c>
      <c r="D369">
        <v>174.8</v>
      </c>
      <c r="E369">
        <v>213.7</v>
      </c>
      <c r="F369">
        <v>172.4</v>
      </c>
      <c r="G369">
        <v>178.8</v>
      </c>
      <c r="H369">
        <v>168.7</v>
      </c>
      <c r="I369">
        <v>179.2</v>
      </c>
      <c r="J369">
        <v>179.9</v>
      </c>
      <c r="K369">
        <v>174.7</v>
      </c>
      <c r="L369">
        <v>123.1</v>
      </c>
      <c r="M369">
        <v>207.8</v>
      </c>
      <c r="N369">
        <v>165.5</v>
      </c>
      <c r="O369">
        <v>197</v>
      </c>
      <c r="P369">
        <v>182.1</v>
      </c>
      <c r="Q369">
        <v>203.5</v>
      </c>
      <c r="R369">
        <v>181</v>
      </c>
      <c r="S369">
        <v>167.7</v>
      </c>
      <c r="T369">
        <v>178.9</v>
      </c>
      <c r="U369">
        <v>175.2</v>
      </c>
      <c r="V369">
        <v>182.1</v>
      </c>
      <c r="W369">
        <v>169.6</v>
      </c>
      <c r="X369">
        <v>181.5</v>
      </c>
      <c r="Y369">
        <v>160.1</v>
      </c>
      <c r="Z369">
        <v>168.8</v>
      </c>
      <c r="AA369">
        <v>174.2</v>
      </c>
      <c r="AB369">
        <v>184.4</v>
      </c>
      <c r="AC369">
        <v>170.9</v>
      </c>
      <c r="AD369">
        <v>177.4</v>
      </c>
    </row>
    <row r="370" spans="1:30" x14ac:dyDescent="0.3">
      <c r="A370" t="s">
        <v>34</v>
      </c>
      <c r="B370">
        <v>2023</v>
      </c>
      <c r="C370" t="s">
        <v>37</v>
      </c>
      <c r="D370">
        <v>173.8</v>
      </c>
      <c r="E370">
        <v>209.3</v>
      </c>
      <c r="F370">
        <v>169.6</v>
      </c>
      <c r="G370">
        <v>178.4</v>
      </c>
      <c r="H370">
        <v>174.9</v>
      </c>
      <c r="I370">
        <v>176.3</v>
      </c>
      <c r="J370">
        <v>155.4</v>
      </c>
      <c r="K370">
        <v>173.4</v>
      </c>
      <c r="L370">
        <v>121.3</v>
      </c>
      <c r="M370">
        <v>212.9</v>
      </c>
      <c r="N370">
        <v>172.9</v>
      </c>
      <c r="O370">
        <v>193.5</v>
      </c>
      <c r="P370">
        <v>177.9</v>
      </c>
      <c r="Q370">
        <v>200.6</v>
      </c>
      <c r="R370">
        <v>186.9</v>
      </c>
      <c r="S370">
        <v>179.2</v>
      </c>
      <c r="T370">
        <v>185.7</v>
      </c>
      <c r="U370">
        <v>175.2</v>
      </c>
      <c r="V370">
        <v>181.7</v>
      </c>
      <c r="W370">
        <v>174.6</v>
      </c>
      <c r="X370">
        <v>185</v>
      </c>
      <c r="Y370">
        <v>164.5</v>
      </c>
      <c r="Z370">
        <v>170.7</v>
      </c>
      <c r="AA370">
        <v>176.4</v>
      </c>
      <c r="AB370">
        <v>184</v>
      </c>
      <c r="AC370">
        <v>175</v>
      </c>
      <c r="AD370">
        <v>178.1</v>
      </c>
    </row>
    <row r="371" spans="1:30" x14ac:dyDescent="0.3">
      <c r="A371" t="s">
        <v>30</v>
      </c>
      <c r="B371">
        <v>2023</v>
      </c>
      <c r="C371" t="s">
        <v>38</v>
      </c>
      <c r="D371">
        <v>173.2</v>
      </c>
      <c r="E371">
        <v>211.5</v>
      </c>
      <c r="F371">
        <v>171</v>
      </c>
      <c r="G371">
        <v>179.6</v>
      </c>
      <c r="H371">
        <v>173.3</v>
      </c>
      <c r="I371">
        <v>169</v>
      </c>
      <c r="J371">
        <v>148.69999999999999</v>
      </c>
      <c r="K371">
        <v>174.9</v>
      </c>
      <c r="L371">
        <v>121.9</v>
      </c>
      <c r="M371">
        <v>221</v>
      </c>
      <c r="N371">
        <v>178.7</v>
      </c>
      <c r="O371">
        <v>191.1</v>
      </c>
      <c r="P371">
        <v>176.8</v>
      </c>
      <c r="Q371">
        <v>199.9</v>
      </c>
      <c r="R371">
        <v>191.2</v>
      </c>
      <c r="S371">
        <v>187.9</v>
      </c>
      <c r="T371">
        <v>190.8</v>
      </c>
      <c r="U371" t="s">
        <v>48</v>
      </c>
      <c r="V371">
        <v>182.5</v>
      </c>
      <c r="W371">
        <v>179.8</v>
      </c>
      <c r="X371">
        <v>187.8</v>
      </c>
      <c r="Y371">
        <v>169.7</v>
      </c>
      <c r="Z371">
        <v>173.8</v>
      </c>
      <c r="AA371">
        <v>180.3</v>
      </c>
      <c r="AB371">
        <v>184.9</v>
      </c>
      <c r="AC371">
        <v>179.5</v>
      </c>
      <c r="AD371">
        <v>179.8</v>
      </c>
    </row>
    <row r="372" spans="1:30" x14ac:dyDescent="0.3">
      <c r="A372" t="s">
        <v>33</v>
      </c>
      <c r="B372">
        <v>2023</v>
      </c>
      <c r="C372" t="s">
        <v>38</v>
      </c>
      <c r="D372">
        <v>174.7</v>
      </c>
      <c r="E372">
        <v>219.4</v>
      </c>
      <c r="F372">
        <v>176.7</v>
      </c>
      <c r="G372">
        <v>179.4</v>
      </c>
      <c r="H372">
        <v>164.4</v>
      </c>
      <c r="I372">
        <v>175.8</v>
      </c>
      <c r="J372">
        <v>185</v>
      </c>
      <c r="K372">
        <v>176.9</v>
      </c>
      <c r="L372">
        <v>124.2</v>
      </c>
      <c r="M372">
        <v>211.9</v>
      </c>
      <c r="N372">
        <v>165.9</v>
      </c>
      <c r="O372">
        <v>197.7</v>
      </c>
      <c r="P372">
        <v>183.1</v>
      </c>
      <c r="Q372">
        <v>204.2</v>
      </c>
      <c r="R372">
        <v>181.3</v>
      </c>
      <c r="S372">
        <v>168.1</v>
      </c>
      <c r="T372">
        <v>179.3</v>
      </c>
      <c r="U372">
        <v>175.6</v>
      </c>
      <c r="V372">
        <v>183.4</v>
      </c>
      <c r="W372">
        <v>170.1</v>
      </c>
      <c r="X372">
        <v>182.2</v>
      </c>
      <c r="Y372">
        <v>160.4</v>
      </c>
      <c r="Z372">
        <v>169.2</v>
      </c>
      <c r="AA372">
        <v>174.8</v>
      </c>
      <c r="AB372">
        <v>185.6</v>
      </c>
      <c r="AC372">
        <v>171.6</v>
      </c>
      <c r="AD372">
        <v>178.2</v>
      </c>
    </row>
    <row r="373" spans="1:30" x14ac:dyDescent="0.3">
      <c r="A373" t="s">
        <v>34</v>
      </c>
      <c r="B373">
        <v>2023</v>
      </c>
      <c r="C373" t="s">
        <v>38</v>
      </c>
      <c r="D373">
        <v>173.7</v>
      </c>
      <c r="E373">
        <v>214.3</v>
      </c>
      <c r="F373">
        <v>173.2</v>
      </c>
      <c r="G373">
        <v>179.5</v>
      </c>
      <c r="H373">
        <v>170</v>
      </c>
      <c r="I373">
        <v>172.2</v>
      </c>
      <c r="J373">
        <v>161</v>
      </c>
      <c r="K373">
        <v>175.6</v>
      </c>
      <c r="L373">
        <v>122.7</v>
      </c>
      <c r="M373">
        <v>218</v>
      </c>
      <c r="N373">
        <v>173.4</v>
      </c>
      <c r="O373">
        <v>194.2</v>
      </c>
      <c r="P373">
        <v>179.1</v>
      </c>
      <c r="Q373">
        <v>201</v>
      </c>
      <c r="R373">
        <v>187.3</v>
      </c>
      <c r="S373">
        <v>179.7</v>
      </c>
      <c r="T373">
        <v>186.2</v>
      </c>
      <c r="U373">
        <v>175.6</v>
      </c>
      <c r="V373">
        <v>182.8</v>
      </c>
      <c r="W373">
        <v>175.2</v>
      </c>
      <c r="X373">
        <v>185.7</v>
      </c>
      <c r="Y373">
        <v>164.8</v>
      </c>
      <c r="Z373">
        <v>171.2</v>
      </c>
      <c r="AA373">
        <v>177.1</v>
      </c>
      <c r="AB373">
        <v>185.2</v>
      </c>
      <c r="AC373">
        <v>175.7</v>
      </c>
      <c r="AD373">
        <v>179.1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C4B85-3533-460F-80A7-88BD14B15F6A}">
  <dimension ref="A1:BN375"/>
  <sheetViews>
    <sheetView workbookViewId="0">
      <pane ySplit="1" topLeftCell="A28" activePane="bottomLeft" state="frozen"/>
      <selection pane="bottomLeft" activeCell="F42" sqref="F42"/>
    </sheetView>
  </sheetViews>
  <sheetFormatPr defaultRowHeight="14.4" x14ac:dyDescent="0.3"/>
  <cols>
    <col min="1" max="1" width="11.21875" bestFit="1" customWidth="1"/>
    <col min="3" max="3" width="10" bestFit="1" customWidth="1"/>
    <col min="4" max="4" width="18.21875" bestFit="1" customWidth="1"/>
    <col min="5" max="5" width="18.21875" customWidth="1"/>
    <col min="6" max="6" width="12.109375" bestFit="1" customWidth="1"/>
    <col min="7" max="7" width="12.77734375" bestFit="1" customWidth="1"/>
    <col min="9" max="9" width="12.77734375" bestFit="1" customWidth="1"/>
    <col min="10" max="10" width="15.5546875" bestFit="1" customWidth="1"/>
    <col min="11" max="11" width="15.5546875" customWidth="1"/>
    <col min="12" max="12" width="11" bestFit="1" customWidth="1"/>
    <col min="13" max="13" width="11" customWidth="1"/>
    <col min="16" max="16" width="9.88671875" bestFit="1" customWidth="1"/>
    <col min="17" max="17" width="9.88671875" customWidth="1"/>
    <col min="18" max="18" width="17.21875" bestFit="1" customWidth="1"/>
    <col min="19" max="19" width="17.21875" customWidth="1"/>
    <col min="20" max="20" width="21.109375" bestFit="1" customWidth="1"/>
    <col min="21" max="21" width="21.109375" customWidth="1"/>
    <col min="24" max="24" width="21.44140625" bestFit="1" customWidth="1"/>
    <col min="25" max="25" width="21.44140625" customWidth="1"/>
    <col min="26" max="26" width="30.44140625" bestFit="1" customWidth="1"/>
    <col min="27" max="27" width="30.44140625" customWidth="1"/>
    <col min="28" max="28" width="17.44140625" bestFit="1" customWidth="1"/>
    <col min="29" max="29" width="17.44140625" customWidth="1"/>
    <col min="30" max="30" width="24.6640625" bestFit="1" customWidth="1"/>
    <col min="31" max="31" width="24.6640625" customWidth="1"/>
    <col min="36" max="36" width="19.44140625" bestFit="1" customWidth="1"/>
    <col min="37" max="37" width="19.44140625" customWidth="1"/>
    <col min="38" max="38" width="7.44140625" bestFit="1" customWidth="1"/>
    <col min="39" max="39" width="7.44140625" customWidth="1"/>
    <col min="42" max="42" width="25.77734375" bestFit="1" customWidth="1"/>
    <col min="43" max="43" width="25.77734375" customWidth="1"/>
    <col min="46" max="46" width="25.88671875" bestFit="1" customWidth="1"/>
    <col min="47" max="47" width="25.88671875" customWidth="1"/>
    <col min="48" max="48" width="23.6640625" bestFit="1" customWidth="1"/>
    <col min="49" max="49" width="23.6640625" customWidth="1"/>
    <col min="50" max="50" width="9.109375" bestFit="1" customWidth="1"/>
    <col min="51" max="51" width="9.109375" customWidth="1"/>
    <col min="52" max="52" width="21.88671875" bestFit="1" customWidth="1"/>
    <col min="53" max="53" width="21.88671875" customWidth="1"/>
    <col min="54" max="54" width="12.5546875" bestFit="1" customWidth="1"/>
    <col min="55" max="55" width="12.5546875" customWidth="1"/>
  </cols>
  <sheetData>
    <row r="1" spans="1:66" x14ac:dyDescent="0.3">
      <c r="A1" t="s">
        <v>0</v>
      </c>
      <c r="B1" t="s">
        <v>1</v>
      </c>
      <c r="C1" t="s">
        <v>2</v>
      </c>
      <c r="D1" t="s">
        <v>3</v>
      </c>
      <c r="E1" t="s">
        <v>49</v>
      </c>
      <c r="F1" t="s">
        <v>4</v>
      </c>
      <c r="G1" t="s">
        <v>49</v>
      </c>
      <c r="H1" t="s">
        <v>5</v>
      </c>
      <c r="I1" t="s">
        <v>49</v>
      </c>
      <c r="J1" t="s">
        <v>6</v>
      </c>
      <c r="K1" t="s">
        <v>49</v>
      </c>
      <c r="L1" t="s">
        <v>7</v>
      </c>
      <c r="M1" t="s">
        <v>49</v>
      </c>
      <c r="N1" t="s">
        <v>8</v>
      </c>
      <c r="O1" t="s">
        <v>49</v>
      </c>
      <c r="P1" t="s">
        <v>9</v>
      </c>
      <c r="Q1" t="s">
        <v>49</v>
      </c>
      <c r="R1" t="s">
        <v>10</v>
      </c>
      <c r="S1" t="s">
        <v>49</v>
      </c>
      <c r="T1" t="s">
        <v>11</v>
      </c>
      <c r="U1" t="s">
        <v>49</v>
      </c>
      <c r="V1" t="s">
        <v>12</v>
      </c>
      <c r="W1" t="s">
        <v>49</v>
      </c>
      <c r="X1" t="s">
        <v>13</v>
      </c>
      <c r="Y1" t="s">
        <v>49</v>
      </c>
      <c r="Z1" t="s">
        <v>14</v>
      </c>
      <c r="AA1" t="s">
        <v>49</v>
      </c>
      <c r="AB1" t="s">
        <v>15</v>
      </c>
      <c r="AC1" t="s">
        <v>49</v>
      </c>
      <c r="AD1" t="s">
        <v>16</v>
      </c>
      <c r="AE1" t="s">
        <v>49</v>
      </c>
      <c r="AF1" t="s">
        <v>17</v>
      </c>
      <c r="AG1" t="s">
        <v>49</v>
      </c>
      <c r="AH1" t="s">
        <v>18</v>
      </c>
      <c r="AI1" t="s">
        <v>49</v>
      </c>
      <c r="AJ1" t="s">
        <v>19</v>
      </c>
      <c r="AK1" t="s">
        <v>49</v>
      </c>
      <c r="AL1" t="s">
        <v>20</v>
      </c>
      <c r="AN1" t="s">
        <v>21</v>
      </c>
      <c r="AO1" t="s">
        <v>49</v>
      </c>
      <c r="AP1" t="s">
        <v>22</v>
      </c>
      <c r="AQ1" t="s">
        <v>49</v>
      </c>
      <c r="AR1" t="s">
        <v>23</v>
      </c>
      <c r="AS1" t="s">
        <v>49</v>
      </c>
      <c r="AT1" t="s">
        <v>24</v>
      </c>
      <c r="AU1" t="s">
        <v>49</v>
      </c>
      <c r="AV1" t="s">
        <v>25</v>
      </c>
      <c r="AW1" t="s">
        <v>49</v>
      </c>
      <c r="AX1" t="s">
        <v>26</v>
      </c>
      <c r="AY1" t="s">
        <v>49</v>
      </c>
      <c r="AZ1" t="s">
        <v>27</v>
      </c>
      <c r="BA1" t="s">
        <v>49</v>
      </c>
      <c r="BB1" t="s">
        <v>28</v>
      </c>
      <c r="BC1" t="s">
        <v>49</v>
      </c>
      <c r="BD1" t="s">
        <v>29</v>
      </c>
      <c r="BG1" t="s">
        <v>0</v>
      </c>
      <c r="BH1" t="s">
        <v>1</v>
      </c>
      <c r="BI1" t="s">
        <v>2</v>
      </c>
      <c r="BJ1" t="s">
        <v>20</v>
      </c>
      <c r="BK1" t="s">
        <v>50</v>
      </c>
      <c r="BM1" t="s">
        <v>0</v>
      </c>
      <c r="BN1" t="s">
        <v>50</v>
      </c>
    </row>
    <row r="2" spans="1:66" x14ac:dyDescent="0.3">
      <c r="A2" t="s">
        <v>30</v>
      </c>
      <c r="B2">
        <v>2013</v>
      </c>
      <c r="C2" t="s">
        <v>31</v>
      </c>
      <c r="D2">
        <v>107.5</v>
      </c>
      <c r="E2">
        <f>IF(OR(D2="NA",  D2 = "-"),AVERAGE(D3:D4),D2)</f>
        <v>107.5</v>
      </c>
      <c r="F2">
        <v>106.3</v>
      </c>
      <c r="G2">
        <f>IF(OR(F2="NA",  F2 = "-"),AVERAGE(F3:F4),F2)</f>
        <v>106.3</v>
      </c>
      <c r="H2">
        <v>108.1</v>
      </c>
      <c r="I2">
        <f>IF(OR(H2="NA",  H2 = "-"),AVERAGE(H3:H4),H2)</f>
        <v>108.1</v>
      </c>
      <c r="J2">
        <v>104.9</v>
      </c>
      <c r="K2">
        <f>IF(OR(J2="NA",  J2 = "-"),AVERAGE(J3:J4),J2)</f>
        <v>104.9</v>
      </c>
      <c r="L2">
        <v>106.1</v>
      </c>
      <c r="M2">
        <f>IF(OR(L2="NA",  L2 = "-"),AVERAGE(L3:L4),L2)</f>
        <v>106.1</v>
      </c>
      <c r="N2">
        <v>103.9</v>
      </c>
      <c r="O2">
        <f>IF(OR(N2="NA",  N2 = "-"),AVERAGE(N3:N4),N2)</f>
        <v>103.9</v>
      </c>
      <c r="P2">
        <v>101.9</v>
      </c>
      <c r="Q2">
        <f>IF(OR(P2="NA",  P2 = "-"),AVERAGE(P3:P4),P2)</f>
        <v>101.9</v>
      </c>
      <c r="R2">
        <v>106.1</v>
      </c>
      <c r="S2">
        <f>IF(OR(R2="NA",  R2 = "-"),AVERAGE(R3:R4),R2)</f>
        <v>106.1</v>
      </c>
      <c r="T2">
        <v>106.8</v>
      </c>
      <c r="U2">
        <f>IF(OR(T2="NA",  T2 = "-"),AVERAGE(T3:T4),T2)</f>
        <v>106.8</v>
      </c>
      <c r="V2">
        <v>103.1</v>
      </c>
      <c r="W2">
        <f>IF(OR(V2="NA",  V2 = "-"),AVERAGE(V3:V4),V2)</f>
        <v>103.1</v>
      </c>
      <c r="X2">
        <v>104.8</v>
      </c>
      <c r="Y2">
        <f>IF(OR(X2="NA",  X2 = "-"),AVERAGE(X3:X4),X2)</f>
        <v>104.8</v>
      </c>
      <c r="Z2">
        <v>106.7</v>
      </c>
      <c r="AA2">
        <f>IF(OR(Z2="NA",  Z2 = "-"),AVERAGE(Z3:Z4),Z2)</f>
        <v>106.7</v>
      </c>
      <c r="AB2">
        <v>105.5</v>
      </c>
      <c r="AC2">
        <f>IF(OR(AB2="NA",  AB2 = "-"),AVERAGE(AB3:AB4),AB2)</f>
        <v>105.5</v>
      </c>
      <c r="AD2">
        <v>105.1</v>
      </c>
      <c r="AE2">
        <f>IF(OR(AD2="NA",  AD2 = "-"),AVERAGE(AD3:AD4),AD2)</f>
        <v>105.1</v>
      </c>
      <c r="AF2">
        <v>106.5</v>
      </c>
      <c r="AG2">
        <f>IF(OR(AF2="NA",  AF2 = "-"),AVERAGE(AF3:AF4),AF2)</f>
        <v>106.5</v>
      </c>
      <c r="AH2">
        <v>105.8</v>
      </c>
      <c r="AI2">
        <f>IF(OR(AH2="NA",  AH2 = "-"),AVERAGE(AH3:AH4),AH2)</f>
        <v>105.8</v>
      </c>
      <c r="AJ2">
        <v>106.4</v>
      </c>
      <c r="AK2">
        <f>IF(OR(AJ2="NA",  AJ2 = "-"),AVERAGE(AJ3:AJ4),AJ2)</f>
        <v>106.4</v>
      </c>
      <c r="AL2" t="s">
        <v>32</v>
      </c>
      <c r="AN2">
        <v>105.5</v>
      </c>
      <c r="AO2">
        <f>IF(OR(AN2="NA",  AN2 = "-"),AVERAGE(AN3:AN4),AN2)</f>
        <v>105.5</v>
      </c>
      <c r="AP2">
        <v>104.8</v>
      </c>
      <c r="AQ2">
        <f>IF(OR(AP2="NA",  AP2 = "-"),AVERAGE(AP3:AP4),AP2)</f>
        <v>104.8</v>
      </c>
      <c r="AR2">
        <v>104</v>
      </c>
      <c r="AS2">
        <f>IF(OR(AR2="NA",  AR2 = "-"),AVERAGE(AR3:AR4),AR2)</f>
        <v>104</v>
      </c>
      <c r="AT2">
        <v>103.3</v>
      </c>
      <c r="AU2">
        <f>IF(OR(AT2="NA",  AT2 = "-"),AVERAGE(AT3:AT4),AT2)</f>
        <v>103.3</v>
      </c>
      <c r="AV2">
        <v>103.4</v>
      </c>
      <c r="AW2">
        <f>IF(OR(AV2="NA",  AV2 = "-"),AVERAGE(AV3:AV4),AV2)</f>
        <v>103.4</v>
      </c>
      <c r="AX2">
        <v>103.8</v>
      </c>
      <c r="AY2">
        <f>IF(OR(AX2="NA",  AX2 = "-"),AVERAGE(AX3:AX4),AX2)</f>
        <v>103.8</v>
      </c>
      <c r="AZ2">
        <v>104.7</v>
      </c>
      <c r="BA2">
        <f>IF(OR(AZ2="NA",  AZ2 = "-"),AVERAGE(AZ3:AZ4),AZ2)</f>
        <v>104.7</v>
      </c>
      <c r="BB2">
        <v>104</v>
      </c>
      <c r="BC2">
        <f>IF(OR(BB2="NA",  BB2 = "-"),AVERAGE(BB3:BB4),BB2)</f>
        <v>104</v>
      </c>
      <c r="BD2">
        <v>105.1</v>
      </c>
      <c r="BE2">
        <f>IF(OR(BD2="NA",  BD2 = "-"),AVERAGE(BD3:BD4),BD2)</f>
        <v>105.1</v>
      </c>
      <c r="BG2" t="s">
        <v>30</v>
      </c>
      <c r="BH2">
        <v>2013</v>
      </c>
      <c r="BI2" t="s">
        <v>31</v>
      </c>
      <c r="BJ2" t="s">
        <v>32</v>
      </c>
      <c r="BK2">
        <f t="shared" ref="BK2:BK65" si="0">IF(OR(BJ2="NA",  BJ2 = "-"),AVERAGE(BJ3:BJ4),BJ2)</f>
        <v>100.3</v>
      </c>
      <c r="BM2" t="s">
        <v>30</v>
      </c>
      <c r="BN2">
        <v>100.3</v>
      </c>
    </row>
    <row r="3" spans="1:66" x14ac:dyDescent="0.3">
      <c r="A3" t="s">
        <v>30</v>
      </c>
      <c r="B3">
        <v>2013</v>
      </c>
      <c r="C3" t="s">
        <v>35</v>
      </c>
      <c r="D3">
        <v>109.2</v>
      </c>
      <c r="E3">
        <f t="shared" ref="E3:E66" si="1">IF(OR(D3="NA",  D3 = "-"),AVERAGE(D4:D5),D3)</f>
        <v>109.2</v>
      </c>
      <c r="F3">
        <v>108.7</v>
      </c>
      <c r="G3">
        <f t="shared" ref="G3:G66" si="2">IF(OR(F3="NA",  F3 = "-"),AVERAGE(F4:F5),F3)</f>
        <v>108.7</v>
      </c>
      <c r="H3">
        <v>110.2</v>
      </c>
      <c r="I3">
        <f t="shared" ref="I3:I66" si="3">IF(OR(H3="NA",  H3 = "-"),AVERAGE(H4:H5),H3)</f>
        <v>110.2</v>
      </c>
      <c r="J3">
        <v>105.4</v>
      </c>
      <c r="K3">
        <f t="shared" ref="K3:K66" si="4">IF(OR(J3="NA",  J3 = "-"),AVERAGE(J4:J5),J3)</f>
        <v>105.4</v>
      </c>
      <c r="L3">
        <v>106.7</v>
      </c>
      <c r="M3">
        <f t="shared" ref="M3:M66" si="5">IF(OR(L3="NA",  L3 = "-"),AVERAGE(L4:L5),L3)</f>
        <v>106.7</v>
      </c>
      <c r="N3">
        <v>104</v>
      </c>
      <c r="O3">
        <f t="shared" ref="O3:O66" si="6">IF(OR(N3="NA",  N3 = "-"),AVERAGE(N4:N5),N3)</f>
        <v>104</v>
      </c>
      <c r="P3">
        <v>102.4</v>
      </c>
      <c r="Q3">
        <f t="shared" ref="Q3:Q66" si="7">IF(OR(P3="NA",  P3 = "-"),AVERAGE(P4:P5),P3)</f>
        <v>102.4</v>
      </c>
      <c r="R3">
        <v>105.9</v>
      </c>
      <c r="S3">
        <f t="shared" ref="S3:S66" si="8">IF(OR(R3="NA",  R3 = "-"),AVERAGE(R4:R5),R3)</f>
        <v>105.9</v>
      </c>
      <c r="T3">
        <v>105.7</v>
      </c>
      <c r="U3">
        <f t="shared" ref="U3:U66" si="9">IF(OR(T3="NA",  T3 = "-"),AVERAGE(T4:T5),T3)</f>
        <v>105.7</v>
      </c>
      <c r="V3">
        <v>103.1</v>
      </c>
      <c r="W3">
        <f t="shared" ref="W3:W66" si="10">IF(OR(V3="NA",  V3 = "-"),AVERAGE(V4:V5),V3)</f>
        <v>103.1</v>
      </c>
      <c r="X3">
        <v>105.1</v>
      </c>
      <c r="Y3">
        <f t="shared" ref="Y3:Y66" si="11">IF(OR(X3="NA",  X3 = "-"),AVERAGE(X4:X5),X3)</f>
        <v>105.1</v>
      </c>
      <c r="Z3">
        <v>107.7</v>
      </c>
      <c r="AA3">
        <f t="shared" ref="AA3:AA66" si="12">IF(OR(Z3="NA",  Z3 = "-"),AVERAGE(Z4:Z5),Z3)</f>
        <v>107.7</v>
      </c>
      <c r="AB3">
        <v>106.3</v>
      </c>
      <c r="AC3">
        <f t="shared" ref="AC3:AC66" si="13">IF(OR(AB3="NA",  AB3 = "-"),AVERAGE(AB4:AB5),AB3)</f>
        <v>106.3</v>
      </c>
      <c r="AD3">
        <v>105.6</v>
      </c>
      <c r="AE3">
        <f t="shared" ref="AE3:AE66" si="14">IF(OR(AD3="NA",  AD3 = "-"),AVERAGE(AD4:AD5),AD3)</f>
        <v>105.6</v>
      </c>
      <c r="AF3">
        <v>107.1</v>
      </c>
      <c r="AG3">
        <f t="shared" ref="AG3:AG66" si="15">IF(OR(AF3="NA",  AF3 = "-"),AVERAGE(AF4:AF5),AF3)</f>
        <v>107.1</v>
      </c>
      <c r="AH3">
        <v>106.3</v>
      </c>
      <c r="AI3">
        <f t="shared" ref="AI3:AI66" si="16">IF(OR(AH3="NA",  AH3 = "-"),AVERAGE(AH4:AH5),AH3)</f>
        <v>106.3</v>
      </c>
      <c r="AJ3">
        <v>107</v>
      </c>
      <c r="AK3">
        <f t="shared" ref="AK3:AK66" si="17">IF(OR(AJ3="NA",  AJ3 = "-"),AVERAGE(AJ4:AJ5),AJ3)</f>
        <v>107</v>
      </c>
      <c r="AL3" t="s">
        <v>32</v>
      </c>
      <c r="AN3">
        <v>106.2</v>
      </c>
      <c r="AO3">
        <f t="shared" ref="AO3:AO66" si="18">IF(OR(AN3="NA",  AN3 = "-"),AVERAGE(AN4:AN5),AN3)</f>
        <v>106.2</v>
      </c>
      <c r="AP3">
        <v>105.2</v>
      </c>
      <c r="AQ3">
        <f t="shared" ref="AQ3:AQ66" si="19">IF(OR(AP3="NA",  AP3 = "-"),AVERAGE(AP4:AP5),AP3)</f>
        <v>105.2</v>
      </c>
      <c r="AR3">
        <v>104.4</v>
      </c>
      <c r="AS3">
        <f t="shared" ref="AS3:AS66" si="20">IF(OR(AR3="NA",  AR3 = "-"),AVERAGE(AR4:AR5),AR3)</f>
        <v>104.4</v>
      </c>
      <c r="AT3">
        <v>103.9</v>
      </c>
      <c r="AU3">
        <f t="shared" ref="AU3:AU66" si="21">IF(OR(AT3="NA",  AT3 = "-"),AVERAGE(AT4:AT5),AT3)</f>
        <v>103.9</v>
      </c>
      <c r="AV3">
        <v>104</v>
      </c>
      <c r="AW3">
        <f t="shared" ref="AW3:AW66" si="22">IF(OR(AV3="NA",  AV3 = "-"),AVERAGE(AV4:AV5),AV3)</f>
        <v>104</v>
      </c>
      <c r="AX3">
        <v>104.1</v>
      </c>
      <c r="AY3">
        <f t="shared" ref="AY3:AY66" si="23">IF(OR(AX3="NA",  AX3 = "-"),AVERAGE(AX4:AX5),AX3)</f>
        <v>104.1</v>
      </c>
      <c r="AZ3">
        <v>104.6</v>
      </c>
      <c r="BA3">
        <f t="shared" ref="BA3:BA66" si="24">IF(OR(AZ3="NA",  AZ3 = "-"),AVERAGE(AZ4:AZ5),AZ3)</f>
        <v>104.6</v>
      </c>
      <c r="BB3">
        <v>104.4</v>
      </c>
      <c r="BC3">
        <f t="shared" ref="BC3:BC66" si="25">IF(OR(BB3="NA",  BB3 = "-"),AVERAGE(BB4:BB5),BB3)</f>
        <v>104.4</v>
      </c>
      <c r="BD3">
        <v>105.8</v>
      </c>
      <c r="BE3">
        <f t="shared" ref="BE3:BE66" si="26">IF(OR(BD3="NA",  BD3 = "-"),AVERAGE(BD4:BD5),BD3)</f>
        <v>105.8</v>
      </c>
      <c r="BG3" t="s">
        <v>33</v>
      </c>
      <c r="BH3">
        <v>2013</v>
      </c>
      <c r="BI3" t="s">
        <v>31</v>
      </c>
      <c r="BJ3">
        <v>100.3</v>
      </c>
      <c r="BK3">
        <f t="shared" si="0"/>
        <v>100.3</v>
      </c>
      <c r="BM3" t="s">
        <v>30</v>
      </c>
      <c r="BN3">
        <v>100.4</v>
      </c>
    </row>
    <row r="4" spans="1:66" x14ac:dyDescent="0.3">
      <c r="A4" t="s">
        <v>30</v>
      </c>
      <c r="B4">
        <v>2013</v>
      </c>
      <c r="C4" t="s">
        <v>36</v>
      </c>
      <c r="D4">
        <v>110.2</v>
      </c>
      <c r="E4">
        <f t="shared" si="1"/>
        <v>110.2</v>
      </c>
      <c r="F4">
        <v>108.8</v>
      </c>
      <c r="G4">
        <f t="shared" si="2"/>
        <v>108.8</v>
      </c>
      <c r="H4">
        <v>109.9</v>
      </c>
      <c r="I4">
        <f t="shared" si="3"/>
        <v>109.9</v>
      </c>
      <c r="J4">
        <v>105.6</v>
      </c>
      <c r="K4">
        <f t="shared" si="4"/>
        <v>105.6</v>
      </c>
      <c r="L4">
        <v>106.2</v>
      </c>
      <c r="M4">
        <f t="shared" si="5"/>
        <v>106.2</v>
      </c>
      <c r="N4">
        <v>105.7</v>
      </c>
      <c r="O4">
        <f t="shared" si="6"/>
        <v>105.7</v>
      </c>
      <c r="P4">
        <v>101.4</v>
      </c>
      <c r="Q4">
        <f t="shared" si="7"/>
        <v>101.4</v>
      </c>
      <c r="R4">
        <v>105.7</v>
      </c>
      <c r="S4">
        <f t="shared" si="8"/>
        <v>105.7</v>
      </c>
      <c r="T4">
        <v>105</v>
      </c>
      <c r="U4">
        <f t="shared" si="9"/>
        <v>105</v>
      </c>
      <c r="V4">
        <v>103.3</v>
      </c>
      <c r="W4">
        <f t="shared" si="10"/>
        <v>103.3</v>
      </c>
      <c r="X4">
        <v>105.6</v>
      </c>
      <c r="Y4">
        <f t="shared" si="11"/>
        <v>105.6</v>
      </c>
      <c r="Z4">
        <v>108.2</v>
      </c>
      <c r="AA4">
        <f t="shared" si="12"/>
        <v>108.2</v>
      </c>
      <c r="AB4">
        <v>106.6</v>
      </c>
      <c r="AC4">
        <f t="shared" si="13"/>
        <v>106.6</v>
      </c>
      <c r="AD4">
        <v>106.5</v>
      </c>
      <c r="AE4">
        <f t="shared" si="14"/>
        <v>106.5</v>
      </c>
      <c r="AF4">
        <v>107.6</v>
      </c>
      <c r="AG4">
        <f t="shared" si="15"/>
        <v>107.6</v>
      </c>
      <c r="AH4">
        <v>106.8</v>
      </c>
      <c r="AI4">
        <f t="shared" si="16"/>
        <v>106.8</v>
      </c>
      <c r="AJ4">
        <v>107.5</v>
      </c>
      <c r="AK4">
        <f t="shared" si="17"/>
        <v>107.5</v>
      </c>
      <c r="AL4" t="s">
        <v>32</v>
      </c>
      <c r="AN4">
        <v>106.1</v>
      </c>
      <c r="AO4">
        <f t="shared" si="18"/>
        <v>106.1</v>
      </c>
      <c r="AP4">
        <v>105.6</v>
      </c>
      <c r="AQ4">
        <f t="shared" si="19"/>
        <v>105.6</v>
      </c>
      <c r="AR4">
        <v>104.7</v>
      </c>
      <c r="AS4">
        <f t="shared" si="20"/>
        <v>104.7</v>
      </c>
      <c r="AT4">
        <v>104.6</v>
      </c>
      <c r="AU4">
        <f t="shared" si="21"/>
        <v>104.6</v>
      </c>
      <c r="AV4">
        <v>104</v>
      </c>
      <c r="AW4">
        <f t="shared" si="22"/>
        <v>104</v>
      </c>
      <c r="AX4">
        <v>104.3</v>
      </c>
      <c r="AY4">
        <f t="shared" si="23"/>
        <v>104.3</v>
      </c>
      <c r="AZ4">
        <v>104.3</v>
      </c>
      <c r="BA4">
        <f t="shared" si="24"/>
        <v>104.3</v>
      </c>
      <c r="BB4">
        <v>104.6</v>
      </c>
      <c r="BC4">
        <f t="shared" si="25"/>
        <v>104.6</v>
      </c>
      <c r="BD4">
        <v>106</v>
      </c>
      <c r="BE4">
        <f t="shared" si="26"/>
        <v>106</v>
      </c>
      <c r="BG4" t="s">
        <v>34</v>
      </c>
      <c r="BH4">
        <v>2013</v>
      </c>
      <c r="BI4" t="s">
        <v>31</v>
      </c>
      <c r="BJ4">
        <v>100.3</v>
      </c>
      <c r="BK4">
        <f t="shared" si="0"/>
        <v>100.3</v>
      </c>
      <c r="BM4" t="s">
        <v>30</v>
      </c>
      <c r="BN4">
        <v>100.4</v>
      </c>
    </row>
    <row r="5" spans="1:66" x14ac:dyDescent="0.3">
      <c r="A5" t="s">
        <v>30</v>
      </c>
      <c r="B5">
        <v>2013</v>
      </c>
      <c r="C5" t="s">
        <v>37</v>
      </c>
      <c r="D5">
        <v>110.2</v>
      </c>
      <c r="E5">
        <f t="shared" si="1"/>
        <v>110.2</v>
      </c>
      <c r="F5">
        <v>109.5</v>
      </c>
      <c r="G5">
        <f t="shared" si="2"/>
        <v>109.5</v>
      </c>
      <c r="H5">
        <v>106.9</v>
      </c>
      <c r="I5">
        <f t="shared" si="3"/>
        <v>106.9</v>
      </c>
      <c r="J5">
        <v>106.3</v>
      </c>
      <c r="K5">
        <f t="shared" si="4"/>
        <v>106.3</v>
      </c>
      <c r="L5">
        <v>105.7</v>
      </c>
      <c r="M5">
        <f t="shared" si="5"/>
        <v>105.7</v>
      </c>
      <c r="N5">
        <v>108.3</v>
      </c>
      <c r="O5">
        <f t="shared" si="6"/>
        <v>108.3</v>
      </c>
      <c r="P5">
        <v>103.4</v>
      </c>
      <c r="Q5">
        <f t="shared" si="7"/>
        <v>103.4</v>
      </c>
      <c r="R5">
        <v>105.7</v>
      </c>
      <c r="S5">
        <f t="shared" si="8"/>
        <v>105.7</v>
      </c>
      <c r="T5">
        <v>104.2</v>
      </c>
      <c r="U5">
        <f t="shared" si="9"/>
        <v>104.2</v>
      </c>
      <c r="V5">
        <v>103.2</v>
      </c>
      <c r="W5">
        <f t="shared" si="10"/>
        <v>103.2</v>
      </c>
      <c r="X5">
        <v>106.5</v>
      </c>
      <c r="Y5">
        <f t="shared" si="11"/>
        <v>106.5</v>
      </c>
      <c r="Z5">
        <v>108.8</v>
      </c>
      <c r="AA5">
        <f t="shared" si="12"/>
        <v>108.8</v>
      </c>
      <c r="AB5">
        <v>107.1</v>
      </c>
      <c r="AC5">
        <f t="shared" si="13"/>
        <v>107.1</v>
      </c>
      <c r="AD5">
        <v>107.1</v>
      </c>
      <c r="AE5">
        <f t="shared" si="14"/>
        <v>107.1</v>
      </c>
      <c r="AF5">
        <v>108.1</v>
      </c>
      <c r="AG5">
        <f t="shared" si="15"/>
        <v>108.1</v>
      </c>
      <c r="AH5">
        <v>107.4</v>
      </c>
      <c r="AI5">
        <f t="shared" si="16"/>
        <v>107.4</v>
      </c>
      <c r="AJ5">
        <v>108</v>
      </c>
      <c r="AK5">
        <f t="shared" si="17"/>
        <v>108</v>
      </c>
      <c r="AL5" t="s">
        <v>32</v>
      </c>
      <c r="AN5">
        <v>106.5</v>
      </c>
      <c r="AO5">
        <f t="shared" si="18"/>
        <v>106.5</v>
      </c>
      <c r="AP5">
        <v>106.1</v>
      </c>
      <c r="AQ5">
        <f t="shared" si="19"/>
        <v>106.1</v>
      </c>
      <c r="AR5">
        <v>105.1</v>
      </c>
      <c r="AS5">
        <f t="shared" si="20"/>
        <v>105.1</v>
      </c>
      <c r="AT5">
        <v>104.4</v>
      </c>
      <c r="AU5">
        <f t="shared" si="21"/>
        <v>104.4</v>
      </c>
      <c r="AV5">
        <v>104.5</v>
      </c>
      <c r="AW5">
        <f t="shared" si="22"/>
        <v>104.5</v>
      </c>
      <c r="AX5">
        <v>104.8</v>
      </c>
      <c r="AY5">
        <f t="shared" si="23"/>
        <v>104.8</v>
      </c>
      <c r="AZ5">
        <v>102.7</v>
      </c>
      <c r="BA5">
        <f t="shared" si="24"/>
        <v>102.7</v>
      </c>
      <c r="BB5">
        <v>104.6</v>
      </c>
      <c r="BC5">
        <f t="shared" si="25"/>
        <v>104.6</v>
      </c>
      <c r="BD5">
        <v>106.4</v>
      </c>
      <c r="BE5">
        <f t="shared" si="26"/>
        <v>106.4</v>
      </c>
      <c r="BG5" t="s">
        <v>30</v>
      </c>
      <c r="BH5">
        <v>2013</v>
      </c>
      <c r="BI5" t="s">
        <v>35</v>
      </c>
      <c r="BJ5" t="s">
        <v>32</v>
      </c>
      <c r="BK5">
        <f t="shared" si="0"/>
        <v>100.4</v>
      </c>
      <c r="BM5" t="s">
        <v>30</v>
      </c>
      <c r="BN5">
        <v>100.5</v>
      </c>
    </row>
    <row r="6" spans="1:66" x14ac:dyDescent="0.3">
      <c r="A6" t="s">
        <v>30</v>
      </c>
      <c r="B6">
        <v>2013</v>
      </c>
      <c r="C6" t="s">
        <v>38</v>
      </c>
      <c r="D6">
        <v>110.9</v>
      </c>
      <c r="E6">
        <f t="shared" si="1"/>
        <v>110.9</v>
      </c>
      <c r="F6">
        <v>109.8</v>
      </c>
      <c r="G6">
        <f t="shared" si="2"/>
        <v>109.8</v>
      </c>
      <c r="H6">
        <v>105.9</v>
      </c>
      <c r="I6">
        <f t="shared" si="3"/>
        <v>105.9</v>
      </c>
      <c r="J6">
        <v>107.5</v>
      </c>
      <c r="K6">
        <f t="shared" si="4"/>
        <v>107.5</v>
      </c>
      <c r="L6">
        <v>105.3</v>
      </c>
      <c r="M6">
        <f t="shared" si="5"/>
        <v>105.3</v>
      </c>
      <c r="N6">
        <v>108.1</v>
      </c>
      <c r="O6">
        <f t="shared" si="6"/>
        <v>108.1</v>
      </c>
      <c r="P6">
        <v>107.3</v>
      </c>
      <c r="Q6">
        <f t="shared" si="7"/>
        <v>107.3</v>
      </c>
      <c r="R6">
        <v>106.1</v>
      </c>
      <c r="S6">
        <f t="shared" si="8"/>
        <v>106.1</v>
      </c>
      <c r="T6">
        <v>103.7</v>
      </c>
      <c r="U6">
        <f t="shared" si="9"/>
        <v>103.7</v>
      </c>
      <c r="V6">
        <v>104</v>
      </c>
      <c r="W6">
        <f t="shared" si="10"/>
        <v>104</v>
      </c>
      <c r="X6">
        <v>107.4</v>
      </c>
      <c r="Y6">
        <f t="shared" si="11"/>
        <v>107.4</v>
      </c>
      <c r="Z6">
        <v>109.9</v>
      </c>
      <c r="AA6">
        <f t="shared" si="12"/>
        <v>109.9</v>
      </c>
      <c r="AB6">
        <v>108.1</v>
      </c>
      <c r="AC6">
        <f t="shared" si="13"/>
        <v>108.1</v>
      </c>
      <c r="AD6">
        <v>108.1</v>
      </c>
      <c r="AE6">
        <f t="shared" si="14"/>
        <v>108.1</v>
      </c>
      <c r="AF6">
        <v>108.8</v>
      </c>
      <c r="AG6">
        <f t="shared" si="15"/>
        <v>108.8</v>
      </c>
      <c r="AH6">
        <v>107.9</v>
      </c>
      <c r="AI6">
        <f t="shared" si="16"/>
        <v>107.9</v>
      </c>
      <c r="AJ6">
        <v>108.6</v>
      </c>
      <c r="AK6">
        <f t="shared" si="17"/>
        <v>108.6</v>
      </c>
      <c r="AL6" t="s">
        <v>32</v>
      </c>
      <c r="AN6">
        <v>107.5</v>
      </c>
      <c r="AO6">
        <f t="shared" si="18"/>
        <v>107.5</v>
      </c>
      <c r="AP6">
        <v>106.8</v>
      </c>
      <c r="AQ6">
        <f t="shared" si="19"/>
        <v>106.8</v>
      </c>
      <c r="AR6">
        <v>105.7</v>
      </c>
      <c r="AS6">
        <f t="shared" si="20"/>
        <v>105.7</v>
      </c>
      <c r="AT6">
        <v>104.1</v>
      </c>
      <c r="AU6">
        <f t="shared" si="21"/>
        <v>104.1</v>
      </c>
      <c r="AV6">
        <v>105</v>
      </c>
      <c r="AW6">
        <f t="shared" si="22"/>
        <v>105</v>
      </c>
      <c r="AX6">
        <v>105.5</v>
      </c>
      <c r="AY6">
        <f t="shared" si="23"/>
        <v>105.5</v>
      </c>
      <c r="AZ6">
        <v>102.1</v>
      </c>
      <c r="BA6">
        <f t="shared" si="24"/>
        <v>102.1</v>
      </c>
      <c r="BB6">
        <v>104.8</v>
      </c>
      <c r="BC6">
        <f t="shared" si="25"/>
        <v>104.8</v>
      </c>
      <c r="BD6">
        <v>107.2</v>
      </c>
      <c r="BE6">
        <f t="shared" si="26"/>
        <v>107.2</v>
      </c>
      <c r="BG6" t="s">
        <v>33</v>
      </c>
      <c r="BH6">
        <v>2013</v>
      </c>
      <c r="BI6" t="s">
        <v>35</v>
      </c>
      <c r="BJ6">
        <v>100.4</v>
      </c>
      <c r="BK6">
        <f t="shared" si="0"/>
        <v>100.4</v>
      </c>
      <c r="BM6" t="s">
        <v>30</v>
      </c>
      <c r="BN6">
        <v>100.5</v>
      </c>
    </row>
    <row r="7" spans="1:66" x14ac:dyDescent="0.3">
      <c r="A7" t="s">
        <v>30</v>
      </c>
      <c r="B7">
        <v>2013</v>
      </c>
      <c r="C7" t="s">
        <v>39</v>
      </c>
      <c r="D7">
        <v>112.3</v>
      </c>
      <c r="E7">
        <f t="shared" si="1"/>
        <v>112.3</v>
      </c>
      <c r="F7">
        <v>112.1</v>
      </c>
      <c r="G7">
        <f t="shared" si="2"/>
        <v>112.1</v>
      </c>
      <c r="H7">
        <v>108.1</v>
      </c>
      <c r="I7">
        <f t="shared" si="3"/>
        <v>108.1</v>
      </c>
      <c r="J7">
        <v>108.3</v>
      </c>
      <c r="K7">
        <f t="shared" si="4"/>
        <v>108.3</v>
      </c>
      <c r="L7">
        <v>105.9</v>
      </c>
      <c r="M7">
        <f t="shared" si="5"/>
        <v>105.9</v>
      </c>
      <c r="N7">
        <v>109.2</v>
      </c>
      <c r="O7">
        <f t="shared" si="6"/>
        <v>109.2</v>
      </c>
      <c r="P7">
        <v>118</v>
      </c>
      <c r="Q7">
        <f t="shared" si="7"/>
        <v>118</v>
      </c>
      <c r="R7">
        <v>106.8</v>
      </c>
      <c r="S7">
        <f t="shared" si="8"/>
        <v>106.8</v>
      </c>
      <c r="T7">
        <v>104.1</v>
      </c>
      <c r="U7">
        <f t="shared" si="9"/>
        <v>104.1</v>
      </c>
      <c r="V7">
        <v>105.4</v>
      </c>
      <c r="W7">
        <f t="shared" si="10"/>
        <v>105.4</v>
      </c>
      <c r="X7">
        <v>108.2</v>
      </c>
      <c r="Y7">
        <f t="shared" si="11"/>
        <v>108.2</v>
      </c>
      <c r="Z7">
        <v>111</v>
      </c>
      <c r="AA7">
        <f t="shared" si="12"/>
        <v>111</v>
      </c>
      <c r="AB7">
        <v>110.6</v>
      </c>
      <c r="AC7">
        <f t="shared" si="13"/>
        <v>110.6</v>
      </c>
      <c r="AD7">
        <v>109</v>
      </c>
      <c r="AE7">
        <f t="shared" si="14"/>
        <v>109</v>
      </c>
      <c r="AF7">
        <v>109.7</v>
      </c>
      <c r="AG7">
        <f t="shared" si="15"/>
        <v>109.7</v>
      </c>
      <c r="AH7">
        <v>108.8</v>
      </c>
      <c r="AI7">
        <f t="shared" si="16"/>
        <v>108.8</v>
      </c>
      <c r="AJ7">
        <v>109.5</v>
      </c>
      <c r="AK7">
        <f t="shared" si="17"/>
        <v>109.5</v>
      </c>
      <c r="AL7" t="s">
        <v>32</v>
      </c>
      <c r="AN7">
        <v>108.5</v>
      </c>
      <c r="AO7">
        <f t="shared" si="18"/>
        <v>108.5</v>
      </c>
      <c r="AP7">
        <v>107.5</v>
      </c>
      <c r="AQ7">
        <f t="shared" si="19"/>
        <v>107.5</v>
      </c>
      <c r="AR7">
        <v>106.3</v>
      </c>
      <c r="AS7">
        <f t="shared" si="20"/>
        <v>106.3</v>
      </c>
      <c r="AT7">
        <v>105</v>
      </c>
      <c r="AU7">
        <f t="shared" si="21"/>
        <v>105</v>
      </c>
      <c r="AV7">
        <v>105.6</v>
      </c>
      <c r="AW7">
        <f t="shared" si="22"/>
        <v>105.6</v>
      </c>
      <c r="AX7">
        <v>106.5</v>
      </c>
      <c r="AY7">
        <f t="shared" si="23"/>
        <v>106.5</v>
      </c>
      <c r="AZ7">
        <v>102.5</v>
      </c>
      <c r="BA7">
        <f t="shared" si="24"/>
        <v>102.5</v>
      </c>
      <c r="BB7">
        <v>105.5</v>
      </c>
      <c r="BC7">
        <f t="shared" si="25"/>
        <v>105.5</v>
      </c>
      <c r="BD7">
        <v>108.9</v>
      </c>
      <c r="BE7">
        <f t="shared" si="26"/>
        <v>108.9</v>
      </c>
      <c r="BG7" t="s">
        <v>34</v>
      </c>
      <c r="BH7">
        <v>2013</v>
      </c>
      <c r="BI7" t="s">
        <v>35</v>
      </c>
      <c r="BJ7">
        <v>100.4</v>
      </c>
      <c r="BK7">
        <f t="shared" si="0"/>
        <v>100.4</v>
      </c>
      <c r="BM7" t="s">
        <v>30</v>
      </c>
      <c r="BN7">
        <v>106.6</v>
      </c>
    </row>
    <row r="8" spans="1:66" x14ac:dyDescent="0.3">
      <c r="A8" t="s">
        <v>30</v>
      </c>
      <c r="B8">
        <v>2013</v>
      </c>
      <c r="C8" t="s">
        <v>40</v>
      </c>
      <c r="D8">
        <v>113.4</v>
      </c>
      <c r="E8">
        <f t="shared" si="1"/>
        <v>113.4</v>
      </c>
      <c r="F8">
        <v>114.9</v>
      </c>
      <c r="G8">
        <f t="shared" si="2"/>
        <v>114.9</v>
      </c>
      <c r="H8">
        <v>110.5</v>
      </c>
      <c r="I8">
        <f t="shared" si="3"/>
        <v>110.5</v>
      </c>
      <c r="J8">
        <v>109.3</v>
      </c>
      <c r="K8">
        <f t="shared" si="4"/>
        <v>109.3</v>
      </c>
      <c r="L8">
        <v>106.2</v>
      </c>
      <c r="M8">
        <f t="shared" si="5"/>
        <v>106.2</v>
      </c>
      <c r="N8">
        <v>110.3</v>
      </c>
      <c r="O8">
        <f t="shared" si="6"/>
        <v>110.3</v>
      </c>
      <c r="P8">
        <v>129.19999999999999</v>
      </c>
      <c r="Q8">
        <f t="shared" si="7"/>
        <v>129.19999999999999</v>
      </c>
      <c r="R8">
        <v>107.1</v>
      </c>
      <c r="S8">
        <f t="shared" si="8"/>
        <v>107.1</v>
      </c>
      <c r="T8">
        <v>104.3</v>
      </c>
      <c r="U8">
        <f t="shared" si="9"/>
        <v>104.3</v>
      </c>
      <c r="V8">
        <v>106.4</v>
      </c>
      <c r="W8">
        <f t="shared" si="10"/>
        <v>106.4</v>
      </c>
      <c r="X8">
        <v>109.1</v>
      </c>
      <c r="Y8">
        <f t="shared" si="11"/>
        <v>109.1</v>
      </c>
      <c r="Z8">
        <v>112.1</v>
      </c>
      <c r="AA8">
        <f t="shared" si="12"/>
        <v>112.1</v>
      </c>
      <c r="AB8">
        <v>113.1</v>
      </c>
      <c r="AC8">
        <f t="shared" si="13"/>
        <v>113.1</v>
      </c>
      <c r="AD8">
        <v>109.8</v>
      </c>
      <c r="AE8">
        <f t="shared" si="14"/>
        <v>109.8</v>
      </c>
      <c r="AF8">
        <v>110.5</v>
      </c>
      <c r="AG8">
        <f t="shared" si="15"/>
        <v>110.5</v>
      </c>
      <c r="AH8">
        <v>109.5</v>
      </c>
      <c r="AI8">
        <f t="shared" si="16"/>
        <v>109.5</v>
      </c>
      <c r="AJ8">
        <v>110.3</v>
      </c>
      <c r="AK8">
        <f t="shared" si="17"/>
        <v>110.3</v>
      </c>
      <c r="AL8" t="s">
        <v>32</v>
      </c>
      <c r="AN8">
        <v>109.5</v>
      </c>
      <c r="AO8">
        <f t="shared" si="18"/>
        <v>109.5</v>
      </c>
      <c r="AP8">
        <v>108.3</v>
      </c>
      <c r="AQ8">
        <f t="shared" si="19"/>
        <v>108.3</v>
      </c>
      <c r="AR8">
        <v>106.9</v>
      </c>
      <c r="AS8">
        <f t="shared" si="20"/>
        <v>106.9</v>
      </c>
      <c r="AT8">
        <v>106.8</v>
      </c>
      <c r="AU8">
        <f t="shared" si="21"/>
        <v>106.8</v>
      </c>
      <c r="AV8">
        <v>106.4</v>
      </c>
      <c r="AW8">
        <f t="shared" si="22"/>
        <v>106.4</v>
      </c>
      <c r="AX8">
        <v>107.8</v>
      </c>
      <c r="AY8">
        <f t="shared" si="23"/>
        <v>107.8</v>
      </c>
      <c r="AZ8">
        <v>102.5</v>
      </c>
      <c r="BA8">
        <f t="shared" si="24"/>
        <v>102.5</v>
      </c>
      <c r="BB8">
        <v>106.5</v>
      </c>
      <c r="BC8">
        <f t="shared" si="25"/>
        <v>106.5</v>
      </c>
      <c r="BD8">
        <v>110.7</v>
      </c>
      <c r="BE8">
        <f t="shared" si="26"/>
        <v>110.7</v>
      </c>
      <c r="BG8" t="s">
        <v>30</v>
      </c>
      <c r="BH8">
        <v>2013</v>
      </c>
      <c r="BI8" t="s">
        <v>36</v>
      </c>
      <c r="BJ8" t="s">
        <v>32</v>
      </c>
      <c r="BK8">
        <f t="shared" si="0"/>
        <v>100.4</v>
      </c>
      <c r="BM8" t="s">
        <v>30</v>
      </c>
      <c r="BN8">
        <v>107.7</v>
      </c>
    </row>
    <row r="9" spans="1:66" x14ac:dyDescent="0.3">
      <c r="A9" t="s">
        <v>30</v>
      </c>
      <c r="B9">
        <v>2013</v>
      </c>
      <c r="C9" t="s">
        <v>41</v>
      </c>
      <c r="D9">
        <v>114.3</v>
      </c>
      <c r="E9">
        <f t="shared" si="1"/>
        <v>114.3</v>
      </c>
      <c r="F9">
        <v>115.4</v>
      </c>
      <c r="G9">
        <f t="shared" si="2"/>
        <v>115.4</v>
      </c>
      <c r="H9">
        <v>111.1</v>
      </c>
      <c r="I9">
        <f t="shared" si="3"/>
        <v>111.1</v>
      </c>
      <c r="J9">
        <v>110</v>
      </c>
      <c r="K9">
        <f t="shared" si="4"/>
        <v>110</v>
      </c>
      <c r="L9">
        <v>106.4</v>
      </c>
      <c r="M9">
        <f t="shared" si="5"/>
        <v>106.4</v>
      </c>
      <c r="N9">
        <v>110.8</v>
      </c>
      <c r="O9">
        <f t="shared" si="6"/>
        <v>110.8</v>
      </c>
      <c r="P9">
        <v>138.9</v>
      </c>
      <c r="Q9">
        <f t="shared" si="7"/>
        <v>138.9</v>
      </c>
      <c r="R9">
        <v>107.4</v>
      </c>
      <c r="S9">
        <f t="shared" si="8"/>
        <v>107.4</v>
      </c>
      <c r="T9">
        <v>104.1</v>
      </c>
      <c r="U9">
        <f t="shared" si="9"/>
        <v>104.1</v>
      </c>
      <c r="V9">
        <v>106.9</v>
      </c>
      <c r="W9">
        <f t="shared" si="10"/>
        <v>106.9</v>
      </c>
      <c r="X9">
        <v>109.7</v>
      </c>
      <c r="Y9">
        <f t="shared" si="11"/>
        <v>109.7</v>
      </c>
      <c r="Z9">
        <v>112.6</v>
      </c>
      <c r="AA9">
        <f t="shared" si="12"/>
        <v>112.6</v>
      </c>
      <c r="AB9">
        <v>114.9</v>
      </c>
      <c r="AC9">
        <f t="shared" si="13"/>
        <v>114.9</v>
      </c>
      <c r="AD9">
        <v>110.7</v>
      </c>
      <c r="AE9">
        <f t="shared" si="14"/>
        <v>110.7</v>
      </c>
      <c r="AF9">
        <v>111.3</v>
      </c>
      <c r="AG9">
        <f t="shared" si="15"/>
        <v>111.3</v>
      </c>
      <c r="AH9">
        <v>110.2</v>
      </c>
      <c r="AI9">
        <f t="shared" si="16"/>
        <v>110.2</v>
      </c>
      <c r="AJ9">
        <v>111.1</v>
      </c>
      <c r="AK9">
        <f t="shared" si="17"/>
        <v>111.1</v>
      </c>
      <c r="AL9" t="s">
        <v>32</v>
      </c>
      <c r="AN9">
        <v>109.9</v>
      </c>
      <c r="AO9">
        <f t="shared" si="18"/>
        <v>109.9</v>
      </c>
      <c r="AP9">
        <v>108.7</v>
      </c>
      <c r="AQ9">
        <f t="shared" si="19"/>
        <v>108.7</v>
      </c>
      <c r="AR9">
        <v>107.5</v>
      </c>
      <c r="AS9">
        <f t="shared" si="20"/>
        <v>107.5</v>
      </c>
      <c r="AT9">
        <v>107.8</v>
      </c>
      <c r="AU9">
        <f t="shared" si="21"/>
        <v>107.8</v>
      </c>
      <c r="AV9">
        <v>106.8</v>
      </c>
      <c r="AW9">
        <f t="shared" si="22"/>
        <v>106.8</v>
      </c>
      <c r="AX9">
        <v>108.7</v>
      </c>
      <c r="AY9">
        <f t="shared" si="23"/>
        <v>108.7</v>
      </c>
      <c r="AZ9">
        <v>105</v>
      </c>
      <c r="BA9">
        <f t="shared" si="24"/>
        <v>105</v>
      </c>
      <c r="BB9">
        <v>107.5</v>
      </c>
      <c r="BC9">
        <f t="shared" si="25"/>
        <v>107.5</v>
      </c>
      <c r="BD9">
        <v>112.1</v>
      </c>
      <c r="BE9">
        <f t="shared" si="26"/>
        <v>112.1</v>
      </c>
      <c r="BG9" t="s">
        <v>33</v>
      </c>
      <c r="BH9">
        <v>2013</v>
      </c>
      <c r="BI9" t="s">
        <v>36</v>
      </c>
      <c r="BJ9">
        <v>100.4</v>
      </c>
      <c r="BK9">
        <f t="shared" si="0"/>
        <v>100.4</v>
      </c>
      <c r="BM9" t="s">
        <v>30</v>
      </c>
      <c r="BN9">
        <v>108.9</v>
      </c>
    </row>
    <row r="10" spans="1:66" x14ac:dyDescent="0.3">
      <c r="A10" t="s">
        <v>30</v>
      </c>
      <c r="B10">
        <v>2013</v>
      </c>
      <c r="C10" t="s">
        <v>42</v>
      </c>
      <c r="D10">
        <v>115.4</v>
      </c>
      <c r="E10">
        <f t="shared" si="1"/>
        <v>115.4</v>
      </c>
      <c r="F10">
        <v>115.7</v>
      </c>
      <c r="G10">
        <f t="shared" si="2"/>
        <v>115.7</v>
      </c>
      <c r="H10">
        <v>111.7</v>
      </c>
      <c r="I10">
        <f t="shared" si="3"/>
        <v>111.7</v>
      </c>
      <c r="J10">
        <v>111</v>
      </c>
      <c r="K10">
        <f t="shared" si="4"/>
        <v>111</v>
      </c>
      <c r="L10">
        <v>107.4</v>
      </c>
      <c r="M10">
        <f t="shared" si="5"/>
        <v>107.4</v>
      </c>
      <c r="N10">
        <v>110.9</v>
      </c>
      <c r="O10">
        <f t="shared" si="6"/>
        <v>110.9</v>
      </c>
      <c r="P10">
        <v>154</v>
      </c>
      <c r="Q10">
        <f t="shared" si="7"/>
        <v>154</v>
      </c>
      <c r="R10">
        <v>108.1</v>
      </c>
      <c r="S10">
        <f t="shared" si="8"/>
        <v>108.1</v>
      </c>
      <c r="T10">
        <v>104.2</v>
      </c>
      <c r="U10">
        <f t="shared" si="9"/>
        <v>104.2</v>
      </c>
      <c r="V10">
        <v>107.9</v>
      </c>
      <c r="W10">
        <f t="shared" si="10"/>
        <v>107.9</v>
      </c>
      <c r="X10">
        <v>110.4</v>
      </c>
      <c r="Y10">
        <f t="shared" si="11"/>
        <v>110.4</v>
      </c>
      <c r="Z10">
        <v>114</v>
      </c>
      <c r="AA10">
        <f t="shared" si="12"/>
        <v>114</v>
      </c>
      <c r="AB10">
        <v>117.8</v>
      </c>
      <c r="AC10">
        <f t="shared" si="13"/>
        <v>117.8</v>
      </c>
      <c r="AD10">
        <v>111.7</v>
      </c>
      <c r="AE10">
        <f t="shared" si="14"/>
        <v>111.7</v>
      </c>
      <c r="AF10">
        <v>112.7</v>
      </c>
      <c r="AG10">
        <f t="shared" si="15"/>
        <v>112.7</v>
      </c>
      <c r="AH10">
        <v>111.4</v>
      </c>
      <c r="AI10">
        <f t="shared" si="16"/>
        <v>111.4</v>
      </c>
      <c r="AJ10">
        <v>112.5</v>
      </c>
      <c r="AK10">
        <f t="shared" si="17"/>
        <v>112.5</v>
      </c>
      <c r="AL10" t="s">
        <v>32</v>
      </c>
      <c r="AN10">
        <v>111.1</v>
      </c>
      <c r="AO10">
        <f t="shared" si="18"/>
        <v>111.1</v>
      </c>
      <c r="AP10">
        <v>109.6</v>
      </c>
      <c r="AQ10">
        <f t="shared" si="19"/>
        <v>109.6</v>
      </c>
      <c r="AR10">
        <v>108.3</v>
      </c>
      <c r="AS10">
        <f t="shared" si="20"/>
        <v>108.3</v>
      </c>
      <c r="AT10">
        <v>109.3</v>
      </c>
      <c r="AU10">
        <f t="shared" si="21"/>
        <v>109.3</v>
      </c>
      <c r="AV10">
        <v>107.7</v>
      </c>
      <c r="AW10">
        <f t="shared" si="22"/>
        <v>107.7</v>
      </c>
      <c r="AX10">
        <v>109.8</v>
      </c>
      <c r="AY10">
        <f t="shared" si="23"/>
        <v>109.8</v>
      </c>
      <c r="AZ10">
        <v>106.7</v>
      </c>
      <c r="BA10">
        <f t="shared" si="24"/>
        <v>106.7</v>
      </c>
      <c r="BB10">
        <v>108.7</v>
      </c>
      <c r="BC10">
        <f t="shared" si="25"/>
        <v>108.7</v>
      </c>
      <c r="BD10">
        <v>114.2</v>
      </c>
      <c r="BE10">
        <f t="shared" si="26"/>
        <v>114.2</v>
      </c>
      <c r="BG10" t="s">
        <v>34</v>
      </c>
      <c r="BH10">
        <v>2013</v>
      </c>
      <c r="BI10" t="s">
        <v>36</v>
      </c>
      <c r="BJ10">
        <v>100.4</v>
      </c>
      <c r="BK10">
        <f t="shared" si="0"/>
        <v>100.4</v>
      </c>
      <c r="BM10" t="s">
        <v>30</v>
      </c>
      <c r="BN10">
        <v>109.7</v>
      </c>
    </row>
    <row r="11" spans="1:66" x14ac:dyDescent="0.3">
      <c r="A11" t="s">
        <v>30</v>
      </c>
      <c r="B11">
        <v>2013</v>
      </c>
      <c r="C11" t="s">
        <v>43</v>
      </c>
      <c r="D11">
        <v>116.3</v>
      </c>
      <c r="E11">
        <f t="shared" si="1"/>
        <v>116.3</v>
      </c>
      <c r="F11">
        <v>115.4</v>
      </c>
      <c r="G11">
        <f t="shared" si="2"/>
        <v>115.4</v>
      </c>
      <c r="H11">
        <v>112.6</v>
      </c>
      <c r="I11">
        <f t="shared" si="3"/>
        <v>112.6</v>
      </c>
      <c r="J11">
        <v>111.7</v>
      </c>
      <c r="K11">
        <f t="shared" si="4"/>
        <v>111.7</v>
      </c>
      <c r="L11">
        <v>107.7</v>
      </c>
      <c r="M11">
        <f t="shared" si="5"/>
        <v>107.7</v>
      </c>
      <c r="N11">
        <v>113.2</v>
      </c>
      <c r="O11">
        <f t="shared" si="6"/>
        <v>113.2</v>
      </c>
      <c r="P11">
        <v>164.9</v>
      </c>
      <c r="Q11">
        <f t="shared" si="7"/>
        <v>164.9</v>
      </c>
      <c r="R11">
        <v>108.3</v>
      </c>
      <c r="S11">
        <f t="shared" si="8"/>
        <v>108.3</v>
      </c>
      <c r="T11">
        <v>103.9</v>
      </c>
      <c r="U11">
        <f t="shared" si="9"/>
        <v>103.9</v>
      </c>
      <c r="V11">
        <v>108.2</v>
      </c>
      <c r="W11">
        <f t="shared" si="10"/>
        <v>108.2</v>
      </c>
      <c r="X11">
        <v>111.1</v>
      </c>
      <c r="Y11">
        <f t="shared" si="11"/>
        <v>111.1</v>
      </c>
      <c r="Z11">
        <v>114.9</v>
      </c>
      <c r="AA11">
        <f t="shared" si="12"/>
        <v>114.9</v>
      </c>
      <c r="AB11">
        <v>119.8</v>
      </c>
      <c r="AC11">
        <f t="shared" si="13"/>
        <v>119.8</v>
      </c>
      <c r="AD11">
        <v>112.2</v>
      </c>
      <c r="AE11">
        <f t="shared" si="14"/>
        <v>112.2</v>
      </c>
      <c r="AF11">
        <v>113.6</v>
      </c>
      <c r="AG11">
        <f t="shared" si="15"/>
        <v>113.6</v>
      </c>
      <c r="AH11">
        <v>112.3</v>
      </c>
      <c r="AI11">
        <f t="shared" si="16"/>
        <v>112.3</v>
      </c>
      <c r="AJ11">
        <v>113.4</v>
      </c>
      <c r="AK11">
        <f t="shared" si="17"/>
        <v>113.4</v>
      </c>
      <c r="AL11" t="s">
        <v>32</v>
      </c>
      <c r="AN11">
        <v>111.6</v>
      </c>
      <c r="AO11">
        <f t="shared" si="18"/>
        <v>111.6</v>
      </c>
      <c r="AP11">
        <v>110.4</v>
      </c>
      <c r="AQ11">
        <f t="shared" si="19"/>
        <v>110.4</v>
      </c>
      <c r="AR11">
        <v>108.9</v>
      </c>
      <c r="AS11">
        <f t="shared" si="20"/>
        <v>108.9</v>
      </c>
      <c r="AT11">
        <v>109.3</v>
      </c>
      <c r="AU11">
        <f t="shared" si="21"/>
        <v>109.3</v>
      </c>
      <c r="AV11">
        <v>108.3</v>
      </c>
      <c r="AW11">
        <f t="shared" si="22"/>
        <v>108.3</v>
      </c>
      <c r="AX11">
        <v>110.2</v>
      </c>
      <c r="AY11">
        <f t="shared" si="23"/>
        <v>110.2</v>
      </c>
      <c r="AZ11">
        <v>107.5</v>
      </c>
      <c r="BA11">
        <f t="shared" si="24"/>
        <v>107.5</v>
      </c>
      <c r="BB11">
        <v>109.1</v>
      </c>
      <c r="BC11">
        <f t="shared" si="25"/>
        <v>109.1</v>
      </c>
      <c r="BD11">
        <v>115.5</v>
      </c>
      <c r="BE11">
        <f t="shared" si="26"/>
        <v>115.5</v>
      </c>
      <c r="BG11" t="s">
        <v>30</v>
      </c>
      <c r="BH11">
        <v>2013</v>
      </c>
      <c r="BI11" t="s">
        <v>37</v>
      </c>
      <c r="BJ11" t="s">
        <v>32</v>
      </c>
      <c r="BK11">
        <f t="shared" si="0"/>
        <v>100.5</v>
      </c>
      <c r="BM11" t="s">
        <v>30</v>
      </c>
      <c r="BN11">
        <v>110.5</v>
      </c>
    </row>
    <row r="12" spans="1:66" x14ac:dyDescent="0.3">
      <c r="A12" t="s">
        <v>30</v>
      </c>
      <c r="B12">
        <v>2013</v>
      </c>
      <c r="C12" t="s">
        <v>44</v>
      </c>
      <c r="D12">
        <v>117.3</v>
      </c>
      <c r="E12">
        <f t="shared" si="1"/>
        <v>117.3</v>
      </c>
      <c r="F12">
        <v>114.9</v>
      </c>
      <c r="G12">
        <f t="shared" si="2"/>
        <v>114.9</v>
      </c>
      <c r="H12">
        <v>116.2</v>
      </c>
      <c r="I12">
        <f t="shared" si="3"/>
        <v>116.2</v>
      </c>
      <c r="J12">
        <v>112.8</v>
      </c>
      <c r="K12">
        <f t="shared" si="4"/>
        <v>112.8</v>
      </c>
      <c r="L12">
        <v>108.9</v>
      </c>
      <c r="M12">
        <f t="shared" si="5"/>
        <v>108.9</v>
      </c>
      <c r="N12">
        <v>116.6</v>
      </c>
      <c r="O12">
        <f t="shared" si="6"/>
        <v>116.6</v>
      </c>
      <c r="P12">
        <v>178.1</v>
      </c>
      <c r="Q12">
        <f t="shared" si="7"/>
        <v>178.1</v>
      </c>
      <c r="R12">
        <v>109.1</v>
      </c>
      <c r="S12">
        <f t="shared" si="8"/>
        <v>109.1</v>
      </c>
      <c r="T12">
        <v>103.6</v>
      </c>
      <c r="U12">
        <f t="shared" si="9"/>
        <v>103.6</v>
      </c>
      <c r="V12">
        <v>109</v>
      </c>
      <c r="W12">
        <f t="shared" si="10"/>
        <v>109</v>
      </c>
      <c r="X12">
        <v>111.8</v>
      </c>
      <c r="Y12">
        <f t="shared" si="11"/>
        <v>111.8</v>
      </c>
      <c r="Z12">
        <v>116</v>
      </c>
      <c r="AA12">
        <f t="shared" si="12"/>
        <v>116</v>
      </c>
      <c r="AB12">
        <v>122.5</v>
      </c>
      <c r="AC12">
        <f t="shared" si="13"/>
        <v>122.5</v>
      </c>
      <c r="AD12">
        <v>112.8</v>
      </c>
      <c r="AE12">
        <f t="shared" si="14"/>
        <v>112.8</v>
      </c>
      <c r="AF12">
        <v>114.6</v>
      </c>
      <c r="AG12">
        <f t="shared" si="15"/>
        <v>114.6</v>
      </c>
      <c r="AH12">
        <v>113.1</v>
      </c>
      <c r="AI12">
        <f t="shared" si="16"/>
        <v>113.1</v>
      </c>
      <c r="AJ12">
        <v>114.4</v>
      </c>
      <c r="AK12">
        <f t="shared" si="17"/>
        <v>114.4</v>
      </c>
      <c r="AL12" t="s">
        <v>32</v>
      </c>
      <c r="AN12">
        <v>112.6</v>
      </c>
      <c r="AO12">
        <f t="shared" si="18"/>
        <v>112.6</v>
      </c>
      <c r="AP12">
        <v>111.3</v>
      </c>
      <c r="AQ12">
        <f t="shared" si="19"/>
        <v>111.3</v>
      </c>
      <c r="AR12">
        <v>109.7</v>
      </c>
      <c r="AS12">
        <f t="shared" si="20"/>
        <v>109.7</v>
      </c>
      <c r="AT12">
        <v>109.6</v>
      </c>
      <c r="AU12">
        <f t="shared" si="21"/>
        <v>109.6</v>
      </c>
      <c r="AV12">
        <v>108.7</v>
      </c>
      <c r="AW12">
        <f t="shared" si="22"/>
        <v>108.7</v>
      </c>
      <c r="AX12">
        <v>111</v>
      </c>
      <c r="AY12">
        <f t="shared" si="23"/>
        <v>111</v>
      </c>
      <c r="AZ12">
        <v>108.2</v>
      </c>
      <c r="BA12">
        <f t="shared" si="24"/>
        <v>108.2</v>
      </c>
      <c r="BB12">
        <v>109.8</v>
      </c>
      <c r="BC12">
        <f t="shared" si="25"/>
        <v>109.8</v>
      </c>
      <c r="BD12">
        <v>117.4</v>
      </c>
      <c r="BE12">
        <f t="shared" si="26"/>
        <v>117.4</v>
      </c>
      <c r="BG12" t="s">
        <v>33</v>
      </c>
      <c r="BH12">
        <v>2013</v>
      </c>
      <c r="BI12" t="s">
        <v>37</v>
      </c>
      <c r="BJ12">
        <v>100.5</v>
      </c>
      <c r="BK12">
        <f t="shared" si="0"/>
        <v>100.5</v>
      </c>
      <c r="BM12" t="s">
        <v>30</v>
      </c>
      <c r="BN12">
        <v>111.1</v>
      </c>
    </row>
    <row r="13" spans="1:66" x14ac:dyDescent="0.3">
      <c r="A13" t="s">
        <v>30</v>
      </c>
      <c r="B13">
        <v>2013</v>
      </c>
      <c r="C13" t="s">
        <v>46</v>
      </c>
      <c r="D13">
        <v>118.4</v>
      </c>
      <c r="E13">
        <f t="shared" si="1"/>
        <v>118.4</v>
      </c>
      <c r="F13">
        <v>115.9</v>
      </c>
      <c r="G13">
        <f t="shared" si="2"/>
        <v>115.9</v>
      </c>
      <c r="H13">
        <v>120.4</v>
      </c>
      <c r="I13">
        <f t="shared" si="3"/>
        <v>120.4</v>
      </c>
      <c r="J13">
        <v>113.8</v>
      </c>
      <c r="K13">
        <f t="shared" si="4"/>
        <v>113.8</v>
      </c>
      <c r="L13">
        <v>109.5</v>
      </c>
      <c r="M13">
        <f t="shared" si="5"/>
        <v>109.5</v>
      </c>
      <c r="N13">
        <v>115.5</v>
      </c>
      <c r="O13">
        <f t="shared" si="6"/>
        <v>115.5</v>
      </c>
      <c r="P13">
        <v>145.69999999999999</v>
      </c>
      <c r="Q13">
        <f t="shared" si="7"/>
        <v>145.69999999999999</v>
      </c>
      <c r="R13">
        <v>109.5</v>
      </c>
      <c r="S13">
        <f t="shared" si="8"/>
        <v>109.5</v>
      </c>
      <c r="T13">
        <v>102.9</v>
      </c>
      <c r="U13">
        <f t="shared" si="9"/>
        <v>102.9</v>
      </c>
      <c r="V13">
        <v>109.8</v>
      </c>
      <c r="W13">
        <f t="shared" si="10"/>
        <v>109.8</v>
      </c>
      <c r="X13">
        <v>112.1</v>
      </c>
      <c r="Y13">
        <f t="shared" si="11"/>
        <v>112.1</v>
      </c>
      <c r="Z13">
        <v>116.8</v>
      </c>
      <c r="AA13">
        <f t="shared" si="12"/>
        <v>116.8</v>
      </c>
      <c r="AB13">
        <v>118.7</v>
      </c>
      <c r="AC13">
        <f t="shared" si="13"/>
        <v>118.7</v>
      </c>
      <c r="AD13">
        <v>113.6</v>
      </c>
      <c r="AE13">
        <f t="shared" si="14"/>
        <v>113.6</v>
      </c>
      <c r="AF13">
        <v>115.8</v>
      </c>
      <c r="AG13">
        <f t="shared" si="15"/>
        <v>115.8</v>
      </c>
      <c r="AH13">
        <v>114</v>
      </c>
      <c r="AI13">
        <f t="shared" si="16"/>
        <v>114</v>
      </c>
      <c r="AJ13">
        <v>115.5</v>
      </c>
      <c r="AK13">
        <f t="shared" si="17"/>
        <v>115.5</v>
      </c>
      <c r="AL13" t="s">
        <v>32</v>
      </c>
      <c r="AN13">
        <v>112.8</v>
      </c>
      <c r="AO13">
        <f t="shared" si="18"/>
        <v>112.8</v>
      </c>
      <c r="AP13">
        <v>112.1</v>
      </c>
      <c r="AQ13">
        <f t="shared" si="19"/>
        <v>112.1</v>
      </c>
      <c r="AR13">
        <v>110.1</v>
      </c>
      <c r="AS13">
        <f t="shared" si="20"/>
        <v>110.1</v>
      </c>
      <c r="AT13">
        <v>109.9</v>
      </c>
      <c r="AU13">
        <f t="shared" si="21"/>
        <v>109.9</v>
      </c>
      <c r="AV13">
        <v>109.2</v>
      </c>
      <c r="AW13">
        <f t="shared" si="22"/>
        <v>109.2</v>
      </c>
      <c r="AX13">
        <v>111.6</v>
      </c>
      <c r="AY13">
        <f t="shared" si="23"/>
        <v>111.6</v>
      </c>
      <c r="AZ13">
        <v>108.1</v>
      </c>
      <c r="BA13">
        <f t="shared" si="24"/>
        <v>108.1</v>
      </c>
      <c r="BB13">
        <v>110.1</v>
      </c>
      <c r="BC13">
        <f t="shared" si="25"/>
        <v>110.1</v>
      </c>
      <c r="BD13">
        <v>115.5</v>
      </c>
      <c r="BE13">
        <f t="shared" si="26"/>
        <v>115.5</v>
      </c>
      <c r="BG13" t="s">
        <v>34</v>
      </c>
      <c r="BH13">
        <v>2013</v>
      </c>
      <c r="BI13" t="s">
        <v>37</v>
      </c>
      <c r="BJ13">
        <v>100.5</v>
      </c>
      <c r="BK13">
        <f t="shared" si="0"/>
        <v>100.5</v>
      </c>
      <c r="BM13" t="s">
        <v>30</v>
      </c>
      <c r="BN13">
        <v>110.7</v>
      </c>
    </row>
    <row r="14" spans="1:66" x14ac:dyDescent="0.3">
      <c r="A14" t="s">
        <v>30</v>
      </c>
      <c r="B14">
        <v>2014</v>
      </c>
      <c r="C14" t="s">
        <v>31</v>
      </c>
      <c r="D14">
        <v>118.9</v>
      </c>
      <c r="E14">
        <f t="shared" si="1"/>
        <v>118.9</v>
      </c>
      <c r="F14">
        <v>117.1</v>
      </c>
      <c r="G14">
        <f t="shared" si="2"/>
        <v>117.1</v>
      </c>
      <c r="H14">
        <v>120.5</v>
      </c>
      <c r="I14">
        <f t="shared" si="3"/>
        <v>120.5</v>
      </c>
      <c r="J14">
        <v>114.4</v>
      </c>
      <c r="K14">
        <f t="shared" si="4"/>
        <v>114.4</v>
      </c>
      <c r="L14">
        <v>109</v>
      </c>
      <c r="M14">
        <f t="shared" si="5"/>
        <v>109</v>
      </c>
      <c r="N14">
        <v>115.5</v>
      </c>
      <c r="O14">
        <f t="shared" si="6"/>
        <v>115.5</v>
      </c>
      <c r="P14">
        <v>123.9</v>
      </c>
      <c r="Q14">
        <f t="shared" si="7"/>
        <v>123.9</v>
      </c>
      <c r="R14">
        <v>109.6</v>
      </c>
      <c r="S14">
        <f t="shared" si="8"/>
        <v>109.6</v>
      </c>
      <c r="T14">
        <v>101.8</v>
      </c>
      <c r="U14">
        <f t="shared" si="9"/>
        <v>101.8</v>
      </c>
      <c r="V14">
        <v>110.2</v>
      </c>
      <c r="W14">
        <f t="shared" si="10"/>
        <v>110.2</v>
      </c>
      <c r="X14">
        <v>112.4</v>
      </c>
      <c r="Y14">
        <f t="shared" si="11"/>
        <v>112.4</v>
      </c>
      <c r="Z14">
        <v>117.3</v>
      </c>
      <c r="AA14">
        <f t="shared" si="12"/>
        <v>117.3</v>
      </c>
      <c r="AB14">
        <v>116</v>
      </c>
      <c r="AC14">
        <f t="shared" si="13"/>
        <v>116</v>
      </c>
      <c r="AD14">
        <v>114</v>
      </c>
      <c r="AE14">
        <f t="shared" si="14"/>
        <v>114</v>
      </c>
      <c r="AF14">
        <v>116.5</v>
      </c>
      <c r="AG14">
        <f t="shared" si="15"/>
        <v>116.5</v>
      </c>
      <c r="AH14">
        <v>114.5</v>
      </c>
      <c r="AI14">
        <f t="shared" si="16"/>
        <v>114.5</v>
      </c>
      <c r="AJ14">
        <v>116.2</v>
      </c>
      <c r="AK14">
        <f t="shared" si="17"/>
        <v>116.2</v>
      </c>
      <c r="AL14" t="s">
        <v>32</v>
      </c>
      <c r="AN14">
        <v>113</v>
      </c>
      <c r="AO14">
        <f t="shared" si="18"/>
        <v>113</v>
      </c>
      <c r="AP14">
        <v>112.6</v>
      </c>
      <c r="AQ14">
        <f t="shared" si="19"/>
        <v>112.6</v>
      </c>
      <c r="AR14">
        <v>110.6</v>
      </c>
      <c r="AS14">
        <f t="shared" si="20"/>
        <v>110.6</v>
      </c>
      <c r="AT14">
        <v>110.5</v>
      </c>
      <c r="AU14">
        <f t="shared" si="21"/>
        <v>110.5</v>
      </c>
      <c r="AV14">
        <v>109.6</v>
      </c>
      <c r="AW14">
        <f t="shared" si="22"/>
        <v>109.6</v>
      </c>
      <c r="AX14">
        <v>111.8</v>
      </c>
      <c r="AY14">
        <f t="shared" si="23"/>
        <v>111.8</v>
      </c>
      <c r="AZ14">
        <v>108.3</v>
      </c>
      <c r="BA14">
        <f t="shared" si="24"/>
        <v>108.3</v>
      </c>
      <c r="BB14">
        <v>110.6</v>
      </c>
      <c r="BC14">
        <f t="shared" si="25"/>
        <v>110.6</v>
      </c>
      <c r="BD14">
        <v>114.2</v>
      </c>
      <c r="BE14">
        <f t="shared" si="26"/>
        <v>114.2</v>
      </c>
      <c r="BG14" t="s">
        <v>30</v>
      </c>
      <c r="BH14">
        <v>2013</v>
      </c>
      <c r="BI14" t="s">
        <v>38</v>
      </c>
      <c r="BJ14" t="s">
        <v>32</v>
      </c>
      <c r="BK14">
        <f t="shared" si="0"/>
        <v>100.5</v>
      </c>
      <c r="BM14" t="s">
        <v>30</v>
      </c>
      <c r="BN14">
        <v>111.6</v>
      </c>
    </row>
    <row r="15" spans="1:66" x14ac:dyDescent="0.3">
      <c r="A15" t="s">
        <v>30</v>
      </c>
      <c r="B15">
        <v>2014</v>
      </c>
      <c r="C15" t="s">
        <v>35</v>
      </c>
      <c r="D15">
        <v>119.4</v>
      </c>
      <c r="E15">
        <f t="shared" si="1"/>
        <v>119.4</v>
      </c>
      <c r="F15">
        <v>117.7</v>
      </c>
      <c r="G15">
        <f t="shared" si="2"/>
        <v>117.7</v>
      </c>
      <c r="H15">
        <v>121.2</v>
      </c>
      <c r="I15">
        <f t="shared" si="3"/>
        <v>121.2</v>
      </c>
      <c r="J15">
        <v>115</v>
      </c>
      <c r="K15">
        <f t="shared" si="4"/>
        <v>115</v>
      </c>
      <c r="L15">
        <v>109</v>
      </c>
      <c r="M15">
        <f t="shared" si="5"/>
        <v>109</v>
      </c>
      <c r="N15">
        <v>116.6</v>
      </c>
      <c r="O15">
        <f t="shared" si="6"/>
        <v>116.6</v>
      </c>
      <c r="P15">
        <v>116</v>
      </c>
      <c r="Q15">
        <f t="shared" si="7"/>
        <v>116</v>
      </c>
      <c r="R15">
        <v>109.8</v>
      </c>
      <c r="S15">
        <f t="shared" si="8"/>
        <v>109.8</v>
      </c>
      <c r="T15">
        <v>101.1</v>
      </c>
      <c r="U15">
        <f t="shared" si="9"/>
        <v>101.1</v>
      </c>
      <c r="V15">
        <v>110.4</v>
      </c>
      <c r="W15">
        <f t="shared" si="10"/>
        <v>110.4</v>
      </c>
      <c r="X15">
        <v>112.9</v>
      </c>
      <c r="Y15">
        <f t="shared" si="11"/>
        <v>112.9</v>
      </c>
      <c r="Z15">
        <v>117.8</v>
      </c>
      <c r="AA15">
        <f t="shared" si="12"/>
        <v>117.8</v>
      </c>
      <c r="AB15">
        <v>115.3</v>
      </c>
      <c r="AC15">
        <f t="shared" si="13"/>
        <v>115.3</v>
      </c>
      <c r="AD15">
        <v>114.2</v>
      </c>
      <c r="AE15">
        <f t="shared" si="14"/>
        <v>114.2</v>
      </c>
      <c r="AF15">
        <v>117.1</v>
      </c>
      <c r="AG15">
        <f t="shared" si="15"/>
        <v>117.1</v>
      </c>
      <c r="AH15">
        <v>114.5</v>
      </c>
      <c r="AI15">
        <f t="shared" si="16"/>
        <v>114.5</v>
      </c>
      <c r="AJ15">
        <v>116.7</v>
      </c>
      <c r="AK15">
        <f t="shared" si="17"/>
        <v>116.7</v>
      </c>
      <c r="AL15" t="s">
        <v>32</v>
      </c>
      <c r="AN15">
        <v>113.2</v>
      </c>
      <c r="AO15">
        <f t="shared" si="18"/>
        <v>113.2</v>
      </c>
      <c r="AP15">
        <v>112.9</v>
      </c>
      <c r="AQ15">
        <f t="shared" si="19"/>
        <v>112.9</v>
      </c>
      <c r="AR15">
        <v>110.9</v>
      </c>
      <c r="AS15">
        <f t="shared" si="20"/>
        <v>110.9</v>
      </c>
      <c r="AT15">
        <v>110.8</v>
      </c>
      <c r="AU15">
        <f t="shared" si="21"/>
        <v>110.8</v>
      </c>
      <c r="AV15">
        <v>109.9</v>
      </c>
      <c r="AW15">
        <f t="shared" si="22"/>
        <v>109.9</v>
      </c>
      <c r="AX15">
        <v>112</v>
      </c>
      <c r="AY15">
        <f t="shared" si="23"/>
        <v>112</v>
      </c>
      <c r="AZ15">
        <v>108.7</v>
      </c>
      <c r="BA15">
        <f t="shared" si="24"/>
        <v>108.7</v>
      </c>
      <c r="BB15">
        <v>110.9</v>
      </c>
      <c r="BC15">
        <f t="shared" si="25"/>
        <v>110.9</v>
      </c>
      <c r="BD15">
        <v>114</v>
      </c>
      <c r="BE15">
        <f t="shared" si="26"/>
        <v>114</v>
      </c>
      <c r="BG15" t="s">
        <v>33</v>
      </c>
      <c r="BH15">
        <v>2013</v>
      </c>
      <c r="BI15" t="s">
        <v>38</v>
      </c>
      <c r="BJ15">
        <v>100.5</v>
      </c>
      <c r="BK15">
        <f t="shared" si="0"/>
        <v>100.5</v>
      </c>
      <c r="BM15" t="s">
        <v>30</v>
      </c>
      <c r="BN15">
        <v>112.5</v>
      </c>
    </row>
    <row r="16" spans="1:66" x14ac:dyDescent="0.3">
      <c r="A16" t="s">
        <v>30</v>
      </c>
      <c r="B16">
        <v>2014</v>
      </c>
      <c r="C16" t="s">
        <v>36</v>
      </c>
      <c r="D16">
        <v>120.1</v>
      </c>
      <c r="E16">
        <f t="shared" si="1"/>
        <v>120.1</v>
      </c>
      <c r="F16">
        <v>118.1</v>
      </c>
      <c r="G16">
        <f t="shared" si="2"/>
        <v>118.1</v>
      </c>
      <c r="H16">
        <v>120.7</v>
      </c>
      <c r="I16">
        <f t="shared" si="3"/>
        <v>120.7</v>
      </c>
      <c r="J16">
        <v>116.1</v>
      </c>
      <c r="K16">
        <f t="shared" si="4"/>
        <v>116.1</v>
      </c>
      <c r="L16">
        <v>109.3</v>
      </c>
      <c r="M16">
        <f t="shared" si="5"/>
        <v>109.3</v>
      </c>
      <c r="N16">
        <v>119.6</v>
      </c>
      <c r="O16">
        <f t="shared" si="6"/>
        <v>119.6</v>
      </c>
      <c r="P16">
        <v>117.9</v>
      </c>
      <c r="Q16">
        <f t="shared" si="7"/>
        <v>117.9</v>
      </c>
      <c r="R16">
        <v>110.2</v>
      </c>
      <c r="S16">
        <f t="shared" si="8"/>
        <v>110.2</v>
      </c>
      <c r="T16">
        <v>101.2</v>
      </c>
      <c r="U16">
        <f t="shared" si="9"/>
        <v>101.2</v>
      </c>
      <c r="V16">
        <v>110.7</v>
      </c>
      <c r="W16">
        <f t="shared" si="10"/>
        <v>110.7</v>
      </c>
      <c r="X16">
        <v>113</v>
      </c>
      <c r="Y16">
        <f t="shared" si="11"/>
        <v>113</v>
      </c>
      <c r="Z16">
        <v>118.3</v>
      </c>
      <c r="AA16">
        <f t="shared" si="12"/>
        <v>118.3</v>
      </c>
      <c r="AB16">
        <v>116.2</v>
      </c>
      <c r="AC16">
        <f t="shared" si="13"/>
        <v>116.2</v>
      </c>
      <c r="AD16">
        <v>114.6</v>
      </c>
      <c r="AE16">
        <f t="shared" si="14"/>
        <v>114.6</v>
      </c>
      <c r="AF16">
        <v>117.5</v>
      </c>
      <c r="AG16">
        <f t="shared" si="15"/>
        <v>117.5</v>
      </c>
      <c r="AH16">
        <v>114.9</v>
      </c>
      <c r="AI16">
        <f t="shared" si="16"/>
        <v>114.9</v>
      </c>
      <c r="AJ16">
        <v>117.2</v>
      </c>
      <c r="AK16">
        <f t="shared" si="17"/>
        <v>117.2</v>
      </c>
      <c r="AL16" t="s">
        <v>32</v>
      </c>
      <c r="AN16">
        <v>113.4</v>
      </c>
      <c r="AO16">
        <f t="shared" si="18"/>
        <v>113.4</v>
      </c>
      <c r="AP16">
        <v>113.4</v>
      </c>
      <c r="AQ16">
        <f t="shared" si="19"/>
        <v>113.4</v>
      </c>
      <c r="AR16">
        <v>111.4</v>
      </c>
      <c r="AS16">
        <f t="shared" si="20"/>
        <v>111.4</v>
      </c>
      <c r="AT16">
        <v>111.2</v>
      </c>
      <c r="AU16">
        <f t="shared" si="21"/>
        <v>111.2</v>
      </c>
      <c r="AV16">
        <v>110.2</v>
      </c>
      <c r="AW16">
        <f t="shared" si="22"/>
        <v>110.2</v>
      </c>
      <c r="AX16">
        <v>112.4</v>
      </c>
      <c r="AY16">
        <f t="shared" si="23"/>
        <v>112.4</v>
      </c>
      <c r="AZ16">
        <v>108.9</v>
      </c>
      <c r="BA16">
        <f t="shared" si="24"/>
        <v>108.9</v>
      </c>
      <c r="BB16">
        <v>111.3</v>
      </c>
      <c r="BC16">
        <f t="shared" si="25"/>
        <v>111.3</v>
      </c>
      <c r="BD16">
        <v>114.6</v>
      </c>
      <c r="BE16">
        <f t="shared" si="26"/>
        <v>114.6</v>
      </c>
      <c r="BG16" t="s">
        <v>34</v>
      </c>
      <c r="BH16">
        <v>2013</v>
      </c>
      <c r="BI16" t="s">
        <v>38</v>
      </c>
      <c r="BJ16">
        <v>100.5</v>
      </c>
      <c r="BK16">
        <f t="shared" si="0"/>
        <v>100.5</v>
      </c>
      <c r="BM16" t="s">
        <v>30</v>
      </c>
      <c r="BN16">
        <v>113.2</v>
      </c>
    </row>
    <row r="17" spans="1:66" x14ac:dyDescent="0.3">
      <c r="A17" t="s">
        <v>30</v>
      </c>
      <c r="B17">
        <v>2014</v>
      </c>
      <c r="C17" t="s">
        <v>37</v>
      </c>
      <c r="D17">
        <v>120.2</v>
      </c>
      <c r="E17">
        <f t="shared" si="1"/>
        <v>120.2</v>
      </c>
      <c r="F17">
        <v>118.9</v>
      </c>
      <c r="G17">
        <f t="shared" si="2"/>
        <v>118.9</v>
      </c>
      <c r="H17">
        <v>118.1</v>
      </c>
      <c r="I17">
        <f t="shared" si="3"/>
        <v>118.1</v>
      </c>
      <c r="J17">
        <v>117</v>
      </c>
      <c r="K17">
        <f t="shared" si="4"/>
        <v>117</v>
      </c>
      <c r="L17">
        <v>109.7</v>
      </c>
      <c r="M17">
        <f t="shared" si="5"/>
        <v>109.7</v>
      </c>
      <c r="N17">
        <v>125.5</v>
      </c>
      <c r="O17">
        <f t="shared" si="6"/>
        <v>125.5</v>
      </c>
      <c r="P17">
        <v>120.5</v>
      </c>
      <c r="Q17">
        <f t="shared" si="7"/>
        <v>120.5</v>
      </c>
      <c r="R17">
        <v>111</v>
      </c>
      <c r="S17">
        <f t="shared" si="8"/>
        <v>111</v>
      </c>
      <c r="T17">
        <v>102.6</v>
      </c>
      <c r="U17">
        <f t="shared" si="9"/>
        <v>102.6</v>
      </c>
      <c r="V17">
        <v>111.2</v>
      </c>
      <c r="W17">
        <f t="shared" si="10"/>
        <v>111.2</v>
      </c>
      <c r="X17">
        <v>113.5</v>
      </c>
      <c r="Y17">
        <f t="shared" si="11"/>
        <v>113.5</v>
      </c>
      <c r="Z17">
        <v>118.7</v>
      </c>
      <c r="AA17">
        <f t="shared" si="12"/>
        <v>118.7</v>
      </c>
      <c r="AB17">
        <v>117.2</v>
      </c>
      <c r="AC17">
        <f t="shared" si="13"/>
        <v>117.2</v>
      </c>
      <c r="AD17">
        <v>115.4</v>
      </c>
      <c r="AE17">
        <f t="shared" si="14"/>
        <v>115.4</v>
      </c>
      <c r="AF17">
        <v>118.1</v>
      </c>
      <c r="AG17">
        <f t="shared" si="15"/>
        <v>118.1</v>
      </c>
      <c r="AH17">
        <v>116.1</v>
      </c>
      <c r="AI17">
        <f t="shared" si="16"/>
        <v>116.1</v>
      </c>
      <c r="AJ17">
        <v>117.8</v>
      </c>
      <c r="AK17">
        <f t="shared" si="17"/>
        <v>117.8</v>
      </c>
      <c r="AL17" t="s">
        <v>32</v>
      </c>
      <c r="AN17">
        <v>113.4</v>
      </c>
      <c r="AO17">
        <f t="shared" si="18"/>
        <v>113.4</v>
      </c>
      <c r="AP17">
        <v>113.7</v>
      </c>
      <c r="AQ17">
        <f t="shared" si="19"/>
        <v>113.7</v>
      </c>
      <c r="AR17">
        <v>111.8</v>
      </c>
      <c r="AS17">
        <f t="shared" si="20"/>
        <v>111.8</v>
      </c>
      <c r="AT17">
        <v>111.2</v>
      </c>
      <c r="AU17">
        <f t="shared" si="21"/>
        <v>111.2</v>
      </c>
      <c r="AV17">
        <v>110.5</v>
      </c>
      <c r="AW17">
        <f t="shared" si="22"/>
        <v>110.5</v>
      </c>
      <c r="AX17">
        <v>113</v>
      </c>
      <c r="AY17">
        <f t="shared" si="23"/>
        <v>113</v>
      </c>
      <c r="AZ17">
        <v>108.9</v>
      </c>
      <c r="BA17">
        <f t="shared" si="24"/>
        <v>108.9</v>
      </c>
      <c r="BB17">
        <v>111.5</v>
      </c>
      <c r="BC17">
        <f t="shared" si="25"/>
        <v>111.5</v>
      </c>
      <c r="BD17">
        <v>115.4</v>
      </c>
      <c r="BE17">
        <f t="shared" si="26"/>
        <v>115.4</v>
      </c>
      <c r="BG17" t="s">
        <v>30</v>
      </c>
      <c r="BH17">
        <v>2013</v>
      </c>
      <c r="BI17" t="s">
        <v>39</v>
      </c>
      <c r="BJ17" t="s">
        <v>32</v>
      </c>
      <c r="BK17">
        <f t="shared" si="0"/>
        <v>106.6</v>
      </c>
      <c r="BM17" t="s">
        <v>30</v>
      </c>
      <c r="BN17">
        <v>113.9</v>
      </c>
    </row>
    <row r="18" spans="1:66" x14ac:dyDescent="0.3">
      <c r="A18" t="s">
        <v>30</v>
      </c>
      <c r="B18">
        <v>2014</v>
      </c>
      <c r="C18" t="s">
        <v>38</v>
      </c>
      <c r="D18">
        <v>120.3</v>
      </c>
      <c r="E18">
        <f t="shared" si="1"/>
        <v>120.3</v>
      </c>
      <c r="F18">
        <v>120.2</v>
      </c>
      <c r="G18">
        <f t="shared" si="2"/>
        <v>120.2</v>
      </c>
      <c r="H18">
        <v>116.9</v>
      </c>
      <c r="I18">
        <f t="shared" si="3"/>
        <v>116.9</v>
      </c>
      <c r="J18">
        <v>118</v>
      </c>
      <c r="K18">
        <f t="shared" si="4"/>
        <v>118</v>
      </c>
      <c r="L18">
        <v>110.1</v>
      </c>
      <c r="M18">
        <f t="shared" si="5"/>
        <v>110.1</v>
      </c>
      <c r="N18">
        <v>126.3</v>
      </c>
      <c r="O18">
        <f t="shared" si="6"/>
        <v>126.3</v>
      </c>
      <c r="P18">
        <v>123.9</v>
      </c>
      <c r="Q18">
        <f t="shared" si="7"/>
        <v>123.9</v>
      </c>
      <c r="R18">
        <v>111.5</v>
      </c>
      <c r="S18">
        <f t="shared" si="8"/>
        <v>111.5</v>
      </c>
      <c r="T18">
        <v>103.5</v>
      </c>
      <c r="U18">
        <f t="shared" si="9"/>
        <v>103.5</v>
      </c>
      <c r="V18">
        <v>111.6</v>
      </c>
      <c r="W18">
        <f t="shared" si="10"/>
        <v>111.6</v>
      </c>
      <c r="X18">
        <v>114.2</v>
      </c>
      <c r="Y18">
        <f t="shared" si="11"/>
        <v>114.2</v>
      </c>
      <c r="Z18">
        <v>119.2</v>
      </c>
      <c r="AA18">
        <f t="shared" si="12"/>
        <v>119.2</v>
      </c>
      <c r="AB18">
        <v>118.2</v>
      </c>
      <c r="AC18">
        <f t="shared" si="13"/>
        <v>118.2</v>
      </c>
      <c r="AD18">
        <v>116.3</v>
      </c>
      <c r="AE18">
        <f t="shared" si="14"/>
        <v>116.3</v>
      </c>
      <c r="AF18">
        <v>118.7</v>
      </c>
      <c r="AG18">
        <f t="shared" si="15"/>
        <v>118.7</v>
      </c>
      <c r="AH18">
        <v>116.8</v>
      </c>
      <c r="AI18">
        <f t="shared" si="16"/>
        <v>116.8</v>
      </c>
      <c r="AJ18">
        <v>118.5</v>
      </c>
      <c r="AK18">
        <f t="shared" si="17"/>
        <v>118.5</v>
      </c>
      <c r="AL18" t="s">
        <v>32</v>
      </c>
      <c r="AN18">
        <v>113.4</v>
      </c>
      <c r="AO18">
        <f t="shared" si="18"/>
        <v>113.4</v>
      </c>
      <c r="AP18">
        <v>114.1</v>
      </c>
      <c r="AQ18">
        <f t="shared" si="19"/>
        <v>114.1</v>
      </c>
      <c r="AR18">
        <v>112.1</v>
      </c>
      <c r="AS18">
        <f t="shared" si="20"/>
        <v>112.1</v>
      </c>
      <c r="AT18">
        <v>111.4</v>
      </c>
      <c r="AU18">
        <f t="shared" si="21"/>
        <v>111.4</v>
      </c>
      <c r="AV18">
        <v>110.9</v>
      </c>
      <c r="AW18">
        <f t="shared" si="22"/>
        <v>110.9</v>
      </c>
      <c r="AX18">
        <v>113.1</v>
      </c>
      <c r="AY18">
        <f t="shared" si="23"/>
        <v>113.1</v>
      </c>
      <c r="AZ18">
        <v>108.9</v>
      </c>
      <c r="BA18">
        <f t="shared" si="24"/>
        <v>108.9</v>
      </c>
      <c r="BB18">
        <v>111.8</v>
      </c>
      <c r="BC18">
        <f t="shared" si="25"/>
        <v>111.8</v>
      </c>
      <c r="BD18">
        <v>116</v>
      </c>
      <c r="BE18">
        <f t="shared" si="26"/>
        <v>116</v>
      </c>
      <c r="BG18" t="s">
        <v>33</v>
      </c>
      <c r="BH18">
        <v>2013</v>
      </c>
      <c r="BI18" t="s">
        <v>39</v>
      </c>
      <c r="BJ18">
        <v>106.6</v>
      </c>
      <c r="BK18">
        <f t="shared" si="0"/>
        <v>106.6</v>
      </c>
      <c r="BM18" t="s">
        <v>30</v>
      </c>
      <c r="BN18">
        <v>114.3</v>
      </c>
    </row>
    <row r="19" spans="1:66" x14ac:dyDescent="0.3">
      <c r="A19" t="s">
        <v>30</v>
      </c>
      <c r="B19">
        <v>2014</v>
      </c>
      <c r="C19" t="s">
        <v>39</v>
      </c>
      <c r="D19">
        <v>120.7</v>
      </c>
      <c r="E19">
        <f t="shared" si="1"/>
        <v>120.7</v>
      </c>
      <c r="F19">
        <v>121.6</v>
      </c>
      <c r="G19">
        <f t="shared" si="2"/>
        <v>121.6</v>
      </c>
      <c r="H19">
        <v>116.1</v>
      </c>
      <c r="I19">
        <f t="shared" si="3"/>
        <v>116.1</v>
      </c>
      <c r="J19">
        <v>119.3</v>
      </c>
      <c r="K19">
        <f t="shared" si="4"/>
        <v>119.3</v>
      </c>
      <c r="L19">
        <v>110.3</v>
      </c>
      <c r="M19">
        <f t="shared" si="5"/>
        <v>110.3</v>
      </c>
      <c r="N19">
        <v>125.8</v>
      </c>
      <c r="O19">
        <f t="shared" si="6"/>
        <v>125.8</v>
      </c>
      <c r="P19">
        <v>129.30000000000001</v>
      </c>
      <c r="Q19">
        <f t="shared" si="7"/>
        <v>129.30000000000001</v>
      </c>
      <c r="R19">
        <v>112.2</v>
      </c>
      <c r="S19">
        <f t="shared" si="8"/>
        <v>112.2</v>
      </c>
      <c r="T19">
        <v>103.6</v>
      </c>
      <c r="U19">
        <f t="shared" si="9"/>
        <v>103.6</v>
      </c>
      <c r="V19">
        <v>112.3</v>
      </c>
      <c r="W19">
        <f t="shared" si="10"/>
        <v>112.3</v>
      </c>
      <c r="X19">
        <v>114.9</v>
      </c>
      <c r="Y19">
        <f t="shared" si="11"/>
        <v>114.9</v>
      </c>
      <c r="Z19">
        <v>120.1</v>
      </c>
      <c r="AA19">
        <f t="shared" si="12"/>
        <v>120.1</v>
      </c>
      <c r="AB19">
        <v>119.5</v>
      </c>
      <c r="AC19">
        <f t="shared" si="13"/>
        <v>119.5</v>
      </c>
      <c r="AD19">
        <v>117.3</v>
      </c>
      <c r="AE19">
        <f t="shared" si="14"/>
        <v>117.3</v>
      </c>
      <c r="AF19">
        <v>119.7</v>
      </c>
      <c r="AG19">
        <f t="shared" si="15"/>
        <v>119.7</v>
      </c>
      <c r="AH19">
        <v>117.3</v>
      </c>
      <c r="AI19">
        <f t="shared" si="16"/>
        <v>117.3</v>
      </c>
      <c r="AJ19">
        <v>119.3</v>
      </c>
      <c r="AK19">
        <f t="shared" si="17"/>
        <v>119.3</v>
      </c>
      <c r="AL19" t="s">
        <v>32</v>
      </c>
      <c r="AN19">
        <v>114.4</v>
      </c>
      <c r="AO19">
        <f t="shared" si="18"/>
        <v>114.4</v>
      </c>
      <c r="AP19">
        <v>114.9</v>
      </c>
      <c r="AQ19">
        <f t="shared" si="19"/>
        <v>114.9</v>
      </c>
      <c r="AR19">
        <v>112.8</v>
      </c>
      <c r="AS19">
        <f t="shared" si="20"/>
        <v>112.8</v>
      </c>
      <c r="AT19">
        <v>112.2</v>
      </c>
      <c r="AU19">
        <f t="shared" si="21"/>
        <v>112.2</v>
      </c>
      <c r="AV19">
        <v>111.4</v>
      </c>
      <c r="AW19">
        <f t="shared" si="22"/>
        <v>111.4</v>
      </c>
      <c r="AX19">
        <v>114.3</v>
      </c>
      <c r="AY19">
        <f t="shared" si="23"/>
        <v>114.3</v>
      </c>
      <c r="AZ19">
        <v>108</v>
      </c>
      <c r="BA19">
        <f t="shared" si="24"/>
        <v>108</v>
      </c>
      <c r="BB19">
        <v>112.3</v>
      </c>
      <c r="BC19">
        <f t="shared" si="25"/>
        <v>112.3</v>
      </c>
      <c r="BD19">
        <v>117</v>
      </c>
      <c r="BE19">
        <f t="shared" si="26"/>
        <v>117</v>
      </c>
      <c r="BG19" t="s">
        <v>34</v>
      </c>
      <c r="BH19">
        <v>2013</v>
      </c>
      <c r="BI19" t="s">
        <v>39</v>
      </c>
      <c r="BJ19">
        <v>106.6</v>
      </c>
      <c r="BK19">
        <f t="shared" si="0"/>
        <v>106.6</v>
      </c>
      <c r="BM19" t="s">
        <v>30</v>
      </c>
      <c r="BN19">
        <v>113.9</v>
      </c>
    </row>
    <row r="20" spans="1:66" x14ac:dyDescent="0.3">
      <c r="A20" t="s">
        <v>30</v>
      </c>
      <c r="B20">
        <v>2014</v>
      </c>
      <c r="C20" t="s">
        <v>40</v>
      </c>
      <c r="D20">
        <v>121.7</v>
      </c>
      <c r="E20">
        <f t="shared" si="1"/>
        <v>121.7</v>
      </c>
      <c r="F20">
        <v>122.5</v>
      </c>
      <c r="G20">
        <f t="shared" si="2"/>
        <v>122.5</v>
      </c>
      <c r="H20">
        <v>117.7</v>
      </c>
      <c r="I20">
        <f t="shared" si="3"/>
        <v>117.7</v>
      </c>
      <c r="J20">
        <v>120.6</v>
      </c>
      <c r="K20">
        <f t="shared" si="4"/>
        <v>120.6</v>
      </c>
      <c r="L20">
        <v>110.4</v>
      </c>
      <c r="M20">
        <f t="shared" si="5"/>
        <v>110.4</v>
      </c>
      <c r="N20">
        <v>129.1</v>
      </c>
      <c r="O20">
        <f t="shared" si="6"/>
        <v>129.1</v>
      </c>
      <c r="P20">
        <v>150.1</v>
      </c>
      <c r="Q20">
        <f t="shared" si="7"/>
        <v>150.1</v>
      </c>
      <c r="R20">
        <v>113.2</v>
      </c>
      <c r="S20">
        <f t="shared" si="8"/>
        <v>113.2</v>
      </c>
      <c r="T20">
        <v>104.8</v>
      </c>
      <c r="U20">
        <f t="shared" si="9"/>
        <v>104.8</v>
      </c>
      <c r="V20">
        <v>113.3</v>
      </c>
      <c r="W20">
        <f t="shared" si="10"/>
        <v>113.3</v>
      </c>
      <c r="X20">
        <v>115.6</v>
      </c>
      <c r="Y20">
        <f t="shared" si="11"/>
        <v>115.6</v>
      </c>
      <c r="Z20">
        <v>120.9</v>
      </c>
      <c r="AA20">
        <f t="shared" si="12"/>
        <v>120.9</v>
      </c>
      <c r="AB20">
        <v>123.3</v>
      </c>
      <c r="AC20">
        <f t="shared" si="13"/>
        <v>123.3</v>
      </c>
      <c r="AD20">
        <v>118</v>
      </c>
      <c r="AE20">
        <f t="shared" si="14"/>
        <v>118</v>
      </c>
      <c r="AF20">
        <v>120.7</v>
      </c>
      <c r="AG20">
        <f t="shared" si="15"/>
        <v>120.7</v>
      </c>
      <c r="AH20">
        <v>118.3</v>
      </c>
      <c r="AI20">
        <f t="shared" si="16"/>
        <v>118.3</v>
      </c>
      <c r="AJ20">
        <v>120.3</v>
      </c>
      <c r="AK20">
        <f t="shared" si="17"/>
        <v>120.3</v>
      </c>
      <c r="AL20" t="s">
        <v>32</v>
      </c>
      <c r="AN20">
        <v>115.3</v>
      </c>
      <c r="AO20">
        <f t="shared" si="18"/>
        <v>115.3</v>
      </c>
      <c r="AP20">
        <v>115.4</v>
      </c>
      <c r="AQ20">
        <f t="shared" si="19"/>
        <v>115.4</v>
      </c>
      <c r="AR20">
        <v>113.4</v>
      </c>
      <c r="AS20">
        <f t="shared" si="20"/>
        <v>113.4</v>
      </c>
      <c r="AT20">
        <v>113.2</v>
      </c>
      <c r="AU20">
        <f t="shared" si="21"/>
        <v>113.2</v>
      </c>
      <c r="AV20">
        <v>111.8</v>
      </c>
      <c r="AW20">
        <f t="shared" si="22"/>
        <v>111.8</v>
      </c>
      <c r="AX20">
        <v>115.5</v>
      </c>
      <c r="AY20">
        <f t="shared" si="23"/>
        <v>115.5</v>
      </c>
      <c r="AZ20">
        <v>108.8</v>
      </c>
      <c r="BA20">
        <f t="shared" si="24"/>
        <v>108.8</v>
      </c>
      <c r="BB20">
        <v>113.1</v>
      </c>
      <c r="BC20">
        <f t="shared" si="25"/>
        <v>113.1</v>
      </c>
      <c r="BD20">
        <v>119.5</v>
      </c>
      <c r="BE20">
        <f t="shared" si="26"/>
        <v>119.5</v>
      </c>
      <c r="BG20" t="s">
        <v>30</v>
      </c>
      <c r="BH20">
        <v>2013</v>
      </c>
      <c r="BI20" t="s">
        <v>40</v>
      </c>
      <c r="BJ20" t="s">
        <v>32</v>
      </c>
      <c r="BK20">
        <f t="shared" si="0"/>
        <v>107.7</v>
      </c>
      <c r="BM20" t="s">
        <v>30</v>
      </c>
      <c r="BN20">
        <v>114.8</v>
      </c>
    </row>
    <row r="21" spans="1:66" x14ac:dyDescent="0.3">
      <c r="A21" t="s">
        <v>30</v>
      </c>
      <c r="B21">
        <v>2014</v>
      </c>
      <c r="C21" t="s">
        <v>41</v>
      </c>
      <c r="D21">
        <v>121.8</v>
      </c>
      <c r="E21">
        <f t="shared" si="1"/>
        <v>121.8</v>
      </c>
      <c r="F21">
        <v>122.8</v>
      </c>
      <c r="G21">
        <f t="shared" si="2"/>
        <v>122.8</v>
      </c>
      <c r="H21">
        <v>117.8</v>
      </c>
      <c r="I21">
        <f t="shared" si="3"/>
        <v>117.8</v>
      </c>
      <c r="J21">
        <v>121.9</v>
      </c>
      <c r="K21">
        <f t="shared" si="4"/>
        <v>121.9</v>
      </c>
      <c r="L21">
        <v>110.6</v>
      </c>
      <c r="M21">
        <f t="shared" si="5"/>
        <v>110.6</v>
      </c>
      <c r="N21">
        <v>129.69999999999999</v>
      </c>
      <c r="O21">
        <f t="shared" si="6"/>
        <v>129.69999999999999</v>
      </c>
      <c r="P21">
        <v>161.1</v>
      </c>
      <c r="Q21">
        <f t="shared" si="7"/>
        <v>161.1</v>
      </c>
      <c r="R21">
        <v>114.1</v>
      </c>
      <c r="S21">
        <f t="shared" si="8"/>
        <v>114.1</v>
      </c>
      <c r="T21">
        <v>105.1</v>
      </c>
      <c r="U21">
        <f t="shared" si="9"/>
        <v>105.1</v>
      </c>
      <c r="V21">
        <v>114.6</v>
      </c>
      <c r="W21">
        <f t="shared" si="10"/>
        <v>114.6</v>
      </c>
      <c r="X21">
        <v>115.8</v>
      </c>
      <c r="Y21">
        <f t="shared" si="11"/>
        <v>115.8</v>
      </c>
      <c r="Z21">
        <v>121.7</v>
      </c>
      <c r="AA21">
        <f t="shared" si="12"/>
        <v>121.7</v>
      </c>
      <c r="AB21">
        <v>125.3</v>
      </c>
      <c r="AC21">
        <f t="shared" si="13"/>
        <v>125.3</v>
      </c>
      <c r="AD21">
        <v>118.8</v>
      </c>
      <c r="AE21">
        <f t="shared" si="14"/>
        <v>118.8</v>
      </c>
      <c r="AF21">
        <v>120.9</v>
      </c>
      <c r="AG21">
        <f t="shared" si="15"/>
        <v>120.9</v>
      </c>
      <c r="AH21">
        <v>118.8</v>
      </c>
      <c r="AI21">
        <f t="shared" si="16"/>
        <v>118.8</v>
      </c>
      <c r="AJ21">
        <v>120.7</v>
      </c>
      <c r="AK21">
        <f t="shared" si="17"/>
        <v>120.7</v>
      </c>
      <c r="AL21" t="s">
        <v>32</v>
      </c>
      <c r="AN21">
        <v>115.4</v>
      </c>
      <c r="AO21">
        <f t="shared" si="18"/>
        <v>115.4</v>
      </c>
      <c r="AP21">
        <v>115.9</v>
      </c>
      <c r="AQ21">
        <f t="shared" si="19"/>
        <v>115.9</v>
      </c>
      <c r="AR21">
        <v>114</v>
      </c>
      <c r="AS21">
        <f t="shared" si="20"/>
        <v>114</v>
      </c>
      <c r="AT21">
        <v>113.2</v>
      </c>
      <c r="AU21">
        <f t="shared" si="21"/>
        <v>113.2</v>
      </c>
      <c r="AV21">
        <v>112.2</v>
      </c>
      <c r="AW21">
        <f t="shared" si="22"/>
        <v>112.2</v>
      </c>
      <c r="AX21">
        <v>116.2</v>
      </c>
      <c r="AY21">
        <f t="shared" si="23"/>
        <v>116.2</v>
      </c>
      <c r="AZ21">
        <v>109.4</v>
      </c>
      <c r="BA21">
        <f t="shared" si="24"/>
        <v>109.4</v>
      </c>
      <c r="BB21">
        <v>113.5</v>
      </c>
      <c r="BC21">
        <f t="shared" si="25"/>
        <v>113.5</v>
      </c>
      <c r="BD21">
        <v>120.7</v>
      </c>
      <c r="BE21">
        <f t="shared" si="26"/>
        <v>120.7</v>
      </c>
      <c r="BG21" t="s">
        <v>33</v>
      </c>
      <c r="BH21">
        <v>2013</v>
      </c>
      <c r="BI21" t="s">
        <v>40</v>
      </c>
      <c r="BJ21">
        <v>107.7</v>
      </c>
      <c r="BK21">
        <f t="shared" si="0"/>
        <v>107.7</v>
      </c>
      <c r="BM21" t="s">
        <v>30</v>
      </c>
      <c r="BN21">
        <v>115.5</v>
      </c>
    </row>
    <row r="22" spans="1:66" x14ac:dyDescent="0.3">
      <c r="A22" t="s">
        <v>30</v>
      </c>
      <c r="B22">
        <v>2014</v>
      </c>
      <c r="C22" t="s">
        <v>42</v>
      </c>
      <c r="D22">
        <v>122.3</v>
      </c>
      <c r="E22">
        <f t="shared" si="1"/>
        <v>122.3</v>
      </c>
      <c r="F22">
        <v>122.4</v>
      </c>
      <c r="G22">
        <f t="shared" si="2"/>
        <v>122.4</v>
      </c>
      <c r="H22">
        <v>117.8</v>
      </c>
      <c r="I22">
        <f t="shared" si="3"/>
        <v>117.8</v>
      </c>
      <c r="J22">
        <v>122.7</v>
      </c>
      <c r="K22">
        <f t="shared" si="4"/>
        <v>122.7</v>
      </c>
      <c r="L22">
        <v>110.4</v>
      </c>
      <c r="M22">
        <f t="shared" si="5"/>
        <v>110.4</v>
      </c>
      <c r="N22">
        <v>129.80000000000001</v>
      </c>
      <c r="O22">
        <f t="shared" si="6"/>
        <v>129.80000000000001</v>
      </c>
      <c r="P22">
        <v>158.80000000000001</v>
      </c>
      <c r="Q22">
        <f t="shared" si="7"/>
        <v>158.80000000000001</v>
      </c>
      <c r="R22">
        <v>115</v>
      </c>
      <c r="S22">
        <f t="shared" si="8"/>
        <v>115</v>
      </c>
      <c r="T22">
        <v>104.7</v>
      </c>
      <c r="U22">
        <f t="shared" si="9"/>
        <v>104.7</v>
      </c>
      <c r="V22">
        <v>114.9</v>
      </c>
      <c r="W22">
        <f t="shared" si="10"/>
        <v>114.9</v>
      </c>
      <c r="X22">
        <v>116.5</v>
      </c>
      <c r="Y22">
        <f t="shared" si="11"/>
        <v>116.5</v>
      </c>
      <c r="Z22">
        <v>122.6</v>
      </c>
      <c r="AA22">
        <f t="shared" si="12"/>
        <v>122.6</v>
      </c>
      <c r="AB22">
        <v>125.3</v>
      </c>
      <c r="AC22">
        <f t="shared" si="13"/>
        <v>125.3</v>
      </c>
      <c r="AD22">
        <v>119.5</v>
      </c>
      <c r="AE22">
        <f t="shared" si="14"/>
        <v>119.5</v>
      </c>
      <c r="AF22">
        <v>121.7</v>
      </c>
      <c r="AG22">
        <f t="shared" si="15"/>
        <v>121.7</v>
      </c>
      <c r="AH22">
        <v>119.2</v>
      </c>
      <c r="AI22">
        <f t="shared" si="16"/>
        <v>119.2</v>
      </c>
      <c r="AJ22">
        <v>121.3</v>
      </c>
      <c r="AK22">
        <f t="shared" si="17"/>
        <v>121.3</v>
      </c>
      <c r="AL22" t="s">
        <v>32</v>
      </c>
      <c r="AN22">
        <v>115.8</v>
      </c>
      <c r="AO22">
        <f t="shared" si="18"/>
        <v>115.8</v>
      </c>
      <c r="AP22">
        <v>116.7</v>
      </c>
      <c r="AQ22">
        <f t="shared" si="19"/>
        <v>116.7</v>
      </c>
      <c r="AR22">
        <v>114.5</v>
      </c>
      <c r="AS22">
        <f t="shared" si="20"/>
        <v>114.5</v>
      </c>
      <c r="AT22">
        <v>112.8</v>
      </c>
      <c r="AU22">
        <f t="shared" si="21"/>
        <v>112.8</v>
      </c>
      <c r="AV22">
        <v>112.6</v>
      </c>
      <c r="AW22">
        <f t="shared" si="22"/>
        <v>112.6</v>
      </c>
      <c r="AX22">
        <v>116.6</v>
      </c>
      <c r="AY22">
        <f t="shared" si="23"/>
        <v>116.6</v>
      </c>
      <c r="AZ22">
        <v>109.1</v>
      </c>
      <c r="BA22">
        <f t="shared" si="24"/>
        <v>109.1</v>
      </c>
      <c r="BB22">
        <v>113.7</v>
      </c>
      <c r="BC22">
        <f t="shared" si="25"/>
        <v>113.7</v>
      </c>
      <c r="BD22">
        <v>120.9</v>
      </c>
      <c r="BE22">
        <f t="shared" si="26"/>
        <v>120.9</v>
      </c>
      <c r="BG22" t="s">
        <v>34</v>
      </c>
      <c r="BH22">
        <v>2013</v>
      </c>
      <c r="BI22" t="s">
        <v>40</v>
      </c>
      <c r="BJ22">
        <v>107.7</v>
      </c>
      <c r="BK22">
        <f t="shared" si="0"/>
        <v>107.7</v>
      </c>
      <c r="BM22" t="s">
        <v>30</v>
      </c>
      <c r="BN22">
        <v>116.1</v>
      </c>
    </row>
    <row r="23" spans="1:66" x14ac:dyDescent="0.3">
      <c r="A23" t="s">
        <v>30</v>
      </c>
      <c r="B23">
        <v>2014</v>
      </c>
      <c r="C23" t="s">
        <v>43</v>
      </c>
      <c r="D23">
        <v>122.6</v>
      </c>
      <c r="E23">
        <f t="shared" si="1"/>
        <v>122.6</v>
      </c>
      <c r="F23">
        <v>122.5</v>
      </c>
      <c r="G23">
        <f t="shared" si="2"/>
        <v>122.5</v>
      </c>
      <c r="H23">
        <v>118.3</v>
      </c>
      <c r="I23">
        <f t="shared" si="3"/>
        <v>118.3</v>
      </c>
      <c r="J23">
        <v>123.2</v>
      </c>
      <c r="K23">
        <f t="shared" si="4"/>
        <v>123.2</v>
      </c>
      <c r="L23">
        <v>110.5</v>
      </c>
      <c r="M23">
        <f t="shared" si="5"/>
        <v>110.5</v>
      </c>
      <c r="N23">
        <v>128.9</v>
      </c>
      <c r="O23">
        <f t="shared" si="6"/>
        <v>128.9</v>
      </c>
      <c r="P23">
        <v>155.30000000000001</v>
      </c>
      <c r="Q23">
        <f t="shared" si="7"/>
        <v>155.30000000000001</v>
      </c>
      <c r="R23">
        <v>115.5</v>
      </c>
      <c r="S23">
        <f t="shared" si="8"/>
        <v>115.5</v>
      </c>
      <c r="T23">
        <v>104</v>
      </c>
      <c r="U23">
        <f t="shared" si="9"/>
        <v>104</v>
      </c>
      <c r="V23">
        <v>115.3</v>
      </c>
      <c r="W23">
        <f t="shared" si="10"/>
        <v>115.3</v>
      </c>
      <c r="X23">
        <v>116.8</v>
      </c>
      <c r="Y23">
        <f t="shared" si="11"/>
        <v>116.8</v>
      </c>
      <c r="Z23">
        <v>123.2</v>
      </c>
      <c r="AA23">
        <f t="shared" si="12"/>
        <v>123.2</v>
      </c>
      <c r="AB23">
        <v>125.1</v>
      </c>
      <c r="AC23">
        <f t="shared" si="13"/>
        <v>125.1</v>
      </c>
      <c r="AD23">
        <v>120</v>
      </c>
      <c r="AE23">
        <f t="shared" si="14"/>
        <v>120</v>
      </c>
      <c r="AF23">
        <v>122.7</v>
      </c>
      <c r="AG23">
        <f t="shared" si="15"/>
        <v>122.7</v>
      </c>
      <c r="AH23">
        <v>120.3</v>
      </c>
      <c r="AI23">
        <f t="shared" si="16"/>
        <v>120.3</v>
      </c>
      <c r="AJ23">
        <v>122.3</v>
      </c>
      <c r="AK23">
        <f t="shared" si="17"/>
        <v>122.3</v>
      </c>
      <c r="AL23" t="s">
        <v>32</v>
      </c>
      <c r="AN23">
        <v>116.4</v>
      </c>
      <c r="AO23">
        <f t="shared" si="18"/>
        <v>116.4</v>
      </c>
      <c r="AP23">
        <v>117.5</v>
      </c>
      <c r="AQ23">
        <f t="shared" si="19"/>
        <v>117.5</v>
      </c>
      <c r="AR23">
        <v>115.3</v>
      </c>
      <c r="AS23">
        <f t="shared" si="20"/>
        <v>115.3</v>
      </c>
      <c r="AT23">
        <v>112.6</v>
      </c>
      <c r="AU23">
        <f t="shared" si="21"/>
        <v>112.6</v>
      </c>
      <c r="AV23">
        <v>113</v>
      </c>
      <c r="AW23">
        <f t="shared" si="22"/>
        <v>113</v>
      </c>
      <c r="AX23">
        <v>116.9</v>
      </c>
      <c r="AY23">
        <f t="shared" si="23"/>
        <v>116.9</v>
      </c>
      <c r="AZ23">
        <v>109.3</v>
      </c>
      <c r="BA23">
        <f t="shared" si="24"/>
        <v>109.3</v>
      </c>
      <c r="BB23">
        <v>114</v>
      </c>
      <c r="BC23">
        <f t="shared" si="25"/>
        <v>114</v>
      </c>
      <c r="BD23">
        <v>121</v>
      </c>
      <c r="BE23">
        <f t="shared" si="26"/>
        <v>121</v>
      </c>
      <c r="BG23" t="s">
        <v>30</v>
      </c>
      <c r="BH23">
        <v>2013</v>
      </c>
      <c r="BI23" t="s">
        <v>41</v>
      </c>
      <c r="BJ23" t="s">
        <v>32</v>
      </c>
      <c r="BK23">
        <f t="shared" si="0"/>
        <v>108.9</v>
      </c>
      <c r="BM23" t="s">
        <v>30</v>
      </c>
      <c r="BN23">
        <v>116.7</v>
      </c>
    </row>
    <row r="24" spans="1:66" x14ac:dyDescent="0.3">
      <c r="A24" t="s">
        <v>30</v>
      </c>
      <c r="B24">
        <v>2014</v>
      </c>
      <c r="C24" t="s">
        <v>45</v>
      </c>
      <c r="D24">
        <v>122.7</v>
      </c>
      <c r="E24">
        <f t="shared" si="1"/>
        <v>122.7</v>
      </c>
      <c r="F24">
        <v>122.6</v>
      </c>
      <c r="G24">
        <f t="shared" si="2"/>
        <v>122.6</v>
      </c>
      <c r="H24">
        <v>119.9</v>
      </c>
      <c r="I24">
        <f t="shared" si="3"/>
        <v>119.9</v>
      </c>
      <c r="J24">
        <v>124</v>
      </c>
      <c r="K24">
        <f t="shared" si="4"/>
        <v>124</v>
      </c>
      <c r="L24">
        <v>110.5</v>
      </c>
      <c r="M24">
        <f t="shared" si="5"/>
        <v>110.5</v>
      </c>
      <c r="N24">
        <v>128.80000000000001</v>
      </c>
      <c r="O24">
        <f t="shared" si="6"/>
        <v>128.80000000000001</v>
      </c>
      <c r="P24">
        <v>152</v>
      </c>
      <c r="Q24">
        <f t="shared" si="7"/>
        <v>152</v>
      </c>
      <c r="R24">
        <v>116.2</v>
      </c>
      <c r="S24">
        <f t="shared" si="8"/>
        <v>116.2</v>
      </c>
      <c r="T24">
        <v>103.3</v>
      </c>
      <c r="U24">
        <f t="shared" si="9"/>
        <v>103.3</v>
      </c>
      <c r="V24">
        <v>115.8</v>
      </c>
      <c r="W24">
        <f t="shared" si="10"/>
        <v>115.8</v>
      </c>
      <c r="X24">
        <v>116.8</v>
      </c>
      <c r="Y24">
        <f t="shared" si="11"/>
        <v>116.8</v>
      </c>
      <c r="Z24">
        <v>124.5</v>
      </c>
      <c r="AA24">
        <f t="shared" si="12"/>
        <v>124.5</v>
      </c>
      <c r="AB24">
        <v>124.9</v>
      </c>
      <c r="AC24">
        <f t="shared" si="13"/>
        <v>124.9</v>
      </c>
      <c r="AD24">
        <v>120.8</v>
      </c>
      <c r="AE24">
        <f t="shared" si="14"/>
        <v>120.8</v>
      </c>
      <c r="AF24">
        <v>123.3</v>
      </c>
      <c r="AG24">
        <f t="shared" si="15"/>
        <v>123.3</v>
      </c>
      <c r="AH24">
        <v>120.5</v>
      </c>
      <c r="AI24">
        <f t="shared" si="16"/>
        <v>120.5</v>
      </c>
      <c r="AJ24">
        <v>122.9</v>
      </c>
      <c r="AK24">
        <f t="shared" si="17"/>
        <v>122.9</v>
      </c>
      <c r="AL24" t="s">
        <v>32</v>
      </c>
      <c r="AN24">
        <v>117.3</v>
      </c>
      <c r="AO24">
        <f t="shared" si="18"/>
        <v>117.3</v>
      </c>
      <c r="AP24">
        <v>118.1</v>
      </c>
      <c r="AQ24">
        <f t="shared" si="19"/>
        <v>118.1</v>
      </c>
      <c r="AR24">
        <v>115.9</v>
      </c>
      <c r="AS24">
        <f t="shared" si="20"/>
        <v>115.9</v>
      </c>
      <c r="AT24">
        <v>112</v>
      </c>
      <c r="AU24">
        <f t="shared" si="21"/>
        <v>112</v>
      </c>
      <c r="AV24">
        <v>113.3</v>
      </c>
      <c r="AW24">
        <f t="shared" si="22"/>
        <v>113.3</v>
      </c>
      <c r="AX24">
        <v>117.2</v>
      </c>
      <c r="AY24">
        <f t="shared" si="23"/>
        <v>117.2</v>
      </c>
      <c r="AZ24">
        <v>108.8</v>
      </c>
      <c r="BA24">
        <f t="shared" si="24"/>
        <v>108.8</v>
      </c>
      <c r="BB24">
        <v>114.1</v>
      </c>
      <c r="BC24">
        <f t="shared" si="25"/>
        <v>114.1</v>
      </c>
      <c r="BD24">
        <v>121.1</v>
      </c>
      <c r="BE24">
        <f t="shared" si="26"/>
        <v>121.1</v>
      </c>
      <c r="BG24" t="s">
        <v>33</v>
      </c>
      <c r="BH24">
        <v>2013</v>
      </c>
      <c r="BI24" t="s">
        <v>41</v>
      </c>
      <c r="BJ24">
        <v>108.9</v>
      </c>
      <c r="BK24">
        <f t="shared" si="0"/>
        <v>108.9</v>
      </c>
      <c r="BM24" t="s">
        <v>30</v>
      </c>
      <c r="BN24">
        <v>117.1</v>
      </c>
    </row>
    <row r="25" spans="1:66" x14ac:dyDescent="0.3">
      <c r="A25" t="s">
        <v>30</v>
      </c>
      <c r="B25">
        <v>2014</v>
      </c>
      <c r="C25" t="s">
        <v>46</v>
      </c>
      <c r="D25">
        <v>122.4</v>
      </c>
      <c r="E25">
        <f t="shared" si="1"/>
        <v>122.4</v>
      </c>
      <c r="F25">
        <v>122.4</v>
      </c>
      <c r="G25">
        <f t="shared" si="2"/>
        <v>122.4</v>
      </c>
      <c r="H25">
        <v>121.8</v>
      </c>
      <c r="I25">
        <f t="shared" si="3"/>
        <v>121.8</v>
      </c>
      <c r="J25">
        <v>124.2</v>
      </c>
      <c r="K25">
        <f t="shared" si="4"/>
        <v>124.2</v>
      </c>
      <c r="L25">
        <v>110.2</v>
      </c>
      <c r="M25">
        <f t="shared" si="5"/>
        <v>110.2</v>
      </c>
      <c r="N25">
        <v>128.6</v>
      </c>
      <c r="O25">
        <f t="shared" si="6"/>
        <v>128.6</v>
      </c>
      <c r="P25">
        <v>140.30000000000001</v>
      </c>
      <c r="Q25">
        <f t="shared" si="7"/>
        <v>140.30000000000001</v>
      </c>
      <c r="R25">
        <v>116.3</v>
      </c>
      <c r="S25">
        <f t="shared" si="8"/>
        <v>116.3</v>
      </c>
      <c r="T25">
        <v>102</v>
      </c>
      <c r="U25">
        <f t="shared" si="9"/>
        <v>102</v>
      </c>
      <c r="V25">
        <v>116</v>
      </c>
      <c r="W25">
        <f t="shared" si="10"/>
        <v>116</v>
      </c>
      <c r="X25">
        <v>117.3</v>
      </c>
      <c r="Y25">
        <f t="shared" si="11"/>
        <v>117.3</v>
      </c>
      <c r="Z25">
        <v>124.8</v>
      </c>
      <c r="AA25">
        <f t="shared" si="12"/>
        <v>124.8</v>
      </c>
      <c r="AB25">
        <v>123.3</v>
      </c>
      <c r="AC25">
        <f t="shared" si="13"/>
        <v>123.3</v>
      </c>
      <c r="AD25">
        <v>121.7</v>
      </c>
      <c r="AE25">
        <f t="shared" si="14"/>
        <v>121.7</v>
      </c>
      <c r="AF25">
        <v>123.8</v>
      </c>
      <c r="AG25">
        <f t="shared" si="15"/>
        <v>123.8</v>
      </c>
      <c r="AH25">
        <v>120.6</v>
      </c>
      <c r="AI25">
        <f t="shared" si="16"/>
        <v>120.6</v>
      </c>
      <c r="AJ25">
        <v>123.3</v>
      </c>
      <c r="AK25">
        <f t="shared" si="17"/>
        <v>123.3</v>
      </c>
      <c r="AL25" t="s">
        <v>32</v>
      </c>
      <c r="AN25">
        <v>117.4</v>
      </c>
      <c r="AO25">
        <f t="shared" si="18"/>
        <v>117.4</v>
      </c>
      <c r="AP25">
        <v>118.2</v>
      </c>
      <c r="AQ25">
        <f t="shared" si="19"/>
        <v>118.2</v>
      </c>
      <c r="AR25">
        <v>116.2</v>
      </c>
      <c r="AS25">
        <f t="shared" si="20"/>
        <v>116.2</v>
      </c>
      <c r="AT25">
        <v>111.5</v>
      </c>
      <c r="AU25">
        <f t="shared" si="21"/>
        <v>111.5</v>
      </c>
      <c r="AV25">
        <v>113.3</v>
      </c>
      <c r="AW25">
        <f t="shared" si="22"/>
        <v>113.3</v>
      </c>
      <c r="AX25">
        <v>117.7</v>
      </c>
      <c r="AY25">
        <f t="shared" si="23"/>
        <v>117.7</v>
      </c>
      <c r="AZ25">
        <v>109.4</v>
      </c>
      <c r="BA25">
        <f t="shared" si="24"/>
        <v>109.4</v>
      </c>
      <c r="BB25">
        <v>114.2</v>
      </c>
      <c r="BC25">
        <f t="shared" si="25"/>
        <v>114.2</v>
      </c>
      <c r="BD25">
        <v>120.3</v>
      </c>
      <c r="BE25">
        <f t="shared" si="26"/>
        <v>120.3</v>
      </c>
      <c r="BG25" t="s">
        <v>34</v>
      </c>
      <c r="BH25">
        <v>2013</v>
      </c>
      <c r="BI25" t="s">
        <v>41</v>
      </c>
      <c r="BJ25">
        <v>108.9</v>
      </c>
      <c r="BK25">
        <f t="shared" si="0"/>
        <v>108.9</v>
      </c>
      <c r="BM25" t="s">
        <v>30</v>
      </c>
      <c r="BN25">
        <v>116.5</v>
      </c>
    </row>
    <row r="26" spans="1:66" x14ac:dyDescent="0.3">
      <c r="A26" t="s">
        <v>30</v>
      </c>
      <c r="B26">
        <v>2015</v>
      </c>
      <c r="C26" t="s">
        <v>31</v>
      </c>
      <c r="D26">
        <v>123.1</v>
      </c>
      <c r="E26">
        <f t="shared" si="1"/>
        <v>123.1</v>
      </c>
      <c r="F26">
        <v>123.1</v>
      </c>
      <c r="G26">
        <f t="shared" si="2"/>
        <v>123.1</v>
      </c>
      <c r="H26">
        <v>122.1</v>
      </c>
      <c r="I26">
        <f t="shared" si="3"/>
        <v>122.1</v>
      </c>
      <c r="J26">
        <v>124.9</v>
      </c>
      <c r="K26">
        <f t="shared" si="4"/>
        <v>124.9</v>
      </c>
      <c r="L26">
        <v>111</v>
      </c>
      <c r="M26">
        <f t="shared" si="5"/>
        <v>111</v>
      </c>
      <c r="N26">
        <v>130.4</v>
      </c>
      <c r="O26">
        <f t="shared" si="6"/>
        <v>130.4</v>
      </c>
      <c r="P26">
        <v>132.30000000000001</v>
      </c>
      <c r="Q26">
        <f t="shared" si="7"/>
        <v>132.30000000000001</v>
      </c>
      <c r="R26">
        <v>117.2</v>
      </c>
      <c r="S26">
        <f t="shared" si="8"/>
        <v>117.2</v>
      </c>
      <c r="T26">
        <v>100.5</v>
      </c>
      <c r="U26">
        <f t="shared" si="9"/>
        <v>100.5</v>
      </c>
      <c r="V26">
        <v>117.2</v>
      </c>
      <c r="W26">
        <f t="shared" si="10"/>
        <v>117.2</v>
      </c>
      <c r="X26">
        <v>117.9</v>
      </c>
      <c r="Y26">
        <f t="shared" si="11"/>
        <v>117.9</v>
      </c>
      <c r="Z26">
        <v>125.6</v>
      </c>
      <c r="AA26">
        <f t="shared" si="12"/>
        <v>125.6</v>
      </c>
      <c r="AB26">
        <v>122.8</v>
      </c>
      <c r="AC26">
        <f t="shared" si="13"/>
        <v>122.8</v>
      </c>
      <c r="AD26">
        <v>122.7</v>
      </c>
      <c r="AE26">
        <f t="shared" si="14"/>
        <v>122.7</v>
      </c>
      <c r="AF26">
        <v>124.4</v>
      </c>
      <c r="AG26">
        <f t="shared" si="15"/>
        <v>124.4</v>
      </c>
      <c r="AH26">
        <v>121.6</v>
      </c>
      <c r="AI26">
        <f t="shared" si="16"/>
        <v>121.6</v>
      </c>
      <c r="AJ26">
        <v>124</v>
      </c>
      <c r="AK26">
        <f t="shared" si="17"/>
        <v>124</v>
      </c>
      <c r="AL26" t="s">
        <v>32</v>
      </c>
      <c r="AN26">
        <v>118.4</v>
      </c>
      <c r="AO26">
        <f t="shared" si="18"/>
        <v>118.4</v>
      </c>
      <c r="AP26">
        <v>118.9</v>
      </c>
      <c r="AQ26">
        <f t="shared" si="19"/>
        <v>118.9</v>
      </c>
      <c r="AR26">
        <v>116.6</v>
      </c>
      <c r="AS26">
        <f t="shared" si="20"/>
        <v>116.6</v>
      </c>
      <c r="AT26">
        <v>111</v>
      </c>
      <c r="AU26">
        <f t="shared" si="21"/>
        <v>111</v>
      </c>
      <c r="AV26">
        <v>114</v>
      </c>
      <c r="AW26">
        <f t="shared" si="22"/>
        <v>114</v>
      </c>
      <c r="AX26">
        <v>118.2</v>
      </c>
      <c r="AY26">
        <f t="shared" si="23"/>
        <v>118.2</v>
      </c>
      <c r="AZ26">
        <v>110.2</v>
      </c>
      <c r="BA26">
        <f t="shared" si="24"/>
        <v>110.2</v>
      </c>
      <c r="BB26">
        <v>114.5</v>
      </c>
      <c r="BC26">
        <f t="shared" si="25"/>
        <v>114.5</v>
      </c>
      <c r="BD26">
        <v>120.3</v>
      </c>
      <c r="BE26">
        <f t="shared" si="26"/>
        <v>120.3</v>
      </c>
      <c r="BG26" t="s">
        <v>30</v>
      </c>
      <c r="BH26">
        <v>2013</v>
      </c>
      <c r="BI26" t="s">
        <v>42</v>
      </c>
      <c r="BJ26" t="s">
        <v>32</v>
      </c>
      <c r="BK26">
        <f t="shared" si="0"/>
        <v>109.7</v>
      </c>
      <c r="BM26" t="s">
        <v>30</v>
      </c>
      <c r="BN26">
        <v>117.3</v>
      </c>
    </row>
    <row r="27" spans="1:66" x14ac:dyDescent="0.3">
      <c r="A27" t="s">
        <v>30</v>
      </c>
      <c r="B27">
        <v>2015</v>
      </c>
      <c r="C27" t="s">
        <v>35</v>
      </c>
      <c r="D27">
        <v>123.4</v>
      </c>
      <c r="E27">
        <f t="shared" si="1"/>
        <v>123.4</v>
      </c>
      <c r="F27">
        <v>124.4</v>
      </c>
      <c r="G27">
        <f t="shared" si="2"/>
        <v>124.4</v>
      </c>
      <c r="H27">
        <v>122.1</v>
      </c>
      <c r="I27">
        <f t="shared" si="3"/>
        <v>122.1</v>
      </c>
      <c r="J27">
        <v>125.8</v>
      </c>
      <c r="K27">
        <f t="shared" si="4"/>
        <v>125.8</v>
      </c>
      <c r="L27">
        <v>111.5</v>
      </c>
      <c r="M27">
        <f t="shared" si="5"/>
        <v>111.5</v>
      </c>
      <c r="N27">
        <v>129.4</v>
      </c>
      <c r="O27">
        <f t="shared" si="6"/>
        <v>129.4</v>
      </c>
      <c r="P27">
        <v>128.19999999999999</v>
      </c>
      <c r="Q27">
        <f t="shared" si="7"/>
        <v>128.19999999999999</v>
      </c>
      <c r="R27">
        <v>118.8</v>
      </c>
      <c r="S27">
        <f t="shared" si="8"/>
        <v>118.8</v>
      </c>
      <c r="T27">
        <v>100</v>
      </c>
      <c r="U27">
        <f t="shared" si="9"/>
        <v>100</v>
      </c>
      <c r="V27">
        <v>118.6</v>
      </c>
      <c r="W27">
        <f t="shared" si="10"/>
        <v>118.6</v>
      </c>
      <c r="X27">
        <v>118.8</v>
      </c>
      <c r="Y27">
        <f t="shared" si="11"/>
        <v>118.8</v>
      </c>
      <c r="Z27">
        <v>126.8</v>
      </c>
      <c r="AA27">
        <f t="shared" si="12"/>
        <v>126.8</v>
      </c>
      <c r="AB27">
        <v>122.8</v>
      </c>
      <c r="AC27">
        <f t="shared" si="13"/>
        <v>122.8</v>
      </c>
      <c r="AD27">
        <v>124.2</v>
      </c>
      <c r="AE27">
        <f t="shared" si="14"/>
        <v>124.2</v>
      </c>
      <c r="AF27">
        <v>125.4</v>
      </c>
      <c r="AG27">
        <f t="shared" si="15"/>
        <v>125.4</v>
      </c>
      <c r="AH27">
        <v>122.7</v>
      </c>
      <c r="AI27">
        <f t="shared" si="16"/>
        <v>122.7</v>
      </c>
      <c r="AJ27">
        <v>125</v>
      </c>
      <c r="AK27">
        <f t="shared" si="17"/>
        <v>125</v>
      </c>
      <c r="AL27" t="s">
        <v>32</v>
      </c>
      <c r="AN27">
        <v>120</v>
      </c>
      <c r="AO27">
        <f t="shared" si="18"/>
        <v>120</v>
      </c>
      <c r="AP27">
        <v>119.6</v>
      </c>
      <c r="AQ27">
        <f t="shared" si="19"/>
        <v>119.6</v>
      </c>
      <c r="AR27">
        <v>117.7</v>
      </c>
      <c r="AS27">
        <f t="shared" si="20"/>
        <v>117.7</v>
      </c>
      <c r="AT27">
        <v>110.9</v>
      </c>
      <c r="AU27">
        <f t="shared" si="21"/>
        <v>110.9</v>
      </c>
      <c r="AV27">
        <v>114.8</v>
      </c>
      <c r="AW27">
        <f t="shared" si="22"/>
        <v>114.8</v>
      </c>
      <c r="AX27">
        <v>118.7</v>
      </c>
      <c r="AY27">
        <f t="shared" si="23"/>
        <v>118.7</v>
      </c>
      <c r="AZ27">
        <v>110.8</v>
      </c>
      <c r="BA27">
        <f t="shared" si="24"/>
        <v>110.8</v>
      </c>
      <c r="BB27">
        <v>115</v>
      </c>
      <c r="BC27">
        <f t="shared" si="25"/>
        <v>115</v>
      </c>
      <c r="BD27">
        <v>120.6</v>
      </c>
      <c r="BE27">
        <f t="shared" si="26"/>
        <v>120.6</v>
      </c>
      <c r="BG27" t="s">
        <v>33</v>
      </c>
      <c r="BH27">
        <v>2013</v>
      </c>
      <c r="BI27" t="s">
        <v>42</v>
      </c>
      <c r="BJ27">
        <v>109.7</v>
      </c>
      <c r="BK27">
        <f t="shared" si="0"/>
        <v>109.7</v>
      </c>
      <c r="BM27" t="s">
        <v>30</v>
      </c>
      <c r="BN27">
        <v>118.1</v>
      </c>
    </row>
    <row r="28" spans="1:66" x14ac:dyDescent="0.3">
      <c r="A28" t="s">
        <v>30</v>
      </c>
      <c r="B28">
        <v>2015</v>
      </c>
      <c r="C28" t="s">
        <v>36</v>
      </c>
      <c r="D28">
        <v>123.3</v>
      </c>
      <c r="E28">
        <f t="shared" si="1"/>
        <v>123.3</v>
      </c>
      <c r="F28">
        <v>124.7</v>
      </c>
      <c r="G28">
        <f t="shared" si="2"/>
        <v>124.7</v>
      </c>
      <c r="H28">
        <v>118.9</v>
      </c>
      <c r="I28">
        <f t="shared" si="3"/>
        <v>118.9</v>
      </c>
      <c r="J28">
        <v>126</v>
      </c>
      <c r="K28">
        <f t="shared" si="4"/>
        <v>126</v>
      </c>
      <c r="L28">
        <v>111.8</v>
      </c>
      <c r="M28">
        <f t="shared" si="5"/>
        <v>111.8</v>
      </c>
      <c r="N28">
        <v>130.9</v>
      </c>
      <c r="O28">
        <f t="shared" si="6"/>
        <v>130.9</v>
      </c>
      <c r="P28">
        <v>128</v>
      </c>
      <c r="Q28">
        <f t="shared" si="7"/>
        <v>128</v>
      </c>
      <c r="R28">
        <v>119.9</v>
      </c>
      <c r="S28">
        <f t="shared" si="8"/>
        <v>119.9</v>
      </c>
      <c r="T28">
        <v>98.9</v>
      </c>
      <c r="U28">
        <f t="shared" si="9"/>
        <v>98.9</v>
      </c>
      <c r="V28">
        <v>119.4</v>
      </c>
      <c r="W28">
        <f t="shared" si="10"/>
        <v>119.4</v>
      </c>
      <c r="X28">
        <v>118.9</v>
      </c>
      <c r="Y28">
        <f t="shared" si="11"/>
        <v>118.9</v>
      </c>
      <c r="Z28">
        <v>127.7</v>
      </c>
      <c r="AA28">
        <f t="shared" si="12"/>
        <v>127.7</v>
      </c>
      <c r="AB28">
        <v>123.1</v>
      </c>
      <c r="AC28">
        <f t="shared" si="13"/>
        <v>123.1</v>
      </c>
      <c r="AD28">
        <v>124.7</v>
      </c>
      <c r="AE28">
        <f t="shared" si="14"/>
        <v>124.7</v>
      </c>
      <c r="AF28">
        <v>126</v>
      </c>
      <c r="AG28">
        <f t="shared" si="15"/>
        <v>126</v>
      </c>
      <c r="AH28">
        <v>122.9</v>
      </c>
      <c r="AI28">
        <f t="shared" si="16"/>
        <v>122.9</v>
      </c>
      <c r="AJ28">
        <v>125.5</v>
      </c>
      <c r="AK28">
        <f t="shared" si="17"/>
        <v>125.5</v>
      </c>
      <c r="AL28" t="s">
        <v>32</v>
      </c>
      <c r="AN28">
        <v>120.6</v>
      </c>
      <c r="AO28">
        <f t="shared" si="18"/>
        <v>120.6</v>
      </c>
      <c r="AP28">
        <v>120.2</v>
      </c>
      <c r="AQ28">
        <f t="shared" si="19"/>
        <v>120.2</v>
      </c>
      <c r="AR28">
        <v>118.2</v>
      </c>
      <c r="AS28">
        <f t="shared" si="20"/>
        <v>118.2</v>
      </c>
      <c r="AT28">
        <v>111.6</v>
      </c>
      <c r="AU28">
        <f t="shared" si="21"/>
        <v>111.6</v>
      </c>
      <c r="AV28">
        <v>115.5</v>
      </c>
      <c r="AW28">
        <f t="shared" si="22"/>
        <v>115.5</v>
      </c>
      <c r="AX28">
        <v>119.4</v>
      </c>
      <c r="AY28">
        <f t="shared" si="23"/>
        <v>119.4</v>
      </c>
      <c r="AZ28">
        <v>110.8</v>
      </c>
      <c r="BA28">
        <f t="shared" si="24"/>
        <v>110.8</v>
      </c>
      <c r="BB28">
        <v>115.5</v>
      </c>
      <c r="BC28">
        <f t="shared" si="25"/>
        <v>115.5</v>
      </c>
      <c r="BD28">
        <v>121.1</v>
      </c>
      <c r="BE28">
        <f t="shared" si="26"/>
        <v>121.1</v>
      </c>
      <c r="BG28" t="s">
        <v>34</v>
      </c>
      <c r="BH28">
        <v>2013</v>
      </c>
      <c r="BI28" t="s">
        <v>42</v>
      </c>
      <c r="BJ28">
        <v>109.7</v>
      </c>
      <c r="BK28">
        <f t="shared" si="0"/>
        <v>109.7</v>
      </c>
      <c r="BM28" t="s">
        <v>30</v>
      </c>
      <c r="BN28">
        <v>118.6</v>
      </c>
    </row>
    <row r="29" spans="1:66" x14ac:dyDescent="0.3">
      <c r="A29" t="s">
        <v>30</v>
      </c>
      <c r="B29">
        <v>2015</v>
      </c>
      <c r="C29" t="s">
        <v>37</v>
      </c>
      <c r="D29">
        <v>123.3</v>
      </c>
      <c r="E29">
        <f t="shared" si="1"/>
        <v>123.3</v>
      </c>
      <c r="F29">
        <v>125.5</v>
      </c>
      <c r="G29">
        <f t="shared" si="2"/>
        <v>125.5</v>
      </c>
      <c r="H29">
        <v>117.2</v>
      </c>
      <c r="I29">
        <f t="shared" si="3"/>
        <v>117.2</v>
      </c>
      <c r="J29">
        <v>126.8</v>
      </c>
      <c r="K29">
        <f t="shared" si="4"/>
        <v>126.8</v>
      </c>
      <c r="L29">
        <v>111.9</v>
      </c>
      <c r="M29">
        <f t="shared" si="5"/>
        <v>111.9</v>
      </c>
      <c r="N29">
        <v>134.19999999999999</v>
      </c>
      <c r="O29">
        <f t="shared" si="6"/>
        <v>134.19999999999999</v>
      </c>
      <c r="P29">
        <v>127.5</v>
      </c>
      <c r="Q29">
        <f t="shared" si="7"/>
        <v>127.5</v>
      </c>
      <c r="R29">
        <v>121.5</v>
      </c>
      <c r="S29">
        <f t="shared" si="8"/>
        <v>121.5</v>
      </c>
      <c r="T29">
        <v>97.8</v>
      </c>
      <c r="U29">
        <f t="shared" si="9"/>
        <v>97.8</v>
      </c>
      <c r="V29">
        <v>119.8</v>
      </c>
      <c r="W29">
        <f t="shared" si="10"/>
        <v>119.8</v>
      </c>
      <c r="X29">
        <v>119.4</v>
      </c>
      <c r="Y29">
        <f t="shared" si="11"/>
        <v>119.4</v>
      </c>
      <c r="Z29">
        <v>128.69999999999999</v>
      </c>
      <c r="AA29">
        <f t="shared" si="12"/>
        <v>128.69999999999999</v>
      </c>
      <c r="AB29">
        <v>123.6</v>
      </c>
      <c r="AC29">
        <f t="shared" si="13"/>
        <v>123.6</v>
      </c>
      <c r="AD29">
        <v>125.7</v>
      </c>
      <c r="AE29">
        <f t="shared" si="14"/>
        <v>125.7</v>
      </c>
      <c r="AF29">
        <v>126.4</v>
      </c>
      <c r="AG29">
        <f t="shared" si="15"/>
        <v>126.4</v>
      </c>
      <c r="AH29">
        <v>123.3</v>
      </c>
      <c r="AI29">
        <f t="shared" si="16"/>
        <v>123.3</v>
      </c>
      <c r="AJ29">
        <v>126</v>
      </c>
      <c r="AK29">
        <f t="shared" si="17"/>
        <v>126</v>
      </c>
      <c r="AL29" t="s">
        <v>32</v>
      </c>
      <c r="AN29">
        <v>121.2</v>
      </c>
      <c r="AO29">
        <f t="shared" si="18"/>
        <v>121.2</v>
      </c>
      <c r="AP29">
        <v>120.9</v>
      </c>
      <c r="AQ29">
        <f t="shared" si="19"/>
        <v>120.9</v>
      </c>
      <c r="AR29">
        <v>118.6</v>
      </c>
      <c r="AS29">
        <f t="shared" si="20"/>
        <v>118.6</v>
      </c>
      <c r="AT29">
        <v>111.9</v>
      </c>
      <c r="AU29">
        <f t="shared" si="21"/>
        <v>111.9</v>
      </c>
      <c r="AV29">
        <v>116.2</v>
      </c>
      <c r="AW29">
        <f t="shared" si="22"/>
        <v>116.2</v>
      </c>
      <c r="AX29">
        <v>119.9</v>
      </c>
      <c r="AY29">
        <f t="shared" si="23"/>
        <v>119.9</v>
      </c>
      <c r="AZ29">
        <v>111.6</v>
      </c>
      <c r="BA29">
        <f t="shared" si="24"/>
        <v>111.6</v>
      </c>
      <c r="BB29">
        <v>116</v>
      </c>
      <c r="BC29">
        <f t="shared" si="25"/>
        <v>116</v>
      </c>
      <c r="BD29">
        <v>121.5</v>
      </c>
      <c r="BE29">
        <f t="shared" si="26"/>
        <v>121.5</v>
      </c>
      <c r="BG29" t="s">
        <v>30</v>
      </c>
      <c r="BH29">
        <v>2013</v>
      </c>
      <c r="BI29" t="s">
        <v>43</v>
      </c>
      <c r="BJ29" t="s">
        <v>32</v>
      </c>
      <c r="BK29">
        <f t="shared" si="0"/>
        <v>110.5</v>
      </c>
      <c r="BM29" t="s">
        <v>30</v>
      </c>
      <c r="BN29">
        <v>119.2</v>
      </c>
    </row>
    <row r="30" spans="1:66" x14ac:dyDescent="0.3">
      <c r="A30" t="s">
        <v>30</v>
      </c>
      <c r="B30">
        <v>2015</v>
      </c>
      <c r="C30" t="s">
        <v>38</v>
      </c>
      <c r="D30">
        <v>123.5</v>
      </c>
      <c r="E30">
        <f t="shared" si="1"/>
        <v>123.5</v>
      </c>
      <c r="F30">
        <v>127.1</v>
      </c>
      <c r="G30">
        <f t="shared" si="2"/>
        <v>127.1</v>
      </c>
      <c r="H30">
        <v>117.3</v>
      </c>
      <c r="I30">
        <f t="shared" si="3"/>
        <v>117.3</v>
      </c>
      <c r="J30">
        <v>127.7</v>
      </c>
      <c r="K30">
        <f t="shared" si="4"/>
        <v>127.7</v>
      </c>
      <c r="L30">
        <v>112.5</v>
      </c>
      <c r="M30">
        <f t="shared" si="5"/>
        <v>112.5</v>
      </c>
      <c r="N30">
        <v>134.1</v>
      </c>
      <c r="O30">
        <f t="shared" si="6"/>
        <v>134.1</v>
      </c>
      <c r="P30">
        <v>128.5</v>
      </c>
      <c r="Q30">
        <f t="shared" si="7"/>
        <v>128.5</v>
      </c>
      <c r="R30">
        <v>124.3</v>
      </c>
      <c r="S30">
        <f t="shared" si="8"/>
        <v>124.3</v>
      </c>
      <c r="T30">
        <v>97.6</v>
      </c>
      <c r="U30">
        <f t="shared" si="9"/>
        <v>97.6</v>
      </c>
      <c r="V30">
        <v>120.7</v>
      </c>
      <c r="W30">
        <f t="shared" si="10"/>
        <v>120.7</v>
      </c>
      <c r="X30">
        <v>120.2</v>
      </c>
      <c r="Y30">
        <f t="shared" si="11"/>
        <v>120.2</v>
      </c>
      <c r="Z30">
        <v>129.80000000000001</v>
      </c>
      <c r="AA30">
        <f t="shared" si="12"/>
        <v>129.80000000000001</v>
      </c>
      <c r="AB30">
        <v>124.4</v>
      </c>
      <c r="AC30">
        <f t="shared" si="13"/>
        <v>124.4</v>
      </c>
      <c r="AD30">
        <v>126.7</v>
      </c>
      <c r="AE30">
        <f t="shared" si="14"/>
        <v>126.7</v>
      </c>
      <c r="AF30">
        <v>127.3</v>
      </c>
      <c r="AG30">
        <f t="shared" si="15"/>
        <v>127.3</v>
      </c>
      <c r="AH30">
        <v>124.1</v>
      </c>
      <c r="AI30">
        <f t="shared" si="16"/>
        <v>124.1</v>
      </c>
      <c r="AJ30">
        <v>126.8</v>
      </c>
      <c r="AK30">
        <f t="shared" si="17"/>
        <v>126.8</v>
      </c>
      <c r="AL30" t="s">
        <v>32</v>
      </c>
      <c r="AN30">
        <v>121.9</v>
      </c>
      <c r="AO30">
        <f t="shared" si="18"/>
        <v>121.9</v>
      </c>
      <c r="AP30">
        <v>121.5</v>
      </c>
      <c r="AQ30">
        <f t="shared" si="19"/>
        <v>121.5</v>
      </c>
      <c r="AR30">
        <v>119.4</v>
      </c>
      <c r="AS30">
        <f t="shared" si="20"/>
        <v>119.4</v>
      </c>
      <c r="AT30">
        <v>113.3</v>
      </c>
      <c r="AU30">
        <f t="shared" si="21"/>
        <v>113.3</v>
      </c>
      <c r="AV30">
        <v>116.7</v>
      </c>
      <c r="AW30">
        <f t="shared" si="22"/>
        <v>116.7</v>
      </c>
      <c r="AX30">
        <v>120.5</v>
      </c>
      <c r="AY30">
        <f t="shared" si="23"/>
        <v>120.5</v>
      </c>
      <c r="AZ30">
        <v>112.3</v>
      </c>
      <c r="BA30">
        <f t="shared" si="24"/>
        <v>112.3</v>
      </c>
      <c r="BB30">
        <v>116.9</v>
      </c>
      <c r="BC30">
        <f t="shared" si="25"/>
        <v>116.9</v>
      </c>
      <c r="BD30">
        <v>122.4</v>
      </c>
      <c r="BE30">
        <f t="shared" si="26"/>
        <v>122.4</v>
      </c>
      <c r="BG30" t="s">
        <v>33</v>
      </c>
      <c r="BH30">
        <v>2013</v>
      </c>
      <c r="BI30" t="s">
        <v>43</v>
      </c>
      <c r="BJ30">
        <v>110.5</v>
      </c>
      <c r="BK30">
        <f t="shared" si="0"/>
        <v>110.5</v>
      </c>
      <c r="BM30" t="s">
        <v>30</v>
      </c>
      <c r="BN30">
        <v>119.6</v>
      </c>
    </row>
    <row r="31" spans="1:66" x14ac:dyDescent="0.3">
      <c r="A31" t="s">
        <v>30</v>
      </c>
      <c r="B31">
        <v>2015</v>
      </c>
      <c r="C31" t="s">
        <v>39</v>
      </c>
      <c r="D31">
        <v>124.1</v>
      </c>
      <c r="E31">
        <f t="shared" si="1"/>
        <v>124.1</v>
      </c>
      <c r="F31">
        <v>130.4</v>
      </c>
      <c r="G31">
        <f t="shared" si="2"/>
        <v>130.4</v>
      </c>
      <c r="H31">
        <v>122.1</v>
      </c>
      <c r="I31">
        <f t="shared" si="3"/>
        <v>122.1</v>
      </c>
      <c r="J31">
        <v>128.69999999999999</v>
      </c>
      <c r="K31">
        <f t="shared" si="4"/>
        <v>128.69999999999999</v>
      </c>
      <c r="L31">
        <v>114.1</v>
      </c>
      <c r="M31">
        <f t="shared" si="5"/>
        <v>114.1</v>
      </c>
      <c r="N31">
        <v>133.19999999999999</v>
      </c>
      <c r="O31">
        <f t="shared" si="6"/>
        <v>133.19999999999999</v>
      </c>
      <c r="P31">
        <v>135.19999999999999</v>
      </c>
      <c r="Q31">
        <f t="shared" si="7"/>
        <v>135.19999999999999</v>
      </c>
      <c r="R31">
        <v>131.9</v>
      </c>
      <c r="S31">
        <f t="shared" si="8"/>
        <v>131.9</v>
      </c>
      <c r="T31">
        <v>96.3</v>
      </c>
      <c r="U31">
        <f t="shared" si="9"/>
        <v>96.3</v>
      </c>
      <c r="V31">
        <v>123</v>
      </c>
      <c r="W31">
        <f t="shared" si="10"/>
        <v>123</v>
      </c>
      <c r="X31">
        <v>121.1</v>
      </c>
      <c r="Y31">
        <f t="shared" si="11"/>
        <v>121.1</v>
      </c>
      <c r="Z31">
        <v>131.19999999999999</v>
      </c>
      <c r="AA31">
        <f t="shared" si="12"/>
        <v>131.19999999999999</v>
      </c>
      <c r="AB31">
        <v>126.6</v>
      </c>
      <c r="AC31">
        <f t="shared" si="13"/>
        <v>126.6</v>
      </c>
      <c r="AD31">
        <v>128.19999999999999</v>
      </c>
      <c r="AE31">
        <f t="shared" si="14"/>
        <v>128.19999999999999</v>
      </c>
      <c r="AF31">
        <v>128.4</v>
      </c>
      <c r="AG31">
        <f t="shared" si="15"/>
        <v>128.4</v>
      </c>
      <c r="AH31">
        <v>125.1</v>
      </c>
      <c r="AI31">
        <f t="shared" si="16"/>
        <v>125.1</v>
      </c>
      <c r="AJ31">
        <v>128</v>
      </c>
      <c r="AK31">
        <f t="shared" si="17"/>
        <v>128</v>
      </c>
      <c r="AL31" t="s">
        <v>32</v>
      </c>
      <c r="AN31">
        <v>122.6</v>
      </c>
      <c r="AO31">
        <f t="shared" si="18"/>
        <v>122.6</v>
      </c>
      <c r="AP31">
        <v>122.8</v>
      </c>
      <c r="AQ31">
        <f t="shared" si="19"/>
        <v>122.8</v>
      </c>
      <c r="AR31">
        <v>120.4</v>
      </c>
      <c r="AS31">
        <f t="shared" si="20"/>
        <v>120.4</v>
      </c>
      <c r="AT31">
        <v>114.2</v>
      </c>
      <c r="AU31">
        <f t="shared" si="21"/>
        <v>114.2</v>
      </c>
      <c r="AV31">
        <v>117.9</v>
      </c>
      <c r="AW31">
        <f t="shared" si="22"/>
        <v>117.9</v>
      </c>
      <c r="AX31">
        <v>122</v>
      </c>
      <c r="AY31">
        <f t="shared" si="23"/>
        <v>122</v>
      </c>
      <c r="AZ31">
        <v>113</v>
      </c>
      <c r="BA31">
        <f t="shared" si="24"/>
        <v>113</v>
      </c>
      <c r="BB31">
        <v>117.9</v>
      </c>
      <c r="BC31">
        <f t="shared" si="25"/>
        <v>117.9</v>
      </c>
      <c r="BD31">
        <v>124.1</v>
      </c>
      <c r="BE31">
        <f t="shared" si="26"/>
        <v>124.1</v>
      </c>
      <c r="BG31" t="s">
        <v>34</v>
      </c>
      <c r="BH31">
        <v>2013</v>
      </c>
      <c r="BI31" t="s">
        <v>43</v>
      </c>
      <c r="BJ31">
        <v>110.5</v>
      </c>
      <c r="BK31">
        <f t="shared" si="0"/>
        <v>110.5</v>
      </c>
      <c r="BM31" t="s">
        <v>30</v>
      </c>
      <c r="BN31">
        <v>119</v>
      </c>
    </row>
    <row r="32" spans="1:66" x14ac:dyDescent="0.3">
      <c r="A32" t="s">
        <v>30</v>
      </c>
      <c r="B32">
        <v>2015</v>
      </c>
      <c r="C32" t="s">
        <v>40</v>
      </c>
      <c r="D32">
        <v>124</v>
      </c>
      <c r="E32">
        <f t="shared" si="1"/>
        <v>124</v>
      </c>
      <c r="F32">
        <v>131.5</v>
      </c>
      <c r="G32">
        <f t="shared" si="2"/>
        <v>131.5</v>
      </c>
      <c r="H32">
        <v>122</v>
      </c>
      <c r="I32">
        <f t="shared" si="3"/>
        <v>122</v>
      </c>
      <c r="J32">
        <v>128.69999999999999</v>
      </c>
      <c r="K32">
        <f t="shared" si="4"/>
        <v>128.69999999999999</v>
      </c>
      <c r="L32">
        <v>113.5</v>
      </c>
      <c r="M32">
        <f t="shared" si="5"/>
        <v>113.5</v>
      </c>
      <c r="N32">
        <v>133.30000000000001</v>
      </c>
      <c r="O32">
        <f t="shared" si="6"/>
        <v>133.30000000000001</v>
      </c>
      <c r="P32">
        <v>140.80000000000001</v>
      </c>
      <c r="Q32">
        <f t="shared" si="7"/>
        <v>140.80000000000001</v>
      </c>
      <c r="R32">
        <v>133.80000000000001</v>
      </c>
      <c r="S32">
        <f t="shared" si="8"/>
        <v>133.80000000000001</v>
      </c>
      <c r="T32">
        <v>94.1</v>
      </c>
      <c r="U32">
        <f t="shared" si="9"/>
        <v>94.1</v>
      </c>
      <c r="V32">
        <v>123.4</v>
      </c>
      <c r="W32">
        <f t="shared" si="10"/>
        <v>123.4</v>
      </c>
      <c r="X32">
        <v>121</v>
      </c>
      <c r="Y32">
        <f t="shared" si="11"/>
        <v>121</v>
      </c>
      <c r="Z32">
        <v>131.69999999999999</v>
      </c>
      <c r="AA32">
        <f t="shared" si="12"/>
        <v>131.69999999999999</v>
      </c>
      <c r="AB32">
        <v>127.5</v>
      </c>
      <c r="AC32">
        <f t="shared" si="13"/>
        <v>127.5</v>
      </c>
      <c r="AD32">
        <v>129.4</v>
      </c>
      <c r="AE32">
        <f t="shared" si="14"/>
        <v>129.4</v>
      </c>
      <c r="AF32">
        <v>128.80000000000001</v>
      </c>
      <c r="AG32">
        <f t="shared" si="15"/>
        <v>128.80000000000001</v>
      </c>
      <c r="AH32">
        <v>125.5</v>
      </c>
      <c r="AI32">
        <f t="shared" si="16"/>
        <v>125.5</v>
      </c>
      <c r="AJ32">
        <v>128.30000000000001</v>
      </c>
      <c r="AK32">
        <f t="shared" si="17"/>
        <v>128.30000000000001</v>
      </c>
      <c r="AL32" t="s">
        <v>32</v>
      </c>
      <c r="AN32">
        <v>123</v>
      </c>
      <c r="AO32">
        <f t="shared" si="18"/>
        <v>123</v>
      </c>
      <c r="AP32">
        <v>123</v>
      </c>
      <c r="AQ32">
        <f t="shared" si="19"/>
        <v>123</v>
      </c>
      <c r="AR32">
        <v>120.8</v>
      </c>
      <c r="AS32">
        <f t="shared" si="20"/>
        <v>120.8</v>
      </c>
      <c r="AT32">
        <v>114.1</v>
      </c>
      <c r="AU32">
        <f t="shared" si="21"/>
        <v>114.1</v>
      </c>
      <c r="AV32">
        <v>118</v>
      </c>
      <c r="AW32">
        <f t="shared" si="22"/>
        <v>118</v>
      </c>
      <c r="AX32">
        <v>122.9</v>
      </c>
      <c r="AY32">
        <f t="shared" si="23"/>
        <v>122.9</v>
      </c>
      <c r="AZ32">
        <v>112.7</v>
      </c>
      <c r="BA32">
        <f t="shared" si="24"/>
        <v>112.7</v>
      </c>
      <c r="BB32">
        <v>118.1</v>
      </c>
      <c r="BC32">
        <f t="shared" si="25"/>
        <v>118.1</v>
      </c>
      <c r="BD32">
        <v>124.7</v>
      </c>
      <c r="BE32">
        <f t="shared" si="26"/>
        <v>124.7</v>
      </c>
      <c r="BG32" t="s">
        <v>30</v>
      </c>
      <c r="BH32">
        <v>2013</v>
      </c>
      <c r="BI32" t="s">
        <v>44</v>
      </c>
      <c r="BJ32" t="s">
        <v>32</v>
      </c>
      <c r="BK32">
        <f t="shared" si="0"/>
        <v>111.1</v>
      </c>
      <c r="BM32" t="s">
        <v>30</v>
      </c>
      <c r="BN32">
        <v>119.9</v>
      </c>
    </row>
    <row r="33" spans="1:66" x14ac:dyDescent="0.3">
      <c r="A33" t="s">
        <v>30</v>
      </c>
      <c r="B33">
        <v>2015</v>
      </c>
      <c r="C33" t="s">
        <v>41</v>
      </c>
      <c r="D33">
        <v>124.7</v>
      </c>
      <c r="E33">
        <f t="shared" si="1"/>
        <v>124.7</v>
      </c>
      <c r="F33">
        <v>131.30000000000001</v>
      </c>
      <c r="G33">
        <f t="shared" si="2"/>
        <v>131.30000000000001</v>
      </c>
      <c r="H33">
        <v>121.3</v>
      </c>
      <c r="I33">
        <f t="shared" si="3"/>
        <v>121.3</v>
      </c>
      <c r="J33">
        <v>128.80000000000001</v>
      </c>
      <c r="K33">
        <f t="shared" si="4"/>
        <v>128.80000000000001</v>
      </c>
      <c r="L33">
        <v>114</v>
      </c>
      <c r="M33">
        <f t="shared" si="5"/>
        <v>114</v>
      </c>
      <c r="N33">
        <v>134.19999999999999</v>
      </c>
      <c r="O33">
        <f t="shared" si="6"/>
        <v>134.19999999999999</v>
      </c>
      <c r="P33">
        <v>153.6</v>
      </c>
      <c r="Q33">
        <f t="shared" si="7"/>
        <v>153.6</v>
      </c>
      <c r="R33">
        <v>137.9</v>
      </c>
      <c r="S33">
        <f t="shared" si="8"/>
        <v>137.9</v>
      </c>
      <c r="T33">
        <v>93.1</v>
      </c>
      <c r="U33">
        <f t="shared" si="9"/>
        <v>93.1</v>
      </c>
      <c r="V33">
        <v>123.9</v>
      </c>
      <c r="W33">
        <f t="shared" si="10"/>
        <v>123.9</v>
      </c>
      <c r="X33">
        <v>121.5</v>
      </c>
      <c r="Y33">
        <f t="shared" si="11"/>
        <v>121.5</v>
      </c>
      <c r="Z33">
        <v>132.5</v>
      </c>
      <c r="AA33">
        <f t="shared" si="12"/>
        <v>132.5</v>
      </c>
      <c r="AB33">
        <v>129.80000000000001</v>
      </c>
      <c r="AC33">
        <f t="shared" si="13"/>
        <v>129.80000000000001</v>
      </c>
      <c r="AD33">
        <v>130.1</v>
      </c>
      <c r="AE33">
        <f t="shared" si="14"/>
        <v>130.1</v>
      </c>
      <c r="AF33">
        <v>129.5</v>
      </c>
      <c r="AG33">
        <f t="shared" si="15"/>
        <v>129.5</v>
      </c>
      <c r="AH33">
        <v>126.3</v>
      </c>
      <c r="AI33">
        <f t="shared" si="16"/>
        <v>126.3</v>
      </c>
      <c r="AJ33">
        <v>129</v>
      </c>
      <c r="AK33">
        <f t="shared" si="17"/>
        <v>129</v>
      </c>
      <c r="AL33" t="s">
        <v>32</v>
      </c>
      <c r="AN33">
        <v>123.8</v>
      </c>
      <c r="AO33">
        <f t="shared" si="18"/>
        <v>123.8</v>
      </c>
      <c r="AP33">
        <v>123.7</v>
      </c>
      <c r="AQ33">
        <f t="shared" si="19"/>
        <v>123.7</v>
      </c>
      <c r="AR33">
        <v>121.1</v>
      </c>
      <c r="AS33">
        <f t="shared" si="20"/>
        <v>121.1</v>
      </c>
      <c r="AT33">
        <v>113.6</v>
      </c>
      <c r="AU33">
        <f t="shared" si="21"/>
        <v>113.6</v>
      </c>
      <c r="AV33">
        <v>118.5</v>
      </c>
      <c r="AW33">
        <f t="shared" si="22"/>
        <v>118.5</v>
      </c>
      <c r="AX33">
        <v>123.6</v>
      </c>
      <c r="AY33">
        <f t="shared" si="23"/>
        <v>123.6</v>
      </c>
      <c r="AZ33">
        <v>112.5</v>
      </c>
      <c r="BA33">
        <f t="shared" si="24"/>
        <v>112.5</v>
      </c>
      <c r="BB33">
        <v>118.2</v>
      </c>
      <c r="BC33">
        <f t="shared" si="25"/>
        <v>118.2</v>
      </c>
      <c r="BD33">
        <v>126.1</v>
      </c>
      <c r="BE33">
        <f t="shared" si="26"/>
        <v>126.1</v>
      </c>
      <c r="BG33" t="s">
        <v>33</v>
      </c>
      <c r="BH33">
        <v>2013</v>
      </c>
      <c r="BI33" t="s">
        <v>45</v>
      </c>
      <c r="BJ33">
        <v>111.1</v>
      </c>
      <c r="BK33">
        <f t="shared" si="0"/>
        <v>111.1</v>
      </c>
      <c r="BM33" t="s">
        <v>30</v>
      </c>
      <c r="BN33">
        <v>120.9</v>
      </c>
    </row>
    <row r="34" spans="1:66" x14ac:dyDescent="0.3">
      <c r="A34" t="s">
        <v>30</v>
      </c>
      <c r="B34">
        <v>2015</v>
      </c>
      <c r="C34" t="s">
        <v>42</v>
      </c>
      <c r="D34">
        <v>125.1</v>
      </c>
      <c r="E34">
        <f t="shared" si="1"/>
        <v>125.1</v>
      </c>
      <c r="F34">
        <v>131.1</v>
      </c>
      <c r="G34">
        <f t="shared" si="2"/>
        <v>131.1</v>
      </c>
      <c r="H34">
        <v>120.7</v>
      </c>
      <c r="I34">
        <f t="shared" si="3"/>
        <v>120.7</v>
      </c>
      <c r="J34">
        <v>129.19999999999999</v>
      </c>
      <c r="K34">
        <f t="shared" si="4"/>
        <v>129.19999999999999</v>
      </c>
      <c r="L34">
        <v>114.7</v>
      </c>
      <c r="M34">
        <f t="shared" si="5"/>
        <v>114.7</v>
      </c>
      <c r="N34">
        <v>132.30000000000001</v>
      </c>
      <c r="O34">
        <f t="shared" si="6"/>
        <v>132.30000000000001</v>
      </c>
      <c r="P34">
        <v>158.9</v>
      </c>
      <c r="Q34">
        <f t="shared" si="7"/>
        <v>158.9</v>
      </c>
      <c r="R34">
        <v>142.1</v>
      </c>
      <c r="S34">
        <f t="shared" si="8"/>
        <v>142.1</v>
      </c>
      <c r="T34">
        <v>92.5</v>
      </c>
      <c r="U34">
        <f t="shared" si="9"/>
        <v>92.5</v>
      </c>
      <c r="V34">
        <v>125.4</v>
      </c>
      <c r="W34">
        <f t="shared" si="10"/>
        <v>125.4</v>
      </c>
      <c r="X34">
        <v>121.9</v>
      </c>
      <c r="Y34">
        <f t="shared" si="11"/>
        <v>121.9</v>
      </c>
      <c r="Z34">
        <v>132.69999999999999</v>
      </c>
      <c r="AA34">
        <f t="shared" si="12"/>
        <v>132.69999999999999</v>
      </c>
      <c r="AB34">
        <v>131</v>
      </c>
      <c r="AC34">
        <f t="shared" si="13"/>
        <v>131</v>
      </c>
      <c r="AD34">
        <v>131</v>
      </c>
      <c r="AE34">
        <f t="shared" si="14"/>
        <v>131</v>
      </c>
      <c r="AF34">
        <v>130.4</v>
      </c>
      <c r="AG34">
        <f t="shared" si="15"/>
        <v>130.4</v>
      </c>
      <c r="AH34">
        <v>126.8</v>
      </c>
      <c r="AI34">
        <f t="shared" si="16"/>
        <v>126.8</v>
      </c>
      <c r="AJ34">
        <v>129.9</v>
      </c>
      <c r="AK34">
        <f t="shared" si="17"/>
        <v>129.9</v>
      </c>
      <c r="AL34" t="s">
        <v>32</v>
      </c>
      <c r="AN34">
        <v>123.7</v>
      </c>
      <c r="AO34">
        <f t="shared" si="18"/>
        <v>123.7</v>
      </c>
      <c r="AP34">
        <v>124.5</v>
      </c>
      <c r="AQ34">
        <f t="shared" si="19"/>
        <v>124.5</v>
      </c>
      <c r="AR34">
        <v>121.4</v>
      </c>
      <c r="AS34">
        <f t="shared" si="20"/>
        <v>121.4</v>
      </c>
      <c r="AT34">
        <v>113.8</v>
      </c>
      <c r="AU34">
        <f t="shared" si="21"/>
        <v>113.8</v>
      </c>
      <c r="AV34">
        <v>119.6</v>
      </c>
      <c r="AW34">
        <f t="shared" si="22"/>
        <v>119.6</v>
      </c>
      <c r="AX34">
        <v>124.5</v>
      </c>
      <c r="AY34">
        <f t="shared" si="23"/>
        <v>124.5</v>
      </c>
      <c r="AZ34">
        <v>113.7</v>
      </c>
      <c r="BA34">
        <f t="shared" si="24"/>
        <v>113.7</v>
      </c>
      <c r="BB34">
        <v>118.8</v>
      </c>
      <c r="BC34">
        <f t="shared" si="25"/>
        <v>118.8</v>
      </c>
      <c r="BD34">
        <v>127</v>
      </c>
      <c r="BE34">
        <f t="shared" si="26"/>
        <v>127</v>
      </c>
      <c r="BG34" t="s">
        <v>34</v>
      </c>
      <c r="BH34">
        <v>2013</v>
      </c>
      <c r="BI34" t="s">
        <v>45</v>
      </c>
      <c r="BJ34">
        <v>111.1</v>
      </c>
      <c r="BK34">
        <f t="shared" si="0"/>
        <v>111.1</v>
      </c>
      <c r="BM34" t="s">
        <v>30</v>
      </c>
      <c r="BN34">
        <v>121.6</v>
      </c>
    </row>
    <row r="35" spans="1:66" x14ac:dyDescent="0.3">
      <c r="A35" t="s">
        <v>30</v>
      </c>
      <c r="B35">
        <v>2015</v>
      </c>
      <c r="C35" t="s">
        <v>43</v>
      </c>
      <c r="D35">
        <v>125.6</v>
      </c>
      <c r="E35">
        <f t="shared" si="1"/>
        <v>125.6</v>
      </c>
      <c r="F35">
        <v>130.4</v>
      </c>
      <c r="G35">
        <f t="shared" si="2"/>
        <v>130.4</v>
      </c>
      <c r="H35">
        <v>120.8</v>
      </c>
      <c r="I35">
        <f t="shared" si="3"/>
        <v>120.8</v>
      </c>
      <c r="J35">
        <v>129.4</v>
      </c>
      <c r="K35">
        <f t="shared" si="4"/>
        <v>129.4</v>
      </c>
      <c r="L35">
        <v>115.8</v>
      </c>
      <c r="M35">
        <f t="shared" si="5"/>
        <v>115.8</v>
      </c>
      <c r="N35">
        <v>133.19999999999999</v>
      </c>
      <c r="O35">
        <f t="shared" si="6"/>
        <v>133.19999999999999</v>
      </c>
      <c r="P35">
        <v>157.69999999999999</v>
      </c>
      <c r="Q35">
        <f t="shared" si="7"/>
        <v>157.69999999999999</v>
      </c>
      <c r="R35">
        <v>154.19999999999999</v>
      </c>
      <c r="S35">
        <f t="shared" si="8"/>
        <v>154.19999999999999</v>
      </c>
      <c r="T35">
        <v>93.7</v>
      </c>
      <c r="U35">
        <f t="shared" si="9"/>
        <v>93.7</v>
      </c>
      <c r="V35">
        <v>126.6</v>
      </c>
      <c r="W35">
        <f t="shared" si="10"/>
        <v>126.6</v>
      </c>
      <c r="X35">
        <v>122.3</v>
      </c>
      <c r="Y35">
        <f t="shared" si="11"/>
        <v>122.3</v>
      </c>
      <c r="Z35">
        <v>133.1</v>
      </c>
      <c r="AA35">
        <f t="shared" si="12"/>
        <v>133.1</v>
      </c>
      <c r="AB35">
        <v>131.80000000000001</v>
      </c>
      <c r="AC35">
        <f t="shared" si="13"/>
        <v>131.80000000000001</v>
      </c>
      <c r="AD35">
        <v>131.5</v>
      </c>
      <c r="AE35">
        <f t="shared" si="14"/>
        <v>131.5</v>
      </c>
      <c r="AF35">
        <v>131.1</v>
      </c>
      <c r="AG35">
        <f t="shared" si="15"/>
        <v>131.1</v>
      </c>
      <c r="AH35">
        <v>127.3</v>
      </c>
      <c r="AI35">
        <f t="shared" si="16"/>
        <v>127.3</v>
      </c>
      <c r="AJ35">
        <v>130.6</v>
      </c>
      <c r="AK35">
        <f t="shared" si="17"/>
        <v>130.6</v>
      </c>
      <c r="AL35" t="s">
        <v>32</v>
      </c>
      <c r="AN35">
        <v>124.4</v>
      </c>
      <c r="AO35">
        <f t="shared" si="18"/>
        <v>124.4</v>
      </c>
      <c r="AP35">
        <v>125.1</v>
      </c>
      <c r="AQ35">
        <f t="shared" si="19"/>
        <v>125.1</v>
      </c>
      <c r="AR35">
        <v>122</v>
      </c>
      <c r="AS35">
        <f t="shared" si="20"/>
        <v>122</v>
      </c>
      <c r="AT35">
        <v>113.8</v>
      </c>
      <c r="AU35">
        <f t="shared" si="21"/>
        <v>113.8</v>
      </c>
      <c r="AV35">
        <v>120.1</v>
      </c>
      <c r="AW35">
        <f t="shared" si="22"/>
        <v>120.1</v>
      </c>
      <c r="AX35">
        <v>125.1</v>
      </c>
      <c r="AY35">
        <f t="shared" si="23"/>
        <v>125.1</v>
      </c>
      <c r="AZ35">
        <v>114.2</v>
      </c>
      <c r="BA35">
        <f t="shared" si="24"/>
        <v>114.2</v>
      </c>
      <c r="BB35">
        <v>119.2</v>
      </c>
      <c r="BC35">
        <f t="shared" si="25"/>
        <v>119.2</v>
      </c>
      <c r="BD35">
        <v>127.7</v>
      </c>
      <c r="BE35">
        <f t="shared" si="26"/>
        <v>127.7</v>
      </c>
      <c r="BG35" t="s">
        <v>30</v>
      </c>
      <c r="BH35">
        <v>2013</v>
      </c>
      <c r="BI35" t="s">
        <v>46</v>
      </c>
      <c r="BJ35" t="s">
        <v>32</v>
      </c>
      <c r="BK35">
        <f t="shared" si="0"/>
        <v>110.7</v>
      </c>
      <c r="BM35" t="s">
        <v>30</v>
      </c>
      <c r="BN35">
        <v>122.4</v>
      </c>
    </row>
    <row r="36" spans="1:66" x14ac:dyDescent="0.3">
      <c r="A36" t="s">
        <v>30</v>
      </c>
      <c r="B36">
        <v>2015</v>
      </c>
      <c r="C36" t="s">
        <v>45</v>
      </c>
      <c r="D36">
        <v>126.1</v>
      </c>
      <c r="E36">
        <f t="shared" si="1"/>
        <v>126.1</v>
      </c>
      <c r="F36">
        <v>130.6</v>
      </c>
      <c r="G36">
        <f t="shared" si="2"/>
        <v>130.6</v>
      </c>
      <c r="H36">
        <v>121.7</v>
      </c>
      <c r="I36">
        <f t="shared" si="3"/>
        <v>121.7</v>
      </c>
      <c r="J36">
        <v>129.5</v>
      </c>
      <c r="K36">
        <f t="shared" si="4"/>
        <v>129.5</v>
      </c>
      <c r="L36">
        <v>117.8</v>
      </c>
      <c r="M36">
        <f t="shared" si="5"/>
        <v>117.8</v>
      </c>
      <c r="N36">
        <v>132.1</v>
      </c>
      <c r="O36">
        <f t="shared" si="6"/>
        <v>132.1</v>
      </c>
      <c r="P36">
        <v>155.19999999999999</v>
      </c>
      <c r="Q36">
        <f t="shared" si="7"/>
        <v>155.19999999999999</v>
      </c>
      <c r="R36">
        <v>160.80000000000001</v>
      </c>
      <c r="S36">
        <f t="shared" si="8"/>
        <v>160.80000000000001</v>
      </c>
      <c r="T36">
        <v>94.5</v>
      </c>
      <c r="U36">
        <f t="shared" si="9"/>
        <v>94.5</v>
      </c>
      <c r="V36">
        <v>128.30000000000001</v>
      </c>
      <c r="W36">
        <f t="shared" si="10"/>
        <v>128.30000000000001</v>
      </c>
      <c r="X36">
        <v>123.1</v>
      </c>
      <c r="Y36">
        <f t="shared" si="11"/>
        <v>123.1</v>
      </c>
      <c r="Z36">
        <v>134.19999999999999</v>
      </c>
      <c r="AA36">
        <f t="shared" si="12"/>
        <v>134.19999999999999</v>
      </c>
      <c r="AB36">
        <v>132.4</v>
      </c>
      <c r="AC36">
        <f t="shared" si="13"/>
        <v>132.4</v>
      </c>
      <c r="AD36">
        <v>132.19999999999999</v>
      </c>
      <c r="AE36">
        <f t="shared" si="14"/>
        <v>132.19999999999999</v>
      </c>
      <c r="AF36">
        <v>132.1</v>
      </c>
      <c r="AG36">
        <f t="shared" si="15"/>
        <v>132.1</v>
      </c>
      <c r="AH36">
        <v>128.19999999999999</v>
      </c>
      <c r="AI36">
        <f t="shared" si="16"/>
        <v>128.19999999999999</v>
      </c>
      <c r="AJ36">
        <v>131.5</v>
      </c>
      <c r="AK36">
        <f t="shared" si="17"/>
        <v>131.5</v>
      </c>
      <c r="AL36" t="s">
        <v>32</v>
      </c>
      <c r="AN36">
        <v>125.6</v>
      </c>
      <c r="AO36">
        <f t="shared" si="18"/>
        <v>125.6</v>
      </c>
      <c r="AP36">
        <v>125.6</v>
      </c>
      <c r="AQ36">
        <f t="shared" si="19"/>
        <v>125.6</v>
      </c>
      <c r="AR36">
        <v>122.6</v>
      </c>
      <c r="AS36">
        <f t="shared" si="20"/>
        <v>122.6</v>
      </c>
      <c r="AT36">
        <v>114</v>
      </c>
      <c r="AU36">
        <f t="shared" si="21"/>
        <v>114</v>
      </c>
      <c r="AV36">
        <v>120.9</v>
      </c>
      <c r="AW36">
        <f t="shared" si="22"/>
        <v>120.9</v>
      </c>
      <c r="AX36">
        <v>125.8</v>
      </c>
      <c r="AY36">
        <f t="shared" si="23"/>
        <v>125.8</v>
      </c>
      <c r="AZ36">
        <v>114.2</v>
      </c>
      <c r="BA36">
        <f t="shared" si="24"/>
        <v>114.2</v>
      </c>
      <c r="BB36">
        <v>119.6</v>
      </c>
      <c r="BC36">
        <f t="shared" si="25"/>
        <v>119.6</v>
      </c>
      <c r="BD36">
        <v>128.30000000000001</v>
      </c>
      <c r="BE36">
        <f t="shared" si="26"/>
        <v>128.30000000000001</v>
      </c>
      <c r="BG36" t="s">
        <v>33</v>
      </c>
      <c r="BH36">
        <v>2013</v>
      </c>
      <c r="BI36" t="s">
        <v>46</v>
      </c>
      <c r="BJ36">
        <v>110.7</v>
      </c>
      <c r="BK36">
        <f t="shared" si="0"/>
        <v>110.7</v>
      </c>
      <c r="BM36" t="s">
        <v>30</v>
      </c>
      <c r="BN36">
        <v>122.9</v>
      </c>
    </row>
    <row r="37" spans="1:66" x14ac:dyDescent="0.3">
      <c r="A37" t="s">
        <v>30</v>
      </c>
      <c r="B37">
        <v>2015</v>
      </c>
      <c r="C37" t="s">
        <v>46</v>
      </c>
      <c r="D37">
        <v>126.3</v>
      </c>
      <c r="E37">
        <f t="shared" si="1"/>
        <v>126.3</v>
      </c>
      <c r="F37">
        <v>131.30000000000001</v>
      </c>
      <c r="G37">
        <f t="shared" si="2"/>
        <v>131.30000000000001</v>
      </c>
      <c r="H37">
        <v>123.3</v>
      </c>
      <c r="I37">
        <f t="shared" si="3"/>
        <v>123.3</v>
      </c>
      <c r="J37">
        <v>129.80000000000001</v>
      </c>
      <c r="K37">
        <f t="shared" si="4"/>
        <v>129.80000000000001</v>
      </c>
      <c r="L37">
        <v>118.3</v>
      </c>
      <c r="M37">
        <f t="shared" si="5"/>
        <v>118.3</v>
      </c>
      <c r="N37">
        <v>131.6</v>
      </c>
      <c r="O37">
        <f t="shared" si="6"/>
        <v>131.6</v>
      </c>
      <c r="P37">
        <v>145.5</v>
      </c>
      <c r="Q37">
        <f t="shared" si="7"/>
        <v>145.5</v>
      </c>
      <c r="R37">
        <v>162.1</v>
      </c>
      <c r="S37">
        <f t="shared" si="8"/>
        <v>162.1</v>
      </c>
      <c r="T37">
        <v>95.4</v>
      </c>
      <c r="U37">
        <f t="shared" si="9"/>
        <v>95.4</v>
      </c>
      <c r="V37">
        <v>128.9</v>
      </c>
      <c r="W37">
        <f t="shared" si="10"/>
        <v>128.9</v>
      </c>
      <c r="X37">
        <v>123.3</v>
      </c>
      <c r="Y37">
        <f t="shared" si="11"/>
        <v>123.3</v>
      </c>
      <c r="Z37">
        <v>135.1</v>
      </c>
      <c r="AA37">
        <f t="shared" si="12"/>
        <v>135.1</v>
      </c>
      <c r="AB37">
        <v>131.4</v>
      </c>
      <c r="AC37">
        <f t="shared" si="13"/>
        <v>131.4</v>
      </c>
      <c r="AD37">
        <v>133.1</v>
      </c>
      <c r="AE37">
        <f t="shared" si="14"/>
        <v>133.1</v>
      </c>
      <c r="AF37">
        <v>132.5</v>
      </c>
      <c r="AG37">
        <f t="shared" si="15"/>
        <v>132.5</v>
      </c>
      <c r="AH37">
        <v>128.5</v>
      </c>
      <c r="AI37">
        <f t="shared" si="16"/>
        <v>128.5</v>
      </c>
      <c r="AJ37">
        <v>131.9</v>
      </c>
      <c r="AK37">
        <f t="shared" si="17"/>
        <v>131.9</v>
      </c>
      <c r="AL37" t="s">
        <v>32</v>
      </c>
      <c r="AN37">
        <v>125.7</v>
      </c>
      <c r="AO37">
        <f t="shared" si="18"/>
        <v>125.7</v>
      </c>
      <c r="AP37">
        <v>126</v>
      </c>
      <c r="AQ37">
        <f t="shared" si="19"/>
        <v>126</v>
      </c>
      <c r="AR37">
        <v>123.1</v>
      </c>
      <c r="AS37">
        <f t="shared" si="20"/>
        <v>123.1</v>
      </c>
      <c r="AT37">
        <v>114</v>
      </c>
      <c r="AU37">
        <f t="shared" si="21"/>
        <v>114</v>
      </c>
      <c r="AV37">
        <v>121.6</v>
      </c>
      <c r="AW37">
        <f t="shared" si="22"/>
        <v>121.6</v>
      </c>
      <c r="AX37">
        <v>125.6</v>
      </c>
      <c r="AY37">
        <f t="shared" si="23"/>
        <v>125.6</v>
      </c>
      <c r="AZ37">
        <v>114.1</v>
      </c>
      <c r="BA37">
        <f t="shared" si="24"/>
        <v>114.1</v>
      </c>
      <c r="BB37">
        <v>119.8</v>
      </c>
      <c r="BC37">
        <f t="shared" si="25"/>
        <v>119.8</v>
      </c>
      <c r="BD37">
        <v>127.9</v>
      </c>
      <c r="BE37">
        <f t="shared" si="26"/>
        <v>127.9</v>
      </c>
      <c r="BG37" t="s">
        <v>34</v>
      </c>
      <c r="BH37">
        <v>2013</v>
      </c>
      <c r="BI37" t="s">
        <v>46</v>
      </c>
      <c r="BJ37">
        <v>110.7</v>
      </c>
      <c r="BK37">
        <f t="shared" si="0"/>
        <v>110.7</v>
      </c>
      <c r="BM37" t="s">
        <v>30</v>
      </c>
      <c r="BN37">
        <v>122.4</v>
      </c>
    </row>
    <row r="38" spans="1:66" x14ac:dyDescent="0.3">
      <c r="A38" t="s">
        <v>30</v>
      </c>
      <c r="B38">
        <v>2016</v>
      </c>
      <c r="C38" t="s">
        <v>31</v>
      </c>
      <c r="D38">
        <v>126.8</v>
      </c>
      <c r="E38">
        <f t="shared" si="1"/>
        <v>126.8</v>
      </c>
      <c r="F38">
        <v>133.19999999999999</v>
      </c>
      <c r="G38">
        <f t="shared" si="2"/>
        <v>133.19999999999999</v>
      </c>
      <c r="H38">
        <v>126.5</v>
      </c>
      <c r="I38">
        <f t="shared" si="3"/>
        <v>126.5</v>
      </c>
      <c r="J38">
        <v>130.30000000000001</v>
      </c>
      <c r="K38">
        <f t="shared" si="4"/>
        <v>130.30000000000001</v>
      </c>
      <c r="L38">
        <v>118.9</v>
      </c>
      <c r="M38">
        <f t="shared" si="5"/>
        <v>118.9</v>
      </c>
      <c r="N38">
        <v>131.6</v>
      </c>
      <c r="O38">
        <f t="shared" si="6"/>
        <v>131.6</v>
      </c>
      <c r="P38">
        <v>140.1</v>
      </c>
      <c r="Q38">
        <f t="shared" si="7"/>
        <v>140.1</v>
      </c>
      <c r="R38">
        <v>163.80000000000001</v>
      </c>
      <c r="S38">
        <f t="shared" si="8"/>
        <v>163.80000000000001</v>
      </c>
      <c r="T38">
        <v>97.7</v>
      </c>
      <c r="U38">
        <f t="shared" si="9"/>
        <v>97.7</v>
      </c>
      <c r="V38">
        <v>129.6</v>
      </c>
      <c r="W38">
        <f t="shared" si="10"/>
        <v>129.6</v>
      </c>
      <c r="X38">
        <v>124.3</v>
      </c>
      <c r="Y38">
        <f t="shared" si="11"/>
        <v>124.3</v>
      </c>
      <c r="Z38">
        <v>135.9</v>
      </c>
      <c r="AA38">
        <f t="shared" si="12"/>
        <v>135.9</v>
      </c>
      <c r="AB38">
        <v>131.4</v>
      </c>
      <c r="AC38">
        <f t="shared" si="13"/>
        <v>131.4</v>
      </c>
      <c r="AD38">
        <v>133.6</v>
      </c>
      <c r="AE38">
        <f t="shared" si="14"/>
        <v>133.6</v>
      </c>
      <c r="AF38">
        <v>133.19999999999999</v>
      </c>
      <c r="AG38">
        <f t="shared" si="15"/>
        <v>133.19999999999999</v>
      </c>
      <c r="AH38">
        <v>128.9</v>
      </c>
      <c r="AI38">
        <f t="shared" si="16"/>
        <v>128.9</v>
      </c>
      <c r="AJ38">
        <v>132.6</v>
      </c>
      <c r="AK38">
        <f t="shared" si="17"/>
        <v>132.6</v>
      </c>
      <c r="AL38" t="s">
        <v>32</v>
      </c>
      <c r="AN38">
        <v>126.2</v>
      </c>
      <c r="AO38">
        <f t="shared" si="18"/>
        <v>126.2</v>
      </c>
      <c r="AP38">
        <v>126.6</v>
      </c>
      <c r="AQ38">
        <f t="shared" si="19"/>
        <v>126.6</v>
      </c>
      <c r="AR38">
        <v>123.7</v>
      </c>
      <c r="AS38">
        <f t="shared" si="20"/>
        <v>123.7</v>
      </c>
      <c r="AT38">
        <v>113.6</v>
      </c>
      <c r="AU38">
        <f t="shared" si="21"/>
        <v>113.6</v>
      </c>
      <c r="AV38">
        <v>121.4</v>
      </c>
      <c r="AW38">
        <f t="shared" si="22"/>
        <v>121.4</v>
      </c>
      <c r="AX38">
        <v>126.2</v>
      </c>
      <c r="AY38">
        <f t="shared" si="23"/>
        <v>126.2</v>
      </c>
      <c r="AZ38">
        <v>114.9</v>
      </c>
      <c r="BA38">
        <f t="shared" si="24"/>
        <v>114.9</v>
      </c>
      <c r="BB38">
        <v>120.1</v>
      </c>
      <c r="BC38">
        <f t="shared" si="25"/>
        <v>120.1</v>
      </c>
      <c r="BD38">
        <v>128.1</v>
      </c>
      <c r="BE38">
        <f t="shared" si="26"/>
        <v>128.1</v>
      </c>
      <c r="BG38" t="s">
        <v>30</v>
      </c>
      <c r="BH38">
        <v>2014</v>
      </c>
      <c r="BI38" t="s">
        <v>31</v>
      </c>
      <c r="BJ38" t="s">
        <v>32</v>
      </c>
      <c r="BK38">
        <f t="shared" si="0"/>
        <v>111.6</v>
      </c>
      <c r="BM38" t="s">
        <v>30</v>
      </c>
      <c r="BN38">
        <v>123.4</v>
      </c>
    </row>
    <row r="39" spans="1:66" x14ac:dyDescent="0.3">
      <c r="A39" t="s">
        <v>30</v>
      </c>
      <c r="B39">
        <v>2016</v>
      </c>
      <c r="C39" t="s">
        <v>35</v>
      </c>
      <c r="D39">
        <v>127.1</v>
      </c>
      <c r="E39">
        <f t="shared" si="1"/>
        <v>127.1</v>
      </c>
      <c r="F39">
        <v>133.69999999999999</v>
      </c>
      <c r="G39">
        <f t="shared" si="2"/>
        <v>133.69999999999999</v>
      </c>
      <c r="H39">
        <v>127.7</v>
      </c>
      <c r="I39">
        <f t="shared" si="3"/>
        <v>127.7</v>
      </c>
      <c r="J39">
        <v>130.69999999999999</v>
      </c>
      <c r="K39">
        <f t="shared" si="4"/>
        <v>130.69999999999999</v>
      </c>
      <c r="L39">
        <v>118.5</v>
      </c>
      <c r="M39">
        <f t="shared" si="5"/>
        <v>118.5</v>
      </c>
      <c r="N39">
        <v>130.4</v>
      </c>
      <c r="O39">
        <f t="shared" si="6"/>
        <v>130.4</v>
      </c>
      <c r="P39">
        <v>130.9</v>
      </c>
      <c r="Q39">
        <f t="shared" si="7"/>
        <v>130.9</v>
      </c>
      <c r="R39">
        <v>162.80000000000001</v>
      </c>
      <c r="S39">
        <f t="shared" si="8"/>
        <v>162.80000000000001</v>
      </c>
      <c r="T39">
        <v>98.7</v>
      </c>
      <c r="U39">
        <f t="shared" si="9"/>
        <v>98.7</v>
      </c>
      <c r="V39">
        <v>130.6</v>
      </c>
      <c r="W39">
        <f t="shared" si="10"/>
        <v>130.6</v>
      </c>
      <c r="X39">
        <v>124.8</v>
      </c>
      <c r="Y39">
        <f t="shared" si="11"/>
        <v>124.8</v>
      </c>
      <c r="Z39">
        <v>136.4</v>
      </c>
      <c r="AA39">
        <f t="shared" si="12"/>
        <v>136.4</v>
      </c>
      <c r="AB39">
        <v>130.30000000000001</v>
      </c>
      <c r="AC39">
        <f t="shared" si="13"/>
        <v>130.30000000000001</v>
      </c>
      <c r="AD39">
        <v>134.4</v>
      </c>
      <c r="AE39">
        <f t="shared" si="14"/>
        <v>134.4</v>
      </c>
      <c r="AF39">
        <v>133.9</v>
      </c>
      <c r="AG39">
        <f t="shared" si="15"/>
        <v>133.9</v>
      </c>
      <c r="AH39">
        <v>129.80000000000001</v>
      </c>
      <c r="AI39">
        <f t="shared" si="16"/>
        <v>129.80000000000001</v>
      </c>
      <c r="AJ39">
        <v>133.4</v>
      </c>
      <c r="AK39">
        <f t="shared" si="17"/>
        <v>133.4</v>
      </c>
      <c r="AL39" t="s">
        <v>32</v>
      </c>
      <c r="AN39">
        <v>127.5</v>
      </c>
      <c r="AO39">
        <f t="shared" si="18"/>
        <v>127.5</v>
      </c>
      <c r="AP39">
        <v>127.1</v>
      </c>
      <c r="AQ39">
        <f t="shared" si="19"/>
        <v>127.1</v>
      </c>
      <c r="AR39">
        <v>124.3</v>
      </c>
      <c r="AS39">
        <f t="shared" si="20"/>
        <v>124.3</v>
      </c>
      <c r="AT39">
        <v>113.9</v>
      </c>
      <c r="AU39">
        <f t="shared" si="21"/>
        <v>113.9</v>
      </c>
      <c r="AV39">
        <v>122.3</v>
      </c>
      <c r="AW39">
        <f t="shared" si="22"/>
        <v>122.3</v>
      </c>
      <c r="AX39">
        <v>127.1</v>
      </c>
      <c r="AY39">
        <f t="shared" si="23"/>
        <v>127.1</v>
      </c>
      <c r="AZ39">
        <v>116.8</v>
      </c>
      <c r="BA39">
        <f t="shared" si="24"/>
        <v>116.8</v>
      </c>
      <c r="BB39">
        <v>120.9</v>
      </c>
      <c r="BC39">
        <f t="shared" si="25"/>
        <v>120.9</v>
      </c>
      <c r="BD39">
        <v>127.9</v>
      </c>
      <c r="BE39">
        <f t="shared" si="26"/>
        <v>127.9</v>
      </c>
      <c r="BG39" t="s">
        <v>33</v>
      </c>
      <c r="BH39">
        <v>2014</v>
      </c>
      <c r="BI39" t="s">
        <v>31</v>
      </c>
      <c r="BJ39">
        <v>111.6</v>
      </c>
      <c r="BK39">
        <f t="shared" si="0"/>
        <v>111.6</v>
      </c>
      <c r="BM39" t="s">
        <v>30</v>
      </c>
      <c r="BN39">
        <v>124.4</v>
      </c>
    </row>
    <row r="40" spans="1:66" x14ac:dyDescent="0.3">
      <c r="A40" t="s">
        <v>30</v>
      </c>
      <c r="B40">
        <v>2016</v>
      </c>
      <c r="C40" t="s">
        <v>36</v>
      </c>
      <c r="D40">
        <v>127.3</v>
      </c>
      <c r="E40">
        <f t="shared" si="1"/>
        <v>127.3</v>
      </c>
      <c r="F40">
        <v>134.4</v>
      </c>
      <c r="G40">
        <f t="shared" si="2"/>
        <v>134.4</v>
      </c>
      <c r="H40">
        <v>125.1</v>
      </c>
      <c r="I40">
        <f t="shared" si="3"/>
        <v>125.1</v>
      </c>
      <c r="J40">
        <v>130.5</v>
      </c>
      <c r="K40">
        <f t="shared" si="4"/>
        <v>130.5</v>
      </c>
      <c r="L40">
        <v>118.3</v>
      </c>
      <c r="M40">
        <f t="shared" si="5"/>
        <v>118.3</v>
      </c>
      <c r="N40">
        <v>131.69999999999999</v>
      </c>
      <c r="O40">
        <f t="shared" si="6"/>
        <v>131.69999999999999</v>
      </c>
      <c r="P40">
        <v>130.69999999999999</v>
      </c>
      <c r="Q40">
        <f t="shared" si="7"/>
        <v>130.69999999999999</v>
      </c>
      <c r="R40">
        <v>161.19999999999999</v>
      </c>
      <c r="S40">
        <f t="shared" si="8"/>
        <v>161.19999999999999</v>
      </c>
      <c r="T40">
        <v>100.4</v>
      </c>
      <c r="U40">
        <f t="shared" si="9"/>
        <v>100.4</v>
      </c>
      <c r="V40">
        <v>130.80000000000001</v>
      </c>
      <c r="W40">
        <f t="shared" si="10"/>
        <v>130.80000000000001</v>
      </c>
      <c r="X40">
        <v>124.9</v>
      </c>
      <c r="Y40">
        <f t="shared" si="11"/>
        <v>124.9</v>
      </c>
      <c r="Z40">
        <v>137</v>
      </c>
      <c r="AA40">
        <f t="shared" si="12"/>
        <v>137</v>
      </c>
      <c r="AB40">
        <v>130.4</v>
      </c>
      <c r="AC40">
        <f t="shared" si="13"/>
        <v>130.4</v>
      </c>
      <c r="AD40">
        <v>135</v>
      </c>
      <c r="AE40">
        <f t="shared" si="14"/>
        <v>135</v>
      </c>
      <c r="AF40">
        <v>134.4</v>
      </c>
      <c r="AG40">
        <f t="shared" si="15"/>
        <v>134.4</v>
      </c>
      <c r="AH40">
        <v>130.19999999999999</v>
      </c>
      <c r="AI40">
        <f t="shared" si="16"/>
        <v>130.19999999999999</v>
      </c>
      <c r="AJ40">
        <v>133.80000000000001</v>
      </c>
      <c r="AK40">
        <f t="shared" si="17"/>
        <v>133.80000000000001</v>
      </c>
      <c r="AL40" t="s">
        <v>32</v>
      </c>
      <c r="AN40">
        <v>127</v>
      </c>
      <c r="AO40">
        <f t="shared" si="18"/>
        <v>127</v>
      </c>
      <c r="AP40">
        <v>127.7</v>
      </c>
      <c r="AQ40">
        <f t="shared" si="19"/>
        <v>127.7</v>
      </c>
      <c r="AR40">
        <v>124.8</v>
      </c>
      <c r="AS40">
        <f t="shared" si="20"/>
        <v>124.8</v>
      </c>
      <c r="AT40">
        <v>113.6</v>
      </c>
      <c r="AU40">
        <f t="shared" si="21"/>
        <v>113.6</v>
      </c>
      <c r="AV40">
        <v>122.5</v>
      </c>
      <c r="AW40">
        <f t="shared" si="22"/>
        <v>122.5</v>
      </c>
      <c r="AX40">
        <v>127.5</v>
      </c>
      <c r="AY40">
        <f t="shared" si="23"/>
        <v>127.5</v>
      </c>
      <c r="AZ40">
        <v>117.4</v>
      </c>
      <c r="BA40">
        <f t="shared" si="24"/>
        <v>117.4</v>
      </c>
      <c r="BB40">
        <v>121.1</v>
      </c>
      <c r="BC40">
        <f t="shared" si="25"/>
        <v>121.1</v>
      </c>
      <c r="BD40">
        <v>128</v>
      </c>
      <c r="BE40">
        <f t="shared" si="26"/>
        <v>128</v>
      </c>
      <c r="BG40" t="s">
        <v>34</v>
      </c>
      <c r="BH40">
        <v>2014</v>
      </c>
      <c r="BI40" t="s">
        <v>31</v>
      </c>
      <c r="BJ40">
        <v>111.6</v>
      </c>
      <c r="BK40">
        <f t="shared" si="0"/>
        <v>111.6</v>
      </c>
      <c r="BM40" t="s">
        <v>30</v>
      </c>
      <c r="BN40">
        <v>124.9</v>
      </c>
    </row>
    <row r="41" spans="1:66" x14ac:dyDescent="0.3">
      <c r="A41" t="s">
        <v>30</v>
      </c>
      <c r="B41">
        <v>2016</v>
      </c>
      <c r="C41" t="s">
        <v>37</v>
      </c>
      <c r="D41">
        <v>127.4</v>
      </c>
      <c r="E41">
        <f t="shared" si="1"/>
        <v>127.4</v>
      </c>
      <c r="F41">
        <v>135.4</v>
      </c>
      <c r="G41">
        <f t="shared" si="2"/>
        <v>135.4</v>
      </c>
      <c r="H41">
        <v>123.4</v>
      </c>
      <c r="I41">
        <f t="shared" si="3"/>
        <v>123.4</v>
      </c>
      <c r="J41">
        <v>131.30000000000001</v>
      </c>
      <c r="K41">
        <f t="shared" si="4"/>
        <v>131.30000000000001</v>
      </c>
      <c r="L41">
        <v>118.2</v>
      </c>
      <c r="M41">
        <f t="shared" si="5"/>
        <v>118.2</v>
      </c>
      <c r="N41">
        <v>138.1</v>
      </c>
      <c r="O41">
        <f t="shared" si="6"/>
        <v>138.1</v>
      </c>
      <c r="P41">
        <v>134.1</v>
      </c>
      <c r="Q41">
        <f t="shared" si="7"/>
        <v>134.1</v>
      </c>
      <c r="R41">
        <v>162.69999999999999</v>
      </c>
      <c r="S41">
        <f t="shared" si="8"/>
        <v>162.69999999999999</v>
      </c>
      <c r="T41">
        <v>105</v>
      </c>
      <c r="U41">
        <f t="shared" si="9"/>
        <v>105</v>
      </c>
      <c r="V41">
        <v>131.4</v>
      </c>
      <c r="W41">
        <f t="shared" si="10"/>
        <v>131.4</v>
      </c>
      <c r="X41">
        <v>125.4</v>
      </c>
      <c r="Y41">
        <f t="shared" si="11"/>
        <v>125.4</v>
      </c>
      <c r="Z41">
        <v>137.4</v>
      </c>
      <c r="AA41">
        <f t="shared" si="12"/>
        <v>137.4</v>
      </c>
      <c r="AB41">
        <v>131.80000000000001</v>
      </c>
      <c r="AC41">
        <f t="shared" si="13"/>
        <v>131.80000000000001</v>
      </c>
      <c r="AD41">
        <v>135.5</v>
      </c>
      <c r="AE41">
        <f t="shared" si="14"/>
        <v>135.5</v>
      </c>
      <c r="AF41">
        <v>135</v>
      </c>
      <c r="AG41">
        <f t="shared" si="15"/>
        <v>135</v>
      </c>
      <c r="AH41">
        <v>130.6</v>
      </c>
      <c r="AI41">
        <f t="shared" si="16"/>
        <v>130.6</v>
      </c>
      <c r="AJ41">
        <v>134.4</v>
      </c>
      <c r="AK41">
        <f t="shared" si="17"/>
        <v>134.4</v>
      </c>
      <c r="AL41" t="s">
        <v>32</v>
      </c>
      <c r="AN41">
        <v>127</v>
      </c>
      <c r="AO41">
        <f t="shared" si="18"/>
        <v>127</v>
      </c>
      <c r="AP41">
        <v>128</v>
      </c>
      <c r="AQ41">
        <f t="shared" si="19"/>
        <v>128</v>
      </c>
      <c r="AR41">
        <v>125.2</v>
      </c>
      <c r="AS41">
        <f t="shared" si="20"/>
        <v>125.2</v>
      </c>
      <c r="AT41">
        <v>114.4</v>
      </c>
      <c r="AU41">
        <f t="shared" si="21"/>
        <v>114.4</v>
      </c>
      <c r="AV41">
        <v>123.2</v>
      </c>
      <c r="AW41">
        <f t="shared" si="22"/>
        <v>123.2</v>
      </c>
      <c r="AX41">
        <v>127.9</v>
      </c>
      <c r="AY41">
        <f t="shared" si="23"/>
        <v>127.9</v>
      </c>
      <c r="AZ41">
        <v>118.4</v>
      </c>
      <c r="BA41">
        <f t="shared" si="24"/>
        <v>118.4</v>
      </c>
      <c r="BB41">
        <v>121.7</v>
      </c>
      <c r="BC41">
        <f t="shared" si="25"/>
        <v>121.7</v>
      </c>
      <c r="BD41">
        <v>129</v>
      </c>
      <c r="BE41">
        <f t="shared" si="26"/>
        <v>129</v>
      </c>
      <c r="BG41" t="s">
        <v>30</v>
      </c>
      <c r="BH41">
        <v>2014</v>
      </c>
      <c r="BI41" t="s">
        <v>35</v>
      </c>
      <c r="BJ41" t="s">
        <v>32</v>
      </c>
      <c r="BK41">
        <f t="shared" si="0"/>
        <v>112.5</v>
      </c>
      <c r="BM41" t="s">
        <v>30</v>
      </c>
      <c r="BN41">
        <v>125.6</v>
      </c>
    </row>
    <row r="42" spans="1:66" x14ac:dyDescent="0.3">
      <c r="A42" t="s">
        <v>30</v>
      </c>
      <c r="B42">
        <v>2016</v>
      </c>
      <c r="C42" t="s">
        <v>38</v>
      </c>
      <c r="D42">
        <v>127.6</v>
      </c>
      <c r="E42">
        <f t="shared" si="1"/>
        <v>127.6</v>
      </c>
      <c r="F42">
        <v>137.5</v>
      </c>
      <c r="G42">
        <f t="shared" si="2"/>
        <v>137.5</v>
      </c>
      <c r="H42">
        <v>124.4</v>
      </c>
      <c r="I42">
        <f t="shared" si="3"/>
        <v>124.4</v>
      </c>
      <c r="J42">
        <v>132.4</v>
      </c>
      <c r="K42">
        <f t="shared" si="4"/>
        <v>132.4</v>
      </c>
      <c r="L42">
        <v>118.2</v>
      </c>
      <c r="M42">
        <f t="shared" si="5"/>
        <v>118.2</v>
      </c>
      <c r="N42">
        <v>138.1</v>
      </c>
      <c r="O42">
        <f t="shared" si="6"/>
        <v>138.1</v>
      </c>
      <c r="P42">
        <v>141.80000000000001</v>
      </c>
      <c r="Q42">
        <f t="shared" si="7"/>
        <v>141.80000000000001</v>
      </c>
      <c r="R42">
        <v>166</v>
      </c>
      <c r="S42">
        <f t="shared" si="8"/>
        <v>166</v>
      </c>
      <c r="T42">
        <v>107.5</v>
      </c>
      <c r="U42">
        <f t="shared" si="9"/>
        <v>107.5</v>
      </c>
      <c r="V42">
        <v>132.19999999999999</v>
      </c>
      <c r="W42">
        <f t="shared" si="10"/>
        <v>132.19999999999999</v>
      </c>
      <c r="X42">
        <v>126.1</v>
      </c>
      <c r="Y42">
        <f t="shared" si="11"/>
        <v>126.1</v>
      </c>
      <c r="Z42">
        <v>138.30000000000001</v>
      </c>
      <c r="AA42">
        <f t="shared" si="12"/>
        <v>138.30000000000001</v>
      </c>
      <c r="AB42">
        <v>133.6</v>
      </c>
      <c r="AC42">
        <f t="shared" si="13"/>
        <v>133.6</v>
      </c>
      <c r="AD42">
        <v>136</v>
      </c>
      <c r="AE42">
        <f t="shared" si="14"/>
        <v>136</v>
      </c>
      <c r="AF42">
        <v>135.4</v>
      </c>
      <c r="AG42">
        <f t="shared" si="15"/>
        <v>135.4</v>
      </c>
      <c r="AH42">
        <v>131.1</v>
      </c>
      <c r="AI42">
        <f t="shared" si="16"/>
        <v>131.1</v>
      </c>
      <c r="AJ42">
        <v>134.80000000000001</v>
      </c>
      <c r="AK42">
        <f t="shared" si="17"/>
        <v>134.80000000000001</v>
      </c>
      <c r="AL42" t="s">
        <v>32</v>
      </c>
      <c r="AN42">
        <v>127.4</v>
      </c>
      <c r="AO42">
        <f t="shared" si="18"/>
        <v>127.4</v>
      </c>
      <c r="AP42">
        <v>128.5</v>
      </c>
      <c r="AQ42">
        <f t="shared" si="19"/>
        <v>128.5</v>
      </c>
      <c r="AR42">
        <v>125.8</v>
      </c>
      <c r="AS42">
        <f t="shared" si="20"/>
        <v>125.8</v>
      </c>
      <c r="AT42">
        <v>115.1</v>
      </c>
      <c r="AU42">
        <f t="shared" si="21"/>
        <v>115.1</v>
      </c>
      <c r="AV42">
        <v>123.6</v>
      </c>
      <c r="AW42">
        <f t="shared" si="22"/>
        <v>123.6</v>
      </c>
      <c r="AX42">
        <v>129.1</v>
      </c>
      <c r="AY42">
        <f t="shared" si="23"/>
        <v>129.1</v>
      </c>
      <c r="AZ42">
        <v>119.7</v>
      </c>
      <c r="BA42">
        <f t="shared" si="24"/>
        <v>119.7</v>
      </c>
      <c r="BB42">
        <v>122.5</v>
      </c>
      <c r="BC42">
        <f t="shared" si="25"/>
        <v>122.5</v>
      </c>
      <c r="BD42">
        <v>130.30000000000001</v>
      </c>
      <c r="BE42">
        <f t="shared" si="26"/>
        <v>130.30000000000001</v>
      </c>
      <c r="BG42" t="s">
        <v>33</v>
      </c>
      <c r="BH42">
        <v>2014</v>
      </c>
      <c r="BI42" t="s">
        <v>35</v>
      </c>
      <c r="BJ42">
        <v>112.5</v>
      </c>
      <c r="BK42">
        <f t="shared" si="0"/>
        <v>112.5</v>
      </c>
      <c r="BM42" t="s">
        <v>30</v>
      </c>
      <c r="BN42">
        <v>126</v>
      </c>
    </row>
    <row r="43" spans="1:66" x14ac:dyDescent="0.3">
      <c r="A43" t="s">
        <v>30</v>
      </c>
      <c r="B43">
        <v>2016</v>
      </c>
      <c r="C43" t="s">
        <v>39</v>
      </c>
      <c r="D43">
        <v>128.6</v>
      </c>
      <c r="E43">
        <f t="shared" si="1"/>
        <v>128.6</v>
      </c>
      <c r="F43">
        <v>138.6</v>
      </c>
      <c r="G43">
        <f t="shared" si="2"/>
        <v>138.6</v>
      </c>
      <c r="H43">
        <v>126.6</v>
      </c>
      <c r="I43">
        <f t="shared" si="3"/>
        <v>126.6</v>
      </c>
      <c r="J43">
        <v>133.6</v>
      </c>
      <c r="K43">
        <f t="shared" si="4"/>
        <v>133.6</v>
      </c>
      <c r="L43">
        <v>118.6</v>
      </c>
      <c r="M43">
        <f t="shared" si="5"/>
        <v>118.6</v>
      </c>
      <c r="N43">
        <v>137.4</v>
      </c>
      <c r="O43">
        <f t="shared" si="6"/>
        <v>137.4</v>
      </c>
      <c r="P43">
        <v>152.5</v>
      </c>
      <c r="Q43">
        <f t="shared" si="7"/>
        <v>152.5</v>
      </c>
      <c r="R43">
        <v>169.2</v>
      </c>
      <c r="S43">
        <f t="shared" si="8"/>
        <v>169.2</v>
      </c>
      <c r="T43">
        <v>108.8</v>
      </c>
      <c r="U43">
        <f t="shared" si="9"/>
        <v>108.8</v>
      </c>
      <c r="V43">
        <v>133.1</v>
      </c>
      <c r="W43">
        <f t="shared" si="10"/>
        <v>133.1</v>
      </c>
      <c r="X43">
        <v>126.4</v>
      </c>
      <c r="Y43">
        <f t="shared" si="11"/>
        <v>126.4</v>
      </c>
      <c r="Z43">
        <v>139.19999999999999</v>
      </c>
      <c r="AA43">
        <f t="shared" si="12"/>
        <v>139.19999999999999</v>
      </c>
      <c r="AB43">
        <v>136</v>
      </c>
      <c r="AC43">
        <f t="shared" si="13"/>
        <v>136</v>
      </c>
      <c r="AD43">
        <v>137.19999999999999</v>
      </c>
      <c r="AE43">
        <f t="shared" si="14"/>
        <v>137.19999999999999</v>
      </c>
      <c r="AF43">
        <v>136.30000000000001</v>
      </c>
      <c r="AG43">
        <f t="shared" si="15"/>
        <v>136.30000000000001</v>
      </c>
      <c r="AH43">
        <v>131.6</v>
      </c>
      <c r="AI43">
        <f t="shared" si="16"/>
        <v>131.6</v>
      </c>
      <c r="AJ43">
        <v>135.6</v>
      </c>
      <c r="AK43">
        <f t="shared" si="17"/>
        <v>135.6</v>
      </c>
      <c r="AL43" t="s">
        <v>32</v>
      </c>
      <c r="AN43">
        <v>128</v>
      </c>
      <c r="AO43">
        <f t="shared" si="18"/>
        <v>128</v>
      </c>
      <c r="AP43">
        <v>129.30000000000001</v>
      </c>
      <c r="AQ43">
        <f t="shared" si="19"/>
        <v>129.30000000000001</v>
      </c>
      <c r="AR43">
        <v>126.2</v>
      </c>
      <c r="AS43">
        <f t="shared" si="20"/>
        <v>126.2</v>
      </c>
      <c r="AT43">
        <v>116.3</v>
      </c>
      <c r="AU43">
        <f t="shared" si="21"/>
        <v>116.3</v>
      </c>
      <c r="AV43">
        <v>124.1</v>
      </c>
      <c r="AW43">
        <f t="shared" si="22"/>
        <v>124.1</v>
      </c>
      <c r="AX43">
        <v>130.19999999999999</v>
      </c>
      <c r="AY43">
        <f t="shared" si="23"/>
        <v>130.19999999999999</v>
      </c>
      <c r="AZ43">
        <v>119.9</v>
      </c>
      <c r="BA43">
        <f t="shared" si="24"/>
        <v>119.9</v>
      </c>
      <c r="BB43">
        <v>123.3</v>
      </c>
      <c r="BC43">
        <f t="shared" si="25"/>
        <v>123.3</v>
      </c>
      <c r="BD43">
        <v>131.9</v>
      </c>
      <c r="BE43">
        <f t="shared" si="26"/>
        <v>131.9</v>
      </c>
      <c r="BG43" t="s">
        <v>34</v>
      </c>
      <c r="BH43">
        <v>2014</v>
      </c>
      <c r="BI43" t="s">
        <v>35</v>
      </c>
      <c r="BJ43">
        <v>112.5</v>
      </c>
      <c r="BK43">
        <f t="shared" si="0"/>
        <v>112.5</v>
      </c>
      <c r="BM43" t="s">
        <v>30</v>
      </c>
      <c r="BN43">
        <v>125.5</v>
      </c>
    </row>
    <row r="44" spans="1:66" x14ac:dyDescent="0.3">
      <c r="A44" t="s">
        <v>30</v>
      </c>
      <c r="B44">
        <v>2016</v>
      </c>
      <c r="C44" t="s">
        <v>40</v>
      </c>
      <c r="D44">
        <v>129.30000000000001</v>
      </c>
      <c r="E44">
        <f t="shared" si="1"/>
        <v>129.30000000000001</v>
      </c>
      <c r="F44">
        <v>139.5</v>
      </c>
      <c r="G44">
        <f t="shared" si="2"/>
        <v>139.5</v>
      </c>
      <c r="H44">
        <v>129.6</v>
      </c>
      <c r="I44">
        <f t="shared" si="3"/>
        <v>129.6</v>
      </c>
      <c r="J44">
        <v>134.5</v>
      </c>
      <c r="K44">
        <f t="shared" si="4"/>
        <v>134.5</v>
      </c>
      <c r="L44">
        <v>119.5</v>
      </c>
      <c r="M44">
        <f t="shared" si="5"/>
        <v>119.5</v>
      </c>
      <c r="N44">
        <v>138.5</v>
      </c>
      <c r="O44">
        <f t="shared" si="6"/>
        <v>138.5</v>
      </c>
      <c r="P44">
        <v>158.19999999999999</v>
      </c>
      <c r="Q44">
        <f t="shared" si="7"/>
        <v>158.19999999999999</v>
      </c>
      <c r="R44">
        <v>171.8</v>
      </c>
      <c r="S44">
        <f t="shared" si="8"/>
        <v>171.8</v>
      </c>
      <c r="T44">
        <v>110.3</v>
      </c>
      <c r="U44">
        <f t="shared" si="9"/>
        <v>110.3</v>
      </c>
      <c r="V44">
        <v>134.30000000000001</v>
      </c>
      <c r="W44">
        <f t="shared" si="10"/>
        <v>134.30000000000001</v>
      </c>
      <c r="X44">
        <v>127.3</v>
      </c>
      <c r="Y44">
        <f t="shared" si="11"/>
        <v>127.3</v>
      </c>
      <c r="Z44">
        <v>139.9</v>
      </c>
      <c r="AA44">
        <f t="shared" si="12"/>
        <v>139.9</v>
      </c>
      <c r="AB44">
        <v>137.6</v>
      </c>
      <c r="AC44">
        <f t="shared" si="13"/>
        <v>137.6</v>
      </c>
      <c r="AD44">
        <v>138</v>
      </c>
      <c r="AE44">
        <f t="shared" si="14"/>
        <v>138</v>
      </c>
      <c r="AF44">
        <v>137.19999999999999</v>
      </c>
      <c r="AG44">
        <f t="shared" si="15"/>
        <v>137.19999999999999</v>
      </c>
      <c r="AH44">
        <v>132.19999999999999</v>
      </c>
      <c r="AI44">
        <f t="shared" si="16"/>
        <v>132.19999999999999</v>
      </c>
      <c r="AJ44">
        <v>136.5</v>
      </c>
      <c r="AK44">
        <f t="shared" si="17"/>
        <v>136.5</v>
      </c>
      <c r="AL44" t="s">
        <v>32</v>
      </c>
      <c r="AN44">
        <v>128.19999999999999</v>
      </c>
      <c r="AO44">
        <f t="shared" si="18"/>
        <v>128.19999999999999</v>
      </c>
      <c r="AP44">
        <v>130</v>
      </c>
      <c r="AQ44">
        <f t="shared" si="19"/>
        <v>130</v>
      </c>
      <c r="AR44">
        <v>126.7</v>
      </c>
      <c r="AS44">
        <f t="shared" si="20"/>
        <v>126.7</v>
      </c>
      <c r="AT44">
        <v>116.4</v>
      </c>
      <c r="AU44">
        <f t="shared" si="21"/>
        <v>116.4</v>
      </c>
      <c r="AV44">
        <v>125.2</v>
      </c>
      <c r="AW44">
        <f t="shared" si="22"/>
        <v>125.2</v>
      </c>
      <c r="AX44">
        <v>130.80000000000001</v>
      </c>
      <c r="AY44">
        <f t="shared" si="23"/>
        <v>130.80000000000001</v>
      </c>
      <c r="AZ44">
        <v>120.9</v>
      </c>
      <c r="BA44">
        <f t="shared" si="24"/>
        <v>120.9</v>
      </c>
      <c r="BB44">
        <v>123.8</v>
      </c>
      <c r="BC44">
        <f t="shared" si="25"/>
        <v>123.8</v>
      </c>
      <c r="BD44">
        <v>133</v>
      </c>
      <c r="BE44">
        <f t="shared" si="26"/>
        <v>133</v>
      </c>
      <c r="BG44" t="s">
        <v>30</v>
      </c>
      <c r="BH44">
        <v>2014</v>
      </c>
      <c r="BI44" t="s">
        <v>36</v>
      </c>
      <c r="BJ44" t="s">
        <v>32</v>
      </c>
      <c r="BK44">
        <f t="shared" si="0"/>
        <v>113.2</v>
      </c>
      <c r="BM44" t="s">
        <v>30</v>
      </c>
      <c r="BN44">
        <v>126.4</v>
      </c>
    </row>
    <row r="45" spans="1:66" x14ac:dyDescent="0.3">
      <c r="A45" t="s">
        <v>30</v>
      </c>
      <c r="B45">
        <v>2016</v>
      </c>
      <c r="C45" t="s">
        <v>41</v>
      </c>
      <c r="D45">
        <v>130.1</v>
      </c>
      <c r="E45">
        <f t="shared" si="1"/>
        <v>130.1</v>
      </c>
      <c r="F45">
        <v>138.80000000000001</v>
      </c>
      <c r="G45">
        <f t="shared" si="2"/>
        <v>138.80000000000001</v>
      </c>
      <c r="H45">
        <v>130.30000000000001</v>
      </c>
      <c r="I45">
        <f t="shared" si="3"/>
        <v>130.30000000000001</v>
      </c>
      <c r="J45">
        <v>135.30000000000001</v>
      </c>
      <c r="K45">
        <f t="shared" si="4"/>
        <v>135.30000000000001</v>
      </c>
      <c r="L45">
        <v>119.9</v>
      </c>
      <c r="M45">
        <f t="shared" si="5"/>
        <v>119.9</v>
      </c>
      <c r="N45">
        <v>140.19999999999999</v>
      </c>
      <c r="O45">
        <f t="shared" si="6"/>
        <v>140.19999999999999</v>
      </c>
      <c r="P45">
        <v>156.9</v>
      </c>
      <c r="Q45">
        <f t="shared" si="7"/>
        <v>156.9</v>
      </c>
      <c r="R45">
        <v>172.2</v>
      </c>
      <c r="S45">
        <f t="shared" si="8"/>
        <v>172.2</v>
      </c>
      <c r="T45">
        <v>112.1</v>
      </c>
      <c r="U45">
        <f t="shared" si="9"/>
        <v>112.1</v>
      </c>
      <c r="V45">
        <v>134.9</v>
      </c>
      <c r="W45">
        <f t="shared" si="10"/>
        <v>134.9</v>
      </c>
      <c r="X45">
        <v>128.1</v>
      </c>
      <c r="Y45">
        <f t="shared" si="11"/>
        <v>128.1</v>
      </c>
      <c r="Z45">
        <v>140.69999999999999</v>
      </c>
      <c r="AA45">
        <f t="shared" si="12"/>
        <v>140.69999999999999</v>
      </c>
      <c r="AB45">
        <v>138</v>
      </c>
      <c r="AC45">
        <f t="shared" si="13"/>
        <v>138</v>
      </c>
      <c r="AD45">
        <v>138.9</v>
      </c>
      <c r="AE45">
        <f t="shared" si="14"/>
        <v>138.9</v>
      </c>
      <c r="AF45">
        <v>137.80000000000001</v>
      </c>
      <c r="AG45">
        <f t="shared" si="15"/>
        <v>137.80000000000001</v>
      </c>
      <c r="AH45">
        <v>133</v>
      </c>
      <c r="AI45">
        <f t="shared" si="16"/>
        <v>133</v>
      </c>
      <c r="AJ45">
        <v>137.1</v>
      </c>
      <c r="AK45">
        <f t="shared" si="17"/>
        <v>137.1</v>
      </c>
      <c r="AL45" t="s">
        <v>32</v>
      </c>
      <c r="AN45">
        <v>129.1</v>
      </c>
      <c r="AO45">
        <f t="shared" si="18"/>
        <v>129.1</v>
      </c>
      <c r="AP45">
        <v>130.6</v>
      </c>
      <c r="AQ45">
        <f t="shared" si="19"/>
        <v>130.6</v>
      </c>
      <c r="AR45">
        <v>127</v>
      </c>
      <c r="AS45">
        <f t="shared" si="20"/>
        <v>127</v>
      </c>
      <c r="AT45">
        <v>116</v>
      </c>
      <c r="AU45">
        <f t="shared" si="21"/>
        <v>116</v>
      </c>
      <c r="AV45">
        <v>125.5</v>
      </c>
      <c r="AW45">
        <f t="shared" si="22"/>
        <v>125.5</v>
      </c>
      <c r="AX45">
        <v>131.9</v>
      </c>
      <c r="AY45">
        <f t="shared" si="23"/>
        <v>131.9</v>
      </c>
      <c r="AZ45">
        <v>122</v>
      </c>
      <c r="BA45">
        <f t="shared" si="24"/>
        <v>122</v>
      </c>
      <c r="BB45">
        <v>124.2</v>
      </c>
      <c r="BC45">
        <f t="shared" si="25"/>
        <v>124.2</v>
      </c>
      <c r="BD45">
        <v>133.5</v>
      </c>
      <c r="BE45">
        <f t="shared" si="26"/>
        <v>133.5</v>
      </c>
      <c r="BG45" t="s">
        <v>33</v>
      </c>
      <c r="BH45">
        <v>2014</v>
      </c>
      <c r="BI45" t="s">
        <v>36</v>
      </c>
      <c r="BJ45">
        <v>113.2</v>
      </c>
      <c r="BK45">
        <f t="shared" si="0"/>
        <v>113.2</v>
      </c>
      <c r="BM45" t="s">
        <v>30</v>
      </c>
      <c r="BN45">
        <v>127.3</v>
      </c>
    </row>
    <row r="46" spans="1:66" x14ac:dyDescent="0.3">
      <c r="A46" t="s">
        <v>30</v>
      </c>
      <c r="B46">
        <v>2016</v>
      </c>
      <c r="C46" t="s">
        <v>42</v>
      </c>
      <c r="D46">
        <v>130.80000000000001</v>
      </c>
      <c r="E46">
        <f t="shared" si="1"/>
        <v>130.80000000000001</v>
      </c>
      <c r="F46">
        <v>138.19999999999999</v>
      </c>
      <c r="G46">
        <f t="shared" si="2"/>
        <v>138.19999999999999</v>
      </c>
      <c r="H46">
        <v>130.5</v>
      </c>
      <c r="I46">
        <f t="shared" si="3"/>
        <v>130.5</v>
      </c>
      <c r="J46">
        <v>135.5</v>
      </c>
      <c r="K46">
        <f t="shared" si="4"/>
        <v>135.5</v>
      </c>
      <c r="L46">
        <v>120.2</v>
      </c>
      <c r="M46">
        <f t="shared" si="5"/>
        <v>120.2</v>
      </c>
      <c r="N46">
        <v>139.19999999999999</v>
      </c>
      <c r="O46">
        <f t="shared" si="6"/>
        <v>139.19999999999999</v>
      </c>
      <c r="P46">
        <v>149.5</v>
      </c>
      <c r="Q46">
        <f t="shared" si="7"/>
        <v>149.5</v>
      </c>
      <c r="R46">
        <v>170.4</v>
      </c>
      <c r="S46">
        <f t="shared" si="8"/>
        <v>170.4</v>
      </c>
      <c r="T46">
        <v>113.1</v>
      </c>
      <c r="U46">
        <f t="shared" si="9"/>
        <v>113.1</v>
      </c>
      <c r="V46">
        <v>135.80000000000001</v>
      </c>
      <c r="W46">
        <f t="shared" si="10"/>
        <v>135.80000000000001</v>
      </c>
      <c r="X46">
        <v>128.80000000000001</v>
      </c>
      <c r="Y46">
        <f t="shared" si="11"/>
        <v>128.80000000000001</v>
      </c>
      <c r="Z46">
        <v>141.5</v>
      </c>
      <c r="AA46">
        <f t="shared" si="12"/>
        <v>141.5</v>
      </c>
      <c r="AB46">
        <v>137.19999999999999</v>
      </c>
      <c r="AC46">
        <f t="shared" si="13"/>
        <v>137.19999999999999</v>
      </c>
      <c r="AD46">
        <v>139.9</v>
      </c>
      <c r="AE46">
        <f t="shared" si="14"/>
        <v>139.9</v>
      </c>
      <c r="AF46">
        <v>138.5</v>
      </c>
      <c r="AG46">
        <f t="shared" si="15"/>
        <v>138.5</v>
      </c>
      <c r="AH46">
        <v>133.5</v>
      </c>
      <c r="AI46">
        <f t="shared" si="16"/>
        <v>133.5</v>
      </c>
      <c r="AJ46">
        <v>137.80000000000001</v>
      </c>
      <c r="AK46">
        <f t="shared" si="17"/>
        <v>137.80000000000001</v>
      </c>
      <c r="AL46" t="s">
        <v>32</v>
      </c>
      <c r="AN46">
        <v>129.69999999999999</v>
      </c>
      <c r="AO46">
        <f t="shared" si="18"/>
        <v>129.69999999999999</v>
      </c>
      <c r="AP46">
        <v>131.1</v>
      </c>
      <c r="AQ46">
        <f t="shared" si="19"/>
        <v>131.1</v>
      </c>
      <c r="AR46">
        <v>127.8</v>
      </c>
      <c r="AS46">
        <f t="shared" si="20"/>
        <v>127.8</v>
      </c>
      <c r="AT46">
        <v>117</v>
      </c>
      <c r="AU46">
        <f t="shared" si="21"/>
        <v>117</v>
      </c>
      <c r="AV46">
        <v>125.7</v>
      </c>
      <c r="AW46">
        <f t="shared" si="22"/>
        <v>125.7</v>
      </c>
      <c r="AX46">
        <v>132.19999999999999</v>
      </c>
      <c r="AY46">
        <f t="shared" si="23"/>
        <v>132.19999999999999</v>
      </c>
      <c r="AZ46">
        <v>122.8</v>
      </c>
      <c r="BA46">
        <f t="shared" si="24"/>
        <v>122.8</v>
      </c>
      <c r="BB46">
        <v>124.9</v>
      </c>
      <c r="BC46">
        <f t="shared" si="25"/>
        <v>124.9</v>
      </c>
      <c r="BD46">
        <v>133.4</v>
      </c>
      <c r="BE46">
        <f t="shared" si="26"/>
        <v>133.4</v>
      </c>
      <c r="BG46" t="s">
        <v>34</v>
      </c>
      <c r="BH46">
        <v>2014</v>
      </c>
      <c r="BI46" t="s">
        <v>47</v>
      </c>
      <c r="BJ46">
        <v>113.2</v>
      </c>
      <c r="BK46">
        <f t="shared" si="0"/>
        <v>113.2</v>
      </c>
      <c r="BM46" t="s">
        <v>30</v>
      </c>
      <c r="BN46">
        <v>127.9</v>
      </c>
    </row>
    <row r="47" spans="1:66" x14ac:dyDescent="0.3">
      <c r="A47" t="s">
        <v>30</v>
      </c>
      <c r="B47">
        <v>2016</v>
      </c>
      <c r="C47" t="s">
        <v>43</v>
      </c>
      <c r="D47">
        <v>131.30000000000001</v>
      </c>
      <c r="E47">
        <f t="shared" si="1"/>
        <v>131.30000000000001</v>
      </c>
      <c r="F47">
        <v>137.6</v>
      </c>
      <c r="G47">
        <f t="shared" si="2"/>
        <v>137.6</v>
      </c>
      <c r="H47">
        <v>130.1</v>
      </c>
      <c r="I47">
        <f t="shared" si="3"/>
        <v>130.1</v>
      </c>
      <c r="J47">
        <v>136</v>
      </c>
      <c r="K47">
        <f t="shared" si="4"/>
        <v>136</v>
      </c>
      <c r="L47">
        <v>120.8</v>
      </c>
      <c r="M47">
        <f t="shared" si="5"/>
        <v>120.8</v>
      </c>
      <c r="N47">
        <v>138.4</v>
      </c>
      <c r="O47">
        <f t="shared" si="6"/>
        <v>138.4</v>
      </c>
      <c r="P47">
        <v>149.19999999999999</v>
      </c>
      <c r="Q47">
        <f t="shared" si="7"/>
        <v>149.19999999999999</v>
      </c>
      <c r="R47">
        <v>170.2</v>
      </c>
      <c r="S47">
        <f t="shared" si="8"/>
        <v>170.2</v>
      </c>
      <c r="T47">
        <v>113.4</v>
      </c>
      <c r="U47">
        <f t="shared" si="9"/>
        <v>113.4</v>
      </c>
      <c r="V47">
        <v>136.30000000000001</v>
      </c>
      <c r="W47">
        <f t="shared" si="10"/>
        <v>136.30000000000001</v>
      </c>
      <c r="X47">
        <v>128.69999999999999</v>
      </c>
      <c r="Y47">
        <f t="shared" si="11"/>
        <v>128.69999999999999</v>
      </c>
      <c r="Z47">
        <v>142.4</v>
      </c>
      <c r="AA47">
        <f t="shared" si="12"/>
        <v>142.4</v>
      </c>
      <c r="AB47">
        <v>137.4</v>
      </c>
      <c r="AC47">
        <f t="shared" si="13"/>
        <v>137.4</v>
      </c>
      <c r="AD47">
        <v>140.9</v>
      </c>
      <c r="AE47">
        <f t="shared" si="14"/>
        <v>140.9</v>
      </c>
      <c r="AF47">
        <v>139.6</v>
      </c>
      <c r="AG47">
        <f t="shared" si="15"/>
        <v>139.6</v>
      </c>
      <c r="AH47">
        <v>134.30000000000001</v>
      </c>
      <c r="AI47">
        <f t="shared" si="16"/>
        <v>134.30000000000001</v>
      </c>
      <c r="AJ47">
        <v>138.80000000000001</v>
      </c>
      <c r="AK47">
        <f t="shared" si="17"/>
        <v>138.80000000000001</v>
      </c>
      <c r="AL47" t="s">
        <v>32</v>
      </c>
      <c r="AN47">
        <v>129.80000000000001</v>
      </c>
      <c r="AO47">
        <f t="shared" si="18"/>
        <v>129.80000000000001</v>
      </c>
      <c r="AP47">
        <v>131.80000000000001</v>
      </c>
      <c r="AQ47">
        <f t="shared" si="19"/>
        <v>131.80000000000001</v>
      </c>
      <c r="AR47">
        <v>128.69999999999999</v>
      </c>
      <c r="AS47">
        <f t="shared" si="20"/>
        <v>128.69999999999999</v>
      </c>
      <c r="AT47">
        <v>117.8</v>
      </c>
      <c r="AU47">
        <f t="shared" si="21"/>
        <v>117.8</v>
      </c>
      <c r="AV47">
        <v>126.5</v>
      </c>
      <c r="AW47">
        <f t="shared" si="22"/>
        <v>126.5</v>
      </c>
      <c r="AX47">
        <v>133</v>
      </c>
      <c r="AY47">
        <f t="shared" si="23"/>
        <v>133</v>
      </c>
      <c r="AZ47">
        <v>123</v>
      </c>
      <c r="BA47">
        <f t="shared" si="24"/>
        <v>123</v>
      </c>
      <c r="BB47">
        <v>125.7</v>
      </c>
      <c r="BC47">
        <f t="shared" si="25"/>
        <v>125.7</v>
      </c>
      <c r="BD47">
        <v>133.80000000000001</v>
      </c>
      <c r="BE47">
        <f t="shared" si="26"/>
        <v>133.80000000000001</v>
      </c>
      <c r="BG47" t="s">
        <v>30</v>
      </c>
      <c r="BH47">
        <v>2014</v>
      </c>
      <c r="BI47" t="s">
        <v>37</v>
      </c>
      <c r="BJ47" t="s">
        <v>32</v>
      </c>
      <c r="BK47">
        <f t="shared" si="0"/>
        <v>113.9</v>
      </c>
      <c r="BM47" t="s">
        <v>30</v>
      </c>
      <c r="BN47">
        <v>128.69999999999999</v>
      </c>
    </row>
    <row r="48" spans="1:66" x14ac:dyDescent="0.3">
      <c r="A48" t="s">
        <v>30</v>
      </c>
      <c r="B48">
        <v>2016</v>
      </c>
      <c r="C48" t="s">
        <v>45</v>
      </c>
      <c r="D48">
        <v>132</v>
      </c>
      <c r="E48">
        <f t="shared" si="1"/>
        <v>132</v>
      </c>
      <c r="F48">
        <v>137.4</v>
      </c>
      <c r="G48">
        <f t="shared" si="2"/>
        <v>137.4</v>
      </c>
      <c r="H48">
        <v>130.6</v>
      </c>
      <c r="I48">
        <f t="shared" si="3"/>
        <v>130.6</v>
      </c>
      <c r="J48">
        <v>136.19999999999999</v>
      </c>
      <c r="K48">
        <f t="shared" si="4"/>
        <v>136.19999999999999</v>
      </c>
      <c r="L48">
        <v>121.1</v>
      </c>
      <c r="M48">
        <f t="shared" si="5"/>
        <v>121.1</v>
      </c>
      <c r="N48">
        <v>136.9</v>
      </c>
      <c r="O48">
        <f t="shared" si="6"/>
        <v>136.9</v>
      </c>
      <c r="P48">
        <v>141.80000000000001</v>
      </c>
      <c r="Q48">
        <f t="shared" si="7"/>
        <v>141.80000000000001</v>
      </c>
      <c r="R48">
        <v>170</v>
      </c>
      <c r="S48">
        <f t="shared" si="8"/>
        <v>170</v>
      </c>
      <c r="T48">
        <v>113.4</v>
      </c>
      <c r="U48">
        <f t="shared" si="9"/>
        <v>113.4</v>
      </c>
      <c r="V48">
        <v>136.80000000000001</v>
      </c>
      <c r="W48">
        <f t="shared" si="10"/>
        <v>136.80000000000001</v>
      </c>
      <c r="X48">
        <v>128.69999999999999</v>
      </c>
      <c r="Y48">
        <f t="shared" si="11"/>
        <v>128.69999999999999</v>
      </c>
      <c r="Z48">
        <v>143.1</v>
      </c>
      <c r="AA48">
        <f t="shared" si="12"/>
        <v>143.1</v>
      </c>
      <c r="AB48">
        <v>136.6</v>
      </c>
      <c r="AC48">
        <f t="shared" si="13"/>
        <v>136.6</v>
      </c>
      <c r="AD48">
        <v>141.19999999999999</v>
      </c>
      <c r="AE48">
        <f t="shared" si="14"/>
        <v>141.19999999999999</v>
      </c>
      <c r="AF48">
        <v>139.9</v>
      </c>
      <c r="AG48">
        <f t="shared" si="15"/>
        <v>139.9</v>
      </c>
      <c r="AH48">
        <v>134.5</v>
      </c>
      <c r="AI48">
        <f t="shared" si="16"/>
        <v>134.5</v>
      </c>
      <c r="AJ48">
        <v>139.19999999999999</v>
      </c>
      <c r="AK48">
        <f t="shared" si="17"/>
        <v>139.19999999999999</v>
      </c>
      <c r="AL48" t="s">
        <v>32</v>
      </c>
      <c r="AN48">
        <v>130.30000000000001</v>
      </c>
      <c r="AO48">
        <f t="shared" si="18"/>
        <v>130.30000000000001</v>
      </c>
      <c r="AP48">
        <v>132.1</v>
      </c>
      <c r="AQ48">
        <f t="shared" si="19"/>
        <v>132.1</v>
      </c>
      <c r="AR48">
        <v>129.1</v>
      </c>
      <c r="AS48">
        <f t="shared" si="20"/>
        <v>129.1</v>
      </c>
      <c r="AT48">
        <v>118.2</v>
      </c>
      <c r="AU48">
        <f t="shared" si="21"/>
        <v>118.2</v>
      </c>
      <c r="AV48">
        <v>126.9</v>
      </c>
      <c r="AW48">
        <f t="shared" si="22"/>
        <v>126.9</v>
      </c>
      <c r="AX48">
        <v>133.69999999999999</v>
      </c>
      <c r="AY48">
        <f t="shared" si="23"/>
        <v>133.69999999999999</v>
      </c>
      <c r="AZ48">
        <v>123.5</v>
      </c>
      <c r="BA48">
        <f t="shared" si="24"/>
        <v>123.5</v>
      </c>
      <c r="BB48">
        <v>126.1</v>
      </c>
      <c r="BC48">
        <f t="shared" si="25"/>
        <v>126.1</v>
      </c>
      <c r="BD48">
        <v>133.6</v>
      </c>
      <c r="BE48">
        <f t="shared" si="26"/>
        <v>133.6</v>
      </c>
      <c r="BG48" t="s">
        <v>33</v>
      </c>
      <c r="BH48">
        <v>2014</v>
      </c>
      <c r="BI48" t="s">
        <v>37</v>
      </c>
      <c r="BJ48">
        <v>113.9</v>
      </c>
      <c r="BK48">
        <f t="shared" si="0"/>
        <v>113.9</v>
      </c>
      <c r="BM48" t="s">
        <v>30</v>
      </c>
      <c r="BN48">
        <v>129.1</v>
      </c>
    </row>
    <row r="49" spans="1:66" x14ac:dyDescent="0.3">
      <c r="A49" t="s">
        <v>30</v>
      </c>
      <c r="B49">
        <v>2016</v>
      </c>
      <c r="C49" t="s">
        <v>46</v>
      </c>
      <c r="D49">
        <v>132.6</v>
      </c>
      <c r="E49">
        <f t="shared" si="1"/>
        <v>132.6</v>
      </c>
      <c r="F49">
        <v>137.30000000000001</v>
      </c>
      <c r="G49">
        <f t="shared" si="2"/>
        <v>137.30000000000001</v>
      </c>
      <c r="H49">
        <v>131.6</v>
      </c>
      <c r="I49">
        <f t="shared" si="3"/>
        <v>131.6</v>
      </c>
      <c r="J49">
        <v>136.30000000000001</v>
      </c>
      <c r="K49">
        <f t="shared" si="4"/>
        <v>136.30000000000001</v>
      </c>
      <c r="L49">
        <v>121.6</v>
      </c>
      <c r="M49">
        <f t="shared" si="5"/>
        <v>121.6</v>
      </c>
      <c r="N49">
        <v>135.6</v>
      </c>
      <c r="O49">
        <f t="shared" si="6"/>
        <v>135.6</v>
      </c>
      <c r="P49">
        <v>127.5</v>
      </c>
      <c r="Q49">
        <f t="shared" si="7"/>
        <v>127.5</v>
      </c>
      <c r="R49">
        <v>167.9</v>
      </c>
      <c r="S49">
        <f t="shared" si="8"/>
        <v>167.9</v>
      </c>
      <c r="T49">
        <v>113.8</v>
      </c>
      <c r="U49">
        <f t="shared" si="9"/>
        <v>113.8</v>
      </c>
      <c r="V49">
        <v>137.5</v>
      </c>
      <c r="W49">
        <f t="shared" si="10"/>
        <v>137.5</v>
      </c>
      <c r="X49">
        <v>129.1</v>
      </c>
      <c r="Y49">
        <f t="shared" si="11"/>
        <v>129.1</v>
      </c>
      <c r="Z49">
        <v>143.6</v>
      </c>
      <c r="AA49">
        <f t="shared" si="12"/>
        <v>143.6</v>
      </c>
      <c r="AB49">
        <v>134.69999999999999</v>
      </c>
      <c r="AC49">
        <f t="shared" si="13"/>
        <v>134.69999999999999</v>
      </c>
      <c r="AD49">
        <v>142.4</v>
      </c>
      <c r="AE49">
        <f t="shared" si="14"/>
        <v>142.4</v>
      </c>
      <c r="AF49">
        <v>140.4</v>
      </c>
      <c r="AG49">
        <f t="shared" si="15"/>
        <v>140.4</v>
      </c>
      <c r="AH49">
        <v>135.19999999999999</v>
      </c>
      <c r="AI49">
        <f t="shared" si="16"/>
        <v>135.19999999999999</v>
      </c>
      <c r="AJ49">
        <v>139.69999999999999</v>
      </c>
      <c r="AK49">
        <f t="shared" si="17"/>
        <v>139.69999999999999</v>
      </c>
      <c r="AL49" t="s">
        <v>32</v>
      </c>
      <c r="AN49">
        <v>132</v>
      </c>
      <c r="AO49">
        <f t="shared" si="18"/>
        <v>132</v>
      </c>
      <c r="AP49">
        <v>132.9</v>
      </c>
      <c r="AQ49">
        <f t="shared" si="19"/>
        <v>132.9</v>
      </c>
      <c r="AR49">
        <v>129.69999999999999</v>
      </c>
      <c r="AS49">
        <f t="shared" si="20"/>
        <v>129.69999999999999</v>
      </c>
      <c r="AT49">
        <v>118.6</v>
      </c>
      <c r="AU49">
        <f t="shared" si="21"/>
        <v>118.6</v>
      </c>
      <c r="AV49">
        <v>127.3</v>
      </c>
      <c r="AW49">
        <f t="shared" si="22"/>
        <v>127.3</v>
      </c>
      <c r="AX49">
        <v>134.19999999999999</v>
      </c>
      <c r="AY49">
        <f t="shared" si="23"/>
        <v>134.19999999999999</v>
      </c>
      <c r="AZ49">
        <v>121.9</v>
      </c>
      <c r="BA49">
        <f t="shared" si="24"/>
        <v>121.9</v>
      </c>
      <c r="BB49">
        <v>126.3</v>
      </c>
      <c r="BC49">
        <f t="shared" si="25"/>
        <v>126.3</v>
      </c>
      <c r="BD49">
        <v>132.80000000000001</v>
      </c>
      <c r="BE49">
        <f t="shared" si="26"/>
        <v>132.80000000000001</v>
      </c>
      <c r="BG49" t="s">
        <v>34</v>
      </c>
      <c r="BH49">
        <v>2014</v>
      </c>
      <c r="BI49" t="s">
        <v>37</v>
      </c>
      <c r="BJ49">
        <v>113.9</v>
      </c>
      <c r="BK49">
        <f t="shared" si="0"/>
        <v>113.9</v>
      </c>
      <c r="BM49" t="s">
        <v>30</v>
      </c>
      <c r="BN49">
        <v>128.5</v>
      </c>
    </row>
    <row r="50" spans="1:66" x14ac:dyDescent="0.3">
      <c r="A50" t="s">
        <v>30</v>
      </c>
      <c r="B50">
        <v>2017</v>
      </c>
      <c r="C50" t="s">
        <v>31</v>
      </c>
      <c r="D50">
        <v>133.1</v>
      </c>
      <c r="E50">
        <f t="shared" si="1"/>
        <v>133.1</v>
      </c>
      <c r="F50">
        <v>137.80000000000001</v>
      </c>
      <c r="G50">
        <f t="shared" si="2"/>
        <v>137.80000000000001</v>
      </c>
      <c r="H50">
        <v>131.9</v>
      </c>
      <c r="I50">
        <f t="shared" si="3"/>
        <v>131.9</v>
      </c>
      <c r="J50">
        <v>136.69999999999999</v>
      </c>
      <c r="K50">
        <f t="shared" si="4"/>
        <v>136.69999999999999</v>
      </c>
      <c r="L50">
        <v>122</v>
      </c>
      <c r="M50">
        <f t="shared" si="5"/>
        <v>122</v>
      </c>
      <c r="N50">
        <v>136</v>
      </c>
      <c r="O50">
        <f t="shared" si="6"/>
        <v>136</v>
      </c>
      <c r="P50">
        <v>119.8</v>
      </c>
      <c r="Q50">
        <f t="shared" si="7"/>
        <v>119.8</v>
      </c>
      <c r="R50">
        <v>161.69999999999999</v>
      </c>
      <c r="S50">
        <f t="shared" si="8"/>
        <v>161.69999999999999</v>
      </c>
      <c r="T50">
        <v>114.8</v>
      </c>
      <c r="U50">
        <f t="shared" si="9"/>
        <v>114.8</v>
      </c>
      <c r="V50">
        <v>136.9</v>
      </c>
      <c r="W50">
        <f t="shared" si="10"/>
        <v>136.9</v>
      </c>
      <c r="X50">
        <v>129</v>
      </c>
      <c r="Y50">
        <f t="shared" si="11"/>
        <v>129</v>
      </c>
      <c r="Z50">
        <v>143.9</v>
      </c>
      <c r="AA50">
        <f t="shared" si="12"/>
        <v>143.9</v>
      </c>
      <c r="AB50">
        <v>133.69999999999999</v>
      </c>
      <c r="AC50">
        <f t="shared" si="13"/>
        <v>133.69999999999999</v>
      </c>
      <c r="AD50">
        <v>143.1</v>
      </c>
      <c r="AE50">
        <f t="shared" si="14"/>
        <v>143.1</v>
      </c>
      <c r="AF50">
        <v>140.69999999999999</v>
      </c>
      <c r="AG50">
        <f t="shared" si="15"/>
        <v>140.69999999999999</v>
      </c>
      <c r="AH50">
        <v>135.80000000000001</v>
      </c>
      <c r="AI50">
        <f t="shared" si="16"/>
        <v>135.80000000000001</v>
      </c>
      <c r="AJ50">
        <v>140</v>
      </c>
      <c r="AK50">
        <f t="shared" si="17"/>
        <v>140</v>
      </c>
      <c r="AL50" t="s">
        <v>32</v>
      </c>
      <c r="AN50">
        <v>132.1</v>
      </c>
      <c r="AO50">
        <f t="shared" si="18"/>
        <v>132.1</v>
      </c>
      <c r="AP50">
        <v>133.19999999999999</v>
      </c>
      <c r="AQ50">
        <f t="shared" si="19"/>
        <v>133.19999999999999</v>
      </c>
      <c r="AR50">
        <v>129.9</v>
      </c>
      <c r="AS50">
        <f t="shared" si="20"/>
        <v>129.9</v>
      </c>
      <c r="AT50">
        <v>119.1</v>
      </c>
      <c r="AU50">
        <f t="shared" si="21"/>
        <v>119.1</v>
      </c>
      <c r="AV50">
        <v>127</v>
      </c>
      <c r="AW50">
        <f t="shared" si="22"/>
        <v>127</v>
      </c>
      <c r="AX50">
        <v>134.6</v>
      </c>
      <c r="AY50">
        <f t="shared" si="23"/>
        <v>134.6</v>
      </c>
      <c r="AZ50">
        <v>122.3</v>
      </c>
      <c r="BA50">
        <f t="shared" si="24"/>
        <v>122.3</v>
      </c>
      <c r="BB50">
        <v>126.6</v>
      </c>
      <c r="BC50">
        <f t="shared" si="25"/>
        <v>126.6</v>
      </c>
      <c r="BD50">
        <v>132.4</v>
      </c>
      <c r="BE50">
        <f t="shared" si="26"/>
        <v>132.4</v>
      </c>
      <c r="BG50" t="s">
        <v>30</v>
      </c>
      <c r="BH50">
        <v>2014</v>
      </c>
      <c r="BI50" t="s">
        <v>38</v>
      </c>
      <c r="BJ50" t="s">
        <v>32</v>
      </c>
      <c r="BK50">
        <f t="shared" si="0"/>
        <v>114.3</v>
      </c>
      <c r="BM50" t="s">
        <v>30</v>
      </c>
      <c r="BN50">
        <v>129.6</v>
      </c>
    </row>
    <row r="51" spans="1:66" x14ac:dyDescent="0.3">
      <c r="A51" t="s">
        <v>30</v>
      </c>
      <c r="B51">
        <v>2017</v>
      </c>
      <c r="C51" t="s">
        <v>35</v>
      </c>
      <c r="D51">
        <v>133.30000000000001</v>
      </c>
      <c r="E51">
        <f t="shared" si="1"/>
        <v>133.30000000000001</v>
      </c>
      <c r="F51">
        <v>138.30000000000001</v>
      </c>
      <c r="G51">
        <f t="shared" si="2"/>
        <v>138.30000000000001</v>
      </c>
      <c r="H51">
        <v>129.30000000000001</v>
      </c>
      <c r="I51">
        <f t="shared" si="3"/>
        <v>129.30000000000001</v>
      </c>
      <c r="J51">
        <v>137.19999999999999</v>
      </c>
      <c r="K51">
        <f t="shared" si="4"/>
        <v>137.19999999999999</v>
      </c>
      <c r="L51">
        <v>122.1</v>
      </c>
      <c r="M51">
        <f t="shared" si="5"/>
        <v>122.1</v>
      </c>
      <c r="N51">
        <v>138.69999999999999</v>
      </c>
      <c r="O51">
        <f t="shared" si="6"/>
        <v>138.69999999999999</v>
      </c>
      <c r="P51">
        <v>119.1</v>
      </c>
      <c r="Q51">
        <f t="shared" si="7"/>
        <v>119.1</v>
      </c>
      <c r="R51">
        <v>156.9</v>
      </c>
      <c r="S51">
        <f t="shared" si="8"/>
        <v>156.9</v>
      </c>
      <c r="T51">
        <v>116.2</v>
      </c>
      <c r="U51">
        <f t="shared" si="9"/>
        <v>116.2</v>
      </c>
      <c r="V51">
        <v>136</v>
      </c>
      <c r="W51">
        <f t="shared" si="10"/>
        <v>136</v>
      </c>
      <c r="X51">
        <v>129.4</v>
      </c>
      <c r="Y51">
        <f t="shared" si="11"/>
        <v>129.4</v>
      </c>
      <c r="Z51">
        <v>144.4</v>
      </c>
      <c r="AA51">
        <f t="shared" si="12"/>
        <v>144.4</v>
      </c>
      <c r="AB51">
        <v>133.6</v>
      </c>
      <c r="AC51">
        <f t="shared" si="13"/>
        <v>133.6</v>
      </c>
      <c r="AD51">
        <v>143.69999999999999</v>
      </c>
      <c r="AE51">
        <f t="shared" si="14"/>
        <v>143.69999999999999</v>
      </c>
      <c r="AF51">
        <v>140.9</v>
      </c>
      <c r="AG51">
        <f t="shared" si="15"/>
        <v>140.9</v>
      </c>
      <c r="AH51">
        <v>135.80000000000001</v>
      </c>
      <c r="AI51">
        <f t="shared" si="16"/>
        <v>135.80000000000001</v>
      </c>
      <c r="AJ51">
        <v>140.19999999999999</v>
      </c>
      <c r="AK51">
        <f t="shared" si="17"/>
        <v>140.19999999999999</v>
      </c>
      <c r="AL51" t="s">
        <v>32</v>
      </c>
      <c r="AN51">
        <v>133.19999999999999</v>
      </c>
      <c r="AO51">
        <f t="shared" si="18"/>
        <v>133.19999999999999</v>
      </c>
      <c r="AP51">
        <v>133.6</v>
      </c>
      <c r="AQ51">
        <f t="shared" si="19"/>
        <v>133.6</v>
      </c>
      <c r="AR51">
        <v>130.1</v>
      </c>
      <c r="AS51">
        <f t="shared" si="20"/>
        <v>130.1</v>
      </c>
      <c r="AT51">
        <v>119.5</v>
      </c>
      <c r="AU51">
        <f t="shared" si="21"/>
        <v>119.5</v>
      </c>
      <c r="AV51">
        <v>127.7</v>
      </c>
      <c r="AW51">
        <f t="shared" si="22"/>
        <v>127.7</v>
      </c>
      <c r="AX51">
        <v>134.9</v>
      </c>
      <c r="AY51">
        <f t="shared" si="23"/>
        <v>134.9</v>
      </c>
      <c r="AZ51">
        <v>123.2</v>
      </c>
      <c r="BA51">
        <f t="shared" si="24"/>
        <v>123.2</v>
      </c>
      <c r="BB51">
        <v>127</v>
      </c>
      <c r="BC51">
        <f t="shared" si="25"/>
        <v>127</v>
      </c>
      <c r="BD51">
        <v>132.6</v>
      </c>
      <c r="BE51">
        <f t="shared" si="26"/>
        <v>132.6</v>
      </c>
      <c r="BG51" t="s">
        <v>33</v>
      </c>
      <c r="BH51">
        <v>2014</v>
      </c>
      <c r="BI51" t="s">
        <v>38</v>
      </c>
      <c r="BJ51">
        <v>114.3</v>
      </c>
      <c r="BK51">
        <f t="shared" si="0"/>
        <v>114.3</v>
      </c>
      <c r="BM51" t="s">
        <v>30</v>
      </c>
      <c r="BN51">
        <v>130.5</v>
      </c>
    </row>
    <row r="52" spans="1:66" x14ac:dyDescent="0.3">
      <c r="A52" t="s">
        <v>30</v>
      </c>
      <c r="B52">
        <v>2017</v>
      </c>
      <c r="C52" t="s">
        <v>36</v>
      </c>
      <c r="D52">
        <v>133.6</v>
      </c>
      <c r="E52">
        <f t="shared" si="1"/>
        <v>133.6</v>
      </c>
      <c r="F52">
        <v>138.80000000000001</v>
      </c>
      <c r="G52">
        <f t="shared" si="2"/>
        <v>138.80000000000001</v>
      </c>
      <c r="H52">
        <v>128.80000000000001</v>
      </c>
      <c r="I52">
        <f t="shared" si="3"/>
        <v>128.80000000000001</v>
      </c>
      <c r="J52">
        <v>137.19999999999999</v>
      </c>
      <c r="K52">
        <f t="shared" si="4"/>
        <v>137.19999999999999</v>
      </c>
      <c r="L52">
        <v>121.6</v>
      </c>
      <c r="M52">
        <f t="shared" si="5"/>
        <v>121.6</v>
      </c>
      <c r="N52">
        <v>139.69999999999999</v>
      </c>
      <c r="O52">
        <f t="shared" si="6"/>
        <v>139.69999999999999</v>
      </c>
      <c r="P52">
        <v>119.7</v>
      </c>
      <c r="Q52">
        <f t="shared" si="7"/>
        <v>119.7</v>
      </c>
      <c r="R52">
        <v>148</v>
      </c>
      <c r="S52">
        <f t="shared" si="8"/>
        <v>148</v>
      </c>
      <c r="T52">
        <v>116.9</v>
      </c>
      <c r="U52">
        <f t="shared" si="9"/>
        <v>116.9</v>
      </c>
      <c r="V52">
        <v>135.6</v>
      </c>
      <c r="W52">
        <f t="shared" si="10"/>
        <v>135.6</v>
      </c>
      <c r="X52">
        <v>129.80000000000001</v>
      </c>
      <c r="Y52">
        <f t="shared" si="11"/>
        <v>129.80000000000001</v>
      </c>
      <c r="Z52">
        <v>145.4</v>
      </c>
      <c r="AA52">
        <f t="shared" si="12"/>
        <v>145.4</v>
      </c>
      <c r="AB52">
        <v>133.4</v>
      </c>
      <c r="AC52">
        <f t="shared" si="13"/>
        <v>133.4</v>
      </c>
      <c r="AD52">
        <v>144.19999999999999</v>
      </c>
      <c r="AE52">
        <f t="shared" si="14"/>
        <v>144.19999999999999</v>
      </c>
      <c r="AF52">
        <v>141.6</v>
      </c>
      <c r="AG52">
        <f t="shared" si="15"/>
        <v>141.6</v>
      </c>
      <c r="AH52">
        <v>136.19999999999999</v>
      </c>
      <c r="AI52">
        <f t="shared" si="16"/>
        <v>136.19999999999999</v>
      </c>
      <c r="AJ52">
        <v>140.80000000000001</v>
      </c>
      <c r="AK52">
        <f t="shared" si="17"/>
        <v>140.80000000000001</v>
      </c>
      <c r="AL52" t="s">
        <v>32</v>
      </c>
      <c r="AN52">
        <v>134.19999999999999</v>
      </c>
      <c r="AO52">
        <f t="shared" si="18"/>
        <v>134.19999999999999</v>
      </c>
      <c r="AP52">
        <v>134.1</v>
      </c>
      <c r="AQ52">
        <f t="shared" si="19"/>
        <v>134.1</v>
      </c>
      <c r="AR52">
        <v>130.6</v>
      </c>
      <c r="AS52">
        <f t="shared" si="20"/>
        <v>130.6</v>
      </c>
      <c r="AT52">
        <v>119.8</v>
      </c>
      <c r="AU52">
        <f t="shared" si="21"/>
        <v>119.8</v>
      </c>
      <c r="AV52">
        <v>128.30000000000001</v>
      </c>
      <c r="AW52">
        <f t="shared" si="22"/>
        <v>128.30000000000001</v>
      </c>
      <c r="AX52">
        <v>135.19999999999999</v>
      </c>
      <c r="AY52">
        <f t="shared" si="23"/>
        <v>135.19999999999999</v>
      </c>
      <c r="AZ52">
        <v>123.3</v>
      </c>
      <c r="BA52">
        <f t="shared" si="24"/>
        <v>123.3</v>
      </c>
      <c r="BB52">
        <v>127.4</v>
      </c>
      <c r="BC52">
        <f t="shared" si="25"/>
        <v>127.4</v>
      </c>
      <c r="BD52">
        <v>132.80000000000001</v>
      </c>
      <c r="BE52">
        <f t="shared" si="26"/>
        <v>132.80000000000001</v>
      </c>
      <c r="BG52" t="s">
        <v>34</v>
      </c>
      <c r="BH52">
        <v>2014</v>
      </c>
      <c r="BI52" t="s">
        <v>38</v>
      </c>
      <c r="BJ52">
        <v>114.3</v>
      </c>
      <c r="BK52">
        <f t="shared" si="0"/>
        <v>114.3</v>
      </c>
      <c r="BM52" t="s">
        <v>30</v>
      </c>
      <c r="BN52">
        <v>131.1</v>
      </c>
    </row>
    <row r="53" spans="1:66" x14ac:dyDescent="0.3">
      <c r="A53" t="s">
        <v>30</v>
      </c>
      <c r="B53">
        <v>2017</v>
      </c>
      <c r="C53" t="s">
        <v>37</v>
      </c>
      <c r="D53">
        <v>133.19999999999999</v>
      </c>
      <c r="E53">
        <f t="shared" si="1"/>
        <v>133.19999999999999</v>
      </c>
      <c r="F53">
        <v>138.69999999999999</v>
      </c>
      <c r="G53">
        <f t="shared" si="2"/>
        <v>138.69999999999999</v>
      </c>
      <c r="H53">
        <v>127.1</v>
      </c>
      <c r="I53">
        <f t="shared" si="3"/>
        <v>127.1</v>
      </c>
      <c r="J53">
        <v>137.69999999999999</v>
      </c>
      <c r="K53">
        <f t="shared" si="4"/>
        <v>137.69999999999999</v>
      </c>
      <c r="L53">
        <v>121.3</v>
      </c>
      <c r="M53">
        <f t="shared" si="5"/>
        <v>121.3</v>
      </c>
      <c r="N53">
        <v>141.80000000000001</v>
      </c>
      <c r="O53">
        <f t="shared" si="6"/>
        <v>141.80000000000001</v>
      </c>
      <c r="P53">
        <v>121.5</v>
      </c>
      <c r="Q53">
        <f t="shared" si="7"/>
        <v>121.5</v>
      </c>
      <c r="R53">
        <v>144.5</v>
      </c>
      <c r="S53">
        <f t="shared" si="8"/>
        <v>144.5</v>
      </c>
      <c r="T53">
        <v>117.4</v>
      </c>
      <c r="U53">
        <f t="shared" si="9"/>
        <v>117.4</v>
      </c>
      <c r="V53">
        <v>134.1</v>
      </c>
      <c r="W53">
        <f t="shared" si="10"/>
        <v>134.1</v>
      </c>
      <c r="X53">
        <v>130</v>
      </c>
      <c r="Y53">
        <f t="shared" si="11"/>
        <v>130</v>
      </c>
      <c r="Z53">
        <v>145.5</v>
      </c>
      <c r="AA53">
        <f t="shared" si="12"/>
        <v>145.5</v>
      </c>
      <c r="AB53">
        <v>133.5</v>
      </c>
      <c r="AC53">
        <f t="shared" si="13"/>
        <v>133.5</v>
      </c>
      <c r="AD53">
        <v>144.4</v>
      </c>
      <c r="AE53">
        <f t="shared" si="14"/>
        <v>144.4</v>
      </c>
      <c r="AF53">
        <v>142.4</v>
      </c>
      <c r="AG53">
        <f t="shared" si="15"/>
        <v>142.4</v>
      </c>
      <c r="AH53">
        <v>136.80000000000001</v>
      </c>
      <c r="AI53">
        <f t="shared" si="16"/>
        <v>136.80000000000001</v>
      </c>
      <c r="AJ53">
        <v>141.6</v>
      </c>
      <c r="AK53">
        <f t="shared" si="17"/>
        <v>141.6</v>
      </c>
      <c r="AL53" t="s">
        <v>32</v>
      </c>
      <c r="AN53">
        <v>135</v>
      </c>
      <c r="AO53">
        <f t="shared" si="18"/>
        <v>135</v>
      </c>
      <c r="AP53">
        <v>134.30000000000001</v>
      </c>
      <c r="AQ53">
        <f t="shared" si="19"/>
        <v>134.30000000000001</v>
      </c>
      <c r="AR53">
        <v>131</v>
      </c>
      <c r="AS53">
        <f t="shared" si="20"/>
        <v>131</v>
      </c>
      <c r="AT53">
        <v>119.2</v>
      </c>
      <c r="AU53">
        <f t="shared" si="21"/>
        <v>119.2</v>
      </c>
      <c r="AV53">
        <v>128.30000000000001</v>
      </c>
      <c r="AW53">
        <f t="shared" si="22"/>
        <v>128.30000000000001</v>
      </c>
      <c r="AX53">
        <v>135.69999999999999</v>
      </c>
      <c r="AY53">
        <f t="shared" si="23"/>
        <v>135.69999999999999</v>
      </c>
      <c r="AZ53">
        <v>123.7</v>
      </c>
      <c r="BA53">
        <f t="shared" si="24"/>
        <v>123.7</v>
      </c>
      <c r="BB53">
        <v>127.5</v>
      </c>
      <c r="BC53">
        <f t="shared" si="25"/>
        <v>127.5</v>
      </c>
      <c r="BD53">
        <v>132.9</v>
      </c>
      <c r="BE53">
        <f t="shared" si="26"/>
        <v>132.9</v>
      </c>
      <c r="BG53" t="s">
        <v>30</v>
      </c>
      <c r="BH53">
        <v>2014</v>
      </c>
      <c r="BI53" t="s">
        <v>39</v>
      </c>
      <c r="BJ53" t="s">
        <v>32</v>
      </c>
      <c r="BK53">
        <f t="shared" si="0"/>
        <v>113.9</v>
      </c>
      <c r="BM53" t="s">
        <v>30</v>
      </c>
      <c r="BN53">
        <v>131.69999999999999</v>
      </c>
    </row>
    <row r="54" spans="1:66" x14ac:dyDescent="0.3">
      <c r="A54" t="s">
        <v>30</v>
      </c>
      <c r="B54">
        <v>2017</v>
      </c>
      <c r="C54" t="s">
        <v>38</v>
      </c>
      <c r="D54">
        <v>133.1</v>
      </c>
      <c r="E54">
        <f t="shared" si="1"/>
        <v>133.1</v>
      </c>
      <c r="F54">
        <v>140.30000000000001</v>
      </c>
      <c r="G54">
        <f t="shared" si="2"/>
        <v>140.30000000000001</v>
      </c>
      <c r="H54">
        <v>126.8</v>
      </c>
      <c r="I54">
        <f t="shared" si="3"/>
        <v>126.8</v>
      </c>
      <c r="J54">
        <v>138.19999999999999</v>
      </c>
      <c r="K54">
        <f t="shared" si="4"/>
        <v>138.19999999999999</v>
      </c>
      <c r="L54">
        <v>120.8</v>
      </c>
      <c r="M54">
        <f t="shared" si="5"/>
        <v>120.8</v>
      </c>
      <c r="N54">
        <v>140.19999999999999</v>
      </c>
      <c r="O54">
        <f t="shared" si="6"/>
        <v>140.19999999999999</v>
      </c>
      <c r="P54">
        <v>123.8</v>
      </c>
      <c r="Q54">
        <f t="shared" si="7"/>
        <v>123.8</v>
      </c>
      <c r="R54">
        <v>141.80000000000001</v>
      </c>
      <c r="S54">
        <f t="shared" si="8"/>
        <v>141.80000000000001</v>
      </c>
      <c r="T54">
        <v>118.6</v>
      </c>
      <c r="U54">
        <f t="shared" si="9"/>
        <v>118.6</v>
      </c>
      <c r="V54">
        <v>134</v>
      </c>
      <c r="W54">
        <f t="shared" si="10"/>
        <v>134</v>
      </c>
      <c r="X54">
        <v>130.30000000000001</v>
      </c>
      <c r="Y54">
        <f t="shared" si="11"/>
        <v>130.30000000000001</v>
      </c>
      <c r="Z54">
        <v>145.80000000000001</v>
      </c>
      <c r="AA54">
        <f t="shared" si="12"/>
        <v>145.80000000000001</v>
      </c>
      <c r="AB54">
        <v>133.80000000000001</v>
      </c>
      <c r="AC54">
        <f t="shared" si="13"/>
        <v>133.80000000000001</v>
      </c>
      <c r="AD54">
        <v>145.5</v>
      </c>
      <c r="AE54">
        <f t="shared" si="14"/>
        <v>145.5</v>
      </c>
      <c r="AF54">
        <v>142.5</v>
      </c>
      <c r="AG54">
        <f t="shared" si="15"/>
        <v>142.5</v>
      </c>
      <c r="AH54">
        <v>137.30000000000001</v>
      </c>
      <c r="AI54">
        <f t="shared" si="16"/>
        <v>137.30000000000001</v>
      </c>
      <c r="AJ54">
        <v>141.80000000000001</v>
      </c>
      <c r="AK54">
        <f t="shared" si="17"/>
        <v>141.80000000000001</v>
      </c>
      <c r="AL54" t="s">
        <v>32</v>
      </c>
      <c r="AN54">
        <v>135</v>
      </c>
      <c r="AO54">
        <f t="shared" si="18"/>
        <v>135</v>
      </c>
      <c r="AP54">
        <v>134.9</v>
      </c>
      <c r="AQ54">
        <f t="shared" si="19"/>
        <v>134.9</v>
      </c>
      <c r="AR54">
        <v>131.4</v>
      </c>
      <c r="AS54">
        <f t="shared" si="20"/>
        <v>131.4</v>
      </c>
      <c r="AT54">
        <v>119.4</v>
      </c>
      <c r="AU54">
        <f t="shared" si="21"/>
        <v>119.4</v>
      </c>
      <c r="AV54">
        <v>129.4</v>
      </c>
      <c r="AW54">
        <f t="shared" si="22"/>
        <v>129.4</v>
      </c>
      <c r="AX54">
        <v>136.30000000000001</v>
      </c>
      <c r="AY54">
        <f t="shared" si="23"/>
        <v>136.30000000000001</v>
      </c>
      <c r="AZ54">
        <v>123.7</v>
      </c>
      <c r="BA54">
        <f t="shared" si="24"/>
        <v>123.7</v>
      </c>
      <c r="BB54">
        <v>127.9</v>
      </c>
      <c r="BC54">
        <f t="shared" si="25"/>
        <v>127.9</v>
      </c>
      <c r="BD54">
        <v>133.30000000000001</v>
      </c>
      <c r="BE54">
        <f t="shared" si="26"/>
        <v>133.30000000000001</v>
      </c>
      <c r="BG54" t="s">
        <v>33</v>
      </c>
      <c r="BH54">
        <v>2014</v>
      </c>
      <c r="BI54" t="s">
        <v>39</v>
      </c>
      <c r="BJ54">
        <v>113.9</v>
      </c>
      <c r="BK54">
        <f t="shared" si="0"/>
        <v>113.9</v>
      </c>
      <c r="BM54" t="s">
        <v>30</v>
      </c>
      <c r="BN54">
        <v>132.1</v>
      </c>
    </row>
    <row r="55" spans="1:66" x14ac:dyDescent="0.3">
      <c r="A55" t="s">
        <v>30</v>
      </c>
      <c r="B55">
        <v>2017</v>
      </c>
      <c r="C55" t="s">
        <v>39</v>
      </c>
      <c r="D55">
        <v>133.5</v>
      </c>
      <c r="E55">
        <f t="shared" si="1"/>
        <v>133.5</v>
      </c>
      <c r="F55">
        <v>143.69999999999999</v>
      </c>
      <c r="G55">
        <f t="shared" si="2"/>
        <v>143.69999999999999</v>
      </c>
      <c r="H55">
        <v>128</v>
      </c>
      <c r="I55">
        <f t="shared" si="3"/>
        <v>128</v>
      </c>
      <c r="J55">
        <v>138.6</v>
      </c>
      <c r="K55">
        <f t="shared" si="4"/>
        <v>138.6</v>
      </c>
      <c r="L55">
        <v>120.9</v>
      </c>
      <c r="M55">
        <f t="shared" si="5"/>
        <v>120.9</v>
      </c>
      <c r="N55">
        <v>140.9</v>
      </c>
      <c r="O55">
        <f t="shared" si="6"/>
        <v>140.9</v>
      </c>
      <c r="P55">
        <v>128.80000000000001</v>
      </c>
      <c r="Q55">
        <f t="shared" si="7"/>
        <v>128.80000000000001</v>
      </c>
      <c r="R55">
        <v>140.19999999999999</v>
      </c>
      <c r="S55">
        <f t="shared" si="8"/>
        <v>140.19999999999999</v>
      </c>
      <c r="T55">
        <v>118.9</v>
      </c>
      <c r="U55">
        <f t="shared" si="9"/>
        <v>118.9</v>
      </c>
      <c r="V55">
        <v>133.5</v>
      </c>
      <c r="W55">
        <f t="shared" si="10"/>
        <v>133.5</v>
      </c>
      <c r="X55">
        <v>130.4</v>
      </c>
      <c r="Y55">
        <f t="shared" si="11"/>
        <v>130.4</v>
      </c>
      <c r="Z55">
        <v>146.5</v>
      </c>
      <c r="AA55">
        <f t="shared" si="12"/>
        <v>146.5</v>
      </c>
      <c r="AB55">
        <v>134.9</v>
      </c>
      <c r="AC55">
        <f t="shared" si="13"/>
        <v>134.9</v>
      </c>
      <c r="AD55">
        <v>145.80000000000001</v>
      </c>
      <c r="AE55">
        <f t="shared" si="14"/>
        <v>145.80000000000001</v>
      </c>
      <c r="AF55">
        <v>143.1</v>
      </c>
      <c r="AG55">
        <f t="shared" si="15"/>
        <v>143.1</v>
      </c>
      <c r="AH55">
        <v>137.69999999999999</v>
      </c>
      <c r="AI55">
        <f t="shared" si="16"/>
        <v>137.69999999999999</v>
      </c>
      <c r="AJ55">
        <v>142.30000000000001</v>
      </c>
      <c r="AK55">
        <f t="shared" si="17"/>
        <v>142.30000000000001</v>
      </c>
      <c r="AL55" t="s">
        <v>32</v>
      </c>
      <c r="AN55">
        <v>134.80000000000001</v>
      </c>
      <c r="AO55">
        <f t="shared" si="18"/>
        <v>134.80000000000001</v>
      </c>
      <c r="AP55">
        <v>135.19999999999999</v>
      </c>
      <c r="AQ55">
        <f t="shared" si="19"/>
        <v>135.19999999999999</v>
      </c>
      <c r="AR55">
        <v>131.30000000000001</v>
      </c>
      <c r="AS55">
        <f t="shared" si="20"/>
        <v>131.30000000000001</v>
      </c>
      <c r="AT55">
        <v>119.4</v>
      </c>
      <c r="AU55">
        <f t="shared" si="21"/>
        <v>119.4</v>
      </c>
      <c r="AV55">
        <v>129.80000000000001</v>
      </c>
      <c r="AW55">
        <f t="shared" si="22"/>
        <v>129.80000000000001</v>
      </c>
      <c r="AX55">
        <v>136.9</v>
      </c>
      <c r="AY55">
        <f t="shared" si="23"/>
        <v>136.9</v>
      </c>
      <c r="AZ55">
        <v>124.1</v>
      </c>
      <c r="BA55">
        <f t="shared" si="24"/>
        <v>124.1</v>
      </c>
      <c r="BB55">
        <v>128.1</v>
      </c>
      <c r="BC55">
        <f t="shared" si="25"/>
        <v>128.1</v>
      </c>
      <c r="BD55">
        <v>133.9</v>
      </c>
      <c r="BE55">
        <f t="shared" si="26"/>
        <v>133.9</v>
      </c>
      <c r="BG55" t="s">
        <v>34</v>
      </c>
      <c r="BH55">
        <v>2014</v>
      </c>
      <c r="BI55" t="s">
        <v>39</v>
      </c>
      <c r="BJ55">
        <v>113.9</v>
      </c>
      <c r="BK55">
        <f t="shared" si="0"/>
        <v>113.9</v>
      </c>
      <c r="BM55" t="s">
        <v>30</v>
      </c>
      <c r="BN55">
        <v>131.4</v>
      </c>
    </row>
    <row r="56" spans="1:66" x14ac:dyDescent="0.3">
      <c r="A56" t="s">
        <v>30</v>
      </c>
      <c r="B56">
        <v>2017</v>
      </c>
      <c r="C56" t="s">
        <v>40</v>
      </c>
      <c r="D56">
        <v>134</v>
      </c>
      <c r="E56">
        <f t="shared" si="1"/>
        <v>134</v>
      </c>
      <c r="F56">
        <v>144.19999999999999</v>
      </c>
      <c r="G56">
        <f t="shared" si="2"/>
        <v>144.19999999999999</v>
      </c>
      <c r="H56">
        <v>129.80000000000001</v>
      </c>
      <c r="I56">
        <f t="shared" si="3"/>
        <v>129.80000000000001</v>
      </c>
      <c r="J56">
        <v>139</v>
      </c>
      <c r="K56">
        <f t="shared" si="4"/>
        <v>139</v>
      </c>
      <c r="L56">
        <v>120.9</v>
      </c>
      <c r="M56">
        <f t="shared" si="5"/>
        <v>120.9</v>
      </c>
      <c r="N56">
        <v>143.9</v>
      </c>
      <c r="O56">
        <f t="shared" si="6"/>
        <v>143.9</v>
      </c>
      <c r="P56">
        <v>151.5</v>
      </c>
      <c r="Q56">
        <f t="shared" si="7"/>
        <v>151.5</v>
      </c>
      <c r="R56">
        <v>138.1</v>
      </c>
      <c r="S56">
        <f t="shared" si="8"/>
        <v>138.1</v>
      </c>
      <c r="T56">
        <v>120</v>
      </c>
      <c r="U56">
        <f t="shared" si="9"/>
        <v>120</v>
      </c>
      <c r="V56">
        <v>133.9</v>
      </c>
      <c r="W56">
        <f t="shared" si="10"/>
        <v>133.9</v>
      </c>
      <c r="X56">
        <v>131.4</v>
      </c>
      <c r="Y56">
        <f t="shared" si="11"/>
        <v>131.4</v>
      </c>
      <c r="Z56">
        <v>147.69999999999999</v>
      </c>
      <c r="AA56">
        <f t="shared" si="12"/>
        <v>147.69999999999999</v>
      </c>
      <c r="AB56">
        <v>138.5</v>
      </c>
      <c r="AC56">
        <f t="shared" si="13"/>
        <v>138.5</v>
      </c>
      <c r="AD56">
        <v>147.4</v>
      </c>
      <c r="AE56">
        <f t="shared" si="14"/>
        <v>147.4</v>
      </c>
      <c r="AF56">
        <v>144.30000000000001</v>
      </c>
      <c r="AG56">
        <f t="shared" si="15"/>
        <v>144.30000000000001</v>
      </c>
      <c r="AH56">
        <v>138.1</v>
      </c>
      <c r="AI56">
        <f t="shared" si="16"/>
        <v>138.1</v>
      </c>
      <c r="AJ56">
        <v>143.5</v>
      </c>
      <c r="AK56">
        <f t="shared" si="17"/>
        <v>143.5</v>
      </c>
      <c r="AL56" t="s">
        <v>32</v>
      </c>
      <c r="AN56">
        <v>135.30000000000001</v>
      </c>
      <c r="AO56">
        <f t="shared" si="18"/>
        <v>135.30000000000001</v>
      </c>
      <c r="AP56">
        <v>136.1</v>
      </c>
      <c r="AQ56">
        <f t="shared" si="19"/>
        <v>136.1</v>
      </c>
      <c r="AR56">
        <v>132.1</v>
      </c>
      <c r="AS56">
        <f t="shared" si="20"/>
        <v>132.1</v>
      </c>
      <c r="AT56">
        <v>119.1</v>
      </c>
      <c r="AU56">
        <f t="shared" si="21"/>
        <v>119.1</v>
      </c>
      <c r="AV56">
        <v>130.6</v>
      </c>
      <c r="AW56">
        <f t="shared" si="22"/>
        <v>130.6</v>
      </c>
      <c r="AX56">
        <v>138.6</v>
      </c>
      <c r="AY56">
        <f t="shared" si="23"/>
        <v>138.6</v>
      </c>
      <c r="AZ56">
        <v>124.4</v>
      </c>
      <c r="BA56">
        <f t="shared" si="24"/>
        <v>124.4</v>
      </c>
      <c r="BB56">
        <v>128.6</v>
      </c>
      <c r="BC56">
        <f t="shared" si="25"/>
        <v>128.6</v>
      </c>
      <c r="BD56">
        <v>136.19999999999999</v>
      </c>
      <c r="BE56">
        <f t="shared" si="26"/>
        <v>136.19999999999999</v>
      </c>
      <c r="BG56" t="s">
        <v>30</v>
      </c>
      <c r="BH56">
        <v>2014</v>
      </c>
      <c r="BI56" t="s">
        <v>40</v>
      </c>
      <c r="BJ56" t="s">
        <v>32</v>
      </c>
      <c r="BK56">
        <f t="shared" si="0"/>
        <v>114.8</v>
      </c>
      <c r="BM56" t="s">
        <v>30</v>
      </c>
      <c r="BN56">
        <v>132.6</v>
      </c>
    </row>
    <row r="57" spans="1:66" x14ac:dyDescent="0.3">
      <c r="A57" t="s">
        <v>30</v>
      </c>
      <c r="B57">
        <v>2017</v>
      </c>
      <c r="C57" t="s">
        <v>41</v>
      </c>
      <c r="D57">
        <v>134.80000000000001</v>
      </c>
      <c r="E57">
        <f t="shared" si="1"/>
        <v>134.80000000000001</v>
      </c>
      <c r="F57">
        <v>143.1</v>
      </c>
      <c r="G57">
        <f t="shared" si="2"/>
        <v>143.1</v>
      </c>
      <c r="H57">
        <v>130</v>
      </c>
      <c r="I57">
        <f t="shared" si="3"/>
        <v>130</v>
      </c>
      <c r="J57">
        <v>139.4</v>
      </c>
      <c r="K57">
        <f t="shared" si="4"/>
        <v>139.4</v>
      </c>
      <c r="L57">
        <v>120.5</v>
      </c>
      <c r="M57">
        <f t="shared" si="5"/>
        <v>120.5</v>
      </c>
      <c r="N57">
        <v>148</v>
      </c>
      <c r="O57">
        <f t="shared" si="6"/>
        <v>148</v>
      </c>
      <c r="P57">
        <v>162.9</v>
      </c>
      <c r="Q57">
        <f t="shared" si="7"/>
        <v>162.9</v>
      </c>
      <c r="R57">
        <v>137.4</v>
      </c>
      <c r="S57">
        <f t="shared" si="8"/>
        <v>137.4</v>
      </c>
      <c r="T57">
        <v>120.8</v>
      </c>
      <c r="U57">
        <f t="shared" si="9"/>
        <v>120.8</v>
      </c>
      <c r="V57">
        <v>134.69999999999999</v>
      </c>
      <c r="W57">
        <f t="shared" si="10"/>
        <v>134.69999999999999</v>
      </c>
      <c r="X57">
        <v>131.6</v>
      </c>
      <c r="Y57">
        <f t="shared" si="11"/>
        <v>131.6</v>
      </c>
      <c r="Z57">
        <v>148.69999999999999</v>
      </c>
      <c r="AA57">
        <f t="shared" si="12"/>
        <v>148.69999999999999</v>
      </c>
      <c r="AB57">
        <v>140.6</v>
      </c>
      <c r="AC57">
        <f t="shared" si="13"/>
        <v>140.6</v>
      </c>
      <c r="AD57">
        <v>149</v>
      </c>
      <c r="AE57">
        <f t="shared" si="14"/>
        <v>149</v>
      </c>
      <c r="AF57">
        <v>145.30000000000001</v>
      </c>
      <c r="AG57">
        <f t="shared" si="15"/>
        <v>145.30000000000001</v>
      </c>
      <c r="AH57">
        <v>139.19999999999999</v>
      </c>
      <c r="AI57">
        <f t="shared" si="16"/>
        <v>139.19999999999999</v>
      </c>
      <c r="AJ57">
        <v>144.5</v>
      </c>
      <c r="AK57">
        <f t="shared" si="17"/>
        <v>144.5</v>
      </c>
      <c r="AL57" t="s">
        <v>32</v>
      </c>
      <c r="AN57">
        <v>136.4</v>
      </c>
      <c r="AO57">
        <f t="shared" si="18"/>
        <v>136.4</v>
      </c>
      <c r="AP57">
        <v>137.30000000000001</v>
      </c>
      <c r="AQ57">
        <f t="shared" si="19"/>
        <v>137.30000000000001</v>
      </c>
      <c r="AR57">
        <v>133</v>
      </c>
      <c r="AS57">
        <f t="shared" si="20"/>
        <v>133</v>
      </c>
      <c r="AT57">
        <v>120.3</v>
      </c>
      <c r="AU57">
        <f t="shared" si="21"/>
        <v>120.3</v>
      </c>
      <c r="AV57">
        <v>131.5</v>
      </c>
      <c r="AW57">
        <f t="shared" si="22"/>
        <v>131.5</v>
      </c>
      <c r="AX57">
        <v>140.19999999999999</v>
      </c>
      <c r="AY57">
        <f t="shared" si="23"/>
        <v>140.19999999999999</v>
      </c>
      <c r="AZ57">
        <v>125.4</v>
      </c>
      <c r="BA57">
        <f t="shared" si="24"/>
        <v>125.4</v>
      </c>
      <c r="BB57">
        <v>129.69999999999999</v>
      </c>
      <c r="BC57">
        <f t="shared" si="25"/>
        <v>129.69999999999999</v>
      </c>
      <c r="BD57">
        <v>137.80000000000001</v>
      </c>
      <c r="BE57">
        <f t="shared" si="26"/>
        <v>137.80000000000001</v>
      </c>
      <c r="BG57" t="s">
        <v>33</v>
      </c>
      <c r="BH57">
        <v>2014</v>
      </c>
      <c r="BI57" t="s">
        <v>40</v>
      </c>
      <c r="BJ57">
        <v>114.8</v>
      </c>
      <c r="BK57">
        <f t="shared" si="0"/>
        <v>114.8</v>
      </c>
      <c r="BM57" t="s">
        <v>30</v>
      </c>
      <c r="BN57">
        <v>134.4</v>
      </c>
    </row>
    <row r="58" spans="1:66" x14ac:dyDescent="0.3">
      <c r="A58" t="s">
        <v>30</v>
      </c>
      <c r="B58">
        <v>2017</v>
      </c>
      <c r="C58" t="s">
        <v>42</v>
      </c>
      <c r="D58">
        <v>135.19999999999999</v>
      </c>
      <c r="E58">
        <f t="shared" si="1"/>
        <v>135.19999999999999</v>
      </c>
      <c r="F58">
        <v>142</v>
      </c>
      <c r="G58">
        <f t="shared" si="2"/>
        <v>142</v>
      </c>
      <c r="H58">
        <v>130.5</v>
      </c>
      <c r="I58">
        <f t="shared" si="3"/>
        <v>130.5</v>
      </c>
      <c r="J58">
        <v>140.19999999999999</v>
      </c>
      <c r="K58">
        <f t="shared" si="4"/>
        <v>140.19999999999999</v>
      </c>
      <c r="L58">
        <v>120.7</v>
      </c>
      <c r="M58">
        <f t="shared" si="5"/>
        <v>120.7</v>
      </c>
      <c r="N58">
        <v>147.80000000000001</v>
      </c>
      <c r="O58">
        <f t="shared" si="6"/>
        <v>147.80000000000001</v>
      </c>
      <c r="P58">
        <v>154.5</v>
      </c>
      <c r="Q58">
        <f t="shared" si="7"/>
        <v>154.5</v>
      </c>
      <c r="R58">
        <v>137.1</v>
      </c>
      <c r="S58">
        <f t="shared" si="8"/>
        <v>137.1</v>
      </c>
      <c r="T58">
        <v>121</v>
      </c>
      <c r="U58">
        <f t="shared" si="9"/>
        <v>121</v>
      </c>
      <c r="V58">
        <v>134.69999999999999</v>
      </c>
      <c r="W58">
        <f t="shared" si="10"/>
        <v>134.69999999999999</v>
      </c>
      <c r="X58">
        <v>131.69999999999999</v>
      </c>
      <c r="Y58">
        <f t="shared" si="11"/>
        <v>131.69999999999999</v>
      </c>
      <c r="Z58">
        <v>149.30000000000001</v>
      </c>
      <c r="AA58">
        <f t="shared" si="12"/>
        <v>149.30000000000001</v>
      </c>
      <c r="AB58">
        <v>139.6</v>
      </c>
      <c r="AC58">
        <f t="shared" si="13"/>
        <v>139.6</v>
      </c>
      <c r="AD58">
        <v>149.80000000000001</v>
      </c>
      <c r="AE58">
        <f t="shared" si="14"/>
        <v>149.80000000000001</v>
      </c>
      <c r="AF58">
        <v>146.1</v>
      </c>
      <c r="AG58">
        <f t="shared" si="15"/>
        <v>146.1</v>
      </c>
      <c r="AH58">
        <v>139.69999999999999</v>
      </c>
      <c r="AI58">
        <f t="shared" si="16"/>
        <v>139.69999999999999</v>
      </c>
      <c r="AJ58">
        <v>145.19999999999999</v>
      </c>
      <c r="AK58">
        <f t="shared" si="17"/>
        <v>145.19999999999999</v>
      </c>
      <c r="AL58" t="s">
        <v>32</v>
      </c>
      <c r="AN58">
        <v>137.4</v>
      </c>
      <c r="AO58">
        <f t="shared" si="18"/>
        <v>137.4</v>
      </c>
      <c r="AP58">
        <v>137.9</v>
      </c>
      <c r="AQ58">
        <f t="shared" si="19"/>
        <v>137.9</v>
      </c>
      <c r="AR58">
        <v>133.4</v>
      </c>
      <c r="AS58">
        <f t="shared" si="20"/>
        <v>133.4</v>
      </c>
      <c r="AT58">
        <v>121.2</v>
      </c>
      <c r="AU58">
        <f t="shared" si="21"/>
        <v>121.2</v>
      </c>
      <c r="AV58">
        <v>132.30000000000001</v>
      </c>
      <c r="AW58">
        <f t="shared" si="22"/>
        <v>132.30000000000001</v>
      </c>
      <c r="AX58">
        <v>139.6</v>
      </c>
      <c r="AY58">
        <f t="shared" si="23"/>
        <v>139.6</v>
      </c>
      <c r="AZ58">
        <v>126.7</v>
      </c>
      <c r="BA58">
        <f t="shared" si="24"/>
        <v>126.7</v>
      </c>
      <c r="BB58">
        <v>130.30000000000001</v>
      </c>
      <c r="BC58">
        <f t="shared" si="25"/>
        <v>130.30000000000001</v>
      </c>
      <c r="BD58">
        <v>137.6</v>
      </c>
      <c r="BE58">
        <f t="shared" si="26"/>
        <v>137.6</v>
      </c>
      <c r="BG58" t="s">
        <v>34</v>
      </c>
      <c r="BH58">
        <v>2014</v>
      </c>
      <c r="BI58" t="s">
        <v>40</v>
      </c>
      <c r="BJ58">
        <v>114.8</v>
      </c>
      <c r="BK58">
        <f t="shared" si="0"/>
        <v>114.8</v>
      </c>
      <c r="BM58" t="s">
        <v>30</v>
      </c>
      <c r="BN58">
        <v>135.69999999999999</v>
      </c>
    </row>
    <row r="59" spans="1:66" x14ac:dyDescent="0.3">
      <c r="A59" t="s">
        <v>30</v>
      </c>
      <c r="B59">
        <v>2017</v>
      </c>
      <c r="C59" t="s">
        <v>43</v>
      </c>
      <c r="D59">
        <v>135.9</v>
      </c>
      <c r="E59">
        <f t="shared" si="1"/>
        <v>135.9</v>
      </c>
      <c r="F59">
        <v>141.9</v>
      </c>
      <c r="G59">
        <f t="shared" si="2"/>
        <v>141.9</v>
      </c>
      <c r="H59">
        <v>131</v>
      </c>
      <c r="I59">
        <f t="shared" si="3"/>
        <v>131</v>
      </c>
      <c r="J59">
        <v>141.5</v>
      </c>
      <c r="K59">
        <f t="shared" si="4"/>
        <v>141.5</v>
      </c>
      <c r="L59">
        <v>121.4</v>
      </c>
      <c r="M59">
        <f t="shared" si="5"/>
        <v>121.4</v>
      </c>
      <c r="N59">
        <v>146.69999999999999</v>
      </c>
      <c r="O59">
        <f t="shared" si="6"/>
        <v>146.69999999999999</v>
      </c>
      <c r="P59">
        <v>157.1</v>
      </c>
      <c r="Q59">
        <f t="shared" si="7"/>
        <v>157.1</v>
      </c>
      <c r="R59">
        <v>136.4</v>
      </c>
      <c r="S59">
        <f t="shared" si="8"/>
        <v>136.4</v>
      </c>
      <c r="T59">
        <v>121.4</v>
      </c>
      <c r="U59">
        <f t="shared" si="9"/>
        <v>121.4</v>
      </c>
      <c r="V59">
        <v>135.6</v>
      </c>
      <c r="W59">
        <f t="shared" si="10"/>
        <v>135.6</v>
      </c>
      <c r="X59">
        <v>131.30000000000001</v>
      </c>
      <c r="Y59">
        <f t="shared" si="11"/>
        <v>131.30000000000001</v>
      </c>
      <c r="Z59">
        <v>150.30000000000001</v>
      </c>
      <c r="AA59">
        <f t="shared" si="12"/>
        <v>150.30000000000001</v>
      </c>
      <c r="AB59">
        <v>140.4</v>
      </c>
      <c r="AC59">
        <f t="shared" si="13"/>
        <v>140.4</v>
      </c>
      <c r="AD59">
        <v>150.5</v>
      </c>
      <c r="AE59">
        <f t="shared" si="14"/>
        <v>150.5</v>
      </c>
      <c r="AF59">
        <v>147.19999999999999</v>
      </c>
      <c r="AG59">
        <f t="shared" si="15"/>
        <v>147.19999999999999</v>
      </c>
      <c r="AH59">
        <v>140.6</v>
      </c>
      <c r="AI59">
        <f t="shared" si="16"/>
        <v>140.6</v>
      </c>
      <c r="AJ59">
        <v>146.19999999999999</v>
      </c>
      <c r="AK59">
        <f t="shared" si="17"/>
        <v>146.19999999999999</v>
      </c>
      <c r="AL59" t="s">
        <v>32</v>
      </c>
      <c r="AN59">
        <v>138.1</v>
      </c>
      <c r="AO59">
        <f t="shared" si="18"/>
        <v>138.1</v>
      </c>
      <c r="AP59">
        <v>138.4</v>
      </c>
      <c r="AQ59">
        <f t="shared" si="19"/>
        <v>138.4</v>
      </c>
      <c r="AR59">
        <v>134.19999999999999</v>
      </c>
      <c r="AS59">
        <f t="shared" si="20"/>
        <v>134.19999999999999</v>
      </c>
      <c r="AT59">
        <v>121</v>
      </c>
      <c r="AU59">
        <f t="shared" si="21"/>
        <v>121</v>
      </c>
      <c r="AV59">
        <v>133</v>
      </c>
      <c r="AW59">
        <f t="shared" si="22"/>
        <v>133</v>
      </c>
      <c r="AX59">
        <v>140.1</v>
      </c>
      <c r="AY59">
        <f t="shared" si="23"/>
        <v>140.1</v>
      </c>
      <c r="AZ59">
        <v>127.4</v>
      </c>
      <c r="BA59">
        <f t="shared" si="24"/>
        <v>127.4</v>
      </c>
      <c r="BB59">
        <v>130.69999999999999</v>
      </c>
      <c r="BC59">
        <f t="shared" si="25"/>
        <v>130.69999999999999</v>
      </c>
      <c r="BD59">
        <v>138.30000000000001</v>
      </c>
      <c r="BE59">
        <f t="shared" si="26"/>
        <v>138.30000000000001</v>
      </c>
      <c r="BG59" t="s">
        <v>30</v>
      </c>
      <c r="BH59">
        <v>2014</v>
      </c>
      <c r="BI59" t="s">
        <v>41</v>
      </c>
      <c r="BJ59" t="s">
        <v>32</v>
      </c>
      <c r="BK59">
        <f t="shared" si="0"/>
        <v>115.5</v>
      </c>
      <c r="BM59" t="s">
        <v>30</v>
      </c>
      <c r="BN59">
        <v>137.30000000000001</v>
      </c>
    </row>
    <row r="60" spans="1:66" x14ac:dyDescent="0.3">
      <c r="A60" t="s">
        <v>30</v>
      </c>
      <c r="B60">
        <v>2017</v>
      </c>
      <c r="C60" t="s">
        <v>45</v>
      </c>
      <c r="D60">
        <v>136.30000000000001</v>
      </c>
      <c r="E60">
        <f t="shared" si="1"/>
        <v>136.30000000000001</v>
      </c>
      <c r="F60">
        <v>142.5</v>
      </c>
      <c r="G60">
        <f t="shared" si="2"/>
        <v>142.5</v>
      </c>
      <c r="H60">
        <v>140.5</v>
      </c>
      <c r="I60">
        <f t="shared" si="3"/>
        <v>140.5</v>
      </c>
      <c r="J60">
        <v>141.5</v>
      </c>
      <c r="K60">
        <f t="shared" si="4"/>
        <v>141.5</v>
      </c>
      <c r="L60">
        <v>121.6</v>
      </c>
      <c r="M60">
        <f t="shared" si="5"/>
        <v>121.6</v>
      </c>
      <c r="N60">
        <v>147.30000000000001</v>
      </c>
      <c r="O60">
        <f t="shared" si="6"/>
        <v>147.30000000000001</v>
      </c>
      <c r="P60">
        <v>168</v>
      </c>
      <c r="Q60">
        <f t="shared" si="7"/>
        <v>168</v>
      </c>
      <c r="R60">
        <v>135.80000000000001</v>
      </c>
      <c r="S60">
        <f t="shared" si="8"/>
        <v>135.80000000000001</v>
      </c>
      <c r="T60">
        <v>122.5</v>
      </c>
      <c r="U60">
        <f t="shared" si="9"/>
        <v>122.5</v>
      </c>
      <c r="V60">
        <v>136</v>
      </c>
      <c r="W60">
        <f t="shared" si="10"/>
        <v>136</v>
      </c>
      <c r="X60">
        <v>131.9</v>
      </c>
      <c r="Y60">
        <f t="shared" si="11"/>
        <v>131.9</v>
      </c>
      <c r="Z60">
        <v>151.4</v>
      </c>
      <c r="AA60">
        <f t="shared" si="12"/>
        <v>151.4</v>
      </c>
      <c r="AB60">
        <v>142.4</v>
      </c>
      <c r="AC60">
        <f t="shared" si="13"/>
        <v>142.4</v>
      </c>
      <c r="AD60">
        <v>152.1</v>
      </c>
      <c r="AE60">
        <f t="shared" si="14"/>
        <v>152.1</v>
      </c>
      <c r="AF60">
        <v>148.19999999999999</v>
      </c>
      <c r="AG60">
        <f t="shared" si="15"/>
        <v>148.19999999999999</v>
      </c>
      <c r="AH60">
        <v>141.5</v>
      </c>
      <c r="AI60">
        <f t="shared" si="16"/>
        <v>141.5</v>
      </c>
      <c r="AJ60">
        <v>147.30000000000001</v>
      </c>
      <c r="AK60">
        <f t="shared" si="17"/>
        <v>147.30000000000001</v>
      </c>
      <c r="AL60" t="s">
        <v>32</v>
      </c>
      <c r="AN60">
        <v>141.1</v>
      </c>
      <c r="AO60">
        <f t="shared" si="18"/>
        <v>141.1</v>
      </c>
      <c r="AP60">
        <v>139.4</v>
      </c>
      <c r="AQ60">
        <f t="shared" si="19"/>
        <v>139.4</v>
      </c>
      <c r="AR60">
        <v>135.80000000000001</v>
      </c>
      <c r="AS60">
        <f t="shared" si="20"/>
        <v>135.80000000000001</v>
      </c>
      <c r="AT60">
        <v>121.6</v>
      </c>
      <c r="AU60">
        <f t="shared" si="21"/>
        <v>121.6</v>
      </c>
      <c r="AV60">
        <v>133.69999999999999</v>
      </c>
      <c r="AW60">
        <f t="shared" si="22"/>
        <v>133.69999999999999</v>
      </c>
      <c r="AX60">
        <v>141.5</v>
      </c>
      <c r="AY60">
        <f t="shared" si="23"/>
        <v>141.5</v>
      </c>
      <c r="AZ60">
        <v>128.1</v>
      </c>
      <c r="BA60">
        <f t="shared" si="24"/>
        <v>128.1</v>
      </c>
      <c r="BB60">
        <v>131.69999999999999</v>
      </c>
      <c r="BC60">
        <f t="shared" si="25"/>
        <v>131.69999999999999</v>
      </c>
      <c r="BD60">
        <v>140</v>
      </c>
      <c r="BE60">
        <f t="shared" si="26"/>
        <v>140</v>
      </c>
      <c r="BG60" t="s">
        <v>33</v>
      </c>
      <c r="BH60">
        <v>2014</v>
      </c>
      <c r="BI60" t="s">
        <v>41</v>
      </c>
      <c r="BJ60">
        <v>115.5</v>
      </c>
      <c r="BK60">
        <f t="shared" si="0"/>
        <v>115.5</v>
      </c>
      <c r="BM60" t="s">
        <v>30</v>
      </c>
      <c r="BN60">
        <v>138.6</v>
      </c>
    </row>
    <row r="61" spans="1:66" x14ac:dyDescent="0.3">
      <c r="A61" t="s">
        <v>30</v>
      </c>
      <c r="B61">
        <v>2017</v>
      </c>
      <c r="C61" t="s">
        <v>46</v>
      </c>
      <c r="D61">
        <v>136.4</v>
      </c>
      <c r="E61">
        <f t="shared" si="1"/>
        <v>136.4</v>
      </c>
      <c r="F61">
        <v>143.69999999999999</v>
      </c>
      <c r="G61">
        <f t="shared" si="2"/>
        <v>143.69999999999999</v>
      </c>
      <c r="H61">
        <v>144.80000000000001</v>
      </c>
      <c r="I61">
        <f t="shared" si="3"/>
        <v>144.80000000000001</v>
      </c>
      <c r="J61">
        <v>141.9</v>
      </c>
      <c r="K61">
        <f t="shared" si="4"/>
        <v>141.9</v>
      </c>
      <c r="L61">
        <v>123.1</v>
      </c>
      <c r="M61">
        <f t="shared" si="5"/>
        <v>123.1</v>
      </c>
      <c r="N61">
        <v>147.19999999999999</v>
      </c>
      <c r="O61">
        <f t="shared" si="6"/>
        <v>147.19999999999999</v>
      </c>
      <c r="P61">
        <v>161</v>
      </c>
      <c r="Q61">
        <f t="shared" si="7"/>
        <v>161</v>
      </c>
      <c r="R61">
        <v>133.80000000000001</v>
      </c>
      <c r="S61">
        <f t="shared" si="8"/>
        <v>133.80000000000001</v>
      </c>
      <c r="T61">
        <v>121.9</v>
      </c>
      <c r="U61">
        <f t="shared" si="9"/>
        <v>121.9</v>
      </c>
      <c r="V61">
        <v>135.80000000000001</v>
      </c>
      <c r="W61">
        <f t="shared" si="10"/>
        <v>135.80000000000001</v>
      </c>
      <c r="X61">
        <v>131.1</v>
      </c>
      <c r="Y61">
        <f t="shared" si="11"/>
        <v>131.1</v>
      </c>
      <c r="Z61">
        <v>151.4</v>
      </c>
      <c r="AA61">
        <f t="shared" si="12"/>
        <v>151.4</v>
      </c>
      <c r="AB61">
        <v>141.5</v>
      </c>
      <c r="AC61">
        <f t="shared" si="13"/>
        <v>141.5</v>
      </c>
      <c r="AD61">
        <v>153.19999999999999</v>
      </c>
      <c r="AE61">
        <f t="shared" si="14"/>
        <v>153.19999999999999</v>
      </c>
      <c r="AF61">
        <v>148</v>
      </c>
      <c r="AG61">
        <f t="shared" si="15"/>
        <v>148</v>
      </c>
      <c r="AH61">
        <v>141.9</v>
      </c>
      <c r="AI61">
        <f t="shared" si="16"/>
        <v>141.9</v>
      </c>
      <c r="AJ61">
        <v>147.19999999999999</v>
      </c>
      <c r="AK61">
        <f t="shared" si="17"/>
        <v>147.19999999999999</v>
      </c>
      <c r="AL61" t="s">
        <v>32</v>
      </c>
      <c r="AN61">
        <v>142.6</v>
      </c>
      <c r="AO61">
        <f t="shared" si="18"/>
        <v>142.6</v>
      </c>
      <c r="AP61">
        <v>139.5</v>
      </c>
      <c r="AQ61">
        <f t="shared" si="19"/>
        <v>139.5</v>
      </c>
      <c r="AR61">
        <v>136.1</v>
      </c>
      <c r="AS61">
        <f t="shared" si="20"/>
        <v>136.1</v>
      </c>
      <c r="AT61">
        <v>122</v>
      </c>
      <c r="AU61">
        <f t="shared" si="21"/>
        <v>122</v>
      </c>
      <c r="AV61">
        <v>133.4</v>
      </c>
      <c r="AW61">
        <f t="shared" si="22"/>
        <v>133.4</v>
      </c>
      <c r="AX61">
        <v>141.1</v>
      </c>
      <c r="AY61">
        <f t="shared" si="23"/>
        <v>141.1</v>
      </c>
      <c r="AZ61">
        <v>127.8</v>
      </c>
      <c r="BA61">
        <f t="shared" si="24"/>
        <v>127.8</v>
      </c>
      <c r="BB61">
        <v>131.9</v>
      </c>
      <c r="BC61">
        <f t="shared" si="25"/>
        <v>131.9</v>
      </c>
      <c r="BD61">
        <v>139.80000000000001</v>
      </c>
      <c r="BE61">
        <f t="shared" si="26"/>
        <v>139.80000000000001</v>
      </c>
      <c r="BG61" t="s">
        <v>34</v>
      </c>
      <c r="BH61">
        <v>2014</v>
      </c>
      <c r="BI61" t="s">
        <v>41</v>
      </c>
      <c r="BJ61">
        <v>115.5</v>
      </c>
      <c r="BK61">
        <f t="shared" si="0"/>
        <v>115.5</v>
      </c>
      <c r="BM61" t="s">
        <v>30</v>
      </c>
      <c r="BN61">
        <v>139.1</v>
      </c>
    </row>
    <row r="62" spans="1:66" x14ac:dyDescent="0.3">
      <c r="A62" t="s">
        <v>30</v>
      </c>
      <c r="B62">
        <v>2018</v>
      </c>
      <c r="C62" t="s">
        <v>31</v>
      </c>
      <c r="D62">
        <v>136.6</v>
      </c>
      <c r="E62">
        <f t="shared" si="1"/>
        <v>136.6</v>
      </c>
      <c r="F62">
        <v>144.4</v>
      </c>
      <c r="G62">
        <f t="shared" si="2"/>
        <v>144.4</v>
      </c>
      <c r="H62">
        <v>143.80000000000001</v>
      </c>
      <c r="I62">
        <f t="shared" si="3"/>
        <v>143.80000000000001</v>
      </c>
      <c r="J62">
        <v>142</v>
      </c>
      <c r="K62">
        <f t="shared" si="4"/>
        <v>142</v>
      </c>
      <c r="L62">
        <v>123.2</v>
      </c>
      <c r="M62">
        <f t="shared" si="5"/>
        <v>123.2</v>
      </c>
      <c r="N62">
        <v>147.9</v>
      </c>
      <c r="O62">
        <f t="shared" si="6"/>
        <v>147.9</v>
      </c>
      <c r="P62">
        <v>152.1</v>
      </c>
      <c r="Q62">
        <f t="shared" si="7"/>
        <v>152.1</v>
      </c>
      <c r="R62">
        <v>131.80000000000001</v>
      </c>
      <c r="S62">
        <f t="shared" si="8"/>
        <v>131.80000000000001</v>
      </c>
      <c r="T62">
        <v>119.5</v>
      </c>
      <c r="U62">
        <f t="shared" si="9"/>
        <v>119.5</v>
      </c>
      <c r="V62">
        <v>136</v>
      </c>
      <c r="W62">
        <f t="shared" si="10"/>
        <v>136</v>
      </c>
      <c r="X62">
        <v>131.19999999999999</v>
      </c>
      <c r="Y62">
        <f t="shared" si="11"/>
        <v>131.19999999999999</v>
      </c>
      <c r="Z62">
        <v>151.80000000000001</v>
      </c>
      <c r="AA62">
        <f t="shared" si="12"/>
        <v>151.80000000000001</v>
      </c>
      <c r="AB62">
        <v>140.4</v>
      </c>
      <c r="AC62">
        <f t="shared" si="13"/>
        <v>140.4</v>
      </c>
      <c r="AD62">
        <v>153.6</v>
      </c>
      <c r="AE62">
        <f t="shared" si="14"/>
        <v>153.6</v>
      </c>
      <c r="AF62">
        <v>148.30000000000001</v>
      </c>
      <c r="AG62">
        <f t="shared" si="15"/>
        <v>148.30000000000001</v>
      </c>
      <c r="AH62">
        <v>142.30000000000001</v>
      </c>
      <c r="AI62">
        <f t="shared" si="16"/>
        <v>142.30000000000001</v>
      </c>
      <c r="AJ62">
        <v>147.5</v>
      </c>
      <c r="AK62">
        <f t="shared" si="17"/>
        <v>147.5</v>
      </c>
      <c r="AL62" t="s">
        <v>32</v>
      </c>
      <c r="AN62">
        <v>142.30000000000001</v>
      </c>
      <c r="AO62">
        <f t="shared" si="18"/>
        <v>142.30000000000001</v>
      </c>
      <c r="AP62">
        <v>139.80000000000001</v>
      </c>
      <c r="AQ62">
        <f t="shared" si="19"/>
        <v>139.80000000000001</v>
      </c>
      <c r="AR62">
        <v>136</v>
      </c>
      <c r="AS62">
        <f t="shared" si="20"/>
        <v>136</v>
      </c>
      <c r="AT62">
        <v>122.7</v>
      </c>
      <c r="AU62">
        <f t="shared" si="21"/>
        <v>122.7</v>
      </c>
      <c r="AV62">
        <v>134.30000000000001</v>
      </c>
      <c r="AW62">
        <f t="shared" si="22"/>
        <v>134.30000000000001</v>
      </c>
      <c r="AX62">
        <v>141.6</v>
      </c>
      <c r="AY62">
        <f t="shared" si="23"/>
        <v>141.6</v>
      </c>
      <c r="AZ62">
        <v>128.6</v>
      </c>
      <c r="BA62">
        <f t="shared" si="24"/>
        <v>128.6</v>
      </c>
      <c r="BB62">
        <v>132.30000000000001</v>
      </c>
      <c r="BC62">
        <f t="shared" si="25"/>
        <v>132.30000000000001</v>
      </c>
      <c r="BD62">
        <v>139.30000000000001</v>
      </c>
      <c r="BE62">
        <f t="shared" si="26"/>
        <v>139.30000000000001</v>
      </c>
      <c r="BG62" t="s">
        <v>30</v>
      </c>
      <c r="BH62">
        <v>2014</v>
      </c>
      <c r="BI62" t="s">
        <v>42</v>
      </c>
      <c r="BJ62" t="s">
        <v>32</v>
      </c>
      <c r="BK62">
        <f t="shared" si="0"/>
        <v>116.1</v>
      </c>
      <c r="BM62" t="s">
        <v>30</v>
      </c>
      <c r="BN62">
        <v>140.4</v>
      </c>
    </row>
    <row r="63" spans="1:66" x14ac:dyDescent="0.3">
      <c r="A63" t="s">
        <v>30</v>
      </c>
      <c r="B63">
        <v>2018</v>
      </c>
      <c r="C63" t="s">
        <v>35</v>
      </c>
      <c r="D63">
        <v>136.4</v>
      </c>
      <c r="E63">
        <f t="shared" si="1"/>
        <v>136.4</v>
      </c>
      <c r="F63">
        <v>143.69999999999999</v>
      </c>
      <c r="G63">
        <f t="shared" si="2"/>
        <v>143.69999999999999</v>
      </c>
      <c r="H63">
        <v>140.6</v>
      </c>
      <c r="I63">
        <f t="shared" si="3"/>
        <v>140.6</v>
      </c>
      <c r="J63">
        <v>141.5</v>
      </c>
      <c r="K63">
        <f t="shared" si="4"/>
        <v>141.5</v>
      </c>
      <c r="L63">
        <v>122.9</v>
      </c>
      <c r="M63">
        <f t="shared" si="5"/>
        <v>122.9</v>
      </c>
      <c r="N63">
        <v>149.4</v>
      </c>
      <c r="O63">
        <f t="shared" si="6"/>
        <v>149.4</v>
      </c>
      <c r="P63">
        <v>142.4</v>
      </c>
      <c r="Q63">
        <f t="shared" si="7"/>
        <v>142.4</v>
      </c>
      <c r="R63">
        <v>130.19999999999999</v>
      </c>
      <c r="S63">
        <f t="shared" si="8"/>
        <v>130.19999999999999</v>
      </c>
      <c r="T63">
        <v>117.9</v>
      </c>
      <c r="U63">
        <f t="shared" si="9"/>
        <v>117.9</v>
      </c>
      <c r="V63">
        <v>135.6</v>
      </c>
      <c r="W63">
        <f t="shared" si="10"/>
        <v>135.6</v>
      </c>
      <c r="X63">
        <v>130.5</v>
      </c>
      <c r="Y63">
        <f t="shared" si="11"/>
        <v>130.5</v>
      </c>
      <c r="Z63">
        <v>151.69999999999999</v>
      </c>
      <c r="AA63">
        <f t="shared" si="12"/>
        <v>151.69999999999999</v>
      </c>
      <c r="AB63">
        <v>138.69999999999999</v>
      </c>
      <c r="AC63">
        <f t="shared" si="13"/>
        <v>138.69999999999999</v>
      </c>
      <c r="AD63">
        <v>153.30000000000001</v>
      </c>
      <c r="AE63">
        <f t="shared" si="14"/>
        <v>153.30000000000001</v>
      </c>
      <c r="AF63">
        <v>148.69999999999999</v>
      </c>
      <c r="AG63">
        <f t="shared" si="15"/>
        <v>148.69999999999999</v>
      </c>
      <c r="AH63">
        <v>142.4</v>
      </c>
      <c r="AI63">
        <f t="shared" si="16"/>
        <v>142.4</v>
      </c>
      <c r="AJ63">
        <v>147.80000000000001</v>
      </c>
      <c r="AK63">
        <f t="shared" si="17"/>
        <v>147.80000000000001</v>
      </c>
      <c r="AL63" t="s">
        <v>32</v>
      </c>
      <c r="AN63">
        <v>142.4</v>
      </c>
      <c r="AO63">
        <f t="shared" si="18"/>
        <v>142.4</v>
      </c>
      <c r="AP63">
        <v>139.9</v>
      </c>
      <c r="AQ63">
        <f t="shared" si="19"/>
        <v>139.9</v>
      </c>
      <c r="AR63">
        <v>136.19999999999999</v>
      </c>
      <c r="AS63">
        <f t="shared" si="20"/>
        <v>136.19999999999999</v>
      </c>
      <c r="AT63">
        <v>123.3</v>
      </c>
      <c r="AU63">
        <f t="shared" si="21"/>
        <v>123.3</v>
      </c>
      <c r="AV63">
        <v>134.30000000000001</v>
      </c>
      <c r="AW63">
        <f t="shared" si="22"/>
        <v>134.30000000000001</v>
      </c>
      <c r="AX63">
        <v>141.5</v>
      </c>
      <c r="AY63">
        <f t="shared" si="23"/>
        <v>141.5</v>
      </c>
      <c r="AZ63">
        <v>128.80000000000001</v>
      </c>
      <c r="BA63">
        <f t="shared" si="24"/>
        <v>128.80000000000001</v>
      </c>
      <c r="BB63">
        <v>132.5</v>
      </c>
      <c r="BC63">
        <f t="shared" si="25"/>
        <v>132.5</v>
      </c>
      <c r="BD63">
        <v>138.5</v>
      </c>
      <c r="BE63">
        <f t="shared" si="26"/>
        <v>138.5</v>
      </c>
      <c r="BG63" t="s">
        <v>33</v>
      </c>
      <c r="BH63">
        <v>2014</v>
      </c>
      <c r="BI63" t="s">
        <v>42</v>
      </c>
      <c r="BJ63">
        <v>116.1</v>
      </c>
      <c r="BK63">
        <f t="shared" si="0"/>
        <v>116.1</v>
      </c>
      <c r="BM63" t="s">
        <v>30</v>
      </c>
      <c r="BN63">
        <v>141.30000000000001</v>
      </c>
    </row>
    <row r="64" spans="1:66" x14ac:dyDescent="0.3">
      <c r="A64" t="s">
        <v>30</v>
      </c>
      <c r="B64">
        <v>2018</v>
      </c>
      <c r="C64" t="s">
        <v>36</v>
      </c>
      <c r="D64">
        <v>136.80000000000001</v>
      </c>
      <c r="E64">
        <f t="shared" si="1"/>
        <v>136.80000000000001</v>
      </c>
      <c r="F64">
        <v>143.80000000000001</v>
      </c>
      <c r="G64">
        <f t="shared" si="2"/>
        <v>143.80000000000001</v>
      </c>
      <c r="H64">
        <v>140</v>
      </c>
      <c r="I64">
        <f t="shared" si="3"/>
        <v>140</v>
      </c>
      <c r="J64">
        <v>142</v>
      </c>
      <c r="K64">
        <f t="shared" si="4"/>
        <v>142</v>
      </c>
      <c r="L64">
        <v>123.2</v>
      </c>
      <c r="M64">
        <f t="shared" si="5"/>
        <v>123.2</v>
      </c>
      <c r="N64">
        <v>152.9</v>
      </c>
      <c r="O64">
        <f t="shared" si="6"/>
        <v>152.9</v>
      </c>
      <c r="P64">
        <v>138</v>
      </c>
      <c r="Q64">
        <f t="shared" si="7"/>
        <v>138</v>
      </c>
      <c r="R64">
        <v>129.30000000000001</v>
      </c>
      <c r="S64">
        <f t="shared" si="8"/>
        <v>129.30000000000001</v>
      </c>
      <c r="T64">
        <v>117.1</v>
      </c>
      <c r="U64">
        <f t="shared" si="9"/>
        <v>117.1</v>
      </c>
      <c r="V64">
        <v>136.30000000000001</v>
      </c>
      <c r="W64">
        <f t="shared" si="10"/>
        <v>136.30000000000001</v>
      </c>
      <c r="X64">
        <v>131.19999999999999</v>
      </c>
      <c r="Y64">
        <f t="shared" si="11"/>
        <v>131.19999999999999</v>
      </c>
      <c r="Z64">
        <v>152.80000000000001</v>
      </c>
      <c r="AA64">
        <f t="shared" si="12"/>
        <v>152.80000000000001</v>
      </c>
      <c r="AB64">
        <v>138.6</v>
      </c>
      <c r="AC64">
        <f t="shared" si="13"/>
        <v>138.6</v>
      </c>
      <c r="AD64">
        <v>155.1</v>
      </c>
      <c r="AE64">
        <f t="shared" si="14"/>
        <v>155.1</v>
      </c>
      <c r="AF64">
        <v>149.19999999999999</v>
      </c>
      <c r="AG64">
        <f t="shared" si="15"/>
        <v>149.19999999999999</v>
      </c>
      <c r="AH64">
        <v>143</v>
      </c>
      <c r="AI64">
        <f t="shared" si="16"/>
        <v>143</v>
      </c>
      <c r="AJ64">
        <v>148.30000000000001</v>
      </c>
      <c r="AK64">
        <f t="shared" si="17"/>
        <v>148.30000000000001</v>
      </c>
      <c r="AL64" t="s">
        <v>32</v>
      </c>
      <c r="AN64">
        <v>142.6</v>
      </c>
      <c r="AO64">
        <f t="shared" si="18"/>
        <v>142.6</v>
      </c>
      <c r="AP64">
        <v>139.9</v>
      </c>
      <c r="AQ64">
        <f t="shared" si="19"/>
        <v>139.9</v>
      </c>
      <c r="AR64">
        <v>136.69999999999999</v>
      </c>
      <c r="AS64">
        <f t="shared" si="20"/>
        <v>136.69999999999999</v>
      </c>
      <c r="AT64">
        <v>124.6</v>
      </c>
      <c r="AU64">
        <f t="shared" si="21"/>
        <v>124.6</v>
      </c>
      <c r="AV64">
        <v>135.1</v>
      </c>
      <c r="AW64">
        <f t="shared" si="22"/>
        <v>135.1</v>
      </c>
      <c r="AX64">
        <v>142.69999999999999</v>
      </c>
      <c r="AY64">
        <f t="shared" si="23"/>
        <v>142.69999999999999</v>
      </c>
      <c r="AZ64">
        <v>129.30000000000001</v>
      </c>
      <c r="BA64">
        <f t="shared" si="24"/>
        <v>129.30000000000001</v>
      </c>
      <c r="BB64">
        <v>133.30000000000001</v>
      </c>
      <c r="BC64">
        <f t="shared" si="25"/>
        <v>133.30000000000001</v>
      </c>
      <c r="BD64">
        <v>138.69999999999999</v>
      </c>
      <c r="BE64">
        <f t="shared" si="26"/>
        <v>138.69999999999999</v>
      </c>
      <c r="BG64" t="s">
        <v>34</v>
      </c>
      <c r="BH64">
        <v>2014</v>
      </c>
      <c r="BI64" t="s">
        <v>42</v>
      </c>
      <c r="BJ64">
        <v>116.1</v>
      </c>
      <c r="BK64">
        <f t="shared" si="0"/>
        <v>116.1</v>
      </c>
      <c r="BM64" t="s">
        <v>30</v>
      </c>
      <c r="BN64">
        <v>142</v>
      </c>
    </row>
    <row r="65" spans="1:66" x14ac:dyDescent="0.3">
      <c r="A65" t="s">
        <v>30</v>
      </c>
      <c r="B65">
        <v>2018</v>
      </c>
      <c r="C65" t="s">
        <v>37</v>
      </c>
      <c r="D65">
        <v>137.1</v>
      </c>
      <c r="E65">
        <f t="shared" si="1"/>
        <v>137.1</v>
      </c>
      <c r="F65">
        <v>144.5</v>
      </c>
      <c r="G65">
        <f t="shared" si="2"/>
        <v>144.5</v>
      </c>
      <c r="H65">
        <v>135.9</v>
      </c>
      <c r="I65">
        <f t="shared" si="3"/>
        <v>135.9</v>
      </c>
      <c r="J65">
        <v>142.4</v>
      </c>
      <c r="K65">
        <f t="shared" si="4"/>
        <v>142.4</v>
      </c>
      <c r="L65">
        <v>123.5</v>
      </c>
      <c r="M65">
        <f t="shared" si="5"/>
        <v>123.5</v>
      </c>
      <c r="N65">
        <v>156.4</v>
      </c>
      <c r="O65">
        <f t="shared" si="6"/>
        <v>156.4</v>
      </c>
      <c r="P65">
        <v>135.1</v>
      </c>
      <c r="Q65">
        <f t="shared" si="7"/>
        <v>135.1</v>
      </c>
      <c r="R65">
        <v>128.4</v>
      </c>
      <c r="S65">
        <f t="shared" si="8"/>
        <v>128.4</v>
      </c>
      <c r="T65">
        <v>115.2</v>
      </c>
      <c r="U65">
        <f t="shared" si="9"/>
        <v>115.2</v>
      </c>
      <c r="V65">
        <v>137.19999999999999</v>
      </c>
      <c r="W65">
        <f t="shared" si="10"/>
        <v>137.19999999999999</v>
      </c>
      <c r="X65">
        <v>131.9</v>
      </c>
      <c r="Y65">
        <f t="shared" si="11"/>
        <v>131.9</v>
      </c>
      <c r="Z65">
        <v>153.80000000000001</v>
      </c>
      <c r="AA65">
        <f t="shared" si="12"/>
        <v>153.80000000000001</v>
      </c>
      <c r="AB65">
        <v>138.6</v>
      </c>
      <c r="AC65">
        <f t="shared" si="13"/>
        <v>138.6</v>
      </c>
      <c r="AD65">
        <v>156.1</v>
      </c>
      <c r="AE65">
        <f t="shared" si="14"/>
        <v>156.1</v>
      </c>
      <c r="AF65">
        <v>150.1</v>
      </c>
      <c r="AG65">
        <f t="shared" si="15"/>
        <v>150.1</v>
      </c>
      <c r="AH65">
        <v>143.30000000000001</v>
      </c>
      <c r="AI65">
        <f t="shared" si="16"/>
        <v>143.30000000000001</v>
      </c>
      <c r="AJ65">
        <v>149.1</v>
      </c>
      <c r="AK65">
        <f t="shared" si="17"/>
        <v>149.1</v>
      </c>
      <c r="AL65" t="s">
        <v>32</v>
      </c>
      <c r="AN65">
        <v>143.80000000000001</v>
      </c>
      <c r="AO65">
        <f t="shared" si="18"/>
        <v>143.80000000000001</v>
      </c>
      <c r="AP65">
        <v>140.9</v>
      </c>
      <c r="AQ65">
        <f t="shared" si="19"/>
        <v>140.9</v>
      </c>
      <c r="AR65">
        <v>137.6</v>
      </c>
      <c r="AS65">
        <f t="shared" si="20"/>
        <v>137.6</v>
      </c>
      <c r="AT65">
        <v>125.3</v>
      </c>
      <c r="AU65">
        <f t="shared" si="21"/>
        <v>125.3</v>
      </c>
      <c r="AV65">
        <v>136</v>
      </c>
      <c r="AW65">
        <f t="shared" si="22"/>
        <v>136</v>
      </c>
      <c r="AX65">
        <v>143.69999999999999</v>
      </c>
      <c r="AY65">
        <f t="shared" si="23"/>
        <v>143.69999999999999</v>
      </c>
      <c r="AZ65">
        <v>130.4</v>
      </c>
      <c r="BA65">
        <f t="shared" si="24"/>
        <v>130.4</v>
      </c>
      <c r="BB65">
        <v>134.19999999999999</v>
      </c>
      <c r="BC65">
        <f t="shared" si="25"/>
        <v>134.19999999999999</v>
      </c>
      <c r="BD65">
        <v>139.1</v>
      </c>
      <c r="BE65">
        <f t="shared" si="26"/>
        <v>139.1</v>
      </c>
      <c r="BG65" t="s">
        <v>30</v>
      </c>
      <c r="BH65">
        <v>2014</v>
      </c>
      <c r="BI65" t="s">
        <v>43</v>
      </c>
      <c r="BJ65" t="s">
        <v>32</v>
      </c>
      <c r="BK65">
        <f t="shared" si="0"/>
        <v>116.7</v>
      </c>
      <c r="BM65" t="s">
        <v>30</v>
      </c>
      <c r="BN65">
        <v>142.9</v>
      </c>
    </row>
    <row r="66" spans="1:66" x14ac:dyDescent="0.3">
      <c r="A66" t="s">
        <v>30</v>
      </c>
      <c r="B66">
        <v>2018</v>
      </c>
      <c r="C66" t="s">
        <v>38</v>
      </c>
      <c r="D66">
        <v>137.4</v>
      </c>
      <c r="E66">
        <f t="shared" si="1"/>
        <v>137.4</v>
      </c>
      <c r="F66">
        <v>145.69999999999999</v>
      </c>
      <c r="G66">
        <f t="shared" si="2"/>
        <v>145.69999999999999</v>
      </c>
      <c r="H66">
        <v>135.5</v>
      </c>
      <c r="I66">
        <f t="shared" si="3"/>
        <v>135.5</v>
      </c>
      <c r="J66">
        <v>142.9</v>
      </c>
      <c r="K66">
        <f t="shared" si="4"/>
        <v>142.9</v>
      </c>
      <c r="L66">
        <v>123.6</v>
      </c>
      <c r="M66">
        <f t="shared" si="5"/>
        <v>123.6</v>
      </c>
      <c r="N66">
        <v>157.5</v>
      </c>
      <c r="O66">
        <f t="shared" si="6"/>
        <v>157.5</v>
      </c>
      <c r="P66">
        <v>137.80000000000001</v>
      </c>
      <c r="Q66">
        <f t="shared" si="7"/>
        <v>137.80000000000001</v>
      </c>
      <c r="R66">
        <v>127.2</v>
      </c>
      <c r="S66">
        <f t="shared" si="8"/>
        <v>127.2</v>
      </c>
      <c r="T66">
        <v>111.8</v>
      </c>
      <c r="U66">
        <f t="shared" si="9"/>
        <v>111.8</v>
      </c>
      <c r="V66">
        <v>137.4</v>
      </c>
      <c r="W66">
        <f t="shared" si="10"/>
        <v>137.4</v>
      </c>
      <c r="X66">
        <v>132.19999999999999</v>
      </c>
      <c r="Y66">
        <f t="shared" si="11"/>
        <v>132.19999999999999</v>
      </c>
      <c r="Z66">
        <v>154.30000000000001</v>
      </c>
      <c r="AA66">
        <f t="shared" si="12"/>
        <v>154.30000000000001</v>
      </c>
      <c r="AB66">
        <v>139.1</v>
      </c>
      <c r="AC66">
        <f t="shared" si="13"/>
        <v>139.1</v>
      </c>
      <c r="AD66">
        <v>157</v>
      </c>
      <c r="AE66">
        <f t="shared" si="14"/>
        <v>157</v>
      </c>
      <c r="AF66">
        <v>150.80000000000001</v>
      </c>
      <c r="AG66">
        <f t="shared" si="15"/>
        <v>150.80000000000001</v>
      </c>
      <c r="AH66">
        <v>144.1</v>
      </c>
      <c r="AI66">
        <f t="shared" si="16"/>
        <v>144.1</v>
      </c>
      <c r="AJ66">
        <v>149.80000000000001</v>
      </c>
      <c r="AK66">
        <f t="shared" si="17"/>
        <v>149.80000000000001</v>
      </c>
      <c r="AL66" t="s">
        <v>32</v>
      </c>
      <c r="AN66">
        <v>144.30000000000001</v>
      </c>
      <c r="AO66">
        <f t="shared" si="18"/>
        <v>144.30000000000001</v>
      </c>
      <c r="AP66">
        <v>141.80000000000001</v>
      </c>
      <c r="AQ66">
        <f t="shared" si="19"/>
        <v>141.80000000000001</v>
      </c>
      <c r="AR66">
        <v>138.4</v>
      </c>
      <c r="AS66">
        <f t="shared" si="20"/>
        <v>138.4</v>
      </c>
      <c r="AT66">
        <v>126.4</v>
      </c>
      <c r="AU66">
        <f t="shared" si="21"/>
        <v>126.4</v>
      </c>
      <c r="AV66">
        <v>136.80000000000001</v>
      </c>
      <c r="AW66">
        <f t="shared" si="22"/>
        <v>136.80000000000001</v>
      </c>
      <c r="AX66">
        <v>144.4</v>
      </c>
      <c r="AY66">
        <f t="shared" si="23"/>
        <v>144.4</v>
      </c>
      <c r="AZ66">
        <v>131.19999999999999</v>
      </c>
      <c r="BA66">
        <f t="shared" si="24"/>
        <v>131.19999999999999</v>
      </c>
      <c r="BB66">
        <v>135.1</v>
      </c>
      <c r="BC66">
        <f t="shared" si="25"/>
        <v>135.1</v>
      </c>
      <c r="BD66">
        <v>139.80000000000001</v>
      </c>
      <c r="BE66">
        <f t="shared" si="26"/>
        <v>139.80000000000001</v>
      </c>
      <c r="BG66" t="s">
        <v>33</v>
      </c>
      <c r="BH66">
        <v>2014</v>
      </c>
      <c r="BI66" t="s">
        <v>43</v>
      </c>
      <c r="BJ66">
        <v>116.7</v>
      </c>
      <c r="BK66">
        <f t="shared" ref="BK66:BK129" si="27">IF(OR(BJ66="NA",  BJ66 = "-"),AVERAGE(BJ67:BJ68),BJ66)</f>
        <v>116.7</v>
      </c>
      <c r="BM66" t="s">
        <v>30</v>
      </c>
      <c r="BN66">
        <v>143.19999999999999</v>
      </c>
    </row>
    <row r="67" spans="1:66" x14ac:dyDescent="0.3">
      <c r="A67" t="s">
        <v>30</v>
      </c>
      <c r="B67">
        <v>2018</v>
      </c>
      <c r="C67" t="s">
        <v>39</v>
      </c>
      <c r="D67">
        <v>137.6</v>
      </c>
      <c r="E67">
        <f t="shared" ref="E67:E130" si="28">IF(OR(D67="NA",  D67 = "-"),AVERAGE(D68:D69),D67)</f>
        <v>137.6</v>
      </c>
      <c r="F67">
        <v>148.1</v>
      </c>
      <c r="G67">
        <f t="shared" ref="G67:G130" si="29">IF(OR(F67="NA",  F67 = "-"),AVERAGE(F68:F69),F67)</f>
        <v>148.1</v>
      </c>
      <c r="H67">
        <v>136.69999999999999</v>
      </c>
      <c r="I67">
        <f t="shared" ref="I67:I130" si="30">IF(OR(H67="NA",  H67 = "-"),AVERAGE(H68:H69),H67)</f>
        <v>136.69999999999999</v>
      </c>
      <c r="J67">
        <v>143.19999999999999</v>
      </c>
      <c r="K67">
        <f t="shared" ref="K67:K130" si="31">IF(OR(J67="NA",  J67 = "-"),AVERAGE(J68:J69),J67)</f>
        <v>143.19999999999999</v>
      </c>
      <c r="L67">
        <v>124</v>
      </c>
      <c r="M67">
        <f t="shared" ref="M67:M130" si="32">IF(OR(L67="NA",  L67 = "-"),AVERAGE(L68:L69),L67)</f>
        <v>124</v>
      </c>
      <c r="N67">
        <v>154.1</v>
      </c>
      <c r="O67">
        <f t="shared" ref="O67:O130" si="33">IF(OR(N67="NA",  N67 = "-"),AVERAGE(N68:N69),N67)</f>
        <v>154.1</v>
      </c>
      <c r="P67">
        <v>143.5</v>
      </c>
      <c r="Q67">
        <f t="shared" ref="Q67:Q130" si="34">IF(OR(P67="NA",  P67 = "-"),AVERAGE(P68:P69),P67)</f>
        <v>143.5</v>
      </c>
      <c r="R67">
        <v>126</v>
      </c>
      <c r="S67">
        <f t="shared" ref="S67:S130" si="35">IF(OR(R67="NA",  R67 = "-"),AVERAGE(R68:R69),R67)</f>
        <v>126</v>
      </c>
      <c r="T67">
        <v>112.4</v>
      </c>
      <c r="U67">
        <f t="shared" ref="U67:U130" si="36">IF(OR(T67="NA",  T67 = "-"),AVERAGE(T68:T69),T67)</f>
        <v>112.4</v>
      </c>
      <c r="V67">
        <v>137.6</v>
      </c>
      <c r="W67">
        <f t="shared" ref="W67:W130" si="37">IF(OR(V67="NA",  V67 = "-"),AVERAGE(V68:V69),V67)</f>
        <v>137.6</v>
      </c>
      <c r="X67">
        <v>132.80000000000001</v>
      </c>
      <c r="Y67">
        <f t="shared" ref="Y67:Y130" si="38">IF(OR(X67="NA",  X67 = "-"),AVERAGE(X68:X69),X67)</f>
        <v>132.80000000000001</v>
      </c>
      <c r="Z67">
        <v>154.30000000000001</v>
      </c>
      <c r="AA67">
        <f t="shared" ref="AA67:AA130" si="39">IF(OR(Z67="NA",  Z67 = "-"),AVERAGE(Z68:Z69),Z67)</f>
        <v>154.30000000000001</v>
      </c>
      <c r="AB67">
        <v>140</v>
      </c>
      <c r="AC67">
        <f t="shared" ref="AC67:AC130" si="40">IF(OR(AB67="NA",  AB67 = "-"),AVERAGE(AB68:AB69),AB67)</f>
        <v>140</v>
      </c>
      <c r="AD67">
        <v>157.30000000000001</v>
      </c>
      <c r="AE67">
        <f t="shared" ref="AE67:AE130" si="41">IF(OR(AD67="NA",  AD67 = "-"),AVERAGE(AD68:AD69),AD67)</f>
        <v>157.30000000000001</v>
      </c>
      <c r="AF67">
        <v>151.30000000000001</v>
      </c>
      <c r="AG67">
        <f t="shared" ref="AG67:AG130" si="42">IF(OR(AF67="NA",  AF67 = "-"),AVERAGE(AF68:AF69),AF67)</f>
        <v>151.30000000000001</v>
      </c>
      <c r="AH67">
        <v>144.69999999999999</v>
      </c>
      <c r="AI67">
        <f t="shared" ref="AI67:AI130" si="43">IF(OR(AH67="NA",  AH67 = "-"),AVERAGE(AH68:AH69),AH67)</f>
        <v>144.69999999999999</v>
      </c>
      <c r="AJ67">
        <v>150.30000000000001</v>
      </c>
      <c r="AK67">
        <f t="shared" ref="AK67:AK130" si="44">IF(OR(AJ67="NA",  AJ67 = "-"),AVERAGE(AJ68:AJ69),AJ67)</f>
        <v>150.30000000000001</v>
      </c>
      <c r="AL67" t="s">
        <v>32</v>
      </c>
      <c r="AN67">
        <v>145.1</v>
      </c>
      <c r="AO67">
        <f t="shared" ref="AO67:AO130" si="45">IF(OR(AN67="NA",  AN67 = "-"),AVERAGE(AN68:AN69),AN67)</f>
        <v>145.1</v>
      </c>
      <c r="AP67">
        <v>142.19999999999999</v>
      </c>
      <c r="AQ67">
        <f t="shared" ref="AQ67:AQ130" si="46">IF(OR(AP67="NA",  AP67 = "-"),AVERAGE(AP68:AP69),AP67)</f>
        <v>142.19999999999999</v>
      </c>
      <c r="AR67">
        <v>138.4</v>
      </c>
      <c r="AS67">
        <f t="shared" ref="AS67:AS130" si="47">IF(OR(AR67="NA",  AR67 = "-"),AVERAGE(AR68:AR69),AR67)</f>
        <v>138.4</v>
      </c>
      <c r="AT67">
        <v>127.4</v>
      </c>
      <c r="AU67">
        <f t="shared" ref="AU67:AU130" si="48">IF(OR(AT67="NA",  AT67 = "-"),AVERAGE(AT68:AT69),AT67)</f>
        <v>127.4</v>
      </c>
      <c r="AV67">
        <v>137.80000000000001</v>
      </c>
      <c r="AW67">
        <f t="shared" ref="AW67:AW130" si="49">IF(OR(AV67="NA",  AV67 = "-"),AVERAGE(AV68:AV69),AV67)</f>
        <v>137.80000000000001</v>
      </c>
      <c r="AX67">
        <v>145.1</v>
      </c>
      <c r="AY67">
        <f t="shared" ref="AY67:AY130" si="50">IF(OR(AX67="NA",  AX67 = "-"),AVERAGE(AX68:AX69),AX67)</f>
        <v>145.1</v>
      </c>
      <c r="AZ67">
        <v>131.4</v>
      </c>
      <c r="BA67">
        <f t="shared" ref="BA67:BA130" si="51">IF(OR(AZ67="NA",  AZ67 = "-"),AVERAGE(AZ68:AZ69),AZ67)</f>
        <v>131.4</v>
      </c>
      <c r="BB67">
        <v>135.6</v>
      </c>
      <c r="BC67">
        <f t="shared" ref="BC67:BC130" si="52">IF(OR(BB67="NA",  BB67 = "-"),AVERAGE(BB68:BB69),BB67)</f>
        <v>135.6</v>
      </c>
      <c r="BD67">
        <v>140.5</v>
      </c>
      <c r="BE67">
        <f t="shared" ref="BE67:BE130" si="53">IF(OR(BD67="NA",  BD67 = "-"),AVERAGE(BD68:BD69),BD67)</f>
        <v>140.5</v>
      </c>
      <c r="BG67" t="s">
        <v>34</v>
      </c>
      <c r="BH67">
        <v>2014</v>
      </c>
      <c r="BI67" t="s">
        <v>43</v>
      </c>
      <c r="BJ67">
        <v>116.7</v>
      </c>
      <c r="BK67">
        <f t="shared" si="27"/>
        <v>116.7</v>
      </c>
      <c r="BM67" t="s">
        <v>30</v>
      </c>
      <c r="BN67">
        <v>142.5</v>
      </c>
    </row>
    <row r="68" spans="1:66" x14ac:dyDescent="0.3">
      <c r="A68" t="s">
        <v>30</v>
      </c>
      <c r="B68">
        <v>2018</v>
      </c>
      <c r="C68" t="s">
        <v>40</v>
      </c>
      <c r="D68">
        <v>138.4</v>
      </c>
      <c r="E68">
        <f t="shared" si="28"/>
        <v>138.4</v>
      </c>
      <c r="F68">
        <v>149.30000000000001</v>
      </c>
      <c r="G68">
        <f t="shared" si="29"/>
        <v>149.30000000000001</v>
      </c>
      <c r="H68">
        <v>139.30000000000001</v>
      </c>
      <c r="I68">
        <f t="shared" si="30"/>
        <v>139.30000000000001</v>
      </c>
      <c r="J68">
        <v>143.4</v>
      </c>
      <c r="K68">
        <f t="shared" si="31"/>
        <v>143.4</v>
      </c>
      <c r="L68">
        <v>124.1</v>
      </c>
      <c r="M68">
        <f t="shared" si="32"/>
        <v>124.1</v>
      </c>
      <c r="N68">
        <v>153.30000000000001</v>
      </c>
      <c r="O68">
        <f t="shared" si="33"/>
        <v>153.30000000000001</v>
      </c>
      <c r="P68">
        <v>154.19999999999999</v>
      </c>
      <c r="Q68">
        <f t="shared" si="34"/>
        <v>154.19999999999999</v>
      </c>
      <c r="R68">
        <v>126.4</v>
      </c>
      <c r="S68">
        <f t="shared" si="35"/>
        <v>126.4</v>
      </c>
      <c r="T68">
        <v>114.3</v>
      </c>
      <c r="U68">
        <f t="shared" si="36"/>
        <v>114.3</v>
      </c>
      <c r="V68">
        <v>138.19999999999999</v>
      </c>
      <c r="W68">
        <f t="shared" si="37"/>
        <v>138.19999999999999</v>
      </c>
      <c r="X68">
        <v>132.80000000000001</v>
      </c>
      <c r="Y68">
        <f t="shared" si="38"/>
        <v>132.80000000000001</v>
      </c>
      <c r="Z68">
        <v>154.80000000000001</v>
      </c>
      <c r="AA68">
        <f t="shared" si="39"/>
        <v>154.80000000000001</v>
      </c>
      <c r="AB68">
        <v>142</v>
      </c>
      <c r="AC68">
        <f t="shared" si="40"/>
        <v>142</v>
      </c>
      <c r="AD68">
        <v>156.1</v>
      </c>
      <c r="AE68">
        <f t="shared" si="41"/>
        <v>156.1</v>
      </c>
      <c r="AF68">
        <v>151.5</v>
      </c>
      <c r="AG68">
        <f t="shared" si="42"/>
        <v>151.5</v>
      </c>
      <c r="AH68">
        <v>145.1</v>
      </c>
      <c r="AI68">
        <f t="shared" si="43"/>
        <v>145.1</v>
      </c>
      <c r="AJ68">
        <v>150.6</v>
      </c>
      <c r="AK68">
        <f t="shared" si="44"/>
        <v>150.6</v>
      </c>
      <c r="AL68" t="s">
        <v>32</v>
      </c>
      <c r="AN68">
        <v>146.80000000000001</v>
      </c>
      <c r="AO68">
        <f t="shared" si="45"/>
        <v>146.80000000000001</v>
      </c>
      <c r="AP68">
        <v>143.1</v>
      </c>
      <c r="AQ68">
        <f t="shared" si="46"/>
        <v>143.1</v>
      </c>
      <c r="AR68">
        <v>139</v>
      </c>
      <c r="AS68">
        <f t="shared" si="47"/>
        <v>139</v>
      </c>
      <c r="AT68">
        <v>127.5</v>
      </c>
      <c r="AU68">
        <f t="shared" si="48"/>
        <v>127.5</v>
      </c>
      <c r="AV68">
        <v>138.4</v>
      </c>
      <c r="AW68">
        <f t="shared" si="49"/>
        <v>138.4</v>
      </c>
      <c r="AX68">
        <v>145.80000000000001</v>
      </c>
      <c r="AY68">
        <f t="shared" si="50"/>
        <v>145.80000000000001</v>
      </c>
      <c r="AZ68">
        <v>131.4</v>
      </c>
      <c r="BA68">
        <f t="shared" si="51"/>
        <v>131.4</v>
      </c>
      <c r="BB68">
        <v>136</v>
      </c>
      <c r="BC68">
        <f t="shared" si="52"/>
        <v>136</v>
      </c>
      <c r="BD68">
        <v>141.80000000000001</v>
      </c>
      <c r="BE68">
        <f t="shared" si="53"/>
        <v>141.80000000000001</v>
      </c>
      <c r="BG68" t="s">
        <v>30</v>
      </c>
      <c r="BH68">
        <v>2014</v>
      </c>
      <c r="BI68" t="s">
        <v>45</v>
      </c>
      <c r="BJ68" t="s">
        <v>32</v>
      </c>
      <c r="BK68">
        <f t="shared" si="27"/>
        <v>117.1</v>
      </c>
      <c r="BM68" t="s">
        <v>30</v>
      </c>
      <c r="BN68">
        <v>143.6</v>
      </c>
    </row>
    <row r="69" spans="1:66" x14ac:dyDescent="0.3">
      <c r="A69" t="s">
        <v>30</v>
      </c>
      <c r="B69">
        <v>2018</v>
      </c>
      <c r="C69" t="s">
        <v>41</v>
      </c>
      <c r="D69">
        <v>139.19999999999999</v>
      </c>
      <c r="E69">
        <f t="shared" si="28"/>
        <v>139.19999999999999</v>
      </c>
      <c r="F69">
        <v>148.80000000000001</v>
      </c>
      <c r="G69">
        <f t="shared" si="29"/>
        <v>148.80000000000001</v>
      </c>
      <c r="H69">
        <v>139.1</v>
      </c>
      <c r="I69">
        <f t="shared" si="30"/>
        <v>139.1</v>
      </c>
      <c r="J69">
        <v>143.5</v>
      </c>
      <c r="K69">
        <f t="shared" si="31"/>
        <v>143.5</v>
      </c>
      <c r="L69">
        <v>125</v>
      </c>
      <c r="M69">
        <f t="shared" si="32"/>
        <v>125</v>
      </c>
      <c r="N69">
        <v>154.4</v>
      </c>
      <c r="O69">
        <f t="shared" si="33"/>
        <v>154.4</v>
      </c>
      <c r="P69">
        <v>156.30000000000001</v>
      </c>
      <c r="Q69">
        <f t="shared" si="34"/>
        <v>156.30000000000001</v>
      </c>
      <c r="R69">
        <v>126.8</v>
      </c>
      <c r="S69">
        <f t="shared" si="35"/>
        <v>126.8</v>
      </c>
      <c r="T69">
        <v>115.4</v>
      </c>
      <c r="U69">
        <f t="shared" si="36"/>
        <v>115.4</v>
      </c>
      <c r="V69">
        <v>138.6</v>
      </c>
      <c r="W69">
        <f t="shared" si="37"/>
        <v>138.6</v>
      </c>
      <c r="X69">
        <v>133.80000000000001</v>
      </c>
      <c r="Y69">
        <f t="shared" si="38"/>
        <v>133.80000000000001</v>
      </c>
      <c r="Z69">
        <v>155.19999999999999</v>
      </c>
      <c r="AA69">
        <f t="shared" si="39"/>
        <v>155.19999999999999</v>
      </c>
      <c r="AB69">
        <v>142.69999999999999</v>
      </c>
      <c r="AC69">
        <f t="shared" si="40"/>
        <v>142.69999999999999</v>
      </c>
      <c r="AD69">
        <v>156.4</v>
      </c>
      <c r="AE69">
        <f t="shared" si="41"/>
        <v>156.4</v>
      </c>
      <c r="AF69">
        <v>152.1</v>
      </c>
      <c r="AG69">
        <f t="shared" si="42"/>
        <v>152.1</v>
      </c>
      <c r="AH69">
        <v>145.80000000000001</v>
      </c>
      <c r="AI69">
        <f t="shared" si="43"/>
        <v>145.80000000000001</v>
      </c>
      <c r="AJ69">
        <v>151.30000000000001</v>
      </c>
      <c r="AK69">
        <f t="shared" si="44"/>
        <v>151.30000000000001</v>
      </c>
      <c r="AL69" t="s">
        <v>32</v>
      </c>
      <c r="AN69">
        <v>147.69999999999999</v>
      </c>
      <c r="AO69">
        <f t="shared" si="45"/>
        <v>147.69999999999999</v>
      </c>
      <c r="AP69">
        <v>143.80000000000001</v>
      </c>
      <c r="AQ69">
        <f t="shared" si="46"/>
        <v>143.80000000000001</v>
      </c>
      <c r="AR69">
        <v>139.4</v>
      </c>
      <c r="AS69">
        <f t="shared" si="47"/>
        <v>139.4</v>
      </c>
      <c r="AT69">
        <v>128.30000000000001</v>
      </c>
      <c r="AU69">
        <f t="shared" si="48"/>
        <v>128.30000000000001</v>
      </c>
      <c r="AV69">
        <v>138.6</v>
      </c>
      <c r="AW69">
        <f t="shared" si="49"/>
        <v>138.6</v>
      </c>
      <c r="AX69">
        <v>146.9</v>
      </c>
      <c r="AY69">
        <f t="shared" si="50"/>
        <v>146.9</v>
      </c>
      <c r="AZ69">
        <v>131.30000000000001</v>
      </c>
      <c r="BA69">
        <f t="shared" si="51"/>
        <v>131.30000000000001</v>
      </c>
      <c r="BB69">
        <v>136.6</v>
      </c>
      <c r="BC69">
        <f t="shared" si="52"/>
        <v>136.6</v>
      </c>
      <c r="BD69">
        <v>142.5</v>
      </c>
      <c r="BE69">
        <f t="shared" si="53"/>
        <v>142.5</v>
      </c>
      <c r="BG69" t="s">
        <v>33</v>
      </c>
      <c r="BH69">
        <v>2014</v>
      </c>
      <c r="BI69" t="s">
        <v>45</v>
      </c>
      <c r="BJ69">
        <v>117.1</v>
      </c>
      <c r="BK69">
        <f t="shared" si="27"/>
        <v>117.1</v>
      </c>
      <c r="BM69" t="s">
        <v>30</v>
      </c>
      <c r="BN69">
        <v>144.6</v>
      </c>
    </row>
    <row r="70" spans="1:66" x14ac:dyDescent="0.3">
      <c r="A70" t="s">
        <v>30</v>
      </c>
      <c r="B70">
        <v>2018</v>
      </c>
      <c r="C70" t="s">
        <v>42</v>
      </c>
      <c r="D70">
        <v>139.4</v>
      </c>
      <c r="E70">
        <f t="shared" si="28"/>
        <v>139.4</v>
      </c>
      <c r="F70">
        <v>147.19999999999999</v>
      </c>
      <c r="G70">
        <f t="shared" si="29"/>
        <v>147.19999999999999</v>
      </c>
      <c r="H70">
        <v>136.6</v>
      </c>
      <c r="I70">
        <f t="shared" si="30"/>
        <v>136.6</v>
      </c>
      <c r="J70">
        <v>143.69999999999999</v>
      </c>
      <c r="K70">
        <f t="shared" si="31"/>
        <v>143.69999999999999</v>
      </c>
      <c r="L70">
        <v>124.6</v>
      </c>
      <c r="M70">
        <f t="shared" si="32"/>
        <v>124.6</v>
      </c>
      <c r="N70">
        <v>150.1</v>
      </c>
      <c r="O70">
        <f t="shared" si="33"/>
        <v>150.1</v>
      </c>
      <c r="P70">
        <v>149.4</v>
      </c>
      <c r="Q70">
        <f t="shared" si="34"/>
        <v>149.4</v>
      </c>
      <c r="R70">
        <v>125.4</v>
      </c>
      <c r="S70">
        <f t="shared" si="35"/>
        <v>125.4</v>
      </c>
      <c r="T70">
        <v>114.4</v>
      </c>
      <c r="U70">
        <f t="shared" si="36"/>
        <v>114.4</v>
      </c>
      <c r="V70">
        <v>138.69999999999999</v>
      </c>
      <c r="W70">
        <f t="shared" si="37"/>
        <v>138.69999999999999</v>
      </c>
      <c r="X70">
        <v>133.1</v>
      </c>
      <c r="Y70">
        <f t="shared" si="38"/>
        <v>133.1</v>
      </c>
      <c r="Z70">
        <v>155.9</v>
      </c>
      <c r="AA70">
        <f t="shared" si="39"/>
        <v>155.9</v>
      </c>
      <c r="AB70">
        <v>141.30000000000001</v>
      </c>
      <c r="AC70">
        <f t="shared" si="40"/>
        <v>141.30000000000001</v>
      </c>
      <c r="AD70">
        <v>157.69999999999999</v>
      </c>
      <c r="AE70">
        <f t="shared" si="41"/>
        <v>157.69999999999999</v>
      </c>
      <c r="AF70">
        <v>152.1</v>
      </c>
      <c r="AG70">
        <f t="shared" si="42"/>
        <v>152.1</v>
      </c>
      <c r="AH70">
        <v>146.1</v>
      </c>
      <c r="AI70">
        <f t="shared" si="43"/>
        <v>146.1</v>
      </c>
      <c r="AJ70">
        <v>151.30000000000001</v>
      </c>
      <c r="AK70">
        <f t="shared" si="44"/>
        <v>151.30000000000001</v>
      </c>
      <c r="AL70" t="s">
        <v>32</v>
      </c>
      <c r="AN70">
        <v>149</v>
      </c>
      <c r="AO70">
        <f t="shared" si="45"/>
        <v>149</v>
      </c>
      <c r="AP70">
        <v>144</v>
      </c>
      <c r="AQ70">
        <f t="shared" si="46"/>
        <v>144</v>
      </c>
      <c r="AR70">
        <v>140</v>
      </c>
      <c r="AS70">
        <f t="shared" si="47"/>
        <v>140</v>
      </c>
      <c r="AT70">
        <v>129.9</v>
      </c>
      <c r="AU70">
        <f t="shared" si="48"/>
        <v>129.9</v>
      </c>
      <c r="AV70">
        <v>140</v>
      </c>
      <c r="AW70">
        <f t="shared" si="49"/>
        <v>140</v>
      </c>
      <c r="AX70">
        <v>147.6</v>
      </c>
      <c r="AY70">
        <f t="shared" si="50"/>
        <v>147.6</v>
      </c>
      <c r="AZ70">
        <v>132</v>
      </c>
      <c r="BA70">
        <f t="shared" si="51"/>
        <v>132</v>
      </c>
      <c r="BB70">
        <v>137.4</v>
      </c>
      <c r="BC70">
        <f t="shared" si="52"/>
        <v>137.4</v>
      </c>
      <c r="BD70">
        <v>142.1</v>
      </c>
      <c r="BE70">
        <f t="shared" si="53"/>
        <v>142.1</v>
      </c>
      <c r="BG70" t="s">
        <v>34</v>
      </c>
      <c r="BH70">
        <v>2014</v>
      </c>
      <c r="BI70" t="s">
        <v>45</v>
      </c>
      <c r="BJ70">
        <v>117.1</v>
      </c>
      <c r="BK70">
        <f t="shared" si="27"/>
        <v>117.1</v>
      </c>
      <c r="BM70" t="s">
        <v>30</v>
      </c>
      <c r="BN70">
        <v>145.30000000000001</v>
      </c>
    </row>
    <row r="71" spans="1:66" x14ac:dyDescent="0.3">
      <c r="A71" t="s">
        <v>30</v>
      </c>
      <c r="B71">
        <v>2018</v>
      </c>
      <c r="C71" t="s">
        <v>43</v>
      </c>
      <c r="D71">
        <v>139.30000000000001</v>
      </c>
      <c r="E71">
        <f t="shared" si="28"/>
        <v>139.30000000000001</v>
      </c>
      <c r="F71">
        <v>147.6</v>
      </c>
      <c r="G71">
        <f t="shared" si="29"/>
        <v>147.6</v>
      </c>
      <c r="H71">
        <v>134.6</v>
      </c>
      <c r="I71">
        <f t="shared" si="30"/>
        <v>134.6</v>
      </c>
      <c r="J71">
        <v>141.9</v>
      </c>
      <c r="K71">
        <f t="shared" si="31"/>
        <v>141.9</v>
      </c>
      <c r="L71">
        <v>123.5</v>
      </c>
      <c r="M71">
        <f t="shared" si="32"/>
        <v>123.5</v>
      </c>
      <c r="N71">
        <v>144.5</v>
      </c>
      <c r="O71">
        <f t="shared" si="33"/>
        <v>144.5</v>
      </c>
      <c r="P71">
        <v>147.6</v>
      </c>
      <c r="Q71">
        <f t="shared" si="34"/>
        <v>147.6</v>
      </c>
      <c r="R71">
        <v>121.4</v>
      </c>
      <c r="S71">
        <f t="shared" si="35"/>
        <v>121.4</v>
      </c>
      <c r="T71">
        <v>112.3</v>
      </c>
      <c r="U71">
        <f t="shared" si="36"/>
        <v>112.3</v>
      </c>
      <c r="V71">
        <v>139.5</v>
      </c>
      <c r="W71">
        <f t="shared" si="37"/>
        <v>139.5</v>
      </c>
      <c r="X71">
        <v>134.6</v>
      </c>
      <c r="Y71">
        <f t="shared" si="38"/>
        <v>134.6</v>
      </c>
      <c r="Z71">
        <v>155.19999999999999</v>
      </c>
      <c r="AA71">
        <f t="shared" si="39"/>
        <v>155.19999999999999</v>
      </c>
      <c r="AB71">
        <v>140.19999999999999</v>
      </c>
      <c r="AC71">
        <f t="shared" si="40"/>
        <v>140.19999999999999</v>
      </c>
      <c r="AD71">
        <v>159.6</v>
      </c>
      <c r="AE71">
        <f t="shared" si="41"/>
        <v>159.6</v>
      </c>
      <c r="AF71">
        <v>150.69999999999999</v>
      </c>
      <c r="AG71">
        <f t="shared" si="42"/>
        <v>150.69999999999999</v>
      </c>
      <c r="AH71">
        <v>144.5</v>
      </c>
      <c r="AI71">
        <f t="shared" si="43"/>
        <v>144.5</v>
      </c>
      <c r="AJ71">
        <v>149.80000000000001</v>
      </c>
      <c r="AK71">
        <f t="shared" si="44"/>
        <v>149.80000000000001</v>
      </c>
      <c r="AL71" t="s">
        <v>32</v>
      </c>
      <c r="AN71">
        <v>149.69999999999999</v>
      </c>
      <c r="AO71">
        <f t="shared" si="45"/>
        <v>149.69999999999999</v>
      </c>
      <c r="AP71">
        <v>147.5</v>
      </c>
      <c r="AQ71">
        <f t="shared" si="46"/>
        <v>147.5</v>
      </c>
      <c r="AR71">
        <v>144.80000000000001</v>
      </c>
      <c r="AS71">
        <f t="shared" si="47"/>
        <v>144.80000000000001</v>
      </c>
      <c r="AT71">
        <v>130.80000000000001</v>
      </c>
      <c r="AU71">
        <f t="shared" si="48"/>
        <v>130.80000000000001</v>
      </c>
      <c r="AV71">
        <v>140.1</v>
      </c>
      <c r="AW71">
        <f t="shared" si="49"/>
        <v>140.1</v>
      </c>
      <c r="AX71">
        <v>148</v>
      </c>
      <c r="AY71">
        <f t="shared" si="50"/>
        <v>148</v>
      </c>
      <c r="AZ71">
        <v>134.4</v>
      </c>
      <c r="BA71">
        <f t="shared" si="51"/>
        <v>134.4</v>
      </c>
      <c r="BB71">
        <v>139.80000000000001</v>
      </c>
      <c r="BC71">
        <f t="shared" si="52"/>
        <v>139.80000000000001</v>
      </c>
      <c r="BD71">
        <v>142.19999999999999</v>
      </c>
      <c r="BE71">
        <f t="shared" si="53"/>
        <v>142.19999999999999</v>
      </c>
      <c r="BG71" t="s">
        <v>30</v>
      </c>
      <c r="BH71">
        <v>2014</v>
      </c>
      <c r="BI71" t="s">
        <v>46</v>
      </c>
      <c r="BJ71" t="s">
        <v>32</v>
      </c>
      <c r="BK71">
        <f t="shared" si="27"/>
        <v>116.5</v>
      </c>
      <c r="BM71" t="s">
        <v>30</v>
      </c>
      <c r="BN71">
        <v>146.60000000000002</v>
      </c>
    </row>
    <row r="72" spans="1:66" x14ac:dyDescent="0.3">
      <c r="A72" t="s">
        <v>30</v>
      </c>
      <c r="B72">
        <v>2018</v>
      </c>
      <c r="C72" t="s">
        <v>45</v>
      </c>
      <c r="D72">
        <v>137.1</v>
      </c>
      <c r="E72">
        <f t="shared" si="28"/>
        <v>137.1</v>
      </c>
      <c r="F72">
        <v>150.80000000000001</v>
      </c>
      <c r="G72">
        <f t="shared" si="29"/>
        <v>150.80000000000001</v>
      </c>
      <c r="H72">
        <v>136.69999999999999</v>
      </c>
      <c r="I72">
        <f t="shared" si="30"/>
        <v>136.69999999999999</v>
      </c>
      <c r="J72">
        <v>141.9</v>
      </c>
      <c r="K72">
        <f t="shared" si="31"/>
        <v>141.9</v>
      </c>
      <c r="L72">
        <v>122.8</v>
      </c>
      <c r="M72">
        <f t="shared" si="32"/>
        <v>122.8</v>
      </c>
      <c r="N72">
        <v>143.9</v>
      </c>
      <c r="O72">
        <f t="shared" si="33"/>
        <v>143.9</v>
      </c>
      <c r="P72">
        <v>147.5</v>
      </c>
      <c r="Q72">
        <f t="shared" si="34"/>
        <v>147.5</v>
      </c>
      <c r="R72">
        <v>121</v>
      </c>
      <c r="S72">
        <f t="shared" si="35"/>
        <v>121</v>
      </c>
      <c r="T72">
        <v>111.6</v>
      </c>
      <c r="U72">
        <f t="shared" si="36"/>
        <v>111.6</v>
      </c>
      <c r="V72">
        <v>140.6</v>
      </c>
      <c r="W72">
        <f t="shared" si="37"/>
        <v>140.6</v>
      </c>
      <c r="X72">
        <v>137.5</v>
      </c>
      <c r="Y72">
        <f t="shared" si="38"/>
        <v>137.5</v>
      </c>
      <c r="Z72">
        <v>156.1</v>
      </c>
      <c r="AA72">
        <f t="shared" si="39"/>
        <v>156.1</v>
      </c>
      <c r="AB72">
        <v>140</v>
      </c>
      <c r="AC72">
        <f t="shared" si="40"/>
        <v>140</v>
      </c>
      <c r="AD72">
        <v>161.9</v>
      </c>
      <c r="AE72">
        <f t="shared" si="41"/>
        <v>161.9</v>
      </c>
      <c r="AF72">
        <v>151.69999999999999</v>
      </c>
      <c r="AG72">
        <f t="shared" si="42"/>
        <v>151.69999999999999</v>
      </c>
      <c r="AH72">
        <v>145.5</v>
      </c>
      <c r="AI72">
        <f t="shared" si="43"/>
        <v>145.5</v>
      </c>
      <c r="AJ72">
        <v>150.80000000000001</v>
      </c>
      <c r="AK72">
        <f t="shared" si="44"/>
        <v>150.80000000000001</v>
      </c>
      <c r="AL72" t="s">
        <v>32</v>
      </c>
      <c r="AN72">
        <v>150.30000000000001</v>
      </c>
      <c r="AO72">
        <f t="shared" si="45"/>
        <v>150.30000000000001</v>
      </c>
      <c r="AP72">
        <v>148</v>
      </c>
      <c r="AQ72">
        <f t="shared" si="46"/>
        <v>148</v>
      </c>
      <c r="AR72">
        <v>145.4</v>
      </c>
      <c r="AS72">
        <f t="shared" si="47"/>
        <v>145.4</v>
      </c>
      <c r="AT72">
        <v>130.30000000000001</v>
      </c>
      <c r="AU72">
        <f t="shared" si="48"/>
        <v>130.30000000000001</v>
      </c>
      <c r="AV72">
        <v>143.1</v>
      </c>
      <c r="AW72">
        <f t="shared" si="49"/>
        <v>143.1</v>
      </c>
      <c r="AX72">
        <v>150.19999999999999</v>
      </c>
      <c r="AY72">
        <f t="shared" si="50"/>
        <v>150.19999999999999</v>
      </c>
      <c r="AZ72">
        <v>133.1</v>
      </c>
      <c r="BA72">
        <f t="shared" si="51"/>
        <v>133.1</v>
      </c>
      <c r="BB72">
        <v>140.1</v>
      </c>
      <c r="BC72">
        <f t="shared" si="52"/>
        <v>140.1</v>
      </c>
      <c r="BD72">
        <v>142.4</v>
      </c>
      <c r="BE72">
        <f t="shared" si="53"/>
        <v>142.4</v>
      </c>
      <c r="BG72" t="s">
        <v>33</v>
      </c>
      <c r="BH72">
        <v>2014</v>
      </c>
      <c r="BI72" t="s">
        <v>46</v>
      </c>
      <c r="BJ72">
        <v>116.5</v>
      </c>
      <c r="BK72">
        <f t="shared" si="27"/>
        <v>116.5</v>
      </c>
      <c r="BM72" t="s">
        <v>30</v>
      </c>
      <c r="BN72">
        <v>146.9</v>
      </c>
    </row>
    <row r="73" spans="1:66" x14ac:dyDescent="0.3">
      <c r="A73" t="s">
        <v>30</v>
      </c>
      <c r="B73">
        <v>2018</v>
      </c>
      <c r="C73" t="s">
        <v>46</v>
      </c>
      <c r="D73">
        <v>137.1</v>
      </c>
      <c r="E73">
        <f t="shared" si="28"/>
        <v>137.1</v>
      </c>
      <c r="F73">
        <v>151.9</v>
      </c>
      <c r="G73">
        <f t="shared" si="29"/>
        <v>151.9</v>
      </c>
      <c r="H73">
        <v>137.4</v>
      </c>
      <c r="I73">
        <f t="shared" si="30"/>
        <v>137.4</v>
      </c>
      <c r="J73">
        <v>142.4</v>
      </c>
      <c r="K73">
        <f t="shared" si="31"/>
        <v>142.4</v>
      </c>
      <c r="L73">
        <v>124.2</v>
      </c>
      <c r="M73">
        <f t="shared" si="32"/>
        <v>124.2</v>
      </c>
      <c r="N73">
        <v>140.19999999999999</v>
      </c>
      <c r="O73">
        <f t="shared" si="33"/>
        <v>140.19999999999999</v>
      </c>
      <c r="P73">
        <v>136.6</v>
      </c>
      <c r="Q73">
        <f t="shared" si="34"/>
        <v>136.6</v>
      </c>
      <c r="R73">
        <v>120.9</v>
      </c>
      <c r="S73">
        <f t="shared" si="35"/>
        <v>120.9</v>
      </c>
      <c r="T73">
        <v>109.9</v>
      </c>
      <c r="U73">
        <f t="shared" si="36"/>
        <v>109.9</v>
      </c>
      <c r="V73">
        <v>140.19999999999999</v>
      </c>
      <c r="W73">
        <f t="shared" si="37"/>
        <v>140.19999999999999</v>
      </c>
      <c r="X73">
        <v>137.80000000000001</v>
      </c>
      <c r="Y73">
        <f t="shared" si="38"/>
        <v>137.80000000000001</v>
      </c>
      <c r="Z73">
        <v>156</v>
      </c>
      <c r="AA73">
        <f t="shared" si="39"/>
        <v>156</v>
      </c>
      <c r="AB73">
        <v>138.5</v>
      </c>
      <c r="AC73">
        <f t="shared" si="40"/>
        <v>138.5</v>
      </c>
      <c r="AD73">
        <v>162.4</v>
      </c>
      <c r="AE73">
        <f t="shared" si="41"/>
        <v>162.4</v>
      </c>
      <c r="AF73">
        <v>151.6</v>
      </c>
      <c r="AG73">
        <f t="shared" si="42"/>
        <v>151.6</v>
      </c>
      <c r="AH73">
        <v>145.9</v>
      </c>
      <c r="AI73">
        <f t="shared" si="43"/>
        <v>145.9</v>
      </c>
      <c r="AJ73">
        <v>150.80000000000001</v>
      </c>
      <c r="AK73">
        <f t="shared" si="44"/>
        <v>150.80000000000001</v>
      </c>
      <c r="AL73" t="s">
        <v>32</v>
      </c>
      <c r="AN73">
        <v>149</v>
      </c>
      <c r="AO73">
        <f t="shared" si="45"/>
        <v>149</v>
      </c>
      <c r="AP73">
        <v>149.5</v>
      </c>
      <c r="AQ73">
        <f t="shared" si="46"/>
        <v>149.5</v>
      </c>
      <c r="AR73">
        <v>149.6</v>
      </c>
      <c r="AS73">
        <f t="shared" si="47"/>
        <v>149.6</v>
      </c>
      <c r="AT73">
        <v>128.9</v>
      </c>
      <c r="AU73">
        <f t="shared" si="48"/>
        <v>128.9</v>
      </c>
      <c r="AV73">
        <v>143.30000000000001</v>
      </c>
      <c r="AW73">
        <f t="shared" si="49"/>
        <v>143.30000000000001</v>
      </c>
      <c r="AX73">
        <v>155.1</v>
      </c>
      <c r="AY73">
        <f t="shared" si="50"/>
        <v>155.1</v>
      </c>
      <c r="AZ73">
        <v>133.19999999999999</v>
      </c>
      <c r="BA73">
        <f t="shared" si="51"/>
        <v>133.19999999999999</v>
      </c>
      <c r="BB73">
        <v>141.6</v>
      </c>
      <c r="BC73">
        <f t="shared" si="52"/>
        <v>141.6</v>
      </c>
      <c r="BD73">
        <v>141.9</v>
      </c>
      <c r="BE73">
        <f t="shared" si="53"/>
        <v>141.9</v>
      </c>
      <c r="BG73" t="s">
        <v>34</v>
      </c>
      <c r="BH73">
        <v>2014</v>
      </c>
      <c r="BI73" t="s">
        <v>46</v>
      </c>
      <c r="BJ73">
        <v>116.5</v>
      </c>
      <c r="BK73">
        <f t="shared" si="27"/>
        <v>116.5</v>
      </c>
      <c r="BM73" t="s">
        <v>30</v>
      </c>
      <c r="BN73">
        <v>146.5</v>
      </c>
    </row>
    <row r="74" spans="1:66" x14ac:dyDescent="0.3">
      <c r="A74" t="s">
        <v>30</v>
      </c>
      <c r="B74">
        <v>2019</v>
      </c>
      <c r="C74" t="s">
        <v>31</v>
      </c>
      <c r="D74">
        <v>136.6</v>
      </c>
      <c r="E74">
        <f t="shared" si="28"/>
        <v>136.6</v>
      </c>
      <c r="F74">
        <v>152.5</v>
      </c>
      <c r="G74">
        <f t="shared" si="29"/>
        <v>152.5</v>
      </c>
      <c r="H74">
        <v>138.19999999999999</v>
      </c>
      <c r="I74">
        <f t="shared" si="30"/>
        <v>138.19999999999999</v>
      </c>
      <c r="J74">
        <v>142.4</v>
      </c>
      <c r="K74">
        <f t="shared" si="31"/>
        <v>142.4</v>
      </c>
      <c r="L74">
        <v>123.9</v>
      </c>
      <c r="M74">
        <f t="shared" si="32"/>
        <v>123.9</v>
      </c>
      <c r="N74">
        <v>135.5</v>
      </c>
      <c r="O74">
        <f t="shared" si="33"/>
        <v>135.5</v>
      </c>
      <c r="P74">
        <v>131.69999999999999</v>
      </c>
      <c r="Q74">
        <f t="shared" si="34"/>
        <v>131.69999999999999</v>
      </c>
      <c r="R74">
        <v>121.3</v>
      </c>
      <c r="S74">
        <f t="shared" si="35"/>
        <v>121.3</v>
      </c>
      <c r="T74">
        <v>108.4</v>
      </c>
      <c r="U74">
        <f t="shared" si="36"/>
        <v>108.4</v>
      </c>
      <c r="V74">
        <v>138.9</v>
      </c>
      <c r="W74">
        <f t="shared" si="37"/>
        <v>138.9</v>
      </c>
      <c r="X74">
        <v>137</v>
      </c>
      <c r="Y74">
        <f t="shared" si="38"/>
        <v>137</v>
      </c>
      <c r="Z74">
        <v>155.80000000000001</v>
      </c>
      <c r="AA74">
        <f t="shared" si="39"/>
        <v>155.80000000000001</v>
      </c>
      <c r="AB74">
        <v>137.4</v>
      </c>
      <c r="AC74">
        <f t="shared" si="40"/>
        <v>137.4</v>
      </c>
      <c r="AD74">
        <v>162.69999999999999</v>
      </c>
      <c r="AE74">
        <f t="shared" si="41"/>
        <v>162.69999999999999</v>
      </c>
      <c r="AF74">
        <v>150.6</v>
      </c>
      <c r="AG74">
        <f t="shared" si="42"/>
        <v>150.6</v>
      </c>
      <c r="AH74">
        <v>145.1</v>
      </c>
      <c r="AI74">
        <f t="shared" si="43"/>
        <v>145.1</v>
      </c>
      <c r="AJ74">
        <v>149.9</v>
      </c>
      <c r="AK74">
        <f t="shared" si="44"/>
        <v>149.9</v>
      </c>
      <c r="AL74" t="s">
        <v>32</v>
      </c>
      <c r="AN74">
        <v>146.19999999999999</v>
      </c>
      <c r="AO74">
        <f t="shared" si="45"/>
        <v>146.19999999999999</v>
      </c>
      <c r="AP74">
        <v>150.1</v>
      </c>
      <c r="AQ74">
        <f t="shared" si="46"/>
        <v>150.1</v>
      </c>
      <c r="AR74">
        <v>149.6</v>
      </c>
      <c r="AS74">
        <f t="shared" si="47"/>
        <v>149.6</v>
      </c>
      <c r="AT74">
        <v>128.6</v>
      </c>
      <c r="AU74">
        <f t="shared" si="48"/>
        <v>128.6</v>
      </c>
      <c r="AV74">
        <v>142.9</v>
      </c>
      <c r="AW74">
        <f t="shared" si="49"/>
        <v>142.9</v>
      </c>
      <c r="AX74">
        <v>155.19999999999999</v>
      </c>
      <c r="AY74">
        <f t="shared" si="50"/>
        <v>155.19999999999999</v>
      </c>
      <c r="AZ74">
        <v>133.5</v>
      </c>
      <c r="BA74">
        <f t="shared" si="51"/>
        <v>133.5</v>
      </c>
      <c r="BB74">
        <v>141.69999999999999</v>
      </c>
      <c r="BC74">
        <f t="shared" si="52"/>
        <v>141.69999999999999</v>
      </c>
      <c r="BD74">
        <v>141</v>
      </c>
      <c r="BE74">
        <f t="shared" si="53"/>
        <v>141</v>
      </c>
      <c r="BG74" t="s">
        <v>30</v>
      </c>
      <c r="BH74">
        <v>2015</v>
      </c>
      <c r="BI74" t="s">
        <v>31</v>
      </c>
      <c r="BJ74" t="s">
        <v>32</v>
      </c>
      <c r="BK74">
        <f t="shared" si="27"/>
        <v>117.3</v>
      </c>
      <c r="BM74" t="s">
        <v>30</v>
      </c>
      <c r="BN74">
        <v>147.69999999999999</v>
      </c>
    </row>
    <row r="75" spans="1:66" x14ac:dyDescent="0.3">
      <c r="A75" t="s">
        <v>30</v>
      </c>
      <c r="B75">
        <v>2019</v>
      </c>
      <c r="C75" t="s">
        <v>35</v>
      </c>
      <c r="D75">
        <v>136.80000000000001</v>
      </c>
      <c r="E75">
        <f t="shared" si="28"/>
        <v>136.80000000000001</v>
      </c>
      <c r="F75">
        <v>153</v>
      </c>
      <c r="G75">
        <f t="shared" si="29"/>
        <v>153</v>
      </c>
      <c r="H75">
        <v>139.1</v>
      </c>
      <c r="I75">
        <f t="shared" si="30"/>
        <v>139.1</v>
      </c>
      <c r="J75">
        <v>142.5</v>
      </c>
      <c r="K75">
        <f t="shared" si="31"/>
        <v>142.5</v>
      </c>
      <c r="L75">
        <v>124.1</v>
      </c>
      <c r="M75">
        <f t="shared" si="32"/>
        <v>124.1</v>
      </c>
      <c r="N75">
        <v>135.80000000000001</v>
      </c>
      <c r="O75">
        <f t="shared" si="33"/>
        <v>135.80000000000001</v>
      </c>
      <c r="P75">
        <v>128.69999999999999</v>
      </c>
      <c r="Q75">
        <f t="shared" si="34"/>
        <v>128.69999999999999</v>
      </c>
      <c r="R75">
        <v>121.5</v>
      </c>
      <c r="S75">
        <f t="shared" si="35"/>
        <v>121.5</v>
      </c>
      <c r="T75">
        <v>108.3</v>
      </c>
      <c r="U75">
        <f t="shared" si="36"/>
        <v>108.3</v>
      </c>
      <c r="V75">
        <v>139.19999999999999</v>
      </c>
      <c r="W75">
        <f t="shared" si="37"/>
        <v>139.19999999999999</v>
      </c>
      <c r="X75">
        <v>137.4</v>
      </c>
      <c r="Y75">
        <f t="shared" si="38"/>
        <v>137.4</v>
      </c>
      <c r="Z75">
        <v>156.19999999999999</v>
      </c>
      <c r="AA75">
        <f t="shared" si="39"/>
        <v>156.19999999999999</v>
      </c>
      <c r="AB75">
        <v>137.19999999999999</v>
      </c>
      <c r="AC75">
        <f t="shared" si="40"/>
        <v>137.19999999999999</v>
      </c>
      <c r="AD75">
        <v>162.80000000000001</v>
      </c>
      <c r="AE75">
        <f t="shared" si="41"/>
        <v>162.80000000000001</v>
      </c>
      <c r="AF75">
        <v>150.5</v>
      </c>
      <c r="AG75">
        <f t="shared" si="42"/>
        <v>150.5</v>
      </c>
      <c r="AH75">
        <v>146.1</v>
      </c>
      <c r="AI75">
        <f t="shared" si="43"/>
        <v>146.1</v>
      </c>
      <c r="AJ75">
        <v>149.9</v>
      </c>
      <c r="AK75">
        <f t="shared" si="44"/>
        <v>149.9</v>
      </c>
      <c r="AL75" t="s">
        <v>32</v>
      </c>
      <c r="AN75">
        <v>145.30000000000001</v>
      </c>
      <c r="AO75">
        <f t="shared" si="45"/>
        <v>145.30000000000001</v>
      </c>
      <c r="AP75">
        <v>150.1</v>
      </c>
      <c r="AQ75">
        <f t="shared" si="46"/>
        <v>150.1</v>
      </c>
      <c r="AR75">
        <v>149.9</v>
      </c>
      <c r="AS75">
        <f t="shared" si="47"/>
        <v>149.9</v>
      </c>
      <c r="AT75">
        <v>129.19999999999999</v>
      </c>
      <c r="AU75">
        <f t="shared" si="48"/>
        <v>129.19999999999999</v>
      </c>
      <c r="AV75">
        <v>143.4</v>
      </c>
      <c r="AW75">
        <f t="shared" si="49"/>
        <v>143.4</v>
      </c>
      <c r="AX75">
        <v>155.5</v>
      </c>
      <c r="AY75">
        <f t="shared" si="50"/>
        <v>155.5</v>
      </c>
      <c r="AZ75">
        <v>134.9</v>
      </c>
      <c r="BA75">
        <f t="shared" si="51"/>
        <v>134.9</v>
      </c>
      <c r="BB75">
        <v>142.19999999999999</v>
      </c>
      <c r="BC75">
        <f t="shared" si="52"/>
        <v>142.19999999999999</v>
      </c>
      <c r="BD75">
        <v>141</v>
      </c>
      <c r="BE75">
        <f t="shared" si="53"/>
        <v>141</v>
      </c>
      <c r="BG75" t="s">
        <v>33</v>
      </c>
      <c r="BH75">
        <v>2015</v>
      </c>
      <c r="BI75" t="s">
        <v>31</v>
      </c>
      <c r="BJ75">
        <v>117.3</v>
      </c>
      <c r="BK75">
        <f t="shared" si="27"/>
        <v>117.3</v>
      </c>
      <c r="BM75" t="s">
        <v>30</v>
      </c>
      <c r="BN75">
        <v>148.5</v>
      </c>
    </row>
    <row r="76" spans="1:66" x14ac:dyDescent="0.3">
      <c r="A76" t="s">
        <v>30</v>
      </c>
      <c r="B76">
        <v>2019</v>
      </c>
      <c r="C76" t="s">
        <v>36</v>
      </c>
      <c r="D76">
        <v>136.9</v>
      </c>
      <c r="E76">
        <f t="shared" si="28"/>
        <v>136.9</v>
      </c>
      <c r="F76">
        <v>154.1</v>
      </c>
      <c r="G76">
        <f t="shared" si="29"/>
        <v>154.1</v>
      </c>
      <c r="H76">
        <v>138.69999999999999</v>
      </c>
      <c r="I76">
        <f t="shared" si="30"/>
        <v>138.69999999999999</v>
      </c>
      <c r="J76">
        <v>142.5</v>
      </c>
      <c r="K76">
        <f t="shared" si="31"/>
        <v>142.5</v>
      </c>
      <c r="L76">
        <v>124.1</v>
      </c>
      <c r="M76">
        <f t="shared" si="32"/>
        <v>124.1</v>
      </c>
      <c r="N76">
        <v>136.1</v>
      </c>
      <c r="O76">
        <f t="shared" si="33"/>
        <v>136.1</v>
      </c>
      <c r="P76">
        <v>128.19999999999999</v>
      </c>
      <c r="Q76">
        <f t="shared" si="34"/>
        <v>128.19999999999999</v>
      </c>
      <c r="R76">
        <v>122.3</v>
      </c>
      <c r="S76">
        <f t="shared" si="35"/>
        <v>122.3</v>
      </c>
      <c r="T76">
        <v>108.3</v>
      </c>
      <c r="U76">
        <f t="shared" si="36"/>
        <v>108.3</v>
      </c>
      <c r="V76">
        <v>138.9</v>
      </c>
      <c r="W76">
        <f t="shared" si="37"/>
        <v>138.9</v>
      </c>
      <c r="X76">
        <v>137.4</v>
      </c>
      <c r="Y76">
        <f t="shared" si="38"/>
        <v>137.4</v>
      </c>
      <c r="Z76">
        <v>156.4</v>
      </c>
      <c r="AA76">
        <f t="shared" si="39"/>
        <v>156.4</v>
      </c>
      <c r="AB76">
        <v>137.30000000000001</v>
      </c>
      <c r="AC76">
        <f t="shared" si="40"/>
        <v>137.30000000000001</v>
      </c>
      <c r="AD76">
        <v>162.9</v>
      </c>
      <c r="AE76">
        <f t="shared" si="41"/>
        <v>162.9</v>
      </c>
      <c r="AF76">
        <v>150.80000000000001</v>
      </c>
      <c r="AG76">
        <f t="shared" si="42"/>
        <v>150.80000000000001</v>
      </c>
      <c r="AH76">
        <v>146.1</v>
      </c>
      <c r="AI76">
        <f t="shared" si="43"/>
        <v>146.1</v>
      </c>
      <c r="AJ76">
        <v>150.1</v>
      </c>
      <c r="AK76">
        <f t="shared" si="44"/>
        <v>150.1</v>
      </c>
      <c r="AL76" t="s">
        <v>32</v>
      </c>
      <c r="AN76">
        <v>146.4</v>
      </c>
      <c r="AO76">
        <f t="shared" si="45"/>
        <v>146.4</v>
      </c>
      <c r="AP76">
        <v>150</v>
      </c>
      <c r="AQ76">
        <f t="shared" si="46"/>
        <v>150</v>
      </c>
      <c r="AR76">
        <v>150.4</v>
      </c>
      <c r="AS76">
        <f t="shared" si="47"/>
        <v>150.4</v>
      </c>
      <c r="AT76">
        <v>129.9</v>
      </c>
      <c r="AU76">
        <f t="shared" si="48"/>
        <v>129.9</v>
      </c>
      <c r="AV76">
        <v>143.80000000000001</v>
      </c>
      <c r="AW76">
        <f t="shared" si="49"/>
        <v>143.80000000000001</v>
      </c>
      <c r="AX76">
        <v>155.5</v>
      </c>
      <c r="AY76">
        <f t="shared" si="50"/>
        <v>155.5</v>
      </c>
      <c r="AZ76">
        <v>134</v>
      </c>
      <c r="BA76">
        <f t="shared" si="51"/>
        <v>134</v>
      </c>
      <c r="BB76">
        <v>142.4</v>
      </c>
      <c r="BC76">
        <f t="shared" si="52"/>
        <v>142.4</v>
      </c>
      <c r="BD76">
        <v>141.19999999999999</v>
      </c>
      <c r="BE76">
        <f t="shared" si="53"/>
        <v>141.19999999999999</v>
      </c>
      <c r="BG76" t="s">
        <v>34</v>
      </c>
      <c r="BH76">
        <v>2015</v>
      </c>
      <c r="BI76" t="s">
        <v>31</v>
      </c>
      <c r="BJ76">
        <v>117.3</v>
      </c>
      <c r="BK76">
        <f t="shared" si="27"/>
        <v>117.3</v>
      </c>
      <c r="BM76" t="s">
        <v>30</v>
      </c>
      <c r="BN76">
        <v>149</v>
      </c>
    </row>
    <row r="77" spans="1:66" x14ac:dyDescent="0.3">
      <c r="A77" t="s">
        <v>30</v>
      </c>
      <c r="B77">
        <v>2019</v>
      </c>
      <c r="C77" t="s">
        <v>38</v>
      </c>
      <c r="D77">
        <v>137.4</v>
      </c>
      <c r="E77">
        <f t="shared" si="28"/>
        <v>137.4</v>
      </c>
      <c r="F77">
        <v>159.5</v>
      </c>
      <c r="G77">
        <f t="shared" si="29"/>
        <v>159.5</v>
      </c>
      <c r="H77">
        <v>134.5</v>
      </c>
      <c r="I77">
        <f t="shared" si="30"/>
        <v>134.5</v>
      </c>
      <c r="J77">
        <v>142.6</v>
      </c>
      <c r="K77">
        <f t="shared" si="31"/>
        <v>142.6</v>
      </c>
      <c r="L77">
        <v>124</v>
      </c>
      <c r="M77">
        <f t="shared" si="32"/>
        <v>124</v>
      </c>
      <c r="N77">
        <v>143.69999999999999</v>
      </c>
      <c r="O77">
        <f t="shared" si="33"/>
        <v>143.69999999999999</v>
      </c>
      <c r="P77">
        <v>133.4</v>
      </c>
      <c r="Q77">
        <f t="shared" si="34"/>
        <v>133.4</v>
      </c>
      <c r="R77">
        <v>125.1</v>
      </c>
      <c r="S77">
        <f t="shared" si="35"/>
        <v>125.1</v>
      </c>
      <c r="T77">
        <v>109.3</v>
      </c>
      <c r="U77">
        <f t="shared" si="36"/>
        <v>109.3</v>
      </c>
      <c r="V77">
        <v>139.30000000000001</v>
      </c>
      <c r="W77">
        <f t="shared" si="37"/>
        <v>139.30000000000001</v>
      </c>
      <c r="X77">
        <v>137.69999999999999</v>
      </c>
      <c r="Y77">
        <f t="shared" si="38"/>
        <v>137.69999999999999</v>
      </c>
      <c r="Z77">
        <v>156.4</v>
      </c>
      <c r="AA77">
        <f t="shared" si="39"/>
        <v>156.4</v>
      </c>
      <c r="AB77">
        <v>139.19999999999999</v>
      </c>
      <c r="AC77">
        <f t="shared" si="40"/>
        <v>139.19999999999999</v>
      </c>
      <c r="AD77">
        <v>163.30000000000001</v>
      </c>
      <c r="AE77">
        <f t="shared" si="41"/>
        <v>163.30000000000001</v>
      </c>
      <c r="AF77">
        <v>151.30000000000001</v>
      </c>
      <c r="AG77">
        <f t="shared" si="42"/>
        <v>151.30000000000001</v>
      </c>
      <c r="AH77">
        <v>146.6</v>
      </c>
      <c r="AI77">
        <f t="shared" si="43"/>
        <v>146.6</v>
      </c>
      <c r="AJ77">
        <v>150.69999999999999</v>
      </c>
      <c r="AK77">
        <f t="shared" si="44"/>
        <v>150.69999999999999</v>
      </c>
      <c r="AL77" t="s">
        <v>32</v>
      </c>
      <c r="AN77">
        <v>146.9</v>
      </c>
      <c r="AO77">
        <f t="shared" si="45"/>
        <v>146.9</v>
      </c>
      <c r="AP77">
        <v>149.5</v>
      </c>
      <c r="AQ77">
        <f t="shared" si="46"/>
        <v>149.5</v>
      </c>
      <c r="AR77">
        <v>151.30000000000001</v>
      </c>
      <c r="AS77">
        <f t="shared" si="47"/>
        <v>151.30000000000001</v>
      </c>
      <c r="AT77">
        <v>130.19999999999999</v>
      </c>
      <c r="AU77">
        <f t="shared" si="48"/>
        <v>130.19999999999999</v>
      </c>
      <c r="AV77">
        <v>145.9</v>
      </c>
      <c r="AW77">
        <f t="shared" si="49"/>
        <v>145.9</v>
      </c>
      <c r="AX77">
        <v>156.69999999999999</v>
      </c>
      <c r="AY77">
        <f t="shared" si="50"/>
        <v>156.69999999999999</v>
      </c>
      <c r="AZ77">
        <v>133.9</v>
      </c>
      <c r="BA77">
        <f t="shared" si="51"/>
        <v>133.9</v>
      </c>
      <c r="BB77">
        <v>142.9</v>
      </c>
      <c r="BC77">
        <f t="shared" si="52"/>
        <v>142.9</v>
      </c>
      <c r="BD77">
        <v>142.4</v>
      </c>
      <c r="BE77">
        <f t="shared" si="53"/>
        <v>142.4</v>
      </c>
      <c r="BG77" t="s">
        <v>30</v>
      </c>
      <c r="BH77">
        <v>2015</v>
      </c>
      <c r="BI77" t="s">
        <v>35</v>
      </c>
      <c r="BJ77" t="s">
        <v>32</v>
      </c>
      <c r="BK77">
        <f t="shared" si="27"/>
        <v>118.1</v>
      </c>
      <c r="BM77" t="s">
        <v>30</v>
      </c>
      <c r="BN77">
        <v>150.1</v>
      </c>
    </row>
    <row r="78" spans="1:66" x14ac:dyDescent="0.3">
      <c r="A78" t="s">
        <v>30</v>
      </c>
      <c r="B78">
        <v>2019</v>
      </c>
      <c r="C78" t="s">
        <v>39</v>
      </c>
      <c r="D78">
        <v>137.80000000000001</v>
      </c>
      <c r="E78">
        <f t="shared" si="28"/>
        <v>137.80000000000001</v>
      </c>
      <c r="F78">
        <v>163.5</v>
      </c>
      <c r="G78">
        <f t="shared" si="29"/>
        <v>163.5</v>
      </c>
      <c r="H78">
        <v>136.19999999999999</v>
      </c>
      <c r="I78">
        <f t="shared" si="30"/>
        <v>136.19999999999999</v>
      </c>
      <c r="J78">
        <v>143.19999999999999</v>
      </c>
      <c r="K78">
        <f t="shared" si="31"/>
        <v>143.19999999999999</v>
      </c>
      <c r="L78">
        <v>124.3</v>
      </c>
      <c r="M78">
        <f t="shared" si="32"/>
        <v>124.3</v>
      </c>
      <c r="N78">
        <v>143.30000000000001</v>
      </c>
      <c r="O78">
        <f t="shared" si="33"/>
        <v>143.30000000000001</v>
      </c>
      <c r="P78">
        <v>140.6</v>
      </c>
      <c r="Q78">
        <f t="shared" si="34"/>
        <v>140.6</v>
      </c>
      <c r="R78">
        <v>128.69999999999999</v>
      </c>
      <c r="S78">
        <f t="shared" si="35"/>
        <v>128.69999999999999</v>
      </c>
      <c r="T78">
        <v>110.6</v>
      </c>
      <c r="U78">
        <f t="shared" si="36"/>
        <v>110.6</v>
      </c>
      <c r="V78">
        <v>140.4</v>
      </c>
      <c r="W78">
        <f t="shared" si="37"/>
        <v>140.4</v>
      </c>
      <c r="X78">
        <v>138</v>
      </c>
      <c r="Y78">
        <f t="shared" si="38"/>
        <v>138</v>
      </c>
      <c r="Z78">
        <v>156.6</v>
      </c>
      <c r="AA78">
        <f t="shared" si="39"/>
        <v>156.6</v>
      </c>
      <c r="AB78">
        <v>141</v>
      </c>
      <c r="AC78">
        <f t="shared" si="40"/>
        <v>141</v>
      </c>
      <c r="AD78">
        <v>164.2</v>
      </c>
      <c r="AE78">
        <f t="shared" si="41"/>
        <v>164.2</v>
      </c>
      <c r="AF78">
        <v>151.4</v>
      </c>
      <c r="AG78">
        <f t="shared" si="42"/>
        <v>151.4</v>
      </c>
      <c r="AH78">
        <v>146.5</v>
      </c>
      <c r="AI78">
        <f t="shared" si="43"/>
        <v>146.5</v>
      </c>
      <c r="AJ78">
        <v>150.69999999999999</v>
      </c>
      <c r="AK78">
        <f t="shared" si="44"/>
        <v>150.69999999999999</v>
      </c>
      <c r="AL78" t="s">
        <v>32</v>
      </c>
      <c r="AN78">
        <v>147.80000000000001</v>
      </c>
      <c r="AO78">
        <f t="shared" si="45"/>
        <v>147.80000000000001</v>
      </c>
      <c r="AP78">
        <v>149.6</v>
      </c>
      <c r="AQ78">
        <f t="shared" si="46"/>
        <v>149.6</v>
      </c>
      <c r="AR78">
        <v>151.69999999999999</v>
      </c>
      <c r="AS78">
        <f t="shared" si="47"/>
        <v>151.69999999999999</v>
      </c>
      <c r="AT78">
        <v>130.19999999999999</v>
      </c>
      <c r="AU78">
        <f t="shared" si="48"/>
        <v>130.19999999999999</v>
      </c>
      <c r="AV78">
        <v>146.4</v>
      </c>
      <c r="AW78">
        <f t="shared" si="49"/>
        <v>146.4</v>
      </c>
      <c r="AX78">
        <v>157.69999999999999</v>
      </c>
      <c r="AY78">
        <f t="shared" si="50"/>
        <v>157.69999999999999</v>
      </c>
      <c r="AZ78">
        <v>134.80000000000001</v>
      </c>
      <c r="BA78">
        <f t="shared" si="51"/>
        <v>134.80000000000001</v>
      </c>
      <c r="BB78">
        <v>143.30000000000001</v>
      </c>
      <c r="BC78">
        <f t="shared" si="52"/>
        <v>143.30000000000001</v>
      </c>
      <c r="BD78">
        <v>143.6</v>
      </c>
      <c r="BE78">
        <f t="shared" si="53"/>
        <v>143.6</v>
      </c>
      <c r="BG78" t="s">
        <v>33</v>
      </c>
      <c r="BH78">
        <v>2015</v>
      </c>
      <c r="BI78" t="s">
        <v>35</v>
      </c>
      <c r="BJ78">
        <v>118.1</v>
      </c>
      <c r="BK78">
        <f t="shared" si="27"/>
        <v>118.1</v>
      </c>
      <c r="BM78" t="s">
        <v>30</v>
      </c>
      <c r="BN78">
        <v>149.4</v>
      </c>
    </row>
    <row r="79" spans="1:66" x14ac:dyDescent="0.3">
      <c r="A79" t="s">
        <v>30</v>
      </c>
      <c r="B79">
        <v>2019</v>
      </c>
      <c r="C79" t="s">
        <v>40</v>
      </c>
      <c r="D79">
        <v>138.4</v>
      </c>
      <c r="E79">
        <f t="shared" si="28"/>
        <v>138.4</v>
      </c>
      <c r="F79">
        <v>164</v>
      </c>
      <c r="G79">
        <f t="shared" si="29"/>
        <v>164</v>
      </c>
      <c r="H79">
        <v>138.4</v>
      </c>
      <c r="I79">
        <f t="shared" si="30"/>
        <v>138.4</v>
      </c>
      <c r="J79">
        <v>143.9</v>
      </c>
      <c r="K79">
        <f t="shared" si="31"/>
        <v>143.9</v>
      </c>
      <c r="L79">
        <v>124.4</v>
      </c>
      <c r="M79">
        <f t="shared" si="32"/>
        <v>124.4</v>
      </c>
      <c r="N79">
        <v>146.4</v>
      </c>
      <c r="O79">
        <f t="shared" si="33"/>
        <v>146.4</v>
      </c>
      <c r="P79">
        <v>150.1</v>
      </c>
      <c r="Q79">
        <f t="shared" si="34"/>
        <v>150.1</v>
      </c>
      <c r="R79">
        <v>130.6</v>
      </c>
      <c r="S79">
        <f t="shared" si="35"/>
        <v>130.6</v>
      </c>
      <c r="T79">
        <v>110.8</v>
      </c>
      <c r="U79">
        <f t="shared" si="36"/>
        <v>110.8</v>
      </c>
      <c r="V79">
        <v>141.69999999999999</v>
      </c>
      <c r="W79">
        <f t="shared" si="37"/>
        <v>141.69999999999999</v>
      </c>
      <c r="X79">
        <v>138.5</v>
      </c>
      <c r="Y79">
        <f t="shared" si="38"/>
        <v>138.5</v>
      </c>
      <c r="Z79">
        <v>156.69999999999999</v>
      </c>
      <c r="AA79">
        <f t="shared" si="39"/>
        <v>156.69999999999999</v>
      </c>
      <c r="AB79">
        <v>143</v>
      </c>
      <c r="AC79">
        <f t="shared" si="40"/>
        <v>143</v>
      </c>
      <c r="AD79">
        <v>164.5</v>
      </c>
      <c r="AE79">
        <f t="shared" si="41"/>
        <v>164.5</v>
      </c>
      <c r="AF79">
        <v>151.6</v>
      </c>
      <c r="AG79">
        <f t="shared" si="42"/>
        <v>151.6</v>
      </c>
      <c r="AH79">
        <v>146.6</v>
      </c>
      <c r="AI79">
        <f t="shared" si="43"/>
        <v>146.6</v>
      </c>
      <c r="AJ79">
        <v>150.9</v>
      </c>
      <c r="AK79">
        <f t="shared" si="44"/>
        <v>150.9</v>
      </c>
      <c r="AL79" t="s">
        <v>32</v>
      </c>
      <c r="AN79">
        <v>146.80000000000001</v>
      </c>
      <c r="AO79">
        <f t="shared" si="45"/>
        <v>146.80000000000001</v>
      </c>
      <c r="AP79">
        <v>150</v>
      </c>
      <c r="AQ79">
        <f t="shared" si="46"/>
        <v>150</v>
      </c>
      <c r="AR79">
        <v>152.19999999999999</v>
      </c>
      <c r="AS79">
        <f t="shared" si="47"/>
        <v>152.19999999999999</v>
      </c>
      <c r="AT79">
        <v>131.19999999999999</v>
      </c>
      <c r="AU79">
        <f t="shared" si="48"/>
        <v>131.19999999999999</v>
      </c>
      <c r="AV79">
        <v>147.5</v>
      </c>
      <c r="AW79">
        <f t="shared" si="49"/>
        <v>147.5</v>
      </c>
      <c r="AX79">
        <v>159.1</v>
      </c>
      <c r="AY79">
        <f t="shared" si="50"/>
        <v>159.1</v>
      </c>
      <c r="AZ79">
        <v>136.1</v>
      </c>
      <c r="BA79">
        <f t="shared" si="51"/>
        <v>136.1</v>
      </c>
      <c r="BB79">
        <v>144.19999999999999</v>
      </c>
      <c r="BC79">
        <f t="shared" si="52"/>
        <v>144.19999999999999</v>
      </c>
      <c r="BD79">
        <v>144.9</v>
      </c>
      <c r="BE79">
        <f t="shared" si="53"/>
        <v>144.9</v>
      </c>
      <c r="BG79" t="s">
        <v>34</v>
      </c>
      <c r="BH79">
        <v>2015</v>
      </c>
      <c r="BI79" t="s">
        <v>35</v>
      </c>
      <c r="BJ79">
        <v>118.1</v>
      </c>
      <c r="BK79">
        <f t="shared" si="27"/>
        <v>118.1</v>
      </c>
      <c r="BM79" t="s">
        <v>30</v>
      </c>
      <c r="BN79">
        <v>150.6</v>
      </c>
    </row>
    <row r="80" spans="1:66" x14ac:dyDescent="0.3">
      <c r="A80" t="s">
        <v>30</v>
      </c>
      <c r="B80">
        <v>2019</v>
      </c>
      <c r="C80" t="s">
        <v>41</v>
      </c>
      <c r="D80">
        <v>139.19999999999999</v>
      </c>
      <c r="E80">
        <f t="shared" si="28"/>
        <v>139.19999999999999</v>
      </c>
      <c r="F80">
        <v>161.9</v>
      </c>
      <c r="G80">
        <f t="shared" si="29"/>
        <v>161.9</v>
      </c>
      <c r="H80">
        <v>137.1</v>
      </c>
      <c r="I80">
        <f t="shared" si="30"/>
        <v>137.1</v>
      </c>
      <c r="J80">
        <v>144.6</v>
      </c>
      <c r="K80">
        <f t="shared" si="31"/>
        <v>144.6</v>
      </c>
      <c r="L80">
        <v>124.7</v>
      </c>
      <c r="M80">
        <f t="shared" si="32"/>
        <v>124.7</v>
      </c>
      <c r="N80">
        <v>145.5</v>
      </c>
      <c r="O80">
        <f t="shared" si="33"/>
        <v>145.5</v>
      </c>
      <c r="P80">
        <v>156.19999999999999</v>
      </c>
      <c r="Q80">
        <f t="shared" si="34"/>
        <v>156.19999999999999</v>
      </c>
      <c r="R80">
        <v>131.5</v>
      </c>
      <c r="S80">
        <f t="shared" si="35"/>
        <v>131.5</v>
      </c>
      <c r="T80">
        <v>111.7</v>
      </c>
      <c r="U80">
        <f t="shared" si="36"/>
        <v>111.7</v>
      </c>
      <c r="V80">
        <v>142.69999999999999</v>
      </c>
      <c r="W80">
        <f t="shared" si="37"/>
        <v>142.69999999999999</v>
      </c>
      <c r="X80">
        <v>138.5</v>
      </c>
      <c r="Y80">
        <f t="shared" si="38"/>
        <v>138.5</v>
      </c>
      <c r="Z80">
        <v>156.9</v>
      </c>
      <c r="AA80">
        <f t="shared" si="39"/>
        <v>156.9</v>
      </c>
      <c r="AB80">
        <v>144</v>
      </c>
      <c r="AC80">
        <f t="shared" si="40"/>
        <v>144</v>
      </c>
      <c r="AD80">
        <v>165.1</v>
      </c>
      <c r="AE80">
        <f t="shared" si="41"/>
        <v>165.1</v>
      </c>
      <c r="AF80">
        <v>151.80000000000001</v>
      </c>
      <c r="AG80">
        <f t="shared" si="42"/>
        <v>151.80000000000001</v>
      </c>
      <c r="AH80">
        <v>146.6</v>
      </c>
      <c r="AI80">
        <f t="shared" si="43"/>
        <v>146.6</v>
      </c>
      <c r="AJ80">
        <v>151.1</v>
      </c>
      <c r="AK80">
        <f t="shared" si="44"/>
        <v>151.1</v>
      </c>
      <c r="AL80" t="s">
        <v>32</v>
      </c>
      <c r="AN80">
        <v>146.4</v>
      </c>
      <c r="AO80">
        <f t="shared" si="45"/>
        <v>146.4</v>
      </c>
      <c r="AP80">
        <v>150.19999999999999</v>
      </c>
      <c r="AQ80">
        <f t="shared" si="46"/>
        <v>150.19999999999999</v>
      </c>
      <c r="AR80">
        <v>152.69999999999999</v>
      </c>
      <c r="AS80">
        <f t="shared" si="47"/>
        <v>152.69999999999999</v>
      </c>
      <c r="AT80">
        <v>131.4</v>
      </c>
      <c r="AU80">
        <f t="shared" si="48"/>
        <v>131.4</v>
      </c>
      <c r="AV80">
        <v>148</v>
      </c>
      <c r="AW80">
        <f t="shared" si="49"/>
        <v>148</v>
      </c>
      <c r="AX80">
        <v>159.69999999999999</v>
      </c>
      <c r="AY80">
        <f t="shared" si="50"/>
        <v>159.69999999999999</v>
      </c>
      <c r="AZ80">
        <v>138.80000000000001</v>
      </c>
      <c r="BA80">
        <f t="shared" si="51"/>
        <v>138.80000000000001</v>
      </c>
      <c r="BB80">
        <v>144.9</v>
      </c>
      <c r="BC80">
        <f t="shared" si="52"/>
        <v>144.9</v>
      </c>
      <c r="BD80">
        <v>145.69999999999999</v>
      </c>
      <c r="BE80">
        <f t="shared" si="53"/>
        <v>145.69999999999999</v>
      </c>
      <c r="BG80" t="s">
        <v>30</v>
      </c>
      <c r="BH80">
        <v>2015</v>
      </c>
      <c r="BI80" t="s">
        <v>36</v>
      </c>
      <c r="BJ80" t="s">
        <v>32</v>
      </c>
      <c r="BK80">
        <f t="shared" si="27"/>
        <v>118.6</v>
      </c>
      <c r="BM80" t="s">
        <v>30</v>
      </c>
      <c r="BN80">
        <v>151.6</v>
      </c>
    </row>
    <row r="81" spans="1:66" x14ac:dyDescent="0.3">
      <c r="A81" t="s">
        <v>30</v>
      </c>
      <c r="B81">
        <v>2019</v>
      </c>
      <c r="C81" t="s">
        <v>42</v>
      </c>
      <c r="D81">
        <v>140.1</v>
      </c>
      <c r="E81">
        <f t="shared" si="28"/>
        <v>140.1</v>
      </c>
      <c r="F81">
        <v>161.9</v>
      </c>
      <c r="G81">
        <f t="shared" si="29"/>
        <v>161.9</v>
      </c>
      <c r="H81">
        <v>138.30000000000001</v>
      </c>
      <c r="I81">
        <f t="shared" si="30"/>
        <v>138.30000000000001</v>
      </c>
      <c r="J81">
        <v>145.69999999999999</v>
      </c>
      <c r="K81">
        <f t="shared" si="31"/>
        <v>145.69999999999999</v>
      </c>
      <c r="L81">
        <v>125.1</v>
      </c>
      <c r="M81">
        <f t="shared" si="32"/>
        <v>125.1</v>
      </c>
      <c r="N81">
        <v>143.80000000000001</v>
      </c>
      <c r="O81">
        <f t="shared" si="33"/>
        <v>143.80000000000001</v>
      </c>
      <c r="P81">
        <v>163.4</v>
      </c>
      <c r="Q81">
        <f t="shared" si="34"/>
        <v>163.4</v>
      </c>
      <c r="R81">
        <v>132.19999999999999</v>
      </c>
      <c r="S81">
        <f t="shared" si="35"/>
        <v>132.19999999999999</v>
      </c>
      <c r="T81">
        <v>112.8</v>
      </c>
      <c r="U81">
        <f t="shared" si="36"/>
        <v>112.8</v>
      </c>
      <c r="V81">
        <v>144.19999999999999</v>
      </c>
      <c r="W81">
        <f t="shared" si="37"/>
        <v>144.19999999999999</v>
      </c>
      <c r="X81">
        <v>138.5</v>
      </c>
      <c r="Y81">
        <f t="shared" si="38"/>
        <v>138.5</v>
      </c>
      <c r="Z81">
        <v>157.19999999999999</v>
      </c>
      <c r="AA81">
        <f t="shared" si="39"/>
        <v>157.19999999999999</v>
      </c>
      <c r="AB81">
        <v>145.5</v>
      </c>
      <c r="AC81">
        <f t="shared" si="40"/>
        <v>145.5</v>
      </c>
      <c r="AD81">
        <v>165.7</v>
      </c>
      <c r="AE81">
        <f t="shared" si="41"/>
        <v>165.7</v>
      </c>
      <c r="AF81">
        <v>151.69999999999999</v>
      </c>
      <c r="AG81">
        <f t="shared" si="42"/>
        <v>151.69999999999999</v>
      </c>
      <c r="AH81">
        <v>146.6</v>
      </c>
      <c r="AI81">
        <f t="shared" si="43"/>
        <v>146.6</v>
      </c>
      <c r="AJ81">
        <v>151</v>
      </c>
      <c r="AK81">
        <f t="shared" si="44"/>
        <v>151</v>
      </c>
      <c r="AL81" t="s">
        <v>32</v>
      </c>
      <c r="AN81">
        <v>146.9</v>
      </c>
      <c r="AO81">
        <f t="shared" si="45"/>
        <v>146.9</v>
      </c>
      <c r="AP81">
        <v>150.30000000000001</v>
      </c>
      <c r="AQ81">
        <f t="shared" si="46"/>
        <v>150.30000000000001</v>
      </c>
      <c r="AR81">
        <v>153.4</v>
      </c>
      <c r="AS81">
        <f t="shared" si="47"/>
        <v>153.4</v>
      </c>
      <c r="AT81">
        <v>131.6</v>
      </c>
      <c r="AU81">
        <f t="shared" si="48"/>
        <v>131.6</v>
      </c>
      <c r="AV81">
        <v>148.30000000000001</v>
      </c>
      <c r="AW81">
        <f t="shared" si="49"/>
        <v>148.30000000000001</v>
      </c>
      <c r="AX81">
        <v>160.19999999999999</v>
      </c>
      <c r="AY81">
        <f t="shared" si="50"/>
        <v>160.19999999999999</v>
      </c>
      <c r="AZ81">
        <v>140.19999999999999</v>
      </c>
      <c r="BA81">
        <f t="shared" si="51"/>
        <v>140.19999999999999</v>
      </c>
      <c r="BB81">
        <v>145.4</v>
      </c>
      <c r="BC81">
        <f t="shared" si="52"/>
        <v>145.4</v>
      </c>
      <c r="BD81">
        <v>146.69999999999999</v>
      </c>
      <c r="BE81">
        <f t="shared" si="53"/>
        <v>146.69999999999999</v>
      </c>
      <c r="BG81" t="s">
        <v>33</v>
      </c>
      <c r="BH81">
        <v>2015</v>
      </c>
      <c r="BI81" t="s">
        <v>36</v>
      </c>
      <c r="BJ81">
        <v>118.6</v>
      </c>
      <c r="BK81">
        <f t="shared" si="27"/>
        <v>118.6</v>
      </c>
      <c r="BM81" t="s">
        <v>30</v>
      </c>
      <c r="BN81">
        <v>152.19999999999999</v>
      </c>
    </row>
    <row r="82" spans="1:66" x14ac:dyDescent="0.3">
      <c r="A82" t="s">
        <v>30</v>
      </c>
      <c r="B82">
        <v>2019</v>
      </c>
      <c r="C82" t="s">
        <v>43</v>
      </c>
      <c r="D82">
        <v>141</v>
      </c>
      <c r="E82">
        <f t="shared" si="28"/>
        <v>141</v>
      </c>
      <c r="F82">
        <v>161.6</v>
      </c>
      <c r="G82">
        <f t="shared" si="29"/>
        <v>161.6</v>
      </c>
      <c r="H82">
        <v>141.19999999999999</v>
      </c>
      <c r="I82">
        <f t="shared" si="30"/>
        <v>141.19999999999999</v>
      </c>
      <c r="J82">
        <v>146.5</v>
      </c>
      <c r="K82">
        <f t="shared" si="31"/>
        <v>146.5</v>
      </c>
      <c r="L82">
        <v>125.6</v>
      </c>
      <c r="M82">
        <f t="shared" si="32"/>
        <v>125.6</v>
      </c>
      <c r="N82">
        <v>145.69999999999999</v>
      </c>
      <c r="O82">
        <f t="shared" si="33"/>
        <v>145.69999999999999</v>
      </c>
      <c r="P82">
        <v>178.8</v>
      </c>
      <c r="Q82">
        <f t="shared" si="34"/>
        <v>178.8</v>
      </c>
      <c r="R82">
        <v>133.1</v>
      </c>
      <c r="S82">
        <f t="shared" si="35"/>
        <v>133.1</v>
      </c>
      <c r="T82">
        <v>113.6</v>
      </c>
      <c r="U82">
        <f t="shared" si="36"/>
        <v>113.6</v>
      </c>
      <c r="V82">
        <v>145.5</v>
      </c>
      <c r="W82">
        <f t="shared" si="37"/>
        <v>145.5</v>
      </c>
      <c r="X82">
        <v>138.6</v>
      </c>
      <c r="Y82">
        <f t="shared" si="38"/>
        <v>138.6</v>
      </c>
      <c r="Z82">
        <v>157.4</v>
      </c>
      <c r="AA82">
        <f t="shared" si="39"/>
        <v>157.4</v>
      </c>
      <c r="AB82">
        <v>148.30000000000001</v>
      </c>
      <c r="AC82">
        <f t="shared" si="40"/>
        <v>148.30000000000001</v>
      </c>
      <c r="AD82">
        <v>166.3</v>
      </c>
      <c r="AE82">
        <f t="shared" si="41"/>
        <v>166.3</v>
      </c>
      <c r="AF82">
        <v>151.69999999999999</v>
      </c>
      <c r="AG82">
        <f t="shared" si="42"/>
        <v>151.69999999999999</v>
      </c>
      <c r="AH82">
        <v>146.69999999999999</v>
      </c>
      <c r="AI82">
        <f t="shared" si="43"/>
        <v>146.69999999999999</v>
      </c>
      <c r="AJ82">
        <v>151</v>
      </c>
      <c r="AK82">
        <f t="shared" si="44"/>
        <v>151</v>
      </c>
      <c r="AL82" t="s">
        <v>32</v>
      </c>
      <c r="AN82">
        <v>147.69999999999999</v>
      </c>
      <c r="AO82">
        <f t="shared" si="45"/>
        <v>147.69999999999999</v>
      </c>
      <c r="AP82">
        <v>150.6</v>
      </c>
      <c r="AQ82">
        <f t="shared" si="46"/>
        <v>150.6</v>
      </c>
      <c r="AR82">
        <v>153.69999999999999</v>
      </c>
      <c r="AS82">
        <f t="shared" si="47"/>
        <v>153.69999999999999</v>
      </c>
      <c r="AT82">
        <v>131.69999999999999</v>
      </c>
      <c r="AU82">
        <f t="shared" si="48"/>
        <v>131.69999999999999</v>
      </c>
      <c r="AV82">
        <v>148.69999999999999</v>
      </c>
      <c r="AW82">
        <f t="shared" si="49"/>
        <v>148.69999999999999</v>
      </c>
      <c r="AX82">
        <v>160.69999999999999</v>
      </c>
      <c r="AY82">
        <f t="shared" si="50"/>
        <v>160.69999999999999</v>
      </c>
      <c r="AZ82">
        <v>140.30000000000001</v>
      </c>
      <c r="BA82">
        <f t="shared" si="51"/>
        <v>140.30000000000001</v>
      </c>
      <c r="BB82">
        <v>145.69999999999999</v>
      </c>
      <c r="BC82">
        <f t="shared" si="52"/>
        <v>145.69999999999999</v>
      </c>
      <c r="BD82">
        <v>148.30000000000001</v>
      </c>
      <c r="BE82">
        <f t="shared" si="53"/>
        <v>148.30000000000001</v>
      </c>
      <c r="BG82" t="s">
        <v>34</v>
      </c>
      <c r="BH82">
        <v>2015</v>
      </c>
      <c r="BI82" t="s">
        <v>36</v>
      </c>
      <c r="BJ82">
        <v>118.6</v>
      </c>
      <c r="BK82">
        <f t="shared" si="27"/>
        <v>118.6</v>
      </c>
      <c r="BM82" t="s">
        <v>30</v>
      </c>
      <c r="BN82">
        <v>153</v>
      </c>
    </row>
    <row r="83" spans="1:66" x14ac:dyDescent="0.3">
      <c r="A83" t="s">
        <v>30</v>
      </c>
      <c r="B83">
        <v>2019</v>
      </c>
      <c r="C83" t="s">
        <v>45</v>
      </c>
      <c r="D83">
        <v>141.80000000000001</v>
      </c>
      <c r="E83">
        <f t="shared" si="28"/>
        <v>141.80000000000001</v>
      </c>
      <c r="F83">
        <v>163.69999999999999</v>
      </c>
      <c r="G83">
        <f t="shared" si="29"/>
        <v>163.69999999999999</v>
      </c>
      <c r="H83">
        <v>143.80000000000001</v>
      </c>
      <c r="I83">
        <f t="shared" si="30"/>
        <v>143.80000000000001</v>
      </c>
      <c r="J83">
        <v>147.1</v>
      </c>
      <c r="K83">
        <f t="shared" si="31"/>
        <v>147.1</v>
      </c>
      <c r="L83">
        <v>126</v>
      </c>
      <c r="M83">
        <f t="shared" si="32"/>
        <v>126</v>
      </c>
      <c r="N83">
        <v>146.19999999999999</v>
      </c>
      <c r="O83">
        <f t="shared" si="33"/>
        <v>146.19999999999999</v>
      </c>
      <c r="P83">
        <v>191.4</v>
      </c>
      <c r="Q83">
        <f t="shared" si="34"/>
        <v>191.4</v>
      </c>
      <c r="R83">
        <v>136.19999999999999</v>
      </c>
      <c r="S83">
        <f t="shared" si="35"/>
        <v>136.19999999999999</v>
      </c>
      <c r="T83">
        <v>113.8</v>
      </c>
      <c r="U83">
        <f t="shared" si="36"/>
        <v>113.8</v>
      </c>
      <c r="V83">
        <v>147.30000000000001</v>
      </c>
      <c r="W83">
        <f t="shared" si="37"/>
        <v>147.30000000000001</v>
      </c>
      <c r="X83">
        <v>138.69999999999999</v>
      </c>
      <c r="Y83">
        <f t="shared" si="38"/>
        <v>138.69999999999999</v>
      </c>
      <c r="Z83">
        <v>157.69999999999999</v>
      </c>
      <c r="AA83">
        <f t="shared" si="39"/>
        <v>157.69999999999999</v>
      </c>
      <c r="AB83">
        <v>150.9</v>
      </c>
      <c r="AC83">
        <f t="shared" si="40"/>
        <v>150.9</v>
      </c>
      <c r="AD83">
        <v>167.2</v>
      </c>
      <c r="AE83">
        <f t="shared" si="41"/>
        <v>167.2</v>
      </c>
      <c r="AF83">
        <v>152.30000000000001</v>
      </c>
      <c r="AG83">
        <f t="shared" si="42"/>
        <v>152.30000000000001</v>
      </c>
      <c r="AH83">
        <v>147</v>
      </c>
      <c r="AI83">
        <f t="shared" si="43"/>
        <v>147</v>
      </c>
      <c r="AJ83">
        <v>151.5</v>
      </c>
      <c r="AK83">
        <f t="shared" si="44"/>
        <v>151.5</v>
      </c>
      <c r="AL83" t="s">
        <v>32</v>
      </c>
      <c r="AN83">
        <v>148.4</v>
      </c>
      <c r="AO83">
        <f t="shared" si="45"/>
        <v>148.4</v>
      </c>
      <c r="AP83">
        <v>150.9</v>
      </c>
      <c r="AQ83">
        <f t="shared" si="46"/>
        <v>150.9</v>
      </c>
      <c r="AR83">
        <v>154.30000000000001</v>
      </c>
      <c r="AS83">
        <f t="shared" si="47"/>
        <v>154.30000000000001</v>
      </c>
      <c r="AT83">
        <v>132.1</v>
      </c>
      <c r="AU83">
        <f t="shared" si="48"/>
        <v>132.1</v>
      </c>
      <c r="AV83">
        <v>149.1</v>
      </c>
      <c r="AW83">
        <f t="shared" si="49"/>
        <v>149.1</v>
      </c>
      <c r="AX83">
        <v>160.80000000000001</v>
      </c>
      <c r="AY83">
        <f t="shared" si="50"/>
        <v>160.80000000000001</v>
      </c>
      <c r="AZ83">
        <v>140.6</v>
      </c>
      <c r="BA83">
        <f t="shared" si="51"/>
        <v>140.6</v>
      </c>
      <c r="BB83">
        <v>146.1</v>
      </c>
      <c r="BC83">
        <f t="shared" si="52"/>
        <v>146.1</v>
      </c>
      <c r="BD83">
        <v>149.9</v>
      </c>
      <c r="BE83">
        <f t="shared" si="53"/>
        <v>149.9</v>
      </c>
      <c r="BG83" t="s">
        <v>30</v>
      </c>
      <c r="BH83">
        <v>2015</v>
      </c>
      <c r="BI83" t="s">
        <v>37</v>
      </c>
      <c r="BJ83" t="s">
        <v>32</v>
      </c>
      <c r="BK83">
        <f t="shared" si="27"/>
        <v>119.2</v>
      </c>
      <c r="BM83" t="s">
        <v>30</v>
      </c>
      <c r="BN83">
        <v>153.5</v>
      </c>
    </row>
    <row r="84" spans="1:66" x14ac:dyDescent="0.3">
      <c r="A84" t="s">
        <v>30</v>
      </c>
      <c r="B84">
        <v>2019</v>
      </c>
      <c r="C84" t="s">
        <v>46</v>
      </c>
      <c r="D84">
        <v>142.80000000000001</v>
      </c>
      <c r="E84">
        <f t="shared" si="28"/>
        <v>142.80000000000001</v>
      </c>
      <c r="F84">
        <v>165.3</v>
      </c>
      <c r="G84">
        <f t="shared" si="29"/>
        <v>165.3</v>
      </c>
      <c r="H84">
        <v>149.5</v>
      </c>
      <c r="I84">
        <f t="shared" si="30"/>
        <v>149.5</v>
      </c>
      <c r="J84">
        <v>148.69999999999999</v>
      </c>
      <c r="K84">
        <f t="shared" si="31"/>
        <v>148.69999999999999</v>
      </c>
      <c r="L84">
        <v>127.5</v>
      </c>
      <c r="M84">
        <f t="shared" si="32"/>
        <v>127.5</v>
      </c>
      <c r="N84">
        <v>144.30000000000001</v>
      </c>
      <c r="O84">
        <f t="shared" si="33"/>
        <v>144.30000000000001</v>
      </c>
      <c r="P84">
        <v>209.5</v>
      </c>
      <c r="Q84">
        <f t="shared" si="34"/>
        <v>209.5</v>
      </c>
      <c r="R84">
        <v>138.80000000000001</v>
      </c>
      <c r="S84">
        <f t="shared" si="35"/>
        <v>138.80000000000001</v>
      </c>
      <c r="T84">
        <v>113.6</v>
      </c>
      <c r="U84">
        <f t="shared" si="36"/>
        <v>113.6</v>
      </c>
      <c r="V84">
        <v>149.1</v>
      </c>
      <c r="W84">
        <f t="shared" si="37"/>
        <v>149.1</v>
      </c>
      <c r="X84">
        <v>139.30000000000001</v>
      </c>
      <c r="Y84">
        <f t="shared" si="38"/>
        <v>139.30000000000001</v>
      </c>
      <c r="Z84">
        <v>158.30000000000001</v>
      </c>
      <c r="AA84">
        <f t="shared" si="39"/>
        <v>158.30000000000001</v>
      </c>
      <c r="AB84">
        <v>154.30000000000001</v>
      </c>
      <c r="AC84">
        <f t="shared" si="40"/>
        <v>154.30000000000001</v>
      </c>
      <c r="AD84">
        <v>167.8</v>
      </c>
      <c r="AE84">
        <f t="shared" si="41"/>
        <v>167.8</v>
      </c>
      <c r="AF84">
        <v>152.6</v>
      </c>
      <c r="AG84">
        <f t="shared" si="42"/>
        <v>152.6</v>
      </c>
      <c r="AH84">
        <v>147.30000000000001</v>
      </c>
      <c r="AI84">
        <f t="shared" si="43"/>
        <v>147.30000000000001</v>
      </c>
      <c r="AJ84">
        <v>151.9</v>
      </c>
      <c r="AK84">
        <f t="shared" si="44"/>
        <v>151.9</v>
      </c>
      <c r="AL84" t="s">
        <v>32</v>
      </c>
      <c r="AN84">
        <v>149.9</v>
      </c>
      <c r="AO84">
        <f t="shared" si="45"/>
        <v>149.9</v>
      </c>
      <c r="AP84">
        <v>151.19999999999999</v>
      </c>
      <c r="AQ84">
        <f t="shared" si="46"/>
        <v>151.19999999999999</v>
      </c>
      <c r="AR84">
        <v>154.80000000000001</v>
      </c>
      <c r="AS84">
        <f t="shared" si="47"/>
        <v>154.80000000000001</v>
      </c>
      <c r="AT84">
        <v>135</v>
      </c>
      <c r="AU84">
        <f t="shared" si="48"/>
        <v>135</v>
      </c>
      <c r="AV84">
        <v>149.5</v>
      </c>
      <c r="AW84">
        <f t="shared" si="49"/>
        <v>149.5</v>
      </c>
      <c r="AX84">
        <v>161.1</v>
      </c>
      <c r="AY84">
        <f t="shared" si="50"/>
        <v>161.1</v>
      </c>
      <c r="AZ84">
        <v>140.6</v>
      </c>
      <c r="BA84">
        <f t="shared" si="51"/>
        <v>140.6</v>
      </c>
      <c r="BB84">
        <v>147.1</v>
      </c>
      <c r="BC84">
        <f t="shared" si="52"/>
        <v>147.1</v>
      </c>
      <c r="BD84">
        <v>152.30000000000001</v>
      </c>
      <c r="BE84">
        <f t="shared" si="53"/>
        <v>152.30000000000001</v>
      </c>
      <c r="BG84" t="s">
        <v>33</v>
      </c>
      <c r="BH84">
        <v>2015</v>
      </c>
      <c r="BI84" t="s">
        <v>37</v>
      </c>
      <c r="BJ84">
        <v>119.2</v>
      </c>
      <c r="BK84">
        <f t="shared" si="27"/>
        <v>119.2</v>
      </c>
      <c r="BM84" t="s">
        <v>30</v>
      </c>
      <c r="BN84">
        <v>152.80000000000001</v>
      </c>
    </row>
    <row r="85" spans="1:66" x14ac:dyDescent="0.3">
      <c r="A85" t="s">
        <v>30</v>
      </c>
      <c r="B85">
        <v>2020</v>
      </c>
      <c r="C85" t="s">
        <v>31</v>
      </c>
      <c r="D85">
        <v>143.69999999999999</v>
      </c>
      <c r="E85">
        <f t="shared" si="28"/>
        <v>143.69999999999999</v>
      </c>
      <c r="F85">
        <v>167.3</v>
      </c>
      <c r="G85">
        <f t="shared" si="29"/>
        <v>167.3</v>
      </c>
      <c r="H85">
        <v>153.5</v>
      </c>
      <c r="I85">
        <f t="shared" si="30"/>
        <v>153.5</v>
      </c>
      <c r="J85">
        <v>150.5</v>
      </c>
      <c r="K85">
        <f t="shared" si="31"/>
        <v>150.5</v>
      </c>
      <c r="L85">
        <v>132</v>
      </c>
      <c r="M85">
        <f t="shared" si="32"/>
        <v>132</v>
      </c>
      <c r="N85">
        <v>142.19999999999999</v>
      </c>
      <c r="O85">
        <f t="shared" si="33"/>
        <v>142.19999999999999</v>
      </c>
      <c r="P85">
        <v>191.5</v>
      </c>
      <c r="Q85">
        <f t="shared" si="34"/>
        <v>191.5</v>
      </c>
      <c r="R85">
        <v>141.1</v>
      </c>
      <c r="S85">
        <f t="shared" si="35"/>
        <v>141.1</v>
      </c>
      <c r="T85">
        <v>113.8</v>
      </c>
      <c r="U85">
        <f t="shared" si="36"/>
        <v>113.8</v>
      </c>
      <c r="V85">
        <v>151.6</v>
      </c>
      <c r="W85">
        <f t="shared" si="37"/>
        <v>151.6</v>
      </c>
      <c r="X85">
        <v>139.69999999999999</v>
      </c>
      <c r="Y85">
        <f t="shared" si="38"/>
        <v>139.69999999999999</v>
      </c>
      <c r="Z85">
        <v>158.69999999999999</v>
      </c>
      <c r="AA85">
        <f t="shared" si="39"/>
        <v>158.69999999999999</v>
      </c>
      <c r="AB85">
        <v>153</v>
      </c>
      <c r="AC85">
        <f t="shared" si="40"/>
        <v>153</v>
      </c>
      <c r="AD85">
        <v>168.6</v>
      </c>
      <c r="AE85">
        <f t="shared" si="41"/>
        <v>168.6</v>
      </c>
      <c r="AF85">
        <v>152.80000000000001</v>
      </c>
      <c r="AG85">
        <f t="shared" si="42"/>
        <v>152.80000000000001</v>
      </c>
      <c r="AH85">
        <v>147.4</v>
      </c>
      <c r="AI85">
        <f t="shared" si="43"/>
        <v>147.4</v>
      </c>
      <c r="AJ85">
        <v>152.1</v>
      </c>
      <c r="AK85">
        <f t="shared" si="44"/>
        <v>152.1</v>
      </c>
      <c r="AL85" t="s">
        <v>32</v>
      </c>
      <c r="AN85">
        <v>150.4</v>
      </c>
      <c r="AO85">
        <f t="shared" si="45"/>
        <v>150.4</v>
      </c>
      <c r="AP85">
        <v>151.69999999999999</v>
      </c>
      <c r="AQ85">
        <f t="shared" si="46"/>
        <v>151.69999999999999</v>
      </c>
      <c r="AR85">
        <v>155.69999999999999</v>
      </c>
      <c r="AS85">
        <f t="shared" si="47"/>
        <v>155.69999999999999</v>
      </c>
      <c r="AT85">
        <v>136.30000000000001</v>
      </c>
      <c r="AU85">
        <f t="shared" si="48"/>
        <v>136.30000000000001</v>
      </c>
      <c r="AV85">
        <v>150.1</v>
      </c>
      <c r="AW85">
        <f t="shared" si="49"/>
        <v>150.1</v>
      </c>
      <c r="AX85">
        <v>161.69999999999999</v>
      </c>
      <c r="AY85">
        <f t="shared" si="50"/>
        <v>161.69999999999999</v>
      </c>
      <c r="AZ85">
        <v>142.5</v>
      </c>
      <c r="BA85">
        <f t="shared" si="51"/>
        <v>142.5</v>
      </c>
      <c r="BB85">
        <v>148.1</v>
      </c>
      <c r="BC85">
        <f t="shared" si="52"/>
        <v>148.1</v>
      </c>
      <c r="BD85">
        <v>151.9</v>
      </c>
      <c r="BE85">
        <f t="shared" si="53"/>
        <v>151.9</v>
      </c>
      <c r="BG85" t="s">
        <v>34</v>
      </c>
      <c r="BH85">
        <v>2015</v>
      </c>
      <c r="BI85" t="s">
        <v>37</v>
      </c>
      <c r="BJ85">
        <v>119.2</v>
      </c>
      <c r="BK85">
        <f t="shared" si="27"/>
        <v>119.2</v>
      </c>
      <c r="BM85" t="s">
        <v>30</v>
      </c>
      <c r="BN85">
        <v>153.9</v>
      </c>
    </row>
    <row r="86" spans="1:66" x14ac:dyDescent="0.3">
      <c r="A86" t="s">
        <v>30</v>
      </c>
      <c r="B86">
        <v>2020</v>
      </c>
      <c r="C86" t="s">
        <v>35</v>
      </c>
      <c r="D86">
        <v>144.19999999999999</v>
      </c>
      <c r="E86">
        <f t="shared" si="28"/>
        <v>144.19999999999999</v>
      </c>
      <c r="F86">
        <v>167.5</v>
      </c>
      <c r="G86">
        <f t="shared" si="29"/>
        <v>167.5</v>
      </c>
      <c r="H86">
        <v>150.9</v>
      </c>
      <c r="I86">
        <f t="shared" si="30"/>
        <v>150.9</v>
      </c>
      <c r="J86">
        <v>150.9</v>
      </c>
      <c r="K86">
        <f t="shared" si="31"/>
        <v>150.9</v>
      </c>
      <c r="L86">
        <v>133.69999999999999</v>
      </c>
      <c r="M86">
        <f t="shared" si="32"/>
        <v>133.69999999999999</v>
      </c>
      <c r="N86">
        <v>140.69999999999999</v>
      </c>
      <c r="O86">
        <f t="shared" si="33"/>
        <v>140.69999999999999</v>
      </c>
      <c r="P86">
        <v>165.1</v>
      </c>
      <c r="Q86">
        <f t="shared" si="34"/>
        <v>165.1</v>
      </c>
      <c r="R86">
        <v>141.80000000000001</v>
      </c>
      <c r="S86">
        <f t="shared" si="35"/>
        <v>141.80000000000001</v>
      </c>
      <c r="T86">
        <v>113.1</v>
      </c>
      <c r="U86">
        <f t="shared" si="36"/>
        <v>113.1</v>
      </c>
      <c r="V86">
        <v>152.80000000000001</v>
      </c>
      <c r="W86">
        <f t="shared" si="37"/>
        <v>152.80000000000001</v>
      </c>
      <c r="X86">
        <v>140.1</v>
      </c>
      <c r="Y86">
        <f t="shared" si="38"/>
        <v>140.1</v>
      </c>
      <c r="Z86">
        <v>159.19999999999999</v>
      </c>
      <c r="AA86">
        <f t="shared" si="39"/>
        <v>159.19999999999999</v>
      </c>
      <c r="AB86">
        <v>149.80000000000001</v>
      </c>
      <c r="AC86">
        <f t="shared" si="40"/>
        <v>149.80000000000001</v>
      </c>
      <c r="AD86">
        <v>169.4</v>
      </c>
      <c r="AE86">
        <f t="shared" si="41"/>
        <v>169.4</v>
      </c>
      <c r="AF86">
        <v>153</v>
      </c>
      <c r="AG86">
        <f t="shared" si="42"/>
        <v>153</v>
      </c>
      <c r="AH86">
        <v>147.5</v>
      </c>
      <c r="AI86">
        <f t="shared" si="43"/>
        <v>147.5</v>
      </c>
      <c r="AJ86">
        <v>152.30000000000001</v>
      </c>
      <c r="AK86">
        <f t="shared" si="44"/>
        <v>152.30000000000001</v>
      </c>
      <c r="AL86" t="s">
        <v>32</v>
      </c>
      <c r="AN86">
        <v>152.30000000000001</v>
      </c>
      <c r="AO86">
        <f t="shared" si="45"/>
        <v>152.30000000000001</v>
      </c>
      <c r="AP86">
        <v>151.80000000000001</v>
      </c>
      <c r="AQ86">
        <f t="shared" si="46"/>
        <v>151.80000000000001</v>
      </c>
      <c r="AR86">
        <v>156.19999999999999</v>
      </c>
      <c r="AS86">
        <f t="shared" si="47"/>
        <v>156.19999999999999</v>
      </c>
      <c r="AT86">
        <v>136</v>
      </c>
      <c r="AU86">
        <f t="shared" si="48"/>
        <v>136</v>
      </c>
      <c r="AV86">
        <v>150.4</v>
      </c>
      <c r="AW86">
        <f t="shared" si="49"/>
        <v>150.4</v>
      </c>
      <c r="AX86">
        <v>161.9</v>
      </c>
      <c r="AY86">
        <f t="shared" si="50"/>
        <v>161.9</v>
      </c>
      <c r="AZ86">
        <v>143.4</v>
      </c>
      <c r="BA86">
        <f t="shared" si="51"/>
        <v>143.4</v>
      </c>
      <c r="BB86">
        <v>148.4</v>
      </c>
      <c r="BC86">
        <f t="shared" si="52"/>
        <v>148.4</v>
      </c>
      <c r="BD86">
        <v>150.4</v>
      </c>
      <c r="BE86">
        <f t="shared" si="53"/>
        <v>150.4</v>
      </c>
      <c r="BG86" t="s">
        <v>30</v>
      </c>
      <c r="BH86">
        <v>2015</v>
      </c>
      <c r="BI86" t="s">
        <v>38</v>
      </c>
      <c r="BJ86" t="s">
        <v>32</v>
      </c>
      <c r="BK86">
        <f t="shared" si="27"/>
        <v>119.6</v>
      </c>
      <c r="BM86" t="s">
        <v>30</v>
      </c>
      <c r="BN86">
        <v>154.80000000000001</v>
      </c>
    </row>
    <row r="87" spans="1:66" x14ac:dyDescent="0.3">
      <c r="A87" t="s">
        <v>30</v>
      </c>
      <c r="B87">
        <v>2020</v>
      </c>
      <c r="C87" t="s">
        <v>36</v>
      </c>
      <c r="D87">
        <v>144.4</v>
      </c>
      <c r="E87">
        <f t="shared" si="28"/>
        <v>144.4</v>
      </c>
      <c r="F87">
        <v>166.8</v>
      </c>
      <c r="G87">
        <f t="shared" si="29"/>
        <v>166.8</v>
      </c>
      <c r="H87">
        <v>147.6</v>
      </c>
      <c r="I87">
        <f t="shared" si="30"/>
        <v>147.6</v>
      </c>
      <c r="J87">
        <v>151.69999999999999</v>
      </c>
      <c r="K87">
        <f t="shared" si="31"/>
        <v>151.69999999999999</v>
      </c>
      <c r="L87">
        <v>133.30000000000001</v>
      </c>
      <c r="M87">
        <f t="shared" si="32"/>
        <v>133.30000000000001</v>
      </c>
      <c r="N87">
        <v>141.80000000000001</v>
      </c>
      <c r="O87">
        <f t="shared" si="33"/>
        <v>141.80000000000001</v>
      </c>
      <c r="P87">
        <v>152.30000000000001</v>
      </c>
      <c r="Q87">
        <f t="shared" si="34"/>
        <v>152.30000000000001</v>
      </c>
      <c r="R87">
        <v>141.80000000000001</v>
      </c>
      <c r="S87">
        <f t="shared" si="35"/>
        <v>141.80000000000001</v>
      </c>
      <c r="T87">
        <v>112.6</v>
      </c>
      <c r="U87">
        <f t="shared" si="36"/>
        <v>112.6</v>
      </c>
      <c r="V87">
        <v>154</v>
      </c>
      <c r="W87">
        <f t="shared" si="37"/>
        <v>154</v>
      </c>
      <c r="X87">
        <v>140.1</v>
      </c>
      <c r="Y87">
        <f t="shared" si="38"/>
        <v>140.1</v>
      </c>
      <c r="Z87">
        <v>160</v>
      </c>
      <c r="AA87">
        <f t="shared" si="39"/>
        <v>160</v>
      </c>
      <c r="AB87">
        <v>148.19999999999999</v>
      </c>
      <c r="AC87">
        <f t="shared" si="40"/>
        <v>148.19999999999999</v>
      </c>
      <c r="AD87">
        <v>170.5</v>
      </c>
      <c r="AE87">
        <f t="shared" si="41"/>
        <v>170.5</v>
      </c>
      <c r="AF87">
        <v>153.4</v>
      </c>
      <c r="AG87">
        <f t="shared" si="42"/>
        <v>153.4</v>
      </c>
      <c r="AH87">
        <v>147.6</v>
      </c>
      <c r="AI87">
        <f t="shared" si="43"/>
        <v>147.6</v>
      </c>
      <c r="AJ87">
        <v>152.5</v>
      </c>
      <c r="AK87">
        <f t="shared" si="44"/>
        <v>152.5</v>
      </c>
      <c r="AL87" t="s">
        <v>32</v>
      </c>
      <c r="AN87">
        <v>153.4</v>
      </c>
      <c r="AO87">
        <f t="shared" si="45"/>
        <v>153.4</v>
      </c>
      <c r="AP87">
        <v>151.5</v>
      </c>
      <c r="AQ87">
        <f t="shared" si="46"/>
        <v>151.5</v>
      </c>
      <c r="AR87">
        <v>156.69999999999999</v>
      </c>
      <c r="AS87">
        <f t="shared" si="47"/>
        <v>156.69999999999999</v>
      </c>
      <c r="AT87">
        <v>135.80000000000001</v>
      </c>
      <c r="AU87">
        <f t="shared" si="48"/>
        <v>135.80000000000001</v>
      </c>
      <c r="AV87">
        <v>151.19999999999999</v>
      </c>
      <c r="AW87">
        <f t="shared" si="49"/>
        <v>151.19999999999999</v>
      </c>
      <c r="AX87">
        <v>161.19999999999999</v>
      </c>
      <c r="AY87">
        <f t="shared" si="50"/>
        <v>161.19999999999999</v>
      </c>
      <c r="AZ87">
        <v>145.1</v>
      </c>
      <c r="BA87">
        <f t="shared" si="51"/>
        <v>145.1</v>
      </c>
      <c r="BB87">
        <v>148.6</v>
      </c>
      <c r="BC87">
        <f t="shared" si="52"/>
        <v>148.6</v>
      </c>
      <c r="BD87">
        <v>149.80000000000001</v>
      </c>
      <c r="BE87">
        <f t="shared" si="53"/>
        <v>149.80000000000001</v>
      </c>
      <c r="BG87" t="s">
        <v>33</v>
      </c>
      <c r="BH87">
        <v>2015</v>
      </c>
      <c r="BI87" t="s">
        <v>38</v>
      </c>
      <c r="BJ87">
        <v>119.6</v>
      </c>
      <c r="BK87">
        <f t="shared" si="27"/>
        <v>119.6</v>
      </c>
      <c r="BM87" t="s">
        <v>30</v>
      </c>
      <c r="BN87">
        <v>154.5</v>
      </c>
    </row>
    <row r="88" spans="1:66" x14ac:dyDescent="0.3">
      <c r="A88" t="s">
        <v>30</v>
      </c>
      <c r="B88">
        <v>2020</v>
      </c>
      <c r="C88" t="s">
        <v>37</v>
      </c>
      <c r="D88">
        <v>147.19999999999999</v>
      </c>
      <c r="E88">
        <f t="shared" si="28"/>
        <v>147.19999999999999</v>
      </c>
      <c r="F88" t="s">
        <v>32</v>
      </c>
      <c r="G88">
        <f t="shared" si="29"/>
        <v>190.3</v>
      </c>
      <c r="H88">
        <v>146.9</v>
      </c>
      <c r="I88">
        <f t="shared" si="30"/>
        <v>146.9</v>
      </c>
      <c r="J88">
        <v>155.6</v>
      </c>
      <c r="K88">
        <f t="shared" si="31"/>
        <v>155.6</v>
      </c>
      <c r="L88">
        <v>137.1</v>
      </c>
      <c r="M88">
        <f t="shared" si="32"/>
        <v>137.1</v>
      </c>
      <c r="N88">
        <v>147.30000000000001</v>
      </c>
      <c r="O88">
        <f t="shared" si="33"/>
        <v>147.30000000000001</v>
      </c>
      <c r="P88">
        <v>162.69999999999999</v>
      </c>
      <c r="Q88">
        <f t="shared" si="34"/>
        <v>162.69999999999999</v>
      </c>
      <c r="R88">
        <v>150.19999999999999</v>
      </c>
      <c r="S88">
        <f t="shared" si="35"/>
        <v>150.19999999999999</v>
      </c>
      <c r="T88">
        <v>119.8</v>
      </c>
      <c r="U88">
        <f t="shared" si="36"/>
        <v>119.8</v>
      </c>
      <c r="V88">
        <v>158.69999999999999</v>
      </c>
      <c r="W88">
        <f t="shared" si="37"/>
        <v>158.69999999999999</v>
      </c>
      <c r="X88">
        <v>139.19999999999999</v>
      </c>
      <c r="Y88">
        <f t="shared" si="38"/>
        <v>139.19999999999999</v>
      </c>
      <c r="Z88" t="s">
        <v>32</v>
      </c>
      <c r="AA88">
        <f t="shared" si="39"/>
        <v>161.80000000000001</v>
      </c>
      <c r="AB88">
        <v>150.1</v>
      </c>
      <c r="AC88">
        <f t="shared" si="40"/>
        <v>150.1</v>
      </c>
      <c r="AD88" t="s">
        <v>32</v>
      </c>
      <c r="AE88">
        <f t="shared" si="41"/>
        <v>182.4</v>
      </c>
      <c r="AF88" t="s">
        <v>32</v>
      </c>
      <c r="AG88">
        <f t="shared" si="42"/>
        <v>154.69999999999999</v>
      </c>
      <c r="AH88" t="s">
        <v>32</v>
      </c>
      <c r="AI88">
        <f t="shared" si="43"/>
        <v>150</v>
      </c>
      <c r="AJ88" t="s">
        <v>32</v>
      </c>
      <c r="AK88">
        <f t="shared" si="44"/>
        <v>154.1</v>
      </c>
      <c r="AL88" t="s">
        <v>32</v>
      </c>
      <c r="AN88">
        <v>148.4</v>
      </c>
      <c r="AO88">
        <f t="shared" si="45"/>
        <v>148.4</v>
      </c>
      <c r="AP88" t="s">
        <v>32</v>
      </c>
      <c r="AQ88">
        <f t="shared" si="46"/>
        <v>151.69999999999999</v>
      </c>
      <c r="AR88">
        <v>154.30000000000001</v>
      </c>
      <c r="AS88">
        <f t="shared" si="47"/>
        <v>154.30000000000001</v>
      </c>
      <c r="AT88" t="s">
        <v>32</v>
      </c>
      <c r="AU88">
        <f t="shared" si="48"/>
        <v>141.4</v>
      </c>
      <c r="AV88" t="s">
        <v>32</v>
      </c>
      <c r="AW88">
        <f t="shared" si="49"/>
        <v>153.19999999999999</v>
      </c>
      <c r="AX88" t="s">
        <v>32</v>
      </c>
      <c r="AY88">
        <f t="shared" si="50"/>
        <v>161.80000000000001</v>
      </c>
      <c r="AZ88" t="s">
        <v>32</v>
      </c>
      <c r="BA88">
        <f t="shared" si="51"/>
        <v>151.19999999999999</v>
      </c>
      <c r="BB88" t="s">
        <v>32</v>
      </c>
      <c r="BC88">
        <f t="shared" si="52"/>
        <v>151.69999999999999</v>
      </c>
      <c r="BD88" t="s">
        <v>32</v>
      </c>
      <c r="BE88">
        <f t="shared" si="53"/>
        <v>152.69999999999999</v>
      </c>
      <c r="BG88" t="s">
        <v>34</v>
      </c>
      <c r="BH88">
        <v>2015</v>
      </c>
      <c r="BI88" t="s">
        <v>38</v>
      </c>
      <c r="BJ88">
        <v>119.6</v>
      </c>
      <c r="BK88">
        <f t="shared" si="27"/>
        <v>119.6</v>
      </c>
      <c r="BM88" t="s">
        <v>30</v>
      </c>
      <c r="BN88">
        <v>155.6</v>
      </c>
    </row>
    <row r="89" spans="1:66" x14ac:dyDescent="0.3">
      <c r="A89" t="s">
        <v>30</v>
      </c>
      <c r="B89">
        <v>2020</v>
      </c>
      <c r="C89" t="s">
        <v>38</v>
      </c>
      <c r="D89" t="s">
        <v>32</v>
      </c>
      <c r="E89">
        <f t="shared" si="28"/>
        <v>148.19999999999999</v>
      </c>
      <c r="F89" t="s">
        <v>32</v>
      </c>
      <c r="G89">
        <f t="shared" si="29"/>
        <v>190.3</v>
      </c>
      <c r="H89" t="s">
        <v>32</v>
      </c>
      <c r="I89">
        <f t="shared" si="30"/>
        <v>149.4</v>
      </c>
      <c r="J89" t="s">
        <v>32</v>
      </c>
      <c r="K89">
        <f t="shared" si="31"/>
        <v>153.30000000000001</v>
      </c>
      <c r="L89" t="s">
        <v>32</v>
      </c>
      <c r="M89">
        <f t="shared" si="32"/>
        <v>138.19999999999999</v>
      </c>
      <c r="N89" t="s">
        <v>32</v>
      </c>
      <c r="O89">
        <f t="shared" si="33"/>
        <v>143.19999999999999</v>
      </c>
      <c r="P89" t="s">
        <v>32</v>
      </c>
      <c r="Q89">
        <f t="shared" si="34"/>
        <v>148.9</v>
      </c>
      <c r="R89" t="s">
        <v>32</v>
      </c>
      <c r="S89">
        <f t="shared" si="35"/>
        <v>150.30000000000001</v>
      </c>
      <c r="T89" t="s">
        <v>32</v>
      </c>
      <c r="U89">
        <f t="shared" si="36"/>
        <v>113.2</v>
      </c>
      <c r="V89" t="s">
        <v>32</v>
      </c>
      <c r="W89">
        <f t="shared" si="37"/>
        <v>159.80000000000001</v>
      </c>
      <c r="X89" t="s">
        <v>32</v>
      </c>
      <c r="Y89">
        <f t="shared" si="38"/>
        <v>142.1</v>
      </c>
      <c r="Z89" t="s">
        <v>32</v>
      </c>
      <c r="AA89">
        <f t="shared" si="39"/>
        <v>161.80000000000001</v>
      </c>
      <c r="AB89" t="s">
        <v>32</v>
      </c>
      <c r="AC89">
        <f t="shared" si="40"/>
        <v>152.30000000000001</v>
      </c>
      <c r="AD89" t="s">
        <v>32</v>
      </c>
      <c r="AE89">
        <f t="shared" si="41"/>
        <v>182.4</v>
      </c>
      <c r="AF89" t="s">
        <v>32</v>
      </c>
      <c r="AG89">
        <f t="shared" si="42"/>
        <v>154.69999999999999</v>
      </c>
      <c r="AH89" t="s">
        <v>32</v>
      </c>
      <c r="AI89">
        <f t="shared" si="43"/>
        <v>150</v>
      </c>
      <c r="AJ89" t="s">
        <v>32</v>
      </c>
      <c r="AK89">
        <f t="shared" si="44"/>
        <v>154.1</v>
      </c>
      <c r="AL89" t="s">
        <v>32</v>
      </c>
      <c r="AN89" t="s">
        <v>32</v>
      </c>
      <c r="AO89">
        <f t="shared" si="45"/>
        <v>144.9</v>
      </c>
      <c r="AP89" t="s">
        <v>32</v>
      </c>
      <c r="AQ89">
        <f t="shared" si="46"/>
        <v>151.69999999999999</v>
      </c>
      <c r="AR89" t="s">
        <v>32</v>
      </c>
      <c r="AS89">
        <f t="shared" si="47"/>
        <v>158.19999999999999</v>
      </c>
      <c r="AT89" t="s">
        <v>32</v>
      </c>
      <c r="AU89">
        <f t="shared" si="48"/>
        <v>141.4</v>
      </c>
      <c r="AV89" t="s">
        <v>32</v>
      </c>
      <c r="AW89">
        <f t="shared" si="49"/>
        <v>153.19999999999999</v>
      </c>
      <c r="AX89" t="s">
        <v>32</v>
      </c>
      <c r="AY89">
        <f t="shared" si="50"/>
        <v>161.80000000000001</v>
      </c>
      <c r="AZ89" t="s">
        <v>32</v>
      </c>
      <c r="BA89">
        <f t="shared" si="51"/>
        <v>151.19999999999999</v>
      </c>
      <c r="BB89" t="s">
        <v>32</v>
      </c>
      <c r="BC89">
        <f t="shared" si="52"/>
        <v>151.69999999999999</v>
      </c>
      <c r="BD89" t="s">
        <v>32</v>
      </c>
      <c r="BE89">
        <f t="shared" si="53"/>
        <v>152.69999999999999</v>
      </c>
      <c r="BG89" t="s">
        <v>30</v>
      </c>
      <c r="BH89">
        <v>2015</v>
      </c>
      <c r="BI89" t="s">
        <v>39</v>
      </c>
      <c r="BJ89" t="s">
        <v>32</v>
      </c>
      <c r="BK89">
        <f t="shared" si="27"/>
        <v>119</v>
      </c>
      <c r="BM89" t="s">
        <v>30</v>
      </c>
      <c r="BN89">
        <v>154.69999999999999</v>
      </c>
    </row>
    <row r="90" spans="1:66" x14ac:dyDescent="0.3">
      <c r="A90" t="s">
        <v>30</v>
      </c>
      <c r="B90">
        <v>2020</v>
      </c>
      <c r="C90" t="s">
        <v>39</v>
      </c>
      <c r="D90">
        <v>148.19999999999999</v>
      </c>
      <c r="E90">
        <f t="shared" si="28"/>
        <v>148.19999999999999</v>
      </c>
      <c r="F90">
        <v>190.3</v>
      </c>
      <c r="G90">
        <f t="shared" si="29"/>
        <v>190.3</v>
      </c>
      <c r="H90">
        <v>149.4</v>
      </c>
      <c r="I90">
        <f t="shared" si="30"/>
        <v>149.4</v>
      </c>
      <c r="J90">
        <v>153.30000000000001</v>
      </c>
      <c r="K90">
        <f t="shared" si="31"/>
        <v>153.30000000000001</v>
      </c>
      <c r="L90">
        <v>138.19999999999999</v>
      </c>
      <c r="M90">
        <f t="shared" si="32"/>
        <v>138.19999999999999</v>
      </c>
      <c r="N90">
        <v>143.19999999999999</v>
      </c>
      <c r="O90">
        <f t="shared" si="33"/>
        <v>143.19999999999999</v>
      </c>
      <c r="P90">
        <v>148.9</v>
      </c>
      <c r="Q90">
        <f t="shared" si="34"/>
        <v>148.9</v>
      </c>
      <c r="R90">
        <v>150.30000000000001</v>
      </c>
      <c r="S90">
        <f t="shared" si="35"/>
        <v>150.30000000000001</v>
      </c>
      <c r="T90">
        <v>113.2</v>
      </c>
      <c r="U90">
        <f t="shared" si="36"/>
        <v>113.2</v>
      </c>
      <c r="V90">
        <v>159.80000000000001</v>
      </c>
      <c r="W90">
        <f t="shared" si="37"/>
        <v>159.80000000000001</v>
      </c>
      <c r="X90">
        <v>142.1</v>
      </c>
      <c r="Y90">
        <f t="shared" si="38"/>
        <v>142.1</v>
      </c>
      <c r="Z90">
        <v>161.80000000000001</v>
      </c>
      <c r="AA90">
        <f t="shared" si="39"/>
        <v>161.80000000000001</v>
      </c>
      <c r="AB90">
        <v>152.30000000000001</v>
      </c>
      <c r="AC90">
        <f t="shared" si="40"/>
        <v>152.30000000000001</v>
      </c>
      <c r="AD90">
        <v>182.4</v>
      </c>
      <c r="AE90">
        <f t="shared" si="41"/>
        <v>182.4</v>
      </c>
      <c r="AF90">
        <v>154.69999999999999</v>
      </c>
      <c r="AG90">
        <f t="shared" si="42"/>
        <v>154.69999999999999</v>
      </c>
      <c r="AH90">
        <v>150</v>
      </c>
      <c r="AI90">
        <f t="shared" si="43"/>
        <v>150</v>
      </c>
      <c r="AJ90">
        <v>154.1</v>
      </c>
      <c r="AK90">
        <f t="shared" si="44"/>
        <v>154.1</v>
      </c>
      <c r="AL90" t="s">
        <v>32</v>
      </c>
      <c r="AN90">
        <v>144.9</v>
      </c>
      <c r="AO90">
        <f t="shared" si="45"/>
        <v>144.9</v>
      </c>
      <c r="AP90">
        <v>151.69999999999999</v>
      </c>
      <c r="AQ90">
        <f t="shared" si="46"/>
        <v>151.69999999999999</v>
      </c>
      <c r="AR90">
        <v>158.19999999999999</v>
      </c>
      <c r="AS90">
        <f t="shared" si="47"/>
        <v>158.19999999999999</v>
      </c>
      <c r="AT90">
        <v>141.4</v>
      </c>
      <c r="AU90">
        <f t="shared" si="48"/>
        <v>141.4</v>
      </c>
      <c r="AV90">
        <v>153.19999999999999</v>
      </c>
      <c r="AW90">
        <f t="shared" si="49"/>
        <v>153.19999999999999</v>
      </c>
      <c r="AX90">
        <v>161.80000000000001</v>
      </c>
      <c r="AY90">
        <f t="shared" si="50"/>
        <v>161.80000000000001</v>
      </c>
      <c r="AZ90">
        <v>151.19999999999999</v>
      </c>
      <c r="BA90">
        <f t="shared" si="51"/>
        <v>151.19999999999999</v>
      </c>
      <c r="BB90">
        <v>151.69999999999999</v>
      </c>
      <c r="BC90">
        <f t="shared" si="52"/>
        <v>151.69999999999999</v>
      </c>
      <c r="BD90">
        <v>152.69999999999999</v>
      </c>
      <c r="BE90">
        <f t="shared" si="53"/>
        <v>152.69999999999999</v>
      </c>
      <c r="BG90" t="s">
        <v>33</v>
      </c>
      <c r="BH90">
        <v>2015</v>
      </c>
      <c r="BI90" t="s">
        <v>39</v>
      </c>
      <c r="BJ90">
        <v>119</v>
      </c>
      <c r="BK90">
        <f t="shared" si="27"/>
        <v>119</v>
      </c>
      <c r="BM90" t="s">
        <v>30</v>
      </c>
      <c r="BN90">
        <v>154.69999999999999</v>
      </c>
    </row>
    <row r="91" spans="1:66" x14ac:dyDescent="0.3">
      <c r="A91" t="s">
        <v>30</v>
      </c>
      <c r="B91">
        <v>2020</v>
      </c>
      <c r="C91" t="s">
        <v>40</v>
      </c>
      <c r="D91">
        <v>148.19999999999999</v>
      </c>
      <c r="E91">
        <f t="shared" si="28"/>
        <v>148.19999999999999</v>
      </c>
      <c r="F91">
        <v>190.3</v>
      </c>
      <c r="G91">
        <f t="shared" si="29"/>
        <v>190.3</v>
      </c>
      <c r="H91">
        <v>149.4</v>
      </c>
      <c r="I91">
        <f t="shared" si="30"/>
        <v>149.4</v>
      </c>
      <c r="J91">
        <v>153.30000000000001</v>
      </c>
      <c r="K91">
        <f t="shared" si="31"/>
        <v>153.30000000000001</v>
      </c>
      <c r="L91">
        <v>138.19999999999999</v>
      </c>
      <c r="M91">
        <f t="shared" si="32"/>
        <v>138.19999999999999</v>
      </c>
      <c r="N91">
        <v>143.19999999999999</v>
      </c>
      <c r="O91">
        <f t="shared" si="33"/>
        <v>143.19999999999999</v>
      </c>
      <c r="P91">
        <v>148.9</v>
      </c>
      <c r="Q91">
        <f t="shared" si="34"/>
        <v>148.9</v>
      </c>
      <c r="R91">
        <v>150.30000000000001</v>
      </c>
      <c r="S91">
        <f t="shared" si="35"/>
        <v>150.30000000000001</v>
      </c>
      <c r="T91">
        <v>113.2</v>
      </c>
      <c r="U91">
        <f t="shared" si="36"/>
        <v>113.2</v>
      </c>
      <c r="V91">
        <v>159.80000000000001</v>
      </c>
      <c r="W91">
        <f t="shared" si="37"/>
        <v>159.80000000000001</v>
      </c>
      <c r="X91">
        <v>142.1</v>
      </c>
      <c r="Y91">
        <f t="shared" si="38"/>
        <v>142.1</v>
      </c>
      <c r="Z91">
        <v>161.80000000000001</v>
      </c>
      <c r="AA91">
        <f t="shared" si="39"/>
        <v>161.80000000000001</v>
      </c>
      <c r="AB91">
        <v>152.30000000000001</v>
      </c>
      <c r="AC91">
        <f t="shared" si="40"/>
        <v>152.30000000000001</v>
      </c>
      <c r="AD91">
        <v>182.4</v>
      </c>
      <c r="AE91">
        <f t="shared" si="41"/>
        <v>182.4</v>
      </c>
      <c r="AF91">
        <v>154.69999999999999</v>
      </c>
      <c r="AG91">
        <f t="shared" si="42"/>
        <v>154.69999999999999</v>
      </c>
      <c r="AH91">
        <v>150</v>
      </c>
      <c r="AI91">
        <f t="shared" si="43"/>
        <v>150</v>
      </c>
      <c r="AJ91">
        <v>154.1</v>
      </c>
      <c r="AK91">
        <f t="shared" si="44"/>
        <v>154.1</v>
      </c>
      <c r="AL91" t="s">
        <v>32</v>
      </c>
      <c r="AN91">
        <v>144.9</v>
      </c>
      <c r="AO91">
        <f t="shared" si="45"/>
        <v>144.9</v>
      </c>
      <c r="AP91">
        <v>151.69999999999999</v>
      </c>
      <c r="AQ91">
        <f t="shared" si="46"/>
        <v>151.69999999999999</v>
      </c>
      <c r="AR91">
        <v>158.19999999999999</v>
      </c>
      <c r="AS91">
        <f t="shared" si="47"/>
        <v>158.19999999999999</v>
      </c>
      <c r="AT91">
        <v>141.4</v>
      </c>
      <c r="AU91">
        <f t="shared" si="48"/>
        <v>141.4</v>
      </c>
      <c r="AV91">
        <v>153.19999999999999</v>
      </c>
      <c r="AW91">
        <f t="shared" si="49"/>
        <v>153.19999999999999</v>
      </c>
      <c r="AX91">
        <v>161.80000000000001</v>
      </c>
      <c r="AY91">
        <f t="shared" si="50"/>
        <v>161.80000000000001</v>
      </c>
      <c r="AZ91">
        <v>151.19999999999999</v>
      </c>
      <c r="BA91">
        <f t="shared" si="51"/>
        <v>151.19999999999999</v>
      </c>
      <c r="BB91">
        <v>151.69999999999999</v>
      </c>
      <c r="BC91">
        <f t="shared" si="52"/>
        <v>151.69999999999999</v>
      </c>
      <c r="BD91">
        <v>152.69999999999999</v>
      </c>
      <c r="BE91">
        <f t="shared" si="53"/>
        <v>152.69999999999999</v>
      </c>
      <c r="BG91" t="s">
        <v>34</v>
      </c>
      <c r="BH91">
        <v>2015</v>
      </c>
      <c r="BI91" t="s">
        <v>39</v>
      </c>
      <c r="BJ91">
        <v>119</v>
      </c>
      <c r="BK91">
        <f t="shared" si="27"/>
        <v>119</v>
      </c>
      <c r="BM91" t="s">
        <v>30</v>
      </c>
      <c r="BN91">
        <v>154.69999999999999</v>
      </c>
    </row>
    <row r="92" spans="1:66" x14ac:dyDescent="0.3">
      <c r="A92" t="s">
        <v>30</v>
      </c>
      <c r="B92">
        <v>2020</v>
      </c>
      <c r="C92" t="s">
        <v>41</v>
      </c>
      <c r="D92">
        <v>147.6</v>
      </c>
      <c r="E92">
        <f t="shared" si="28"/>
        <v>147.6</v>
      </c>
      <c r="F92">
        <v>187.2</v>
      </c>
      <c r="G92">
        <f t="shared" si="29"/>
        <v>187.2</v>
      </c>
      <c r="H92">
        <v>148.4</v>
      </c>
      <c r="I92">
        <f t="shared" si="30"/>
        <v>148.4</v>
      </c>
      <c r="J92">
        <v>153.30000000000001</v>
      </c>
      <c r="K92">
        <f t="shared" si="31"/>
        <v>153.30000000000001</v>
      </c>
      <c r="L92">
        <v>139.80000000000001</v>
      </c>
      <c r="M92">
        <f t="shared" si="32"/>
        <v>139.80000000000001</v>
      </c>
      <c r="N92">
        <v>146.9</v>
      </c>
      <c r="O92">
        <f t="shared" si="33"/>
        <v>146.9</v>
      </c>
      <c r="P92">
        <v>171</v>
      </c>
      <c r="Q92">
        <f t="shared" si="34"/>
        <v>171</v>
      </c>
      <c r="R92">
        <v>149.9</v>
      </c>
      <c r="S92">
        <f t="shared" si="35"/>
        <v>149.9</v>
      </c>
      <c r="T92">
        <v>114.2</v>
      </c>
      <c r="U92">
        <f t="shared" si="36"/>
        <v>114.2</v>
      </c>
      <c r="V92">
        <v>160</v>
      </c>
      <c r="W92">
        <f t="shared" si="37"/>
        <v>160</v>
      </c>
      <c r="X92">
        <v>143.5</v>
      </c>
      <c r="Y92">
        <f t="shared" si="38"/>
        <v>143.5</v>
      </c>
      <c r="Z92">
        <v>161.5</v>
      </c>
      <c r="AA92">
        <f t="shared" si="39"/>
        <v>161.5</v>
      </c>
      <c r="AB92">
        <v>155.30000000000001</v>
      </c>
      <c r="AC92">
        <f t="shared" si="40"/>
        <v>155.30000000000001</v>
      </c>
      <c r="AD92">
        <v>180.9</v>
      </c>
      <c r="AE92">
        <f t="shared" si="41"/>
        <v>180.9</v>
      </c>
      <c r="AF92">
        <v>155.1</v>
      </c>
      <c r="AG92">
        <f t="shared" si="42"/>
        <v>155.1</v>
      </c>
      <c r="AH92">
        <v>149.30000000000001</v>
      </c>
      <c r="AI92">
        <f t="shared" si="43"/>
        <v>149.30000000000001</v>
      </c>
      <c r="AJ92">
        <v>154.30000000000001</v>
      </c>
      <c r="AK92">
        <f t="shared" si="44"/>
        <v>154.30000000000001</v>
      </c>
      <c r="AL92" t="s">
        <v>32</v>
      </c>
      <c r="AN92">
        <v>145.80000000000001</v>
      </c>
      <c r="AO92">
        <f t="shared" si="45"/>
        <v>145.80000000000001</v>
      </c>
      <c r="AP92">
        <v>151.9</v>
      </c>
      <c r="AQ92">
        <f t="shared" si="46"/>
        <v>151.9</v>
      </c>
      <c r="AR92">
        <v>158.80000000000001</v>
      </c>
      <c r="AS92">
        <f t="shared" si="47"/>
        <v>158.80000000000001</v>
      </c>
      <c r="AT92">
        <v>143.6</v>
      </c>
      <c r="AU92">
        <f t="shared" si="48"/>
        <v>143.6</v>
      </c>
      <c r="AV92">
        <v>152.19999999999999</v>
      </c>
      <c r="AW92">
        <f t="shared" si="49"/>
        <v>152.19999999999999</v>
      </c>
      <c r="AX92">
        <v>162.69999999999999</v>
      </c>
      <c r="AY92">
        <f t="shared" si="50"/>
        <v>162.69999999999999</v>
      </c>
      <c r="AZ92">
        <v>153.6</v>
      </c>
      <c r="BA92">
        <f t="shared" si="51"/>
        <v>153.6</v>
      </c>
      <c r="BB92">
        <v>153</v>
      </c>
      <c r="BC92">
        <f t="shared" si="52"/>
        <v>153</v>
      </c>
      <c r="BD92">
        <v>154.69999999999999</v>
      </c>
      <c r="BE92">
        <f t="shared" si="53"/>
        <v>154.69999999999999</v>
      </c>
      <c r="BG92" t="s">
        <v>30</v>
      </c>
      <c r="BH92">
        <v>2015</v>
      </c>
      <c r="BI92" t="s">
        <v>40</v>
      </c>
      <c r="BJ92" t="s">
        <v>32</v>
      </c>
      <c r="BK92">
        <f t="shared" si="27"/>
        <v>119.9</v>
      </c>
      <c r="BM92" t="s">
        <v>30</v>
      </c>
      <c r="BN92">
        <v>155.5</v>
      </c>
    </row>
    <row r="93" spans="1:66" x14ac:dyDescent="0.3">
      <c r="A93" t="s">
        <v>30</v>
      </c>
      <c r="B93">
        <v>2020</v>
      </c>
      <c r="C93" t="s">
        <v>42</v>
      </c>
      <c r="D93">
        <v>146.9</v>
      </c>
      <c r="E93">
        <f t="shared" si="28"/>
        <v>146.9</v>
      </c>
      <c r="F93">
        <v>183.9</v>
      </c>
      <c r="G93">
        <f t="shared" si="29"/>
        <v>183.9</v>
      </c>
      <c r="H93">
        <v>149.5</v>
      </c>
      <c r="I93">
        <f t="shared" si="30"/>
        <v>149.5</v>
      </c>
      <c r="J93">
        <v>153.4</v>
      </c>
      <c r="K93">
        <f t="shared" si="31"/>
        <v>153.4</v>
      </c>
      <c r="L93">
        <v>140.4</v>
      </c>
      <c r="M93">
        <f t="shared" si="32"/>
        <v>140.4</v>
      </c>
      <c r="N93">
        <v>147</v>
      </c>
      <c r="O93">
        <f t="shared" si="33"/>
        <v>147</v>
      </c>
      <c r="P93">
        <v>178.8</v>
      </c>
      <c r="Q93">
        <f t="shared" si="34"/>
        <v>178.8</v>
      </c>
      <c r="R93">
        <v>149.30000000000001</v>
      </c>
      <c r="S93">
        <f t="shared" si="35"/>
        <v>149.30000000000001</v>
      </c>
      <c r="T93">
        <v>115.1</v>
      </c>
      <c r="U93">
        <f t="shared" si="36"/>
        <v>115.1</v>
      </c>
      <c r="V93">
        <v>160</v>
      </c>
      <c r="W93">
        <f t="shared" si="37"/>
        <v>160</v>
      </c>
      <c r="X93">
        <v>145.4</v>
      </c>
      <c r="Y93">
        <f t="shared" si="38"/>
        <v>145.4</v>
      </c>
      <c r="Z93">
        <v>161.6</v>
      </c>
      <c r="AA93">
        <f t="shared" si="39"/>
        <v>161.6</v>
      </c>
      <c r="AB93">
        <v>156.1</v>
      </c>
      <c r="AC93">
        <f t="shared" si="40"/>
        <v>156.1</v>
      </c>
      <c r="AD93">
        <v>182.9</v>
      </c>
      <c r="AE93">
        <f t="shared" si="41"/>
        <v>182.9</v>
      </c>
      <c r="AF93">
        <v>155.4</v>
      </c>
      <c r="AG93">
        <f t="shared" si="42"/>
        <v>155.4</v>
      </c>
      <c r="AH93">
        <v>149.9</v>
      </c>
      <c r="AI93">
        <f t="shared" si="43"/>
        <v>149.9</v>
      </c>
      <c r="AJ93">
        <v>154.6</v>
      </c>
      <c r="AK93">
        <f t="shared" si="44"/>
        <v>154.6</v>
      </c>
      <c r="AL93" t="s">
        <v>32</v>
      </c>
      <c r="AN93">
        <v>146.4</v>
      </c>
      <c r="AO93">
        <f t="shared" si="45"/>
        <v>146.4</v>
      </c>
      <c r="AP93">
        <v>151.6</v>
      </c>
      <c r="AQ93">
        <f t="shared" si="46"/>
        <v>151.6</v>
      </c>
      <c r="AR93">
        <v>159.1</v>
      </c>
      <c r="AS93">
        <f t="shared" si="47"/>
        <v>159.1</v>
      </c>
      <c r="AT93">
        <v>144.6</v>
      </c>
      <c r="AU93">
        <f t="shared" si="48"/>
        <v>144.6</v>
      </c>
      <c r="AV93">
        <v>152.80000000000001</v>
      </c>
      <c r="AW93">
        <f t="shared" si="49"/>
        <v>152.80000000000001</v>
      </c>
      <c r="AX93">
        <v>161.1</v>
      </c>
      <c r="AY93">
        <f t="shared" si="50"/>
        <v>161.1</v>
      </c>
      <c r="AZ93">
        <v>157.4</v>
      </c>
      <c r="BA93">
        <f t="shared" si="51"/>
        <v>157.4</v>
      </c>
      <c r="BB93">
        <v>153.69999999999999</v>
      </c>
      <c r="BC93">
        <f t="shared" si="52"/>
        <v>153.69999999999999</v>
      </c>
      <c r="BD93">
        <v>155.4</v>
      </c>
      <c r="BE93">
        <f t="shared" si="53"/>
        <v>155.4</v>
      </c>
      <c r="BG93" t="s">
        <v>33</v>
      </c>
      <c r="BH93">
        <v>2015</v>
      </c>
      <c r="BI93" t="s">
        <v>40</v>
      </c>
      <c r="BJ93">
        <v>119.9</v>
      </c>
      <c r="BK93">
        <f t="shared" si="27"/>
        <v>119.9</v>
      </c>
      <c r="BM93" t="s">
        <v>30</v>
      </c>
      <c r="BN93">
        <v>156.30000000000001</v>
      </c>
    </row>
    <row r="94" spans="1:66" x14ac:dyDescent="0.3">
      <c r="A94" t="s">
        <v>30</v>
      </c>
      <c r="B94">
        <v>2020</v>
      </c>
      <c r="C94" t="s">
        <v>43</v>
      </c>
      <c r="D94">
        <v>146</v>
      </c>
      <c r="E94">
        <f t="shared" si="28"/>
        <v>146</v>
      </c>
      <c r="F94">
        <v>186.3</v>
      </c>
      <c r="G94">
        <f t="shared" si="29"/>
        <v>186.3</v>
      </c>
      <c r="H94">
        <v>159.19999999999999</v>
      </c>
      <c r="I94">
        <f t="shared" si="30"/>
        <v>159.19999999999999</v>
      </c>
      <c r="J94">
        <v>153.6</v>
      </c>
      <c r="K94">
        <f t="shared" si="31"/>
        <v>153.6</v>
      </c>
      <c r="L94">
        <v>142.6</v>
      </c>
      <c r="M94">
        <f t="shared" si="32"/>
        <v>142.6</v>
      </c>
      <c r="N94">
        <v>147.19999999999999</v>
      </c>
      <c r="O94">
        <f t="shared" si="33"/>
        <v>147.19999999999999</v>
      </c>
      <c r="P94">
        <v>200.6</v>
      </c>
      <c r="Q94">
        <f t="shared" si="34"/>
        <v>200.6</v>
      </c>
      <c r="R94">
        <v>150.30000000000001</v>
      </c>
      <c r="S94">
        <f t="shared" si="35"/>
        <v>150.30000000000001</v>
      </c>
      <c r="T94">
        <v>115.3</v>
      </c>
      <c r="U94">
        <f t="shared" si="36"/>
        <v>115.3</v>
      </c>
      <c r="V94">
        <v>160.9</v>
      </c>
      <c r="W94">
        <f t="shared" si="37"/>
        <v>160.9</v>
      </c>
      <c r="X94">
        <v>147.4</v>
      </c>
      <c r="Y94">
        <f t="shared" si="38"/>
        <v>147.4</v>
      </c>
      <c r="Z94">
        <v>161.9</v>
      </c>
      <c r="AA94">
        <f t="shared" si="39"/>
        <v>161.9</v>
      </c>
      <c r="AB94">
        <v>159.6</v>
      </c>
      <c r="AC94">
        <f t="shared" si="40"/>
        <v>159.6</v>
      </c>
      <c r="AD94">
        <v>182.7</v>
      </c>
      <c r="AE94">
        <f t="shared" si="41"/>
        <v>182.7</v>
      </c>
      <c r="AF94">
        <v>155.69999999999999</v>
      </c>
      <c r="AG94">
        <f t="shared" si="42"/>
        <v>155.69999999999999</v>
      </c>
      <c r="AH94">
        <v>150.6</v>
      </c>
      <c r="AI94">
        <f t="shared" si="43"/>
        <v>150.6</v>
      </c>
      <c r="AJ94">
        <v>155</v>
      </c>
      <c r="AK94">
        <f t="shared" si="44"/>
        <v>155</v>
      </c>
      <c r="AL94" t="s">
        <v>32</v>
      </c>
      <c r="AN94">
        <v>146.80000000000001</v>
      </c>
      <c r="AO94">
        <f t="shared" si="45"/>
        <v>146.80000000000001</v>
      </c>
      <c r="AP94">
        <v>152</v>
      </c>
      <c r="AQ94">
        <f t="shared" si="46"/>
        <v>152</v>
      </c>
      <c r="AR94">
        <v>159.5</v>
      </c>
      <c r="AS94">
        <f t="shared" si="47"/>
        <v>159.5</v>
      </c>
      <c r="AT94">
        <v>146.4</v>
      </c>
      <c r="AU94">
        <f t="shared" si="48"/>
        <v>146.4</v>
      </c>
      <c r="AV94">
        <v>152.4</v>
      </c>
      <c r="AW94">
        <f t="shared" si="49"/>
        <v>152.4</v>
      </c>
      <c r="AX94">
        <v>162.5</v>
      </c>
      <c r="AY94">
        <f t="shared" si="50"/>
        <v>162.5</v>
      </c>
      <c r="AZ94">
        <v>156.19999999999999</v>
      </c>
      <c r="BA94">
        <f t="shared" si="51"/>
        <v>156.19999999999999</v>
      </c>
      <c r="BB94">
        <v>154.30000000000001</v>
      </c>
      <c r="BC94">
        <f t="shared" si="52"/>
        <v>154.30000000000001</v>
      </c>
      <c r="BD94">
        <v>157.5</v>
      </c>
      <c r="BE94">
        <f t="shared" si="53"/>
        <v>157.5</v>
      </c>
      <c r="BG94" t="s">
        <v>34</v>
      </c>
      <c r="BH94">
        <v>2015</v>
      </c>
      <c r="BI94" t="s">
        <v>40</v>
      </c>
      <c r="BJ94">
        <v>119.9</v>
      </c>
      <c r="BK94">
        <f t="shared" si="27"/>
        <v>119.9</v>
      </c>
      <c r="BM94" t="s">
        <v>30</v>
      </c>
      <c r="BN94">
        <v>156.5</v>
      </c>
    </row>
    <row r="95" spans="1:66" x14ac:dyDescent="0.3">
      <c r="A95" t="s">
        <v>30</v>
      </c>
      <c r="B95">
        <v>2020</v>
      </c>
      <c r="C95" t="s">
        <v>45</v>
      </c>
      <c r="D95">
        <v>145.4</v>
      </c>
      <c r="E95">
        <f t="shared" si="28"/>
        <v>145.4</v>
      </c>
      <c r="F95">
        <v>188.6</v>
      </c>
      <c r="G95">
        <f t="shared" si="29"/>
        <v>188.6</v>
      </c>
      <c r="H95">
        <v>171.6</v>
      </c>
      <c r="I95">
        <f t="shared" si="30"/>
        <v>171.6</v>
      </c>
      <c r="J95">
        <v>153.80000000000001</v>
      </c>
      <c r="K95">
        <f t="shared" si="31"/>
        <v>153.80000000000001</v>
      </c>
      <c r="L95">
        <v>145.4</v>
      </c>
      <c r="M95">
        <f t="shared" si="32"/>
        <v>145.4</v>
      </c>
      <c r="N95">
        <v>146.5</v>
      </c>
      <c r="O95">
        <f t="shared" si="33"/>
        <v>146.5</v>
      </c>
      <c r="P95">
        <v>222.2</v>
      </c>
      <c r="Q95">
        <f t="shared" si="34"/>
        <v>222.2</v>
      </c>
      <c r="R95">
        <v>155.9</v>
      </c>
      <c r="S95">
        <f t="shared" si="35"/>
        <v>155.9</v>
      </c>
      <c r="T95">
        <v>114.9</v>
      </c>
      <c r="U95">
        <f t="shared" si="36"/>
        <v>114.9</v>
      </c>
      <c r="V95">
        <v>162</v>
      </c>
      <c r="W95">
        <f t="shared" si="37"/>
        <v>162</v>
      </c>
      <c r="X95">
        <v>150</v>
      </c>
      <c r="Y95">
        <f t="shared" si="38"/>
        <v>150</v>
      </c>
      <c r="Z95">
        <v>162.69999999999999</v>
      </c>
      <c r="AA95">
        <f t="shared" si="39"/>
        <v>162.69999999999999</v>
      </c>
      <c r="AB95">
        <v>163.4</v>
      </c>
      <c r="AC95">
        <f t="shared" si="40"/>
        <v>163.4</v>
      </c>
      <c r="AD95">
        <v>183.4</v>
      </c>
      <c r="AE95">
        <f t="shared" si="41"/>
        <v>183.4</v>
      </c>
      <c r="AF95">
        <v>156.30000000000001</v>
      </c>
      <c r="AG95">
        <f t="shared" si="42"/>
        <v>156.30000000000001</v>
      </c>
      <c r="AH95">
        <v>151</v>
      </c>
      <c r="AI95">
        <f t="shared" si="43"/>
        <v>151</v>
      </c>
      <c r="AJ95">
        <v>155.5</v>
      </c>
      <c r="AK95">
        <f t="shared" si="44"/>
        <v>155.5</v>
      </c>
      <c r="AL95" t="s">
        <v>32</v>
      </c>
      <c r="AN95">
        <v>147.5</v>
      </c>
      <c r="AO95">
        <f t="shared" si="45"/>
        <v>147.5</v>
      </c>
      <c r="AP95">
        <v>152.80000000000001</v>
      </c>
      <c r="AQ95">
        <f t="shared" si="46"/>
        <v>152.80000000000001</v>
      </c>
      <c r="AR95">
        <v>160.4</v>
      </c>
      <c r="AS95">
        <f t="shared" si="47"/>
        <v>160.4</v>
      </c>
      <c r="AT95">
        <v>146.1</v>
      </c>
      <c r="AU95">
        <f t="shared" si="48"/>
        <v>146.1</v>
      </c>
      <c r="AV95">
        <v>153.6</v>
      </c>
      <c r="AW95">
        <f t="shared" si="49"/>
        <v>153.6</v>
      </c>
      <c r="AX95">
        <v>161.6</v>
      </c>
      <c r="AY95">
        <f t="shared" si="50"/>
        <v>161.6</v>
      </c>
      <c r="AZ95">
        <v>156.19999999999999</v>
      </c>
      <c r="BA95">
        <f t="shared" si="51"/>
        <v>156.19999999999999</v>
      </c>
      <c r="BB95">
        <v>154.5</v>
      </c>
      <c r="BC95">
        <f t="shared" si="52"/>
        <v>154.5</v>
      </c>
      <c r="BD95">
        <v>159.80000000000001</v>
      </c>
      <c r="BE95">
        <f t="shared" si="53"/>
        <v>159.80000000000001</v>
      </c>
      <c r="BG95" t="s">
        <v>30</v>
      </c>
      <c r="BH95">
        <v>2015</v>
      </c>
      <c r="BI95" t="s">
        <v>41</v>
      </c>
      <c r="BJ95" t="s">
        <v>32</v>
      </c>
      <c r="BK95">
        <f t="shared" si="27"/>
        <v>120.9</v>
      </c>
      <c r="BM95" t="s">
        <v>30</v>
      </c>
      <c r="BN95">
        <v>158</v>
      </c>
    </row>
    <row r="96" spans="1:66" x14ac:dyDescent="0.3">
      <c r="A96" t="s">
        <v>30</v>
      </c>
      <c r="B96">
        <v>2020</v>
      </c>
      <c r="C96" t="s">
        <v>46</v>
      </c>
      <c r="D96">
        <v>144.6</v>
      </c>
      <c r="E96">
        <f t="shared" si="28"/>
        <v>144.6</v>
      </c>
      <c r="F96">
        <v>188.5</v>
      </c>
      <c r="G96">
        <f t="shared" si="29"/>
        <v>188.5</v>
      </c>
      <c r="H96">
        <v>173.4</v>
      </c>
      <c r="I96">
        <f t="shared" si="30"/>
        <v>173.4</v>
      </c>
      <c r="J96">
        <v>154</v>
      </c>
      <c r="K96">
        <f t="shared" si="31"/>
        <v>154</v>
      </c>
      <c r="L96">
        <v>150</v>
      </c>
      <c r="M96">
        <f t="shared" si="32"/>
        <v>150</v>
      </c>
      <c r="N96">
        <v>145.9</v>
      </c>
      <c r="O96">
        <f t="shared" si="33"/>
        <v>145.9</v>
      </c>
      <c r="P96">
        <v>225.2</v>
      </c>
      <c r="Q96">
        <f t="shared" si="34"/>
        <v>225.2</v>
      </c>
      <c r="R96">
        <v>159.5</v>
      </c>
      <c r="S96">
        <f t="shared" si="35"/>
        <v>159.5</v>
      </c>
      <c r="T96">
        <v>114.4</v>
      </c>
      <c r="U96">
        <f t="shared" si="36"/>
        <v>114.4</v>
      </c>
      <c r="V96">
        <v>163.5</v>
      </c>
      <c r="W96">
        <f t="shared" si="37"/>
        <v>163.5</v>
      </c>
      <c r="X96">
        <v>153.4</v>
      </c>
      <c r="Y96">
        <f t="shared" si="38"/>
        <v>153.4</v>
      </c>
      <c r="Z96">
        <v>163.6</v>
      </c>
      <c r="AA96">
        <f t="shared" si="39"/>
        <v>163.6</v>
      </c>
      <c r="AB96">
        <v>164.5</v>
      </c>
      <c r="AC96">
        <f t="shared" si="40"/>
        <v>164.5</v>
      </c>
      <c r="AD96">
        <v>183.6</v>
      </c>
      <c r="AE96">
        <f t="shared" si="41"/>
        <v>183.6</v>
      </c>
      <c r="AF96">
        <v>157</v>
      </c>
      <c r="AG96">
        <f t="shared" si="42"/>
        <v>157</v>
      </c>
      <c r="AH96">
        <v>151.6</v>
      </c>
      <c r="AI96">
        <f t="shared" si="43"/>
        <v>151.6</v>
      </c>
      <c r="AJ96">
        <v>156.30000000000001</v>
      </c>
      <c r="AK96">
        <f t="shared" si="44"/>
        <v>156.30000000000001</v>
      </c>
      <c r="AL96" t="s">
        <v>32</v>
      </c>
      <c r="AN96">
        <v>148.69999999999999</v>
      </c>
      <c r="AO96">
        <f t="shared" si="45"/>
        <v>148.69999999999999</v>
      </c>
      <c r="AP96">
        <v>153.4</v>
      </c>
      <c r="AQ96">
        <f t="shared" si="46"/>
        <v>153.4</v>
      </c>
      <c r="AR96">
        <v>161.6</v>
      </c>
      <c r="AS96">
        <f t="shared" si="47"/>
        <v>161.6</v>
      </c>
      <c r="AT96">
        <v>146.4</v>
      </c>
      <c r="AU96">
        <f t="shared" si="48"/>
        <v>146.4</v>
      </c>
      <c r="AV96">
        <v>153.9</v>
      </c>
      <c r="AW96">
        <f t="shared" si="49"/>
        <v>153.9</v>
      </c>
      <c r="AX96">
        <v>162.9</v>
      </c>
      <c r="AY96">
        <f t="shared" si="50"/>
        <v>162.9</v>
      </c>
      <c r="AZ96">
        <v>156.6</v>
      </c>
      <c r="BA96">
        <f t="shared" si="51"/>
        <v>156.6</v>
      </c>
      <c r="BB96">
        <v>155.19999999999999</v>
      </c>
      <c r="BC96">
        <f t="shared" si="52"/>
        <v>155.19999999999999</v>
      </c>
      <c r="BD96">
        <v>160.69999999999999</v>
      </c>
      <c r="BE96">
        <f t="shared" si="53"/>
        <v>160.69999999999999</v>
      </c>
      <c r="BG96" t="s">
        <v>33</v>
      </c>
      <c r="BH96">
        <v>2015</v>
      </c>
      <c r="BI96" t="s">
        <v>41</v>
      </c>
      <c r="BJ96">
        <v>120.9</v>
      </c>
      <c r="BK96">
        <f t="shared" si="27"/>
        <v>120.9</v>
      </c>
      <c r="BM96" t="s">
        <v>30</v>
      </c>
      <c r="BN96">
        <v>158.4</v>
      </c>
    </row>
    <row r="97" spans="1:66" x14ac:dyDescent="0.3">
      <c r="A97" t="s">
        <v>30</v>
      </c>
      <c r="B97">
        <v>2021</v>
      </c>
      <c r="C97" t="s">
        <v>31</v>
      </c>
      <c r="D97">
        <v>143.4</v>
      </c>
      <c r="E97">
        <f t="shared" si="28"/>
        <v>143.4</v>
      </c>
      <c r="F97">
        <v>187.5</v>
      </c>
      <c r="G97">
        <f t="shared" si="29"/>
        <v>187.5</v>
      </c>
      <c r="H97">
        <v>173.4</v>
      </c>
      <c r="I97">
        <f t="shared" si="30"/>
        <v>173.4</v>
      </c>
      <c r="J97">
        <v>154</v>
      </c>
      <c r="K97">
        <f t="shared" si="31"/>
        <v>154</v>
      </c>
      <c r="L97">
        <v>154.80000000000001</v>
      </c>
      <c r="M97">
        <f t="shared" si="32"/>
        <v>154.80000000000001</v>
      </c>
      <c r="N97">
        <v>147</v>
      </c>
      <c r="O97">
        <f t="shared" si="33"/>
        <v>147</v>
      </c>
      <c r="P97">
        <v>187.8</v>
      </c>
      <c r="Q97">
        <f t="shared" si="34"/>
        <v>187.8</v>
      </c>
      <c r="R97">
        <v>159.5</v>
      </c>
      <c r="S97">
        <f t="shared" si="35"/>
        <v>159.5</v>
      </c>
      <c r="T97">
        <v>113.8</v>
      </c>
      <c r="U97">
        <f t="shared" si="36"/>
        <v>113.8</v>
      </c>
      <c r="V97">
        <v>164.5</v>
      </c>
      <c r="W97">
        <f t="shared" si="37"/>
        <v>164.5</v>
      </c>
      <c r="X97">
        <v>156.1</v>
      </c>
      <c r="Y97">
        <f t="shared" si="38"/>
        <v>156.1</v>
      </c>
      <c r="Z97">
        <v>164.3</v>
      </c>
      <c r="AA97">
        <f t="shared" si="39"/>
        <v>164.3</v>
      </c>
      <c r="AB97">
        <v>159.6</v>
      </c>
      <c r="AC97">
        <f t="shared" si="40"/>
        <v>159.6</v>
      </c>
      <c r="AD97">
        <v>184.6</v>
      </c>
      <c r="AE97">
        <f t="shared" si="41"/>
        <v>184.6</v>
      </c>
      <c r="AF97">
        <v>157.5</v>
      </c>
      <c r="AG97">
        <f t="shared" si="42"/>
        <v>157.5</v>
      </c>
      <c r="AH97">
        <v>152.4</v>
      </c>
      <c r="AI97">
        <f t="shared" si="43"/>
        <v>152.4</v>
      </c>
      <c r="AJ97">
        <v>156.80000000000001</v>
      </c>
      <c r="AK97">
        <f t="shared" si="44"/>
        <v>156.80000000000001</v>
      </c>
      <c r="AL97" t="s">
        <v>32</v>
      </c>
      <c r="AN97">
        <v>150.9</v>
      </c>
      <c r="AO97">
        <f t="shared" si="45"/>
        <v>150.9</v>
      </c>
      <c r="AP97">
        <v>153.9</v>
      </c>
      <c r="AQ97">
        <f t="shared" si="46"/>
        <v>153.9</v>
      </c>
      <c r="AR97">
        <v>162.5</v>
      </c>
      <c r="AS97">
        <f t="shared" si="47"/>
        <v>162.5</v>
      </c>
      <c r="AT97">
        <v>147.5</v>
      </c>
      <c r="AU97">
        <f t="shared" si="48"/>
        <v>147.5</v>
      </c>
      <c r="AV97">
        <v>155.1</v>
      </c>
      <c r="AW97">
        <f t="shared" si="49"/>
        <v>155.1</v>
      </c>
      <c r="AX97">
        <v>163.5</v>
      </c>
      <c r="AY97">
        <f t="shared" si="50"/>
        <v>163.5</v>
      </c>
      <c r="AZ97">
        <v>156.19999999999999</v>
      </c>
      <c r="BA97">
        <f t="shared" si="51"/>
        <v>156.19999999999999</v>
      </c>
      <c r="BB97">
        <v>155.9</v>
      </c>
      <c r="BC97">
        <f t="shared" si="52"/>
        <v>155.9</v>
      </c>
      <c r="BD97">
        <v>158.5</v>
      </c>
      <c r="BE97">
        <f t="shared" si="53"/>
        <v>158.5</v>
      </c>
      <c r="BG97" t="s">
        <v>34</v>
      </c>
      <c r="BH97">
        <v>2015</v>
      </c>
      <c r="BI97" t="s">
        <v>41</v>
      </c>
      <c r="BJ97">
        <v>120.9</v>
      </c>
      <c r="BK97">
        <f t="shared" si="27"/>
        <v>120.9</v>
      </c>
      <c r="BM97" t="s">
        <v>30</v>
      </c>
      <c r="BN97">
        <v>157.69999999999999</v>
      </c>
    </row>
    <row r="98" spans="1:66" x14ac:dyDescent="0.3">
      <c r="A98" t="s">
        <v>30</v>
      </c>
      <c r="B98">
        <v>2021</v>
      </c>
      <c r="C98" t="s">
        <v>35</v>
      </c>
      <c r="D98">
        <v>142.80000000000001</v>
      </c>
      <c r="E98">
        <f t="shared" si="28"/>
        <v>142.80000000000001</v>
      </c>
      <c r="F98">
        <v>184</v>
      </c>
      <c r="G98">
        <f t="shared" si="29"/>
        <v>184</v>
      </c>
      <c r="H98">
        <v>168</v>
      </c>
      <c r="I98">
        <f t="shared" si="30"/>
        <v>168</v>
      </c>
      <c r="J98">
        <v>154.4</v>
      </c>
      <c r="K98">
        <f t="shared" si="31"/>
        <v>154.4</v>
      </c>
      <c r="L98">
        <v>163</v>
      </c>
      <c r="M98">
        <f t="shared" si="32"/>
        <v>163</v>
      </c>
      <c r="N98">
        <v>147.80000000000001</v>
      </c>
      <c r="O98">
        <f t="shared" si="33"/>
        <v>147.80000000000001</v>
      </c>
      <c r="P98">
        <v>149.69999999999999</v>
      </c>
      <c r="Q98">
        <f t="shared" si="34"/>
        <v>149.69999999999999</v>
      </c>
      <c r="R98">
        <v>158.30000000000001</v>
      </c>
      <c r="S98">
        <f t="shared" si="35"/>
        <v>158.30000000000001</v>
      </c>
      <c r="T98">
        <v>111.8</v>
      </c>
      <c r="U98">
        <f t="shared" si="36"/>
        <v>111.8</v>
      </c>
      <c r="V98">
        <v>165</v>
      </c>
      <c r="W98">
        <f t="shared" si="37"/>
        <v>165</v>
      </c>
      <c r="X98">
        <v>160</v>
      </c>
      <c r="Y98">
        <f t="shared" si="38"/>
        <v>160</v>
      </c>
      <c r="Z98">
        <v>165.8</v>
      </c>
      <c r="AA98">
        <f t="shared" si="39"/>
        <v>165.8</v>
      </c>
      <c r="AB98">
        <v>154.69999999999999</v>
      </c>
      <c r="AC98">
        <f t="shared" si="40"/>
        <v>154.69999999999999</v>
      </c>
      <c r="AD98">
        <v>186.5</v>
      </c>
      <c r="AE98">
        <f t="shared" si="41"/>
        <v>186.5</v>
      </c>
      <c r="AF98">
        <v>159.1</v>
      </c>
      <c r="AG98">
        <f t="shared" si="42"/>
        <v>159.1</v>
      </c>
      <c r="AH98">
        <v>153.9</v>
      </c>
      <c r="AI98">
        <f t="shared" si="43"/>
        <v>153.9</v>
      </c>
      <c r="AJ98">
        <v>158.4</v>
      </c>
      <c r="AK98">
        <f t="shared" si="44"/>
        <v>158.4</v>
      </c>
      <c r="AL98" t="s">
        <v>32</v>
      </c>
      <c r="AN98">
        <v>154.4</v>
      </c>
      <c r="AO98">
        <f t="shared" si="45"/>
        <v>154.4</v>
      </c>
      <c r="AP98">
        <v>154.80000000000001</v>
      </c>
      <c r="AQ98">
        <f t="shared" si="46"/>
        <v>154.80000000000001</v>
      </c>
      <c r="AR98">
        <v>164.3</v>
      </c>
      <c r="AS98">
        <f t="shared" si="47"/>
        <v>164.3</v>
      </c>
      <c r="AT98">
        <v>150.19999999999999</v>
      </c>
      <c r="AU98">
        <f t="shared" si="48"/>
        <v>150.19999999999999</v>
      </c>
      <c r="AV98">
        <v>157</v>
      </c>
      <c r="AW98">
        <f t="shared" si="49"/>
        <v>157</v>
      </c>
      <c r="AX98">
        <v>163.6</v>
      </c>
      <c r="AY98">
        <f t="shared" si="50"/>
        <v>163.6</v>
      </c>
      <c r="AZ98">
        <v>155.19999999999999</v>
      </c>
      <c r="BA98">
        <f t="shared" si="51"/>
        <v>155.19999999999999</v>
      </c>
      <c r="BB98">
        <v>157.19999999999999</v>
      </c>
      <c r="BC98">
        <f t="shared" si="52"/>
        <v>157.19999999999999</v>
      </c>
      <c r="BD98">
        <v>156.69999999999999</v>
      </c>
      <c r="BE98">
        <f t="shared" si="53"/>
        <v>156.69999999999999</v>
      </c>
      <c r="BG98" t="s">
        <v>30</v>
      </c>
      <c r="BH98">
        <v>2015</v>
      </c>
      <c r="BI98" t="s">
        <v>42</v>
      </c>
      <c r="BJ98" t="s">
        <v>32</v>
      </c>
      <c r="BK98">
        <f t="shared" si="27"/>
        <v>121.6</v>
      </c>
      <c r="BM98" t="s">
        <v>30</v>
      </c>
      <c r="BN98">
        <v>159.80000000000001</v>
      </c>
    </row>
    <row r="99" spans="1:66" x14ac:dyDescent="0.3">
      <c r="A99" t="s">
        <v>30</v>
      </c>
      <c r="B99">
        <v>2021</v>
      </c>
      <c r="C99" t="s">
        <v>36</v>
      </c>
      <c r="D99">
        <v>142.5</v>
      </c>
      <c r="E99">
        <f t="shared" si="28"/>
        <v>142.5</v>
      </c>
      <c r="F99">
        <v>189.4</v>
      </c>
      <c r="G99">
        <f t="shared" si="29"/>
        <v>189.4</v>
      </c>
      <c r="H99">
        <v>163.19999999999999</v>
      </c>
      <c r="I99">
        <f t="shared" si="30"/>
        <v>163.19999999999999</v>
      </c>
      <c r="J99">
        <v>154.5</v>
      </c>
      <c r="K99">
        <f t="shared" si="31"/>
        <v>154.5</v>
      </c>
      <c r="L99">
        <v>168.2</v>
      </c>
      <c r="M99">
        <f t="shared" si="32"/>
        <v>168.2</v>
      </c>
      <c r="N99">
        <v>150.5</v>
      </c>
      <c r="O99">
        <f t="shared" si="33"/>
        <v>150.5</v>
      </c>
      <c r="P99">
        <v>141</v>
      </c>
      <c r="Q99">
        <f t="shared" si="34"/>
        <v>141</v>
      </c>
      <c r="R99">
        <v>159.19999999999999</v>
      </c>
      <c r="S99">
        <f t="shared" si="35"/>
        <v>159.19999999999999</v>
      </c>
      <c r="T99">
        <v>111.7</v>
      </c>
      <c r="U99">
        <f t="shared" si="36"/>
        <v>111.7</v>
      </c>
      <c r="V99">
        <v>164</v>
      </c>
      <c r="W99">
        <f t="shared" si="37"/>
        <v>164</v>
      </c>
      <c r="X99">
        <v>160.6</v>
      </c>
      <c r="Y99">
        <f t="shared" si="38"/>
        <v>160.6</v>
      </c>
      <c r="Z99">
        <v>166.4</v>
      </c>
      <c r="AA99">
        <f t="shared" si="39"/>
        <v>166.4</v>
      </c>
      <c r="AB99">
        <v>154.5</v>
      </c>
      <c r="AC99">
        <f t="shared" si="40"/>
        <v>154.5</v>
      </c>
      <c r="AD99">
        <v>186.1</v>
      </c>
      <c r="AE99">
        <f t="shared" si="41"/>
        <v>186.1</v>
      </c>
      <c r="AF99">
        <v>159.6</v>
      </c>
      <c r="AG99">
        <f t="shared" si="42"/>
        <v>159.6</v>
      </c>
      <c r="AH99">
        <v>154.4</v>
      </c>
      <c r="AI99">
        <f t="shared" si="43"/>
        <v>154.4</v>
      </c>
      <c r="AJ99">
        <v>158.9</v>
      </c>
      <c r="AK99">
        <f t="shared" si="44"/>
        <v>158.9</v>
      </c>
      <c r="AL99" t="s">
        <v>48</v>
      </c>
      <c r="AN99">
        <v>156</v>
      </c>
      <c r="AO99">
        <f t="shared" si="45"/>
        <v>156</v>
      </c>
      <c r="AP99">
        <v>154.80000000000001</v>
      </c>
      <c r="AQ99">
        <f t="shared" si="46"/>
        <v>154.80000000000001</v>
      </c>
      <c r="AR99">
        <v>164.6</v>
      </c>
      <c r="AS99">
        <f t="shared" si="47"/>
        <v>164.6</v>
      </c>
      <c r="AT99">
        <v>151.30000000000001</v>
      </c>
      <c r="AU99">
        <f t="shared" si="48"/>
        <v>151.30000000000001</v>
      </c>
      <c r="AV99">
        <v>157.80000000000001</v>
      </c>
      <c r="AW99">
        <f t="shared" si="49"/>
        <v>157.80000000000001</v>
      </c>
      <c r="AX99">
        <v>163.80000000000001</v>
      </c>
      <c r="AY99">
        <f t="shared" si="50"/>
        <v>163.80000000000001</v>
      </c>
      <c r="AZ99">
        <v>153.1</v>
      </c>
      <c r="BA99">
        <f t="shared" si="51"/>
        <v>153.1</v>
      </c>
      <c r="BB99">
        <v>157.30000000000001</v>
      </c>
      <c r="BC99">
        <f t="shared" si="52"/>
        <v>157.30000000000001</v>
      </c>
      <c r="BD99">
        <v>156.69999999999999</v>
      </c>
      <c r="BE99">
        <f t="shared" si="53"/>
        <v>156.69999999999999</v>
      </c>
      <c r="BG99" t="s">
        <v>33</v>
      </c>
      <c r="BH99">
        <v>2015</v>
      </c>
      <c r="BI99" t="s">
        <v>42</v>
      </c>
      <c r="BJ99">
        <v>121.6</v>
      </c>
      <c r="BK99">
        <f t="shared" si="27"/>
        <v>121.6</v>
      </c>
      <c r="BM99" t="s">
        <v>30</v>
      </c>
      <c r="BN99">
        <v>159.9</v>
      </c>
    </row>
    <row r="100" spans="1:66" x14ac:dyDescent="0.3">
      <c r="A100" t="s">
        <v>30</v>
      </c>
      <c r="B100">
        <v>2021</v>
      </c>
      <c r="C100" t="s">
        <v>37</v>
      </c>
      <c r="D100">
        <v>142.69999999999999</v>
      </c>
      <c r="E100">
        <f t="shared" si="28"/>
        <v>142.69999999999999</v>
      </c>
      <c r="F100">
        <v>195.5</v>
      </c>
      <c r="G100">
        <f t="shared" si="29"/>
        <v>195.5</v>
      </c>
      <c r="H100">
        <v>163.4</v>
      </c>
      <c r="I100">
        <f t="shared" si="30"/>
        <v>163.4</v>
      </c>
      <c r="J100">
        <v>155</v>
      </c>
      <c r="K100">
        <f t="shared" si="31"/>
        <v>155</v>
      </c>
      <c r="L100">
        <v>175.2</v>
      </c>
      <c r="M100">
        <f t="shared" si="32"/>
        <v>175.2</v>
      </c>
      <c r="N100">
        <v>160.6</v>
      </c>
      <c r="O100">
        <f t="shared" si="33"/>
        <v>160.6</v>
      </c>
      <c r="P100">
        <v>135.1</v>
      </c>
      <c r="Q100">
        <f t="shared" si="34"/>
        <v>135.1</v>
      </c>
      <c r="R100">
        <v>161.1</v>
      </c>
      <c r="S100">
        <f t="shared" si="35"/>
        <v>161.1</v>
      </c>
      <c r="T100">
        <v>112.2</v>
      </c>
      <c r="U100">
        <f t="shared" si="36"/>
        <v>112.2</v>
      </c>
      <c r="V100">
        <v>164.4</v>
      </c>
      <c r="W100">
        <f t="shared" si="37"/>
        <v>164.4</v>
      </c>
      <c r="X100">
        <v>161.9</v>
      </c>
      <c r="Y100">
        <f t="shared" si="38"/>
        <v>161.9</v>
      </c>
      <c r="Z100">
        <v>166.8</v>
      </c>
      <c r="AA100">
        <f t="shared" si="39"/>
        <v>166.8</v>
      </c>
      <c r="AB100">
        <v>155.6</v>
      </c>
      <c r="AC100">
        <f t="shared" si="40"/>
        <v>155.6</v>
      </c>
      <c r="AD100">
        <v>186.8</v>
      </c>
      <c r="AE100">
        <f t="shared" si="41"/>
        <v>186.8</v>
      </c>
      <c r="AF100">
        <v>160.69999999999999</v>
      </c>
      <c r="AG100">
        <f t="shared" si="42"/>
        <v>160.69999999999999</v>
      </c>
      <c r="AH100">
        <v>155.1</v>
      </c>
      <c r="AI100">
        <f t="shared" si="43"/>
        <v>155.1</v>
      </c>
      <c r="AJ100">
        <v>159.9</v>
      </c>
      <c r="AK100">
        <f t="shared" si="44"/>
        <v>159.9</v>
      </c>
      <c r="AL100" t="s">
        <v>48</v>
      </c>
      <c r="AN100">
        <v>156</v>
      </c>
      <c r="AO100">
        <f t="shared" si="45"/>
        <v>156</v>
      </c>
      <c r="AP100">
        <v>155.5</v>
      </c>
      <c r="AQ100">
        <f t="shared" si="46"/>
        <v>155.5</v>
      </c>
      <c r="AR100">
        <v>165.3</v>
      </c>
      <c r="AS100">
        <f t="shared" si="47"/>
        <v>165.3</v>
      </c>
      <c r="AT100">
        <v>151.69999999999999</v>
      </c>
      <c r="AU100">
        <f t="shared" si="48"/>
        <v>151.69999999999999</v>
      </c>
      <c r="AV100">
        <v>158.6</v>
      </c>
      <c r="AW100">
        <f t="shared" si="49"/>
        <v>158.6</v>
      </c>
      <c r="AX100">
        <v>164.1</v>
      </c>
      <c r="AY100">
        <f t="shared" si="50"/>
        <v>164.1</v>
      </c>
      <c r="AZ100">
        <v>154.6</v>
      </c>
      <c r="BA100">
        <f t="shared" si="51"/>
        <v>154.6</v>
      </c>
      <c r="BB100">
        <v>158</v>
      </c>
      <c r="BC100">
        <f t="shared" si="52"/>
        <v>158</v>
      </c>
      <c r="BD100">
        <v>157.6</v>
      </c>
      <c r="BE100">
        <f t="shared" si="53"/>
        <v>157.6</v>
      </c>
      <c r="BG100" t="s">
        <v>34</v>
      </c>
      <c r="BH100">
        <v>2015</v>
      </c>
      <c r="BI100" t="s">
        <v>42</v>
      </c>
      <c r="BJ100">
        <v>121.6</v>
      </c>
      <c r="BK100">
        <f t="shared" si="27"/>
        <v>121.6</v>
      </c>
      <c r="BM100" t="s">
        <v>30</v>
      </c>
      <c r="BN100">
        <v>161.4</v>
      </c>
    </row>
    <row r="101" spans="1:66" x14ac:dyDescent="0.3">
      <c r="A101" t="s">
        <v>30</v>
      </c>
      <c r="B101">
        <v>2021</v>
      </c>
      <c r="C101" t="s">
        <v>38</v>
      </c>
      <c r="D101">
        <v>145.1</v>
      </c>
      <c r="E101">
        <f t="shared" si="28"/>
        <v>145.1</v>
      </c>
      <c r="F101">
        <v>198.5</v>
      </c>
      <c r="G101">
        <f t="shared" si="29"/>
        <v>198.5</v>
      </c>
      <c r="H101">
        <v>168.6</v>
      </c>
      <c r="I101">
        <f t="shared" si="30"/>
        <v>168.6</v>
      </c>
      <c r="J101">
        <v>155.80000000000001</v>
      </c>
      <c r="K101">
        <f t="shared" si="31"/>
        <v>155.80000000000001</v>
      </c>
      <c r="L101">
        <v>184.4</v>
      </c>
      <c r="M101">
        <f t="shared" si="32"/>
        <v>184.4</v>
      </c>
      <c r="N101">
        <v>162.30000000000001</v>
      </c>
      <c r="O101">
        <f t="shared" si="33"/>
        <v>162.30000000000001</v>
      </c>
      <c r="P101">
        <v>138.4</v>
      </c>
      <c r="Q101">
        <f t="shared" si="34"/>
        <v>138.4</v>
      </c>
      <c r="R101">
        <v>165.1</v>
      </c>
      <c r="S101">
        <f t="shared" si="35"/>
        <v>165.1</v>
      </c>
      <c r="T101">
        <v>114.3</v>
      </c>
      <c r="U101">
        <f t="shared" si="36"/>
        <v>114.3</v>
      </c>
      <c r="V101">
        <v>169.7</v>
      </c>
      <c r="W101">
        <f t="shared" si="37"/>
        <v>169.7</v>
      </c>
      <c r="X101">
        <v>164.6</v>
      </c>
      <c r="Y101">
        <f t="shared" si="38"/>
        <v>164.6</v>
      </c>
      <c r="Z101">
        <v>169.8</v>
      </c>
      <c r="AA101">
        <f t="shared" si="39"/>
        <v>169.8</v>
      </c>
      <c r="AB101">
        <v>158.69999999999999</v>
      </c>
      <c r="AC101">
        <f t="shared" si="40"/>
        <v>158.69999999999999</v>
      </c>
      <c r="AD101">
        <v>189.6</v>
      </c>
      <c r="AE101">
        <f t="shared" si="41"/>
        <v>189.6</v>
      </c>
      <c r="AF101">
        <v>165.3</v>
      </c>
      <c r="AG101">
        <f t="shared" si="42"/>
        <v>165.3</v>
      </c>
      <c r="AH101">
        <v>160.6</v>
      </c>
      <c r="AI101">
        <f t="shared" si="43"/>
        <v>160.6</v>
      </c>
      <c r="AJ101">
        <v>164.5</v>
      </c>
      <c r="AK101">
        <f t="shared" si="44"/>
        <v>164.5</v>
      </c>
      <c r="AL101" t="s">
        <v>32</v>
      </c>
      <c r="AN101">
        <v>161.69999999999999</v>
      </c>
      <c r="AO101">
        <f t="shared" si="45"/>
        <v>161.69999999999999</v>
      </c>
      <c r="AP101">
        <v>158.80000000000001</v>
      </c>
      <c r="AQ101">
        <f t="shared" si="46"/>
        <v>158.80000000000001</v>
      </c>
      <c r="AR101">
        <v>169.1</v>
      </c>
      <c r="AS101">
        <f t="shared" si="47"/>
        <v>169.1</v>
      </c>
      <c r="AT101">
        <v>153.19999999999999</v>
      </c>
      <c r="AU101">
        <f t="shared" si="48"/>
        <v>153.19999999999999</v>
      </c>
      <c r="AV101">
        <v>160</v>
      </c>
      <c r="AW101">
        <f t="shared" si="49"/>
        <v>160</v>
      </c>
      <c r="AX101">
        <v>167.6</v>
      </c>
      <c r="AY101">
        <f t="shared" si="50"/>
        <v>167.6</v>
      </c>
      <c r="AZ101">
        <v>159.30000000000001</v>
      </c>
      <c r="BA101">
        <f t="shared" si="51"/>
        <v>159.30000000000001</v>
      </c>
      <c r="BB101">
        <v>161.1</v>
      </c>
      <c r="BC101">
        <f t="shared" si="52"/>
        <v>161.1</v>
      </c>
      <c r="BD101">
        <v>161.1</v>
      </c>
      <c r="BE101">
        <f t="shared" si="53"/>
        <v>161.1</v>
      </c>
      <c r="BG101" t="s">
        <v>30</v>
      </c>
      <c r="BH101">
        <v>2015</v>
      </c>
      <c r="BI101" t="s">
        <v>43</v>
      </c>
      <c r="BJ101" t="s">
        <v>32</v>
      </c>
      <c r="BK101">
        <f t="shared" si="27"/>
        <v>122.4</v>
      </c>
      <c r="BM101" t="s">
        <v>30</v>
      </c>
      <c r="BN101">
        <v>161.6</v>
      </c>
    </row>
    <row r="102" spans="1:66" x14ac:dyDescent="0.3">
      <c r="A102" t="s">
        <v>30</v>
      </c>
      <c r="B102">
        <v>2021</v>
      </c>
      <c r="C102" t="s">
        <v>39</v>
      </c>
      <c r="D102">
        <v>145.6</v>
      </c>
      <c r="E102">
        <f t="shared" si="28"/>
        <v>145.6</v>
      </c>
      <c r="F102">
        <v>200.1</v>
      </c>
      <c r="G102">
        <f t="shared" si="29"/>
        <v>200.1</v>
      </c>
      <c r="H102">
        <v>179.3</v>
      </c>
      <c r="I102">
        <f t="shared" si="30"/>
        <v>179.3</v>
      </c>
      <c r="J102">
        <v>156.1</v>
      </c>
      <c r="K102">
        <f t="shared" si="31"/>
        <v>156.1</v>
      </c>
      <c r="L102">
        <v>190.4</v>
      </c>
      <c r="M102">
        <f t="shared" si="32"/>
        <v>190.4</v>
      </c>
      <c r="N102">
        <v>158.6</v>
      </c>
      <c r="O102">
        <f t="shared" si="33"/>
        <v>158.6</v>
      </c>
      <c r="P102">
        <v>144.69999999999999</v>
      </c>
      <c r="Q102">
        <f t="shared" si="34"/>
        <v>144.69999999999999</v>
      </c>
      <c r="R102">
        <v>165.5</v>
      </c>
      <c r="S102">
        <f t="shared" si="35"/>
        <v>165.5</v>
      </c>
      <c r="T102">
        <v>114.6</v>
      </c>
      <c r="U102">
        <f t="shared" si="36"/>
        <v>114.6</v>
      </c>
      <c r="V102">
        <v>170</v>
      </c>
      <c r="W102">
        <f t="shared" si="37"/>
        <v>170</v>
      </c>
      <c r="X102">
        <v>165.5</v>
      </c>
      <c r="Y102">
        <f t="shared" si="38"/>
        <v>165.5</v>
      </c>
      <c r="Z102">
        <v>171.7</v>
      </c>
      <c r="AA102">
        <f t="shared" si="39"/>
        <v>171.7</v>
      </c>
      <c r="AB102">
        <v>160.5</v>
      </c>
      <c r="AC102">
        <f t="shared" si="40"/>
        <v>160.5</v>
      </c>
      <c r="AD102">
        <v>189.1</v>
      </c>
      <c r="AE102">
        <f t="shared" si="41"/>
        <v>189.1</v>
      </c>
      <c r="AF102">
        <v>165.3</v>
      </c>
      <c r="AG102">
        <f t="shared" si="42"/>
        <v>165.3</v>
      </c>
      <c r="AH102">
        <v>159.9</v>
      </c>
      <c r="AI102">
        <f t="shared" si="43"/>
        <v>159.9</v>
      </c>
      <c r="AJ102">
        <v>164.6</v>
      </c>
      <c r="AK102">
        <f t="shared" si="44"/>
        <v>164.6</v>
      </c>
      <c r="AL102" t="s">
        <v>32</v>
      </c>
      <c r="AN102">
        <v>162.1</v>
      </c>
      <c r="AO102">
        <f t="shared" si="45"/>
        <v>162.1</v>
      </c>
      <c r="AP102">
        <v>159.19999999999999</v>
      </c>
      <c r="AQ102">
        <f t="shared" si="46"/>
        <v>159.19999999999999</v>
      </c>
      <c r="AR102">
        <v>169.7</v>
      </c>
      <c r="AS102">
        <f t="shared" si="47"/>
        <v>169.7</v>
      </c>
      <c r="AT102">
        <v>154.19999999999999</v>
      </c>
      <c r="AU102">
        <f t="shared" si="48"/>
        <v>154.19999999999999</v>
      </c>
      <c r="AV102">
        <v>160.4</v>
      </c>
      <c r="AW102">
        <f t="shared" si="49"/>
        <v>160.4</v>
      </c>
      <c r="AX102">
        <v>166.8</v>
      </c>
      <c r="AY102">
        <f t="shared" si="50"/>
        <v>166.8</v>
      </c>
      <c r="AZ102">
        <v>159.4</v>
      </c>
      <c r="BA102">
        <f t="shared" si="51"/>
        <v>159.4</v>
      </c>
      <c r="BB102">
        <v>161.5</v>
      </c>
      <c r="BC102">
        <f t="shared" si="52"/>
        <v>161.5</v>
      </c>
      <c r="BD102">
        <v>162.1</v>
      </c>
      <c r="BE102">
        <f t="shared" si="53"/>
        <v>162.1</v>
      </c>
      <c r="BG102" t="s">
        <v>33</v>
      </c>
      <c r="BH102">
        <v>2015</v>
      </c>
      <c r="BI102" t="s">
        <v>43</v>
      </c>
      <c r="BJ102">
        <v>122.4</v>
      </c>
      <c r="BK102">
        <f t="shared" si="27"/>
        <v>122.4</v>
      </c>
      <c r="BM102" t="s">
        <v>30</v>
      </c>
      <c r="BN102">
        <v>160.5</v>
      </c>
    </row>
    <row r="103" spans="1:66" x14ac:dyDescent="0.3">
      <c r="A103" t="s">
        <v>30</v>
      </c>
      <c r="B103">
        <v>2021</v>
      </c>
      <c r="C103" t="s">
        <v>40</v>
      </c>
      <c r="D103">
        <v>145.1</v>
      </c>
      <c r="E103">
        <f t="shared" si="28"/>
        <v>145.1</v>
      </c>
      <c r="F103">
        <v>204.5</v>
      </c>
      <c r="G103">
        <f t="shared" si="29"/>
        <v>204.5</v>
      </c>
      <c r="H103">
        <v>180.4</v>
      </c>
      <c r="I103">
        <f t="shared" si="30"/>
        <v>180.4</v>
      </c>
      <c r="J103">
        <v>157.1</v>
      </c>
      <c r="K103">
        <f t="shared" si="31"/>
        <v>157.1</v>
      </c>
      <c r="L103">
        <v>188.7</v>
      </c>
      <c r="M103">
        <f t="shared" si="32"/>
        <v>188.7</v>
      </c>
      <c r="N103">
        <v>157.69999999999999</v>
      </c>
      <c r="O103">
        <f t="shared" si="33"/>
        <v>157.69999999999999</v>
      </c>
      <c r="P103">
        <v>152.80000000000001</v>
      </c>
      <c r="Q103">
        <f t="shared" si="34"/>
        <v>152.80000000000001</v>
      </c>
      <c r="R103">
        <v>163.6</v>
      </c>
      <c r="S103">
        <f t="shared" si="35"/>
        <v>163.6</v>
      </c>
      <c r="T103">
        <v>113.9</v>
      </c>
      <c r="U103">
        <f t="shared" si="36"/>
        <v>113.9</v>
      </c>
      <c r="V103">
        <v>169.7</v>
      </c>
      <c r="W103">
        <f t="shared" si="37"/>
        <v>169.7</v>
      </c>
      <c r="X103">
        <v>166.2</v>
      </c>
      <c r="Y103">
        <f t="shared" si="38"/>
        <v>166.2</v>
      </c>
      <c r="Z103">
        <v>171</v>
      </c>
      <c r="AA103">
        <f t="shared" si="39"/>
        <v>171</v>
      </c>
      <c r="AB103">
        <v>161.69999999999999</v>
      </c>
      <c r="AC103">
        <f t="shared" si="40"/>
        <v>161.69999999999999</v>
      </c>
      <c r="AD103">
        <v>189.7</v>
      </c>
      <c r="AE103">
        <f t="shared" si="41"/>
        <v>189.7</v>
      </c>
      <c r="AF103">
        <v>166</v>
      </c>
      <c r="AG103">
        <f t="shared" si="42"/>
        <v>166</v>
      </c>
      <c r="AH103">
        <v>161.1</v>
      </c>
      <c r="AI103">
        <f t="shared" si="43"/>
        <v>161.1</v>
      </c>
      <c r="AJ103">
        <v>165.3</v>
      </c>
      <c r="AK103">
        <f t="shared" si="44"/>
        <v>165.3</v>
      </c>
      <c r="AL103" t="s">
        <v>32</v>
      </c>
      <c r="AN103">
        <v>162.5</v>
      </c>
      <c r="AO103">
        <f t="shared" si="45"/>
        <v>162.5</v>
      </c>
      <c r="AP103">
        <v>160.30000000000001</v>
      </c>
      <c r="AQ103">
        <f t="shared" si="46"/>
        <v>160.30000000000001</v>
      </c>
      <c r="AR103">
        <v>170.4</v>
      </c>
      <c r="AS103">
        <f t="shared" si="47"/>
        <v>170.4</v>
      </c>
      <c r="AT103">
        <v>157.1</v>
      </c>
      <c r="AU103">
        <f t="shared" si="48"/>
        <v>157.1</v>
      </c>
      <c r="AV103">
        <v>160.69999999999999</v>
      </c>
      <c r="AW103">
        <f t="shared" si="49"/>
        <v>160.69999999999999</v>
      </c>
      <c r="AX103">
        <v>167.2</v>
      </c>
      <c r="AY103">
        <f t="shared" si="50"/>
        <v>167.2</v>
      </c>
      <c r="AZ103">
        <v>160.4</v>
      </c>
      <c r="BA103">
        <f t="shared" si="51"/>
        <v>160.4</v>
      </c>
      <c r="BB103">
        <v>162.80000000000001</v>
      </c>
      <c r="BC103">
        <f t="shared" si="52"/>
        <v>162.80000000000001</v>
      </c>
      <c r="BD103">
        <v>163.19999999999999</v>
      </c>
      <c r="BE103">
        <f t="shared" si="53"/>
        <v>163.19999999999999</v>
      </c>
      <c r="BG103" t="s">
        <v>34</v>
      </c>
      <c r="BH103">
        <v>2015</v>
      </c>
      <c r="BI103" t="s">
        <v>43</v>
      </c>
      <c r="BJ103">
        <v>122.4</v>
      </c>
      <c r="BK103">
        <f t="shared" si="27"/>
        <v>122.4</v>
      </c>
      <c r="BM103" t="s">
        <v>30</v>
      </c>
      <c r="BN103">
        <v>161.5</v>
      </c>
    </row>
    <row r="104" spans="1:66" x14ac:dyDescent="0.3">
      <c r="A104" t="s">
        <v>30</v>
      </c>
      <c r="B104">
        <v>2021</v>
      </c>
      <c r="C104" t="s">
        <v>41</v>
      </c>
      <c r="D104">
        <v>144.9</v>
      </c>
      <c r="E104">
        <f t="shared" si="28"/>
        <v>144.9</v>
      </c>
      <c r="F104">
        <v>202.3</v>
      </c>
      <c r="G104">
        <f t="shared" si="29"/>
        <v>202.3</v>
      </c>
      <c r="H104">
        <v>176.5</v>
      </c>
      <c r="I104">
        <f t="shared" si="30"/>
        <v>176.5</v>
      </c>
      <c r="J104">
        <v>157.5</v>
      </c>
      <c r="K104">
        <f t="shared" si="31"/>
        <v>157.5</v>
      </c>
      <c r="L104">
        <v>190.9</v>
      </c>
      <c r="M104">
        <f t="shared" si="32"/>
        <v>190.9</v>
      </c>
      <c r="N104">
        <v>155.69999999999999</v>
      </c>
      <c r="O104">
        <f t="shared" si="33"/>
        <v>155.69999999999999</v>
      </c>
      <c r="P104">
        <v>153.9</v>
      </c>
      <c r="Q104">
        <f t="shared" si="34"/>
        <v>153.9</v>
      </c>
      <c r="R104">
        <v>162.80000000000001</v>
      </c>
      <c r="S104">
        <f t="shared" si="35"/>
        <v>162.80000000000001</v>
      </c>
      <c r="T104">
        <v>115.2</v>
      </c>
      <c r="U104">
        <f t="shared" si="36"/>
        <v>115.2</v>
      </c>
      <c r="V104">
        <v>169.8</v>
      </c>
      <c r="W104">
        <f t="shared" si="37"/>
        <v>169.8</v>
      </c>
      <c r="X104">
        <v>167.6</v>
      </c>
      <c r="Y104">
        <f t="shared" si="38"/>
        <v>167.6</v>
      </c>
      <c r="Z104">
        <v>171.9</v>
      </c>
      <c r="AA104">
        <f t="shared" si="39"/>
        <v>171.9</v>
      </c>
      <c r="AB104">
        <v>161.80000000000001</v>
      </c>
      <c r="AC104">
        <f t="shared" si="40"/>
        <v>161.80000000000001</v>
      </c>
      <c r="AD104">
        <v>190.2</v>
      </c>
      <c r="AE104">
        <f t="shared" si="41"/>
        <v>190.2</v>
      </c>
      <c r="AF104">
        <v>167</v>
      </c>
      <c r="AG104">
        <f t="shared" si="42"/>
        <v>167</v>
      </c>
      <c r="AH104">
        <v>162.6</v>
      </c>
      <c r="AI104">
        <f t="shared" si="43"/>
        <v>162.6</v>
      </c>
      <c r="AJ104">
        <v>166.3</v>
      </c>
      <c r="AK104">
        <f t="shared" si="44"/>
        <v>166.3</v>
      </c>
      <c r="AL104" t="s">
        <v>32</v>
      </c>
      <c r="AN104">
        <v>163.1</v>
      </c>
      <c r="AO104">
        <f t="shared" si="45"/>
        <v>163.1</v>
      </c>
      <c r="AP104">
        <v>160.9</v>
      </c>
      <c r="AQ104">
        <f t="shared" si="46"/>
        <v>160.9</v>
      </c>
      <c r="AR104">
        <v>171.1</v>
      </c>
      <c r="AS104">
        <f t="shared" si="47"/>
        <v>171.1</v>
      </c>
      <c r="AT104">
        <v>157.69999999999999</v>
      </c>
      <c r="AU104">
        <f t="shared" si="48"/>
        <v>157.69999999999999</v>
      </c>
      <c r="AV104">
        <v>161.1</v>
      </c>
      <c r="AW104">
        <f t="shared" si="49"/>
        <v>161.1</v>
      </c>
      <c r="AX104">
        <v>167.5</v>
      </c>
      <c r="AY104">
        <f t="shared" si="50"/>
        <v>167.5</v>
      </c>
      <c r="AZ104">
        <v>160.30000000000001</v>
      </c>
      <c r="BA104">
        <f t="shared" si="51"/>
        <v>160.30000000000001</v>
      </c>
      <c r="BB104">
        <v>163.30000000000001</v>
      </c>
      <c r="BC104">
        <f t="shared" si="52"/>
        <v>163.30000000000001</v>
      </c>
      <c r="BD104">
        <v>163.6</v>
      </c>
      <c r="BE104">
        <f t="shared" si="53"/>
        <v>163.6</v>
      </c>
      <c r="BG104" t="s">
        <v>30</v>
      </c>
      <c r="BH104">
        <v>2015</v>
      </c>
      <c r="BI104" t="s">
        <v>45</v>
      </c>
      <c r="BJ104" t="s">
        <v>32</v>
      </c>
      <c r="BK104">
        <f t="shared" si="27"/>
        <v>122.9</v>
      </c>
      <c r="BM104" t="s">
        <v>30</v>
      </c>
      <c r="BN104">
        <v>162.1</v>
      </c>
    </row>
    <row r="105" spans="1:66" x14ac:dyDescent="0.3">
      <c r="A105" t="s">
        <v>30</v>
      </c>
      <c r="B105">
        <v>2021</v>
      </c>
      <c r="C105" t="s">
        <v>42</v>
      </c>
      <c r="D105">
        <v>145.4</v>
      </c>
      <c r="E105">
        <f t="shared" si="28"/>
        <v>145.4</v>
      </c>
      <c r="F105">
        <v>202.1</v>
      </c>
      <c r="G105">
        <f t="shared" si="29"/>
        <v>202.1</v>
      </c>
      <c r="H105">
        <v>172</v>
      </c>
      <c r="I105">
        <f t="shared" si="30"/>
        <v>172</v>
      </c>
      <c r="J105">
        <v>158</v>
      </c>
      <c r="K105">
        <f t="shared" si="31"/>
        <v>158</v>
      </c>
      <c r="L105">
        <v>195.5</v>
      </c>
      <c r="M105">
        <f t="shared" si="32"/>
        <v>195.5</v>
      </c>
      <c r="N105">
        <v>152.69999999999999</v>
      </c>
      <c r="O105">
        <f t="shared" si="33"/>
        <v>152.69999999999999</v>
      </c>
      <c r="P105">
        <v>151.4</v>
      </c>
      <c r="Q105">
        <f t="shared" si="34"/>
        <v>151.4</v>
      </c>
      <c r="R105">
        <v>163.9</v>
      </c>
      <c r="S105">
        <f t="shared" si="35"/>
        <v>163.9</v>
      </c>
      <c r="T105">
        <v>119.3</v>
      </c>
      <c r="U105">
        <f t="shared" si="36"/>
        <v>119.3</v>
      </c>
      <c r="V105">
        <v>170.1</v>
      </c>
      <c r="W105">
        <f t="shared" si="37"/>
        <v>170.1</v>
      </c>
      <c r="X105">
        <v>168.3</v>
      </c>
      <c r="Y105">
        <f t="shared" si="38"/>
        <v>168.3</v>
      </c>
      <c r="Z105">
        <v>172.8</v>
      </c>
      <c r="AA105">
        <f t="shared" si="39"/>
        <v>172.8</v>
      </c>
      <c r="AB105">
        <v>162.1</v>
      </c>
      <c r="AC105">
        <f t="shared" si="40"/>
        <v>162.1</v>
      </c>
      <c r="AD105">
        <v>190.5</v>
      </c>
      <c r="AE105">
        <f t="shared" si="41"/>
        <v>190.5</v>
      </c>
      <c r="AF105">
        <v>167.7</v>
      </c>
      <c r="AG105">
        <f t="shared" si="42"/>
        <v>167.7</v>
      </c>
      <c r="AH105">
        <v>163.6</v>
      </c>
      <c r="AI105">
        <f t="shared" si="43"/>
        <v>163.6</v>
      </c>
      <c r="AJ105">
        <v>167.1</v>
      </c>
      <c r="AK105">
        <f t="shared" si="44"/>
        <v>167.1</v>
      </c>
      <c r="AL105" t="s">
        <v>32</v>
      </c>
      <c r="AN105">
        <v>163.69999999999999</v>
      </c>
      <c r="AO105">
        <f t="shared" si="45"/>
        <v>163.69999999999999</v>
      </c>
      <c r="AP105">
        <v>161.30000000000001</v>
      </c>
      <c r="AQ105">
        <f t="shared" si="46"/>
        <v>161.30000000000001</v>
      </c>
      <c r="AR105">
        <v>171.9</v>
      </c>
      <c r="AS105">
        <f t="shared" si="47"/>
        <v>171.9</v>
      </c>
      <c r="AT105">
        <v>157.80000000000001</v>
      </c>
      <c r="AU105">
        <f t="shared" si="48"/>
        <v>157.80000000000001</v>
      </c>
      <c r="AV105">
        <v>162.69999999999999</v>
      </c>
      <c r="AW105">
        <f t="shared" si="49"/>
        <v>162.69999999999999</v>
      </c>
      <c r="AX105">
        <v>168.5</v>
      </c>
      <c r="AY105">
        <f t="shared" si="50"/>
        <v>168.5</v>
      </c>
      <c r="AZ105">
        <v>160.19999999999999</v>
      </c>
      <c r="BA105">
        <f t="shared" si="51"/>
        <v>160.19999999999999</v>
      </c>
      <c r="BB105">
        <v>163.80000000000001</v>
      </c>
      <c r="BC105">
        <f t="shared" si="52"/>
        <v>163.80000000000001</v>
      </c>
      <c r="BD105">
        <v>164</v>
      </c>
      <c r="BE105">
        <f t="shared" si="53"/>
        <v>164</v>
      </c>
      <c r="BG105" t="s">
        <v>33</v>
      </c>
      <c r="BH105">
        <v>2015</v>
      </c>
      <c r="BI105" t="s">
        <v>45</v>
      </c>
      <c r="BJ105">
        <v>122.9</v>
      </c>
      <c r="BK105">
        <f t="shared" si="27"/>
        <v>122.9</v>
      </c>
      <c r="BM105" t="s">
        <v>30</v>
      </c>
      <c r="BN105">
        <v>162.1</v>
      </c>
    </row>
    <row r="106" spans="1:66" x14ac:dyDescent="0.3">
      <c r="A106" t="s">
        <v>30</v>
      </c>
      <c r="B106">
        <v>2021</v>
      </c>
      <c r="C106" t="s">
        <v>43</v>
      </c>
      <c r="D106">
        <v>146.1</v>
      </c>
      <c r="E106">
        <f t="shared" si="28"/>
        <v>146.1</v>
      </c>
      <c r="F106">
        <v>202.5</v>
      </c>
      <c r="G106">
        <f t="shared" si="29"/>
        <v>202.5</v>
      </c>
      <c r="H106">
        <v>170.1</v>
      </c>
      <c r="I106">
        <f t="shared" si="30"/>
        <v>170.1</v>
      </c>
      <c r="J106">
        <v>158.4</v>
      </c>
      <c r="K106">
        <f t="shared" si="31"/>
        <v>158.4</v>
      </c>
      <c r="L106">
        <v>198.8</v>
      </c>
      <c r="M106">
        <f t="shared" si="32"/>
        <v>198.8</v>
      </c>
      <c r="N106">
        <v>152.6</v>
      </c>
      <c r="O106">
        <f t="shared" si="33"/>
        <v>152.6</v>
      </c>
      <c r="P106">
        <v>170.4</v>
      </c>
      <c r="Q106">
        <f t="shared" si="34"/>
        <v>170.4</v>
      </c>
      <c r="R106">
        <v>165.2</v>
      </c>
      <c r="S106">
        <f t="shared" si="35"/>
        <v>165.2</v>
      </c>
      <c r="T106">
        <v>121.6</v>
      </c>
      <c r="U106">
        <f t="shared" si="36"/>
        <v>121.6</v>
      </c>
      <c r="V106">
        <v>170.6</v>
      </c>
      <c r="W106">
        <f t="shared" si="37"/>
        <v>170.6</v>
      </c>
      <c r="X106">
        <v>168.8</v>
      </c>
      <c r="Y106">
        <f t="shared" si="38"/>
        <v>168.8</v>
      </c>
      <c r="Z106">
        <v>173.6</v>
      </c>
      <c r="AA106">
        <f t="shared" si="39"/>
        <v>173.6</v>
      </c>
      <c r="AB106">
        <v>165.5</v>
      </c>
      <c r="AC106">
        <f t="shared" si="40"/>
        <v>165.5</v>
      </c>
      <c r="AD106">
        <v>191.2</v>
      </c>
      <c r="AE106">
        <f t="shared" si="41"/>
        <v>191.2</v>
      </c>
      <c r="AF106">
        <v>168.9</v>
      </c>
      <c r="AG106">
        <f t="shared" si="42"/>
        <v>168.9</v>
      </c>
      <c r="AH106">
        <v>164.8</v>
      </c>
      <c r="AI106">
        <f t="shared" si="43"/>
        <v>164.8</v>
      </c>
      <c r="AJ106">
        <v>168.3</v>
      </c>
      <c r="AK106">
        <f t="shared" si="44"/>
        <v>168.3</v>
      </c>
      <c r="AL106" t="s">
        <v>32</v>
      </c>
      <c r="AN106">
        <v>165.5</v>
      </c>
      <c r="AO106">
        <f t="shared" si="45"/>
        <v>165.5</v>
      </c>
      <c r="AP106">
        <v>162</v>
      </c>
      <c r="AQ106">
        <f t="shared" si="46"/>
        <v>162</v>
      </c>
      <c r="AR106">
        <v>172.5</v>
      </c>
      <c r="AS106">
        <f t="shared" si="47"/>
        <v>172.5</v>
      </c>
      <c r="AT106">
        <v>159.5</v>
      </c>
      <c r="AU106">
        <f t="shared" si="48"/>
        <v>159.5</v>
      </c>
      <c r="AV106">
        <v>163.19999999999999</v>
      </c>
      <c r="AW106">
        <f t="shared" si="49"/>
        <v>163.19999999999999</v>
      </c>
      <c r="AX106">
        <v>169</v>
      </c>
      <c r="AY106">
        <f t="shared" si="50"/>
        <v>169</v>
      </c>
      <c r="AZ106">
        <v>161.1</v>
      </c>
      <c r="BA106">
        <f t="shared" si="51"/>
        <v>161.1</v>
      </c>
      <c r="BB106">
        <v>164.7</v>
      </c>
      <c r="BC106">
        <f t="shared" si="52"/>
        <v>164.7</v>
      </c>
      <c r="BD106">
        <v>166.3</v>
      </c>
      <c r="BE106">
        <f t="shared" si="53"/>
        <v>166.3</v>
      </c>
      <c r="BG106" t="s">
        <v>34</v>
      </c>
      <c r="BH106">
        <v>2015</v>
      </c>
      <c r="BI106" t="s">
        <v>45</v>
      </c>
      <c r="BJ106">
        <v>122.9</v>
      </c>
      <c r="BK106">
        <f t="shared" si="27"/>
        <v>122.9</v>
      </c>
      <c r="BM106" t="s">
        <v>30</v>
      </c>
      <c r="BN106">
        <v>163.6</v>
      </c>
    </row>
    <row r="107" spans="1:66" x14ac:dyDescent="0.3">
      <c r="A107" t="s">
        <v>30</v>
      </c>
      <c r="B107">
        <v>2021</v>
      </c>
      <c r="C107" t="s">
        <v>45</v>
      </c>
      <c r="D107">
        <v>146.9</v>
      </c>
      <c r="E107">
        <f t="shared" si="28"/>
        <v>146.9</v>
      </c>
      <c r="F107">
        <v>199.8</v>
      </c>
      <c r="G107">
        <f t="shared" si="29"/>
        <v>199.8</v>
      </c>
      <c r="H107">
        <v>171.5</v>
      </c>
      <c r="I107">
        <f t="shared" si="30"/>
        <v>171.5</v>
      </c>
      <c r="J107">
        <v>159.1</v>
      </c>
      <c r="K107">
        <f t="shared" si="31"/>
        <v>159.1</v>
      </c>
      <c r="L107">
        <v>198.4</v>
      </c>
      <c r="M107">
        <f t="shared" si="32"/>
        <v>198.4</v>
      </c>
      <c r="N107">
        <v>153.19999999999999</v>
      </c>
      <c r="O107">
        <f t="shared" si="33"/>
        <v>153.19999999999999</v>
      </c>
      <c r="P107">
        <v>183.9</v>
      </c>
      <c r="Q107">
        <f t="shared" si="34"/>
        <v>183.9</v>
      </c>
      <c r="R107">
        <v>165.4</v>
      </c>
      <c r="S107">
        <f t="shared" si="35"/>
        <v>165.4</v>
      </c>
      <c r="T107">
        <v>122.1</v>
      </c>
      <c r="U107">
        <f t="shared" si="36"/>
        <v>122.1</v>
      </c>
      <c r="V107">
        <v>170.8</v>
      </c>
      <c r="W107">
        <f t="shared" si="37"/>
        <v>170.8</v>
      </c>
      <c r="X107">
        <v>169.1</v>
      </c>
      <c r="Y107">
        <f t="shared" si="38"/>
        <v>169.1</v>
      </c>
      <c r="Z107">
        <v>174.3</v>
      </c>
      <c r="AA107">
        <f t="shared" si="39"/>
        <v>174.3</v>
      </c>
      <c r="AB107">
        <v>167.5</v>
      </c>
      <c r="AC107">
        <f t="shared" si="40"/>
        <v>167.5</v>
      </c>
      <c r="AD107">
        <v>191.4</v>
      </c>
      <c r="AE107">
        <f t="shared" si="41"/>
        <v>191.4</v>
      </c>
      <c r="AF107">
        <v>170.4</v>
      </c>
      <c r="AG107">
        <f t="shared" si="42"/>
        <v>170.4</v>
      </c>
      <c r="AH107">
        <v>166</v>
      </c>
      <c r="AI107">
        <f t="shared" si="43"/>
        <v>166</v>
      </c>
      <c r="AJ107">
        <v>169.8</v>
      </c>
      <c r="AK107">
        <f t="shared" si="44"/>
        <v>169.8</v>
      </c>
      <c r="AL107" t="s">
        <v>32</v>
      </c>
      <c r="AN107">
        <v>165.3</v>
      </c>
      <c r="AO107">
        <f t="shared" si="45"/>
        <v>165.3</v>
      </c>
      <c r="AP107">
        <v>162.9</v>
      </c>
      <c r="AQ107">
        <f t="shared" si="46"/>
        <v>162.9</v>
      </c>
      <c r="AR107">
        <v>173.4</v>
      </c>
      <c r="AS107">
        <f t="shared" si="47"/>
        <v>173.4</v>
      </c>
      <c r="AT107">
        <v>158.9</v>
      </c>
      <c r="AU107">
        <f t="shared" si="48"/>
        <v>158.9</v>
      </c>
      <c r="AV107">
        <v>163.80000000000001</v>
      </c>
      <c r="AW107">
        <f t="shared" si="49"/>
        <v>163.80000000000001</v>
      </c>
      <c r="AX107">
        <v>169.3</v>
      </c>
      <c r="AY107">
        <f t="shared" si="50"/>
        <v>169.3</v>
      </c>
      <c r="AZ107">
        <v>162.4</v>
      </c>
      <c r="BA107">
        <f t="shared" si="51"/>
        <v>162.4</v>
      </c>
      <c r="BB107">
        <v>165.2</v>
      </c>
      <c r="BC107">
        <f t="shared" si="52"/>
        <v>165.2</v>
      </c>
      <c r="BD107">
        <v>167.6</v>
      </c>
      <c r="BE107">
        <f t="shared" si="53"/>
        <v>167.6</v>
      </c>
      <c r="BG107" t="s">
        <v>30</v>
      </c>
      <c r="BH107">
        <v>2015</v>
      </c>
      <c r="BI107" t="s">
        <v>46</v>
      </c>
      <c r="BJ107" t="s">
        <v>32</v>
      </c>
      <c r="BK107">
        <f t="shared" si="27"/>
        <v>122.4</v>
      </c>
      <c r="BM107" t="s">
        <v>30</v>
      </c>
      <c r="BN107">
        <v>164.2</v>
      </c>
    </row>
    <row r="108" spans="1:66" x14ac:dyDescent="0.3">
      <c r="A108" t="s">
        <v>30</v>
      </c>
      <c r="B108">
        <v>2021</v>
      </c>
      <c r="C108" t="s">
        <v>46</v>
      </c>
      <c r="D108">
        <v>147.4</v>
      </c>
      <c r="E108">
        <f t="shared" si="28"/>
        <v>147.4</v>
      </c>
      <c r="F108">
        <v>197</v>
      </c>
      <c r="G108">
        <f t="shared" si="29"/>
        <v>197</v>
      </c>
      <c r="H108">
        <v>176.5</v>
      </c>
      <c r="I108">
        <f t="shared" si="30"/>
        <v>176.5</v>
      </c>
      <c r="J108">
        <v>159.80000000000001</v>
      </c>
      <c r="K108">
        <f t="shared" si="31"/>
        <v>159.80000000000001</v>
      </c>
      <c r="L108">
        <v>195.8</v>
      </c>
      <c r="M108">
        <f t="shared" si="32"/>
        <v>195.8</v>
      </c>
      <c r="N108">
        <v>152</v>
      </c>
      <c r="O108">
        <f t="shared" si="33"/>
        <v>152</v>
      </c>
      <c r="P108">
        <v>172.3</v>
      </c>
      <c r="Q108">
        <f t="shared" si="34"/>
        <v>172.3</v>
      </c>
      <c r="R108">
        <v>164.5</v>
      </c>
      <c r="S108">
        <f t="shared" si="35"/>
        <v>164.5</v>
      </c>
      <c r="T108">
        <v>120.6</v>
      </c>
      <c r="U108">
        <f t="shared" si="36"/>
        <v>120.6</v>
      </c>
      <c r="V108">
        <v>171.7</v>
      </c>
      <c r="W108">
        <f t="shared" si="37"/>
        <v>171.7</v>
      </c>
      <c r="X108">
        <v>169.7</v>
      </c>
      <c r="Y108">
        <f t="shared" si="38"/>
        <v>169.7</v>
      </c>
      <c r="Z108">
        <v>175.1</v>
      </c>
      <c r="AA108">
        <f t="shared" si="39"/>
        <v>175.1</v>
      </c>
      <c r="AB108">
        <v>165.8</v>
      </c>
      <c r="AC108">
        <f t="shared" si="40"/>
        <v>165.8</v>
      </c>
      <c r="AD108">
        <v>190.8</v>
      </c>
      <c r="AE108">
        <f t="shared" si="41"/>
        <v>190.8</v>
      </c>
      <c r="AF108">
        <v>171.8</v>
      </c>
      <c r="AG108">
        <f t="shared" si="42"/>
        <v>171.8</v>
      </c>
      <c r="AH108">
        <v>167.3</v>
      </c>
      <c r="AI108">
        <f t="shared" si="43"/>
        <v>167.3</v>
      </c>
      <c r="AJ108">
        <v>171.2</v>
      </c>
      <c r="AK108">
        <f t="shared" si="44"/>
        <v>171.2</v>
      </c>
      <c r="AL108" t="s">
        <v>32</v>
      </c>
      <c r="AN108">
        <v>165.6</v>
      </c>
      <c r="AO108">
        <f t="shared" si="45"/>
        <v>165.6</v>
      </c>
      <c r="AP108">
        <v>163.9</v>
      </c>
      <c r="AQ108">
        <f t="shared" si="46"/>
        <v>163.9</v>
      </c>
      <c r="AR108">
        <v>174</v>
      </c>
      <c r="AS108">
        <f t="shared" si="47"/>
        <v>174</v>
      </c>
      <c r="AT108">
        <v>160.1</v>
      </c>
      <c r="AU108">
        <f t="shared" si="48"/>
        <v>160.1</v>
      </c>
      <c r="AV108">
        <v>164.5</v>
      </c>
      <c r="AW108">
        <f t="shared" si="49"/>
        <v>164.5</v>
      </c>
      <c r="AX108">
        <v>169.7</v>
      </c>
      <c r="AY108">
        <f t="shared" si="50"/>
        <v>169.7</v>
      </c>
      <c r="AZ108">
        <v>162.80000000000001</v>
      </c>
      <c r="BA108">
        <f t="shared" si="51"/>
        <v>162.80000000000001</v>
      </c>
      <c r="BB108">
        <v>166</v>
      </c>
      <c r="BC108">
        <f t="shared" si="52"/>
        <v>166</v>
      </c>
      <c r="BD108">
        <v>167</v>
      </c>
      <c r="BE108">
        <f t="shared" si="53"/>
        <v>167</v>
      </c>
      <c r="BG108" t="s">
        <v>33</v>
      </c>
      <c r="BH108">
        <v>2015</v>
      </c>
      <c r="BI108" t="s">
        <v>46</v>
      </c>
      <c r="BJ108">
        <v>122.4</v>
      </c>
      <c r="BK108">
        <f t="shared" si="27"/>
        <v>122.4</v>
      </c>
      <c r="BM108" t="s">
        <v>30</v>
      </c>
      <c r="BN108">
        <v>163.4</v>
      </c>
    </row>
    <row r="109" spans="1:66" x14ac:dyDescent="0.3">
      <c r="A109" t="s">
        <v>30</v>
      </c>
      <c r="B109">
        <v>2022</v>
      </c>
      <c r="C109" t="s">
        <v>31</v>
      </c>
      <c r="D109">
        <v>148.30000000000001</v>
      </c>
      <c r="E109">
        <f t="shared" si="28"/>
        <v>148.30000000000001</v>
      </c>
      <c r="F109">
        <v>196.9</v>
      </c>
      <c r="G109">
        <f t="shared" si="29"/>
        <v>196.9</v>
      </c>
      <c r="H109">
        <v>178</v>
      </c>
      <c r="I109">
        <f t="shared" si="30"/>
        <v>178</v>
      </c>
      <c r="J109">
        <v>160.5</v>
      </c>
      <c r="K109">
        <f t="shared" si="31"/>
        <v>160.5</v>
      </c>
      <c r="L109">
        <v>192.6</v>
      </c>
      <c r="M109">
        <f t="shared" si="32"/>
        <v>192.6</v>
      </c>
      <c r="N109">
        <v>151.19999999999999</v>
      </c>
      <c r="O109">
        <f t="shared" si="33"/>
        <v>151.19999999999999</v>
      </c>
      <c r="P109">
        <v>159.19999999999999</v>
      </c>
      <c r="Q109">
        <f t="shared" si="34"/>
        <v>159.19999999999999</v>
      </c>
      <c r="R109">
        <v>164</v>
      </c>
      <c r="S109">
        <f t="shared" si="35"/>
        <v>164</v>
      </c>
      <c r="T109">
        <v>119.3</v>
      </c>
      <c r="U109">
        <f t="shared" si="36"/>
        <v>119.3</v>
      </c>
      <c r="V109">
        <v>173.3</v>
      </c>
      <c r="W109">
        <f t="shared" si="37"/>
        <v>173.3</v>
      </c>
      <c r="X109">
        <v>169.8</v>
      </c>
      <c r="Y109">
        <f t="shared" si="38"/>
        <v>169.8</v>
      </c>
      <c r="Z109">
        <v>175.8</v>
      </c>
      <c r="AA109">
        <f t="shared" si="39"/>
        <v>175.8</v>
      </c>
      <c r="AB109">
        <v>164.1</v>
      </c>
      <c r="AC109">
        <f t="shared" si="40"/>
        <v>164.1</v>
      </c>
      <c r="AD109">
        <v>190.7</v>
      </c>
      <c r="AE109">
        <f t="shared" si="41"/>
        <v>190.7</v>
      </c>
      <c r="AF109">
        <v>173.2</v>
      </c>
      <c r="AG109">
        <f t="shared" si="42"/>
        <v>173.2</v>
      </c>
      <c r="AH109">
        <v>169.3</v>
      </c>
      <c r="AI109">
        <f t="shared" si="43"/>
        <v>169.3</v>
      </c>
      <c r="AJ109">
        <v>172.7</v>
      </c>
      <c r="AK109">
        <f t="shared" si="44"/>
        <v>172.7</v>
      </c>
      <c r="AL109" t="s">
        <v>32</v>
      </c>
      <c r="AN109">
        <v>165.8</v>
      </c>
      <c r="AO109">
        <f t="shared" si="45"/>
        <v>165.8</v>
      </c>
      <c r="AP109">
        <v>164.9</v>
      </c>
      <c r="AQ109">
        <f t="shared" si="46"/>
        <v>164.9</v>
      </c>
      <c r="AR109">
        <v>174.7</v>
      </c>
      <c r="AS109">
        <f t="shared" si="47"/>
        <v>174.7</v>
      </c>
      <c r="AT109">
        <v>160.80000000000001</v>
      </c>
      <c r="AU109">
        <f t="shared" si="48"/>
        <v>160.80000000000001</v>
      </c>
      <c r="AV109">
        <v>164.9</v>
      </c>
      <c r="AW109">
        <f t="shared" si="49"/>
        <v>164.9</v>
      </c>
      <c r="AX109">
        <v>169.9</v>
      </c>
      <c r="AY109">
        <f t="shared" si="50"/>
        <v>169.9</v>
      </c>
      <c r="AZ109">
        <v>163.19999999999999</v>
      </c>
      <c r="BA109">
        <f t="shared" si="51"/>
        <v>163.19999999999999</v>
      </c>
      <c r="BB109">
        <v>166.6</v>
      </c>
      <c r="BC109">
        <f t="shared" si="52"/>
        <v>166.6</v>
      </c>
      <c r="BD109">
        <v>166.4</v>
      </c>
      <c r="BE109">
        <f t="shared" si="53"/>
        <v>166.4</v>
      </c>
      <c r="BG109" t="s">
        <v>34</v>
      </c>
      <c r="BH109">
        <v>2015</v>
      </c>
      <c r="BI109" t="s">
        <v>46</v>
      </c>
      <c r="BJ109">
        <v>122.4</v>
      </c>
      <c r="BK109">
        <f t="shared" si="27"/>
        <v>122.4</v>
      </c>
      <c r="BM109" t="s">
        <v>30</v>
      </c>
      <c r="BN109">
        <v>164.5</v>
      </c>
    </row>
    <row r="110" spans="1:66" x14ac:dyDescent="0.3">
      <c r="A110" t="s">
        <v>30</v>
      </c>
      <c r="B110">
        <v>2022</v>
      </c>
      <c r="C110" t="s">
        <v>35</v>
      </c>
      <c r="D110">
        <v>148.80000000000001</v>
      </c>
      <c r="E110">
        <f t="shared" si="28"/>
        <v>148.80000000000001</v>
      </c>
      <c r="F110">
        <v>198.1</v>
      </c>
      <c r="G110">
        <f t="shared" si="29"/>
        <v>198.1</v>
      </c>
      <c r="H110">
        <v>175.5</v>
      </c>
      <c r="I110">
        <f t="shared" si="30"/>
        <v>175.5</v>
      </c>
      <c r="J110">
        <v>160.69999999999999</v>
      </c>
      <c r="K110">
        <f t="shared" si="31"/>
        <v>160.69999999999999</v>
      </c>
      <c r="L110">
        <v>192.6</v>
      </c>
      <c r="M110">
        <f t="shared" si="32"/>
        <v>192.6</v>
      </c>
      <c r="N110">
        <v>151.4</v>
      </c>
      <c r="O110">
        <f t="shared" si="33"/>
        <v>151.4</v>
      </c>
      <c r="P110">
        <v>155.19999999999999</v>
      </c>
      <c r="Q110">
        <f t="shared" si="34"/>
        <v>155.19999999999999</v>
      </c>
      <c r="R110">
        <v>163.9</v>
      </c>
      <c r="S110">
        <f t="shared" si="35"/>
        <v>163.9</v>
      </c>
      <c r="T110">
        <v>118.1</v>
      </c>
      <c r="U110">
        <f t="shared" si="36"/>
        <v>118.1</v>
      </c>
      <c r="V110">
        <v>175.4</v>
      </c>
      <c r="W110">
        <f t="shared" si="37"/>
        <v>175.4</v>
      </c>
      <c r="X110">
        <v>170.5</v>
      </c>
      <c r="Y110">
        <f t="shared" si="38"/>
        <v>170.5</v>
      </c>
      <c r="Z110">
        <v>176.3</v>
      </c>
      <c r="AA110">
        <f t="shared" si="39"/>
        <v>176.3</v>
      </c>
      <c r="AB110">
        <v>163.9</v>
      </c>
      <c r="AC110">
        <f t="shared" si="40"/>
        <v>163.9</v>
      </c>
      <c r="AD110">
        <v>191.5</v>
      </c>
      <c r="AE110">
        <f t="shared" si="41"/>
        <v>191.5</v>
      </c>
      <c r="AF110">
        <v>174.1</v>
      </c>
      <c r="AG110">
        <f t="shared" si="42"/>
        <v>174.1</v>
      </c>
      <c r="AH110">
        <v>171</v>
      </c>
      <c r="AI110">
        <f t="shared" si="43"/>
        <v>171</v>
      </c>
      <c r="AJ110">
        <v>173.7</v>
      </c>
      <c r="AK110">
        <f t="shared" si="44"/>
        <v>173.7</v>
      </c>
      <c r="AL110" t="s">
        <v>32</v>
      </c>
      <c r="AN110">
        <v>167.4</v>
      </c>
      <c r="AO110">
        <f t="shared" si="45"/>
        <v>167.4</v>
      </c>
      <c r="AP110">
        <v>165.7</v>
      </c>
      <c r="AQ110">
        <f t="shared" si="46"/>
        <v>165.7</v>
      </c>
      <c r="AR110">
        <v>175.3</v>
      </c>
      <c r="AS110">
        <f t="shared" si="47"/>
        <v>175.3</v>
      </c>
      <c r="AT110">
        <v>161.19999999999999</v>
      </c>
      <c r="AU110">
        <f t="shared" si="48"/>
        <v>161.19999999999999</v>
      </c>
      <c r="AV110">
        <v>165.5</v>
      </c>
      <c r="AW110">
        <f t="shared" si="49"/>
        <v>165.5</v>
      </c>
      <c r="AX110">
        <v>170.3</v>
      </c>
      <c r="AY110">
        <f t="shared" si="50"/>
        <v>170.3</v>
      </c>
      <c r="AZ110">
        <v>164.5</v>
      </c>
      <c r="BA110">
        <f t="shared" si="51"/>
        <v>164.5</v>
      </c>
      <c r="BB110">
        <v>167.3</v>
      </c>
      <c r="BC110">
        <f t="shared" si="52"/>
        <v>167.3</v>
      </c>
      <c r="BD110">
        <v>166.7</v>
      </c>
      <c r="BE110">
        <f t="shared" si="53"/>
        <v>166.7</v>
      </c>
      <c r="BG110" t="s">
        <v>30</v>
      </c>
      <c r="BH110">
        <v>2016</v>
      </c>
      <c r="BI110" t="s">
        <v>31</v>
      </c>
      <c r="BJ110" t="s">
        <v>32</v>
      </c>
      <c r="BK110">
        <f t="shared" si="27"/>
        <v>123.4</v>
      </c>
      <c r="BM110" t="s">
        <v>30</v>
      </c>
      <c r="BN110">
        <v>165.5</v>
      </c>
    </row>
    <row r="111" spans="1:66" x14ac:dyDescent="0.3">
      <c r="A111" t="s">
        <v>30</v>
      </c>
      <c r="B111">
        <v>2022</v>
      </c>
      <c r="C111" t="s">
        <v>36</v>
      </c>
      <c r="D111">
        <v>150.19999999999999</v>
      </c>
      <c r="E111">
        <f t="shared" si="28"/>
        <v>150.19999999999999</v>
      </c>
      <c r="F111">
        <v>208</v>
      </c>
      <c r="G111">
        <f t="shared" si="29"/>
        <v>208</v>
      </c>
      <c r="H111">
        <v>167.9</v>
      </c>
      <c r="I111">
        <f t="shared" si="30"/>
        <v>167.9</v>
      </c>
      <c r="J111">
        <v>162</v>
      </c>
      <c r="K111">
        <f t="shared" si="31"/>
        <v>162</v>
      </c>
      <c r="L111">
        <v>203.1</v>
      </c>
      <c r="M111">
        <f t="shared" si="32"/>
        <v>203.1</v>
      </c>
      <c r="N111">
        <v>155.9</v>
      </c>
      <c r="O111">
        <f t="shared" si="33"/>
        <v>155.9</v>
      </c>
      <c r="P111">
        <v>155.80000000000001</v>
      </c>
      <c r="Q111">
        <f t="shared" si="34"/>
        <v>155.80000000000001</v>
      </c>
      <c r="R111">
        <v>164.2</v>
      </c>
      <c r="S111">
        <f t="shared" si="35"/>
        <v>164.2</v>
      </c>
      <c r="T111">
        <v>118.1</v>
      </c>
      <c r="U111">
        <f t="shared" si="36"/>
        <v>118.1</v>
      </c>
      <c r="V111">
        <v>178.7</v>
      </c>
      <c r="W111">
        <f t="shared" si="37"/>
        <v>178.7</v>
      </c>
      <c r="X111">
        <v>171.2</v>
      </c>
      <c r="Y111">
        <f t="shared" si="38"/>
        <v>171.2</v>
      </c>
      <c r="Z111">
        <v>177.4</v>
      </c>
      <c r="AA111">
        <f t="shared" si="39"/>
        <v>177.4</v>
      </c>
      <c r="AB111">
        <v>166.6</v>
      </c>
      <c r="AC111">
        <f t="shared" si="40"/>
        <v>166.6</v>
      </c>
      <c r="AD111">
        <v>192.3</v>
      </c>
      <c r="AE111">
        <f t="shared" si="41"/>
        <v>192.3</v>
      </c>
      <c r="AF111">
        <v>175.4</v>
      </c>
      <c r="AG111">
        <f t="shared" si="42"/>
        <v>175.4</v>
      </c>
      <c r="AH111">
        <v>173.2</v>
      </c>
      <c r="AI111">
        <f t="shared" si="43"/>
        <v>173.2</v>
      </c>
      <c r="AJ111">
        <v>175.1</v>
      </c>
      <c r="AK111">
        <f t="shared" si="44"/>
        <v>175.1</v>
      </c>
      <c r="AL111" t="s">
        <v>32</v>
      </c>
      <c r="AN111">
        <v>168.9</v>
      </c>
      <c r="AO111">
        <f t="shared" si="45"/>
        <v>168.9</v>
      </c>
      <c r="AP111">
        <v>166.5</v>
      </c>
      <c r="AQ111">
        <f t="shared" si="46"/>
        <v>166.5</v>
      </c>
      <c r="AR111">
        <v>176</v>
      </c>
      <c r="AS111">
        <f t="shared" si="47"/>
        <v>176</v>
      </c>
      <c r="AT111">
        <v>162</v>
      </c>
      <c r="AU111">
        <f t="shared" si="48"/>
        <v>162</v>
      </c>
      <c r="AV111">
        <v>166.6</v>
      </c>
      <c r="AW111">
        <f t="shared" si="49"/>
        <v>166.6</v>
      </c>
      <c r="AX111">
        <v>170.6</v>
      </c>
      <c r="AY111">
        <f t="shared" si="50"/>
        <v>170.6</v>
      </c>
      <c r="AZ111">
        <v>167.4</v>
      </c>
      <c r="BA111">
        <f t="shared" si="51"/>
        <v>167.4</v>
      </c>
      <c r="BB111">
        <v>168.3</v>
      </c>
      <c r="BC111">
        <f t="shared" si="52"/>
        <v>168.3</v>
      </c>
      <c r="BD111">
        <v>168.7</v>
      </c>
      <c r="BE111">
        <f t="shared" si="53"/>
        <v>168.7</v>
      </c>
      <c r="BG111" t="s">
        <v>33</v>
      </c>
      <c r="BH111">
        <v>2016</v>
      </c>
      <c r="BI111" t="s">
        <v>31</v>
      </c>
      <c r="BJ111">
        <v>123.4</v>
      </c>
      <c r="BK111">
        <f t="shared" si="27"/>
        <v>123.4</v>
      </c>
      <c r="BM111" t="s">
        <v>30</v>
      </c>
      <c r="BN111">
        <v>165.3</v>
      </c>
    </row>
    <row r="112" spans="1:66" x14ac:dyDescent="0.3">
      <c r="A112" t="s">
        <v>30</v>
      </c>
      <c r="B112">
        <v>2022</v>
      </c>
      <c r="C112" t="s">
        <v>37</v>
      </c>
      <c r="D112">
        <v>151.80000000000001</v>
      </c>
      <c r="E112">
        <f t="shared" si="28"/>
        <v>151.80000000000001</v>
      </c>
      <c r="F112">
        <v>209.7</v>
      </c>
      <c r="G112">
        <f t="shared" si="29"/>
        <v>209.7</v>
      </c>
      <c r="H112">
        <v>164.5</v>
      </c>
      <c r="I112">
        <f t="shared" si="30"/>
        <v>164.5</v>
      </c>
      <c r="J112">
        <v>163.80000000000001</v>
      </c>
      <c r="K112">
        <f t="shared" si="31"/>
        <v>163.80000000000001</v>
      </c>
      <c r="L112">
        <v>207.4</v>
      </c>
      <c r="M112">
        <f t="shared" si="32"/>
        <v>207.4</v>
      </c>
      <c r="N112">
        <v>169.7</v>
      </c>
      <c r="O112">
        <f t="shared" si="33"/>
        <v>169.7</v>
      </c>
      <c r="P112">
        <v>153.6</v>
      </c>
      <c r="Q112">
        <f t="shared" si="34"/>
        <v>153.6</v>
      </c>
      <c r="R112">
        <v>165.1</v>
      </c>
      <c r="S112">
        <f t="shared" si="35"/>
        <v>165.1</v>
      </c>
      <c r="T112">
        <v>118.2</v>
      </c>
      <c r="U112">
        <f t="shared" si="36"/>
        <v>118.2</v>
      </c>
      <c r="V112">
        <v>182.9</v>
      </c>
      <c r="W112">
        <f t="shared" si="37"/>
        <v>182.9</v>
      </c>
      <c r="X112">
        <v>172.4</v>
      </c>
      <c r="Y112">
        <f t="shared" si="38"/>
        <v>172.4</v>
      </c>
      <c r="Z112">
        <v>178.9</v>
      </c>
      <c r="AA112">
        <f t="shared" si="39"/>
        <v>178.9</v>
      </c>
      <c r="AB112">
        <v>168.6</v>
      </c>
      <c r="AC112">
        <f t="shared" si="40"/>
        <v>168.6</v>
      </c>
      <c r="AD112">
        <v>192.8</v>
      </c>
      <c r="AE112">
        <f t="shared" si="41"/>
        <v>192.8</v>
      </c>
      <c r="AF112">
        <v>177.5</v>
      </c>
      <c r="AG112">
        <f t="shared" si="42"/>
        <v>177.5</v>
      </c>
      <c r="AH112">
        <v>175.1</v>
      </c>
      <c r="AI112">
        <f t="shared" si="43"/>
        <v>175.1</v>
      </c>
      <c r="AJ112">
        <v>177.1</v>
      </c>
      <c r="AK112">
        <f t="shared" si="44"/>
        <v>177.1</v>
      </c>
      <c r="AL112" t="s">
        <v>32</v>
      </c>
      <c r="AN112">
        <v>173.3</v>
      </c>
      <c r="AO112">
        <f t="shared" si="45"/>
        <v>173.3</v>
      </c>
      <c r="AP112">
        <v>167.7</v>
      </c>
      <c r="AQ112">
        <f t="shared" si="46"/>
        <v>167.7</v>
      </c>
      <c r="AR112">
        <v>177</v>
      </c>
      <c r="AS112">
        <f t="shared" si="47"/>
        <v>177</v>
      </c>
      <c r="AT112">
        <v>166.2</v>
      </c>
      <c r="AU112">
        <f t="shared" si="48"/>
        <v>166.2</v>
      </c>
      <c r="AV112">
        <v>167.2</v>
      </c>
      <c r="AW112">
        <f t="shared" si="49"/>
        <v>167.2</v>
      </c>
      <c r="AX112">
        <v>170.9</v>
      </c>
      <c r="AY112">
        <f t="shared" si="50"/>
        <v>170.9</v>
      </c>
      <c r="AZ112">
        <v>169</v>
      </c>
      <c r="BA112">
        <f t="shared" si="51"/>
        <v>169</v>
      </c>
      <c r="BB112">
        <v>170.2</v>
      </c>
      <c r="BC112">
        <f t="shared" si="52"/>
        <v>170.2</v>
      </c>
      <c r="BD112">
        <v>170.8</v>
      </c>
      <c r="BE112">
        <f t="shared" si="53"/>
        <v>170.8</v>
      </c>
      <c r="BG112" t="s">
        <v>34</v>
      </c>
      <c r="BH112">
        <v>2016</v>
      </c>
      <c r="BI112" t="s">
        <v>31</v>
      </c>
      <c r="BJ112">
        <v>123.4</v>
      </c>
      <c r="BK112">
        <f t="shared" si="27"/>
        <v>123.4</v>
      </c>
      <c r="BM112" t="s">
        <v>30</v>
      </c>
      <c r="BN112">
        <v>167</v>
      </c>
    </row>
    <row r="113" spans="1:66" x14ac:dyDescent="0.3">
      <c r="A113" t="s">
        <v>30</v>
      </c>
      <c r="B113">
        <v>2022</v>
      </c>
      <c r="C113" t="s">
        <v>38</v>
      </c>
      <c r="D113">
        <v>152.9</v>
      </c>
      <c r="E113">
        <f t="shared" si="28"/>
        <v>152.9</v>
      </c>
      <c r="F113">
        <v>214.7</v>
      </c>
      <c r="G113">
        <f t="shared" si="29"/>
        <v>214.7</v>
      </c>
      <c r="H113">
        <v>161.4</v>
      </c>
      <c r="I113">
        <f t="shared" si="30"/>
        <v>161.4</v>
      </c>
      <c r="J113">
        <v>164.6</v>
      </c>
      <c r="K113">
        <f t="shared" si="31"/>
        <v>164.6</v>
      </c>
      <c r="L113">
        <v>209.9</v>
      </c>
      <c r="M113">
        <f t="shared" si="32"/>
        <v>209.9</v>
      </c>
      <c r="N113">
        <v>168</v>
      </c>
      <c r="O113">
        <f t="shared" si="33"/>
        <v>168</v>
      </c>
      <c r="P113">
        <v>160.4</v>
      </c>
      <c r="Q113">
        <f t="shared" si="34"/>
        <v>160.4</v>
      </c>
      <c r="R113">
        <v>165</v>
      </c>
      <c r="S113">
        <f t="shared" si="35"/>
        <v>165</v>
      </c>
      <c r="T113">
        <v>118.9</v>
      </c>
      <c r="U113">
        <f t="shared" si="36"/>
        <v>118.9</v>
      </c>
      <c r="V113">
        <v>186.6</v>
      </c>
      <c r="W113">
        <f t="shared" si="37"/>
        <v>186.6</v>
      </c>
      <c r="X113">
        <v>173.2</v>
      </c>
      <c r="Y113">
        <f t="shared" si="38"/>
        <v>173.2</v>
      </c>
      <c r="Z113">
        <v>180.4</v>
      </c>
      <c r="AA113">
        <f t="shared" si="39"/>
        <v>180.4</v>
      </c>
      <c r="AB113">
        <v>170.8</v>
      </c>
      <c r="AC113">
        <f t="shared" si="40"/>
        <v>170.8</v>
      </c>
      <c r="AD113">
        <v>192.9</v>
      </c>
      <c r="AE113">
        <f t="shared" si="41"/>
        <v>192.9</v>
      </c>
      <c r="AF113">
        <v>179.3</v>
      </c>
      <c r="AG113">
        <f t="shared" si="42"/>
        <v>179.3</v>
      </c>
      <c r="AH113">
        <v>177.2</v>
      </c>
      <c r="AI113">
        <f t="shared" si="43"/>
        <v>177.2</v>
      </c>
      <c r="AJ113">
        <v>179</v>
      </c>
      <c r="AK113">
        <f t="shared" si="44"/>
        <v>179</v>
      </c>
      <c r="AL113" t="s">
        <v>32</v>
      </c>
      <c r="AN113">
        <v>175.3</v>
      </c>
      <c r="AO113">
        <f t="shared" si="45"/>
        <v>175.3</v>
      </c>
      <c r="AP113">
        <v>168.9</v>
      </c>
      <c r="AQ113">
        <f t="shared" si="46"/>
        <v>168.9</v>
      </c>
      <c r="AR113">
        <v>177.7</v>
      </c>
      <c r="AS113">
        <f t="shared" si="47"/>
        <v>177.7</v>
      </c>
      <c r="AT113">
        <v>167.1</v>
      </c>
      <c r="AU113">
        <f t="shared" si="48"/>
        <v>167.1</v>
      </c>
      <c r="AV113">
        <v>167.6</v>
      </c>
      <c r="AW113">
        <f t="shared" si="49"/>
        <v>167.6</v>
      </c>
      <c r="AX113">
        <v>171.8</v>
      </c>
      <c r="AY113">
        <f t="shared" si="50"/>
        <v>171.8</v>
      </c>
      <c r="AZ113">
        <v>168.5</v>
      </c>
      <c r="BA113">
        <f t="shared" si="51"/>
        <v>168.5</v>
      </c>
      <c r="BB113">
        <v>170.9</v>
      </c>
      <c r="BC113">
        <f t="shared" si="52"/>
        <v>170.9</v>
      </c>
      <c r="BD113">
        <v>172.5</v>
      </c>
      <c r="BE113">
        <f t="shared" si="53"/>
        <v>172.5</v>
      </c>
      <c r="BG113" t="s">
        <v>30</v>
      </c>
      <c r="BH113">
        <v>2016</v>
      </c>
      <c r="BI113" t="s">
        <v>35</v>
      </c>
      <c r="BJ113" t="s">
        <v>32</v>
      </c>
      <c r="BK113">
        <f t="shared" si="27"/>
        <v>124.4</v>
      </c>
      <c r="BM113" t="s">
        <v>30</v>
      </c>
      <c r="BN113">
        <v>167.5</v>
      </c>
    </row>
    <row r="114" spans="1:66" x14ac:dyDescent="0.3">
      <c r="A114" t="s">
        <v>30</v>
      </c>
      <c r="B114">
        <v>2022</v>
      </c>
      <c r="C114" t="s">
        <v>39</v>
      </c>
      <c r="D114">
        <v>153.80000000000001</v>
      </c>
      <c r="E114">
        <f t="shared" si="28"/>
        <v>153.80000000000001</v>
      </c>
      <c r="F114">
        <v>217.2</v>
      </c>
      <c r="G114">
        <f t="shared" si="29"/>
        <v>217.2</v>
      </c>
      <c r="H114">
        <v>169.6</v>
      </c>
      <c r="I114">
        <f t="shared" si="30"/>
        <v>169.6</v>
      </c>
      <c r="J114">
        <v>165.4</v>
      </c>
      <c r="K114">
        <f t="shared" si="31"/>
        <v>165.4</v>
      </c>
      <c r="L114">
        <v>208.1</v>
      </c>
      <c r="M114">
        <f t="shared" si="32"/>
        <v>208.1</v>
      </c>
      <c r="N114">
        <v>165.8</v>
      </c>
      <c r="O114">
        <f t="shared" si="33"/>
        <v>165.8</v>
      </c>
      <c r="P114">
        <v>167.3</v>
      </c>
      <c r="Q114">
        <f t="shared" si="34"/>
        <v>167.3</v>
      </c>
      <c r="R114">
        <v>164.6</v>
      </c>
      <c r="S114">
        <f t="shared" si="35"/>
        <v>164.6</v>
      </c>
      <c r="T114">
        <v>119.1</v>
      </c>
      <c r="U114">
        <f t="shared" si="36"/>
        <v>119.1</v>
      </c>
      <c r="V114">
        <v>188.9</v>
      </c>
      <c r="W114">
        <f t="shared" si="37"/>
        <v>188.9</v>
      </c>
      <c r="X114">
        <v>174.2</v>
      </c>
      <c r="Y114">
        <f t="shared" si="38"/>
        <v>174.2</v>
      </c>
      <c r="Z114">
        <v>181.9</v>
      </c>
      <c r="AA114">
        <f t="shared" si="39"/>
        <v>181.9</v>
      </c>
      <c r="AB114">
        <v>172.4</v>
      </c>
      <c r="AC114">
        <f t="shared" si="40"/>
        <v>172.4</v>
      </c>
      <c r="AD114">
        <v>192.9</v>
      </c>
      <c r="AE114">
        <f t="shared" si="41"/>
        <v>192.9</v>
      </c>
      <c r="AF114">
        <v>180.7</v>
      </c>
      <c r="AG114">
        <f t="shared" si="42"/>
        <v>180.7</v>
      </c>
      <c r="AH114">
        <v>178.7</v>
      </c>
      <c r="AI114">
        <f t="shared" si="43"/>
        <v>178.7</v>
      </c>
      <c r="AJ114">
        <v>180.4</v>
      </c>
      <c r="AK114">
        <f t="shared" si="44"/>
        <v>180.4</v>
      </c>
      <c r="AL114" t="s">
        <v>32</v>
      </c>
      <c r="AN114">
        <v>176.7</v>
      </c>
      <c r="AO114">
        <f t="shared" si="45"/>
        <v>176.7</v>
      </c>
      <c r="AP114">
        <v>170.3</v>
      </c>
      <c r="AQ114">
        <f t="shared" si="46"/>
        <v>170.3</v>
      </c>
      <c r="AR114">
        <v>178.2</v>
      </c>
      <c r="AS114">
        <f t="shared" si="47"/>
        <v>178.2</v>
      </c>
      <c r="AT114">
        <v>165.5</v>
      </c>
      <c r="AU114">
        <f t="shared" si="48"/>
        <v>165.5</v>
      </c>
      <c r="AV114">
        <v>168</v>
      </c>
      <c r="AW114">
        <f t="shared" si="49"/>
        <v>168</v>
      </c>
      <c r="AX114">
        <v>172.6</v>
      </c>
      <c r="AY114">
        <f t="shared" si="50"/>
        <v>172.6</v>
      </c>
      <c r="AZ114">
        <v>169.5</v>
      </c>
      <c r="BA114">
        <f t="shared" si="51"/>
        <v>169.5</v>
      </c>
      <c r="BB114">
        <v>171</v>
      </c>
      <c r="BC114">
        <f t="shared" si="52"/>
        <v>171</v>
      </c>
      <c r="BD114">
        <v>173.6</v>
      </c>
      <c r="BE114">
        <f t="shared" si="53"/>
        <v>173.6</v>
      </c>
      <c r="BG114" t="s">
        <v>33</v>
      </c>
      <c r="BH114">
        <v>2016</v>
      </c>
      <c r="BI114" t="s">
        <v>35</v>
      </c>
      <c r="BJ114">
        <v>124.4</v>
      </c>
      <c r="BK114">
        <f t="shared" si="27"/>
        <v>124.4</v>
      </c>
      <c r="BM114" t="s">
        <v>30</v>
      </c>
      <c r="BN114">
        <v>166.8</v>
      </c>
    </row>
    <row r="115" spans="1:66" x14ac:dyDescent="0.3">
      <c r="A115" t="s">
        <v>30</v>
      </c>
      <c r="B115">
        <v>2022</v>
      </c>
      <c r="C115" t="s">
        <v>40</v>
      </c>
      <c r="D115">
        <v>155.19999999999999</v>
      </c>
      <c r="E115">
        <f t="shared" si="28"/>
        <v>155.19999999999999</v>
      </c>
      <c r="F115">
        <v>210.8</v>
      </c>
      <c r="G115">
        <f t="shared" si="29"/>
        <v>210.8</v>
      </c>
      <c r="H115">
        <v>174.3</v>
      </c>
      <c r="I115">
        <f t="shared" si="30"/>
        <v>174.3</v>
      </c>
      <c r="J115">
        <v>166.3</v>
      </c>
      <c r="K115">
        <f t="shared" si="31"/>
        <v>166.3</v>
      </c>
      <c r="L115">
        <v>202.2</v>
      </c>
      <c r="M115">
        <f t="shared" si="32"/>
        <v>202.2</v>
      </c>
      <c r="N115">
        <v>169.6</v>
      </c>
      <c r="O115">
        <f t="shared" si="33"/>
        <v>169.6</v>
      </c>
      <c r="P115">
        <v>168.6</v>
      </c>
      <c r="Q115">
        <f t="shared" si="34"/>
        <v>168.6</v>
      </c>
      <c r="R115">
        <v>164.4</v>
      </c>
      <c r="S115">
        <f t="shared" si="35"/>
        <v>164.4</v>
      </c>
      <c r="T115">
        <v>119.2</v>
      </c>
      <c r="U115">
        <f t="shared" si="36"/>
        <v>119.2</v>
      </c>
      <c r="V115">
        <v>191.8</v>
      </c>
      <c r="W115">
        <f t="shared" si="37"/>
        <v>191.8</v>
      </c>
      <c r="X115">
        <v>174.5</v>
      </c>
      <c r="Y115">
        <f t="shared" si="38"/>
        <v>174.5</v>
      </c>
      <c r="Z115">
        <v>183.1</v>
      </c>
      <c r="AA115">
        <f t="shared" si="39"/>
        <v>183.1</v>
      </c>
      <c r="AB115">
        <v>172.5</v>
      </c>
      <c r="AC115">
        <f t="shared" si="40"/>
        <v>172.5</v>
      </c>
      <c r="AD115">
        <v>193.2</v>
      </c>
      <c r="AE115">
        <f t="shared" si="41"/>
        <v>193.2</v>
      </c>
      <c r="AF115">
        <v>182</v>
      </c>
      <c r="AG115">
        <f t="shared" si="42"/>
        <v>182</v>
      </c>
      <c r="AH115">
        <v>180.3</v>
      </c>
      <c r="AI115">
        <f t="shared" si="43"/>
        <v>180.3</v>
      </c>
      <c r="AJ115">
        <v>181.7</v>
      </c>
      <c r="AK115">
        <f t="shared" si="44"/>
        <v>181.7</v>
      </c>
      <c r="AL115" t="s">
        <v>32</v>
      </c>
      <c r="AN115">
        <v>179.6</v>
      </c>
      <c r="AO115">
        <f t="shared" si="45"/>
        <v>179.6</v>
      </c>
      <c r="AP115">
        <v>171.3</v>
      </c>
      <c r="AQ115">
        <f t="shared" si="46"/>
        <v>171.3</v>
      </c>
      <c r="AR115">
        <v>178.8</v>
      </c>
      <c r="AS115">
        <f t="shared" si="47"/>
        <v>178.8</v>
      </c>
      <c r="AT115">
        <v>166.3</v>
      </c>
      <c r="AU115">
        <f t="shared" si="48"/>
        <v>166.3</v>
      </c>
      <c r="AV115">
        <v>168.6</v>
      </c>
      <c r="AW115">
        <f t="shared" si="49"/>
        <v>168.6</v>
      </c>
      <c r="AX115">
        <v>174.7</v>
      </c>
      <c r="AY115">
        <f t="shared" si="50"/>
        <v>174.7</v>
      </c>
      <c r="AZ115">
        <v>169.7</v>
      </c>
      <c r="BA115">
        <f t="shared" si="51"/>
        <v>169.7</v>
      </c>
      <c r="BB115">
        <v>171.8</v>
      </c>
      <c r="BC115">
        <f t="shared" si="52"/>
        <v>171.8</v>
      </c>
      <c r="BD115">
        <v>174.3</v>
      </c>
      <c r="BE115">
        <f t="shared" si="53"/>
        <v>174.3</v>
      </c>
      <c r="BG115" t="s">
        <v>34</v>
      </c>
      <c r="BH115">
        <v>2016</v>
      </c>
      <c r="BI115" t="s">
        <v>35</v>
      </c>
      <c r="BJ115">
        <v>124.4</v>
      </c>
      <c r="BK115">
        <f t="shared" si="27"/>
        <v>124.4</v>
      </c>
      <c r="BM115" t="s">
        <v>30</v>
      </c>
      <c r="BN115">
        <v>167.8</v>
      </c>
    </row>
    <row r="116" spans="1:66" x14ac:dyDescent="0.3">
      <c r="A116" t="s">
        <v>30</v>
      </c>
      <c r="B116">
        <v>2022</v>
      </c>
      <c r="C116" t="s">
        <v>41</v>
      </c>
      <c r="D116">
        <v>159.5</v>
      </c>
      <c r="E116">
        <f t="shared" si="28"/>
        <v>159.5</v>
      </c>
      <c r="F116">
        <v>204.1</v>
      </c>
      <c r="G116">
        <f t="shared" si="29"/>
        <v>204.1</v>
      </c>
      <c r="H116">
        <v>168.3</v>
      </c>
      <c r="I116">
        <f t="shared" si="30"/>
        <v>168.3</v>
      </c>
      <c r="J116">
        <v>167.9</v>
      </c>
      <c r="K116">
        <f t="shared" si="31"/>
        <v>167.9</v>
      </c>
      <c r="L116">
        <v>198.1</v>
      </c>
      <c r="M116">
        <f t="shared" si="32"/>
        <v>198.1</v>
      </c>
      <c r="N116">
        <v>169.2</v>
      </c>
      <c r="O116">
        <f t="shared" si="33"/>
        <v>169.2</v>
      </c>
      <c r="P116">
        <v>173.1</v>
      </c>
      <c r="Q116">
        <f t="shared" si="34"/>
        <v>173.1</v>
      </c>
      <c r="R116">
        <v>167.1</v>
      </c>
      <c r="S116">
        <f t="shared" si="35"/>
        <v>167.1</v>
      </c>
      <c r="T116">
        <v>120.2</v>
      </c>
      <c r="U116">
        <f t="shared" si="36"/>
        <v>120.2</v>
      </c>
      <c r="V116">
        <v>195.6</v>
      </c>
      <c r="W116">
        <f t="shared" si="37"/>
        <v>195.6</v>
      </c>
      <c r="X116">
        <v>174.8</v>
      </c>
      <c r="Y116">
        <f t="shared" si="38"/>
        <v>174.8</v>
      </c>
      <c r="Z116">
        <v>184</v>
      </c>
      <c r="AA116">
        <f t="shared" si="39"/>
        <v>184</v>
      </c>
      <c r="AB116">
        <v>173.9</v>
      </c>
      <c r="AC116">
        <f t="shared" si="40"/>
        <v>173.9</v>
      </c>
      <c r="AD116">
        <v>193.7</v>
      </c>
      <c r="AE116">
        <f t="shared" si="41"/>
        <v>193.7</v>
      </c>
      <c r="AF116">
        <v>183.2</v>
      </c>
      <c r="AG116">
        <f t="shared" si="42"/>
        <v>183.2</v>
      </c>
      <c r="AH116">
        <v>181.7</v>
      </c>
      <c r="AI116">
        <f t="shared" si="43"/>
        <v>181.7</v>
      </c>
      <c r="AJ116">
        <v>183</v>
      </c>
      <c r="AK116">
        <f t="shared" si="44"/>
        <v>183</v>
      </c>
      <c r="AL116" t="s">
        <v>32</v>
      </c>
      <c r="AN116">
        <v>179.1</v>
      </c>
      <c r="AO116">
        <f t="shared" si="45"/>
        <v>179.1</v>
      </c>
      <c r="AP116">
        <v>172.3</v>
      </c>
      <c r="AQ116">
        <f t="shared" si="46"/>
        <v>172.3</v>
      </c>
      <c r="AR116">
        <v>179.4</v>
      </c>
      <c r="AS116">
        <f t="shared" si="47"/>
        <v>179.4</v>
      </c>
      <c r="AT116">
        <v>166.6</v>
      </c>
      <c r="AU116">
        <f t="shared" si="48"/>
        <v>166.6</v>
      </c>
      <c r="AV116">
        <v>169.3</v>
      </c>
      <c r="AW116">
        <f t="shared" si="49"/>
        <v>169.3</v>
      </c>
      <c r="AX116">
        <v>175.7</v>
      </c>
      <c r="AY116">
        <f t="shared" si="50"/>
        <v>175.7</v>
      </c>
      <c r="AZ116">
        <v>171.1</v>
      </c>
      <c r="BA116">
        <f t="shared" si="51"/>
        <v>171.1</v>
      </c>
      <c r="BB116">
        <v>172.6</v>
      </c>
      <c r="BC116">
        <f t="shared" si="52"/>
        <v>172.6</v>
      </c>
      <c r="BD116">
        <v>175.3</v>
      </c>
      <c r="BE116">
        <f t="shared" si="53"/>
        <v>175.3</v>
      </c>
      <c r="BG116" t="s">
        <v>30</v>
      </c>
      <c r="BH116">
        <v>2016</v>
      </c>
      <c r="BI116" t="s">
        <v>36</v>
      </c>
      <c r="BJ116" t="s">
        <v>32</v>
      </c>
      <c r="BK116">
        <f t="shared" si="27"/>
        <v>124.9</v>
      </c>
      <c r="BM116" t="s">
        <v>30</v>
      </c>
      <c r="BN116">
        <v>169</v>
      </c>
    </row>
    <row r="117" spans="1:66" x14ac:dyDescent="0.3">
      <c r="A117" t="s">
        <v>30</v>
      </c>
      <c r="B117">
        <v>2022</v>
      </c>
      <c r="C117" t="s">
        <v>42</v>
      </c>
      <c r="D117">
        <v>162.9</v>
      </c>
      <c r="E117">
        <f t="shared" si="28"/>
        <v>162.9</v>
      </c>
      <c r="F117">
        <v>206.7</v>
      </c>
      <c r="G117">
        <f t="shared" si="29"/>
        <v>206.7</v>
      </c>
      <c r="H117">
        <v>169</v>
      </c>
      <c r="I117">
        <f t="shared" si="30"/>
        <v>169</v>
      </c>
      <c r="J117">
        <v>169.5</v>
      </c>
      <c r="K117">
        <f t="shared" si="31"/>
        <v>169.5</v>
      </c>
      <c r="L117">
        <v>194.1</v>
      </c>
      <c r="M117">
        <f t="shared" si="32"/>
        <v>194.1</v>
      </c>
      <c r="N117">
        <v>164.1</v>
      </c>
      <c r="O117">
        <f t="shared" si="33"/>
        <v>164.1</v>
      </c>
      <c r="P117">
        <v>176.9</v>
      </c>
      <c r="Q117">
        <f t="shared" si="34"/>
        <v>176.9</v>
      </c>
      <c r="R117">
        <v>169</v>
      </c>
      <c r="S117">
        <f t="shared" si="35"/>
        <v>169</v>
      </c>
      <c r="T117">
        <v>120.8</v>
      </c>
      <c r="U117">
        <f t="shared" si="36"/>
        <v>120.8</v>
      </c>
      <c r="V117">
        <v>199.1</v>
      </c>
      <c r="W117">
        <f t="shared" si="37"/>
        <v>199.1</v>
      </c>
      <c r="X117">
        <v>175.4</v>
      </c>
      <c r="Y117">
        <f t="shared" si="38"/>
        <v>175.4</v>
      </c>
      <c r="Z117">
        <v>184.8</v>
      </c>
      <c r="AA117">
        <f t="shared" si="39"/>
        <v>184.8</v>
      </c>
      <c r="AB117">
        <v>175.5</v>
      </c>
      <c r="AC117">
        <f t="shared" si="40"/>
        <v>175.5</v>
      </c>
      <c r="AD117">
        <v>194.5</v>
      </c>
      <c r="AE117">
        <f t="shared" si="41"/>
        <v>194.5</v>
      </c>
      <c r="AF117">
        <v>184.7</v>
      </c>
      <c r="AG117">
        <f t="shared" si="42"/>
        <v>184.7</v>
      </c>
      <c r="AH117">
        <v>183.3</v>
      </c>
      <c r="AI117">
        <f t="shared" si="43"/>
        <v>183.3</v>
      </c>
      <c r="AJ117">
        <v>184.5</v>
      </c>
      <c r="AK117">
        <f t="shared" si="44"/>
        <v>184.5</v>
      </c>
      <c r="AL117" t="s">
        <v>32</v>
      </c>
      <c r="AN117">
        <v>179.7</v>
      </c>
      <c r="AO117">
        <f t="shared" si="45"/>
        <v>179.7</v>
      </c>
      <c r="AP117">
        <v>173.6</v>
      </c>
      <c r="AQ117">
        <f t="shared" si="46"/>
        <v>173.6</v>
      </c>
      <c r="AR117">
        <v>180.2</v>
      </c>
      <c r="AS117">
        <f t="shared" si="47"/>
        <v>180.2</v>
      </c>
      <c r="AT117">
        <v>166.9</v>
      </c>
      <c r="AU117">
        <f t="shared" si="48"/>
        <v>166.9</v>
      </c>
      <c r="AV117">
        <v>170</v>
      </c>
      <c r="AW117">
        <f t="shared" si="49"/>
        <v>170</v>
      </c>
      <c r="AX117">
        <v>176.2</v>
      </c>
      <c r="AY117">
        <f t="shared" si="50"/>
        <v>176.2</v>
      </c>
      <c r="AZ117">
        <v>170.8</v>
      </c>
      <c r="BA117">
        <f t="shared" si="51"/>
        <v>170.8</v>
      </c>
      <c r="BB117">
        <v>173.1</v>
      </c>
      <c r="BC117">
        <f t="shared" si="52"/>
        <v>173.1</v>
      </c>
      <c r="BD117">
        <v>176.4</v>
      </c>
      <c r="BE117">
        <f t="shared" si="53"/>
        <v>176.4</v>
      </c>
      <c r="BG117" t="s">
        <v>33</v>
      </c>
      <c r="BH117">
        <v>2016</v>
      </c>
      <c r="BI117" t="s">
        <v>36</v>
      </c>
      <c r="BJ117">
        <v>124.9</v>
      </c>
      <c r="BK117">
        <f t="shared" si="27"/>
        <v>124.9</v>
      </c>
      <c r="BM117" t="s">
        <v>30</v>
      </c>
      <c r="BN117">
        <v>169.5</v>
      </c>
    </row>
    <row r="118" spans="1:66" x14ac:dyDescent="0.3">
      <c r="A118" t="s">
        <v>30</v>
      </c>
      <c r="B118">
        <v>2022</v>
      </c>
      <c r="C118" t="s">
        <v>43</v>
      </c>
      <c r="D118">
        <v>164.7</v>
      </c>
      <c r="E118">
        <f t="shared" si="28"/>
        <v>164.7</v>
      </c>
      <c r="F118">
        <v>208.8</v>
      </c>
      <c r="G118">
        <f t="shared" si="29"/>
        <v>208.8</v>
      </c>
      <c r="H118">
        <v>170.3</v>
      </c>
      <c r="I118">
        <f t="shared" si="30"/>
        <v>170.3</v>
      </c>
      <c r="J118">
        <v>170.9</v>
      </c>
      <c r="K118">
        <f t="shared" si="31"/>
        <v>170.9</v>
      </c>
      <c r="L118">
        <v>191.6</v>
      </c>
      <c r="M118">
        <f t="shared" si="32"/>
        <v>191.6</v>
      </c>
      <c r="N118">
        <v>162.19999999999999</v>
      </c>
      <c r="O118">
        <f t="shared" si="33"/>
        <v>162.19999999999999</v>
      </c>
      <c r="P118">
        <v>184.8</v>
      </c>
      <c r="Q118">
        <f t="shared" si="34"/>
        <v>184.8</v>
      </c>
      <c r="R118">
        <v>169.7</v>
      </c>
      <c r="S118">
        <f t="shared" si="35"/>
        <v>169.7</v>
      </c>
      <c r="T118">
        <v>121.1</v>
      </c>
      <c r="U118">
        <f t="shared" si="36"/>
        <v>121.1</v>
      </c>
      <c r="V118">
        <v>201.6</v>
      </c>
      <c r="W118">
        <f t="shared" si="37"/>
        <v>201.6</v>
      </c>
      <c r="X118">
        <v>175.8</v>
      </c>
      <c r="Y118">
        <f t="shared" si="38"/>
        <v>175.8</v>
      </c>
      <c r="Z118">
        <v>185.6</v>
      </c>
      <c r="AA118">
        <f t="shared" si="39"/>
        <v>185.6</v>
      </c>
      <c r="AB118">
        <v>177.4</v>
      </c>
      <c r="AC118">
        <f t="shared" si="40"/>
        <v>177.4</v>
      </c>
      <c r="AD118">
        <v>194.9</v>
      </c>
      <c r="AE118">
        <f t="shared" si="41"/>
        <v>194.9</v>
      </c>
      <c r="AF118">
        <v>186.1</v>
      </c>
      <c r="AG118">
        <f t="shared" si="42"/>
        <v>186.1</v>
      </c>
      <c r="AH118">
        <v>184.4</v>
      </c>
      <c r="AI118">
        <f t="shared" si="43"/>
        <v>184.4</v>
      </c>
      <c r="AJ118">
        <v>185.9</v>
      </c>
      <c r="AK118">
        <f t="shared" si="44"/>
        <v>185.9</v>
      </c>
      <c r="AL118" t="s">
        <v>32</v>
      </c>
      <c r="AN118">
        <v>180.8</v>
      </c>
      <c r="AO118">
        <f t="shared" si="45"/>
        <v>180.8</v>
      </c>
      <c r="AP118">
        <v>174.4</v>
      </c>
      <c r="AQ118">
        <f t="shared" si="46"/>
        <v>174.4</v>
      </c>
      <c r="AR118">
        <v>181.2</v>
      </c>
      <c r="AS118">
        <f t="shared" si="47"/>
        <v>181.2</v>
      </c>
      <c r="AT118">
        <v>167.4</v>
      </c>
      <c r="AU118">
        <f t="shared" si="48"/>
        <v>167.4</v>
      </c>
      <c r="AV118">
        <v>170.6</v>
      </c>
      <c r="AW118">
        <f t="shared" si="49"/>
        <v>170.6</v>
      </c>
      <c r="AX118">
        <v>176.5</v>
      </c>
      <c r="AY118">
        <f t="shared" si="50"/>
        <v>176.5</v>
      </c>
      <c r="AZ118">
        <v>172</v>
      </c>
      <c r="BA118">
        <f t="shared" si="51"/>
        <v>172</v>
      </c>
      <c r="BB118">
        <v>173.9</v>
      </c>
      <c r="BC118">
        <f t="shared" si="52"/>
        <v>173.9</v>
      </c>
      <c r="BD118">
        <v>177.9</v>
      </c>
      <c r="BE118">
        <f t="shared" si="53"/>
        <v>177.9</v>
      </c>
      <c r="BG118" t="s">
        <v>34</v>
      </c>
      <c r="BH118">
        <v>2016</v>
      </c>
      <c r="BI118" t="s">
        <v>36</v>
      </c>
      <c r="BJ118">
        <v>124.9</v>
      </c>
      <c r="BK118">
        <f t="shared" si="27"/>
        <v>124.9</v>
      </c>
      <c r="BM118" t="s">
        <v>30</v>
      </c>
      <c r="BN118">
        <v>171.2</v>
      </c>
    </row>
    <row r="119" spans="1:66" x14ac:dyDescent="0.3">
      <c r="A119" t="s">
        <v>30</v>
      </c>
      <c r="B119">
        <v>2022</v>
      </c>
      <c r="C119" t="s">
        <v>45</v>
      </c>
      <c r="D119">
        <v>166.9</v>
      </c>
      <c r="E119">
        <f t="shared" si="28"/>
        <v>166.9</v>
      </c>
      <c r="F119">
        <v>207.2</v>
      </c>
      <c r="G119">
        <f t="shared" si="29"/>
        <v>207.2</v>
      </c>
      <c r="H119">
        <v>180.2</v>
      </c>
      <c r="I119">
        <f t="shared" si="30"/>
        <v>180.2</v>
      </c>
      <c r="J119">
        <v>172.3</v>
      </c>
      <c r="K119">
        <f t="shared" si="31"/>
        <v>172.3</v>
      </c>
      <c r="L119">
        <v>194</v>
      </c>
      <c r="M119">
        <f t="shared" si="32"/>
        <v>194</v>
      </c>
      <c r="N119">
        <v>159.1</v>
      </c>
      <c r="O119">
        <f t="shared" si="33"/>
        <v>159.1</v>
      </c>
      <c r="P119">
        <v>171.6</v>
      </c>
      <c r="Q119">
        <f t="shared" si="34"/>
        <v>171.6</v>
      </c>
      <c r="R119">
        <v>170.2</v>
      </c>
      <c r="S119">
        <f t="shared" si="35"/>
        <v>170.2</v>
      </c>
      <c r="T119">
        <v>121.5</v>
      </c>
      <c r="U119">
        <f t="shared" si="36"/>
        <v>121.5</v>
      </c>
      <c r="V119">
        <v>204.8</v>
      </c>
      <c r="W119">
        <f t="shared" si="37"/>
        <v>204.8</v>
      </c>
      <c r="X119">
        <v>176.4</v>
      </c>
      <c r="Y119">
        <f t="shared" si="38"/>
        <v>176.4</v>
      </c>
      <c r="Z119">
        <v>186.9</v>
      </c>
      <c r="AA119">
        <f t="shared" si="39"/>
        <v>186.9</v>
      </c>
      <c r="AB119">
        <v>176.6</v>
      </c>
      <c r="AC119">
        <f t="shared" si="40"/>
        <v>176.6</v>
      </c>
      <c r="AD119">
        <v>195.5</v>
      </c>
      <c r="AE119">
        <f t="shared" si="41"/>
        <v>195.5</v>
      </c>
      <c r="AF119">
        <v>187.2</v>
      </c>
      <c r="AG119">
        <f t="shared" si="42"/>
        <v>187.2</v>
      </c>
      <c r="AH119">
        <v>185.2</v>
      </c>
      <c r="AI119">
        <f t="shared" si="43"/>
        <v>185.2</v>
      </c>
      <c r="AJ119">
        <v>186.9</v>
      </c>
      <c r="AK119">
        <f t="shared" si="44"/>
        <v>186.9</v>
      </c>
      <c r="AL119" t="s">
        <v>32</v>
      </c>
      <c r="AN119">
        <v>181.9</v>
      </c>
      <c r="AO119">
        <f t="shared" si="45"/>
        <v>181.9</v>
      </c>
      <c r="AP119">
        <v>175.5</v>
      </c>
      <c r="AQ119">
        <f t="shared" si="46"/>
        <v>175.5</v>
      </c>
      <c r="AR119">
        <v>182.3</v>
      </c>
      <c r="AS119">
        <f t="shared" si="47"/>
        <v>182.3</v>
      </c>
      <c r="AT119">
        <v>167.5</v>
      </c>
      <c r="AU119">
        <f t="shared" si="48"/>
        <v>167.5</v>
      </c>
      <c r="AV119">
        <v>170.8</v>
      </c>
      <c r="AW119">
        <f t="shared" si="49"/>
        <v>170.8</v>
      </c>
      <c r="AX119">
        <v>176.9</v>
      </c>
      <c r="AY119">
        <f t="shared" si="50"/>
        <v>176.9</v>
      </c>
      <c r="AZ119">
        <v>173.4</v>
      </c>
      <c r="BA119">
        <f t="shared" si="51"/>
        <v>173.4</v>
      </c>
      <c r="BB119">
        <v>174.6</v>
      </c>
      <c r="BC119">
        <f t="shared" si="52"/>
        <v>174.6</v>
      </c>
      <c r="BD119">
        <v>177.8</v>
      </c>
      <c r="BE119">
        <f t="shared" si="53"/>
        <v>177.8</v>
      </c>
      <c r="BG119" t="s">
        <v>30</v>
      </c>
      <c r="BH119">
        <v>2016</v>
      </c>
      <c r="BI119" t="s">
        <v>37</v>
      </c>
      <c r="BJ119" t="s">
        <v>32</v>
      </c>
      <c r="BK119">
        <f t="shared" si="27"/>
        <v>125.6</v>
      </c>
      <c r="BM119" t="s">
        <v>30</v>
      </c>
      <c r="BN119">
        <v>171.8</v>
      </c>
    </row>
    <row r="120" spans="1:66" x14ac:dyDescent="0.3">
      <c r="A120" t="s">
        <v>30</v>
      </c>
      <c r="B120">
        <v>2022</v>
      </c>
      <c r="C120" t="s">
        <v>46</v>
      </c>
      <c r="D120">
        <v>168.8</v>
      </c>
      <c r="E120">
        <f t="shared" si="28"/>
        <v>168.8</v>
      </c>
      <c r="F120">
        <v>206.9</v>
      </c>
      <c r="G120">
        <f t="shared" si="29"/>
        <v>206.9</v>
      </c>
      <c r="H120">
        <v>189.1</v>
      </c>
      <c r="I120">
        <f t="shared" si="30"/>
        <v>189.1</v>
      </c>
      <c r="J120">
        <v>173.4</v>
      </c>
      <c r="K120">
        <f t="shared" si="31"/>
        <v>173.4</v>
      </c>
      <c r="L120">
        <v>193.9</v>
      </c>
      <c r="M120">
        <f t="shared" si="32"/>
        <v>193.9</v>
      </c>
      <c r="N120">
        <v>156.69999999999999</v>
      </c>
      <c r="O120">
        <f t="shared" si="33"/>
        <v>156.69999999999999</v>
      </c>
      <c r="P120">
        <v>150.19999999999999</v>
      </c>
      <c r="Q120">
        <f t="shared" si="34"/>
        <v>150.19999999999999</v>
      </c>
      <c r="R120">
        <v>170.5</v>
      </c>
      <c r="S120">
        <f t="shared" si="35"/>
        <v>170.5</v>
      </c>
      <c r="T120">
        <v>121.2</v>
      </c>
      <c r="U120">
        <f t="shared" si="36"/>
        <v>121.2</v>
      </c>
      <c r="V120">
        <v>207.5</v>
      </c>
      <c r="W120">
        <f t="shared" si="37"/>
        <v>207.5</v>
      </c>
      <c r="X120">
        <v>176.8</v>
      </c>
      <c r="Y120">
        <f t="shared" si="38"/>
        <v>176.8</v>
      </c>
      <c r="Z120">
        <v>187.7</v>
      </c>
      <c r="AA120">
        <f t="shared" si="39"/>
        <v>187.7</v>
      </c>
      <c r="AB120">
        <v>174.4</v>
      </c>
      <c r="AC120">
        <f t="shared" si="40"/>
        <v>174.4</v>
      </c>
      <c r="AD120">
        <v>195.9</v>
      </c>
      <c r="AE120">
        <f t="shared" si="41"/>
        <v>195.9</v>
      </c>
      <c r="AF120">
        <v>188.1</v>
      </c>
      <c r="AG120">
        <f t="shared" si="42"/>
        <v>188.1</v>
      </c>
      <c r="AH120">
        <v>185.9</v>
      </c>
      <c r="AI120">
        <f t="shared" si="43"/>
        <v>185.9</v>
      </c>
      <c r="AJ120">
        <v>187.8</v>
      </c>
      <c r="AK120">
        <f t="shared" si="44"/>
        <v>187.8</v>
      </c>
      <c r="AL120" t="s">
        <v>32</v>
      </c>
      <c r="AN120">
        <v>182.8</v>
      </c>
      <c r="AO120">
        <f t="shared" si="45"/>
        <v>182.8</v>
      </c>
      <c r="AP120">
        <v>176.4</v>
      </c>
      <c r="AQ120">
        <f t="shared" si="46"/>
        <v>176.4</v>
      </c>
      <c r="AR120">
        <v>183.5</v>
      </c>
      <c r="AS120">
        <f t="shared" si="47"/>
        <v>183.5</v>
      </c>
      <c r="AT120">
        <v>167.8</v>
      </c>
      <c r="AU120">
        <f t="shared" si="48"/>
        <v>167.8</v>
      </c>
      <c r="AV120">
        <v>171.2</v>
      </c>
      <c r="AW120">
        <f t="shared" si="49"/>
        <v>171.2</v>
      </c>
      <c r="AX120">
        <v>177.3</v>
      </c>
      <c r="AY120">
        <f t="shared" si="50"/>
        <v>177.3</v>
      </c>
      <c r="AZ120">
        <v>175.7</v>
      </c>
      <c r="BA120">
        <f t="shared" si="51"/>
        <v>175.7</v>
      </c>
      <c r="BB120">
        <v>175.5</v>
      </c>
      <c r="BC120">
        <f t="shared" si="52"/>
        <v>175.5</v>
      </c>
      <c r="BD120">
        <v>177.1</v>
      </c>
      <c r="BE120">
        <f t="shared" si="53"/>
        <v>177.1</v>
      </c>
      <c r="BG120" t="s">
        <v>33</v>
      </c>
      <c r="BH120">
        <v>2016</v>
      </c>
      <c r="BI120" t="s">
        <v>37</v>
      </c>
      <c r="BJ120">
        <v>125.6</v>
      </c>
      <c r="BK120">
        <f t="shared" si="27"/>
        <v>125.6</v>
      </c>
      <c r="BM120" t="s">
        <v>30</v>
      </c>
      <c r="BN120">
        <v>170.7</v>
      </c>
    </row>
    <row r="121" spans="1:66" x14ac:dyDescent="0.3">
      <c r="A121" t="s">
        <v>30</v>
      </c>
      <c r="B121">
        <v>2023</v>
      </c>
      <c r="C121" t="s">
        <v>31</v>
      </c>
      <c r="D121">
        <v>174</v>
      </c>
      <c r="E121">
        <f t="shared" si="28"/>
        <v>174</v>
      </c>
      <c r="F121">
        <v>208.3</v>
      </c>
      <c r="G121">
        <f t="shared" si="29"/>
        <v>208.3</v>
      </c>
      <c r="H121">
        <v>192.9</v>
      </c>
      <c r="I121">
        <f t="shared" si="30"/>
        <v>192.9</v>
      </c>
      <c r="J121">
        <v>174.3</v>
      </c>
      <c r="K121">
        <f t="shared" si="31"/>
        <v>174.3</v>
      </c>
      <c r="L121">
        <v>192.6</v>
      </c>
      <c r="M121">
        <f t="shared" si="32"/>
        <v>192.6</v>
      </c>
      <c r="N121">
        <v>156.30000000000001</v>
      </c>
      <c r="O121">
        <f t="shared" si="33"/>
        <v>156.30000000000001</v>
      </c>
      <c r="P121">
        <v>142.9</v>
      </c>
      <c r="Q121">
        <f t="shared" si="34"/>
        <v>142.9</v>
      </c>
      <c r="R121">
        <v>170.7</v>
      </c>
      <c r="S121">
        <f t="shared" si="35"/>
        <v>170.7</v>
      </c>
      <c r="T121">
        <v>120.3</v>
      </c>
      <c r="U121">
        <f t="shared" si="36"/>
        <v>120.3</v>
      </c>
      <c r="V121">
        <v>210.5</v>
      </c>
      <c r="W121">
        <f t="shared" si="37"/>
        <v>210.5</v>
      </c>
      <c r="X121">
        <v>176.9</v>
      </c>
      <c r="Y121">
        <f t="shared" si="38"/>
        <v>176.9</v>
      </c>
      <c r="Z121">
        <v>188.5</v>
      </c>
      <c r="AA121">
        <f t="shared" si="39"/>
        <v>188.5</v>
      </c>
      <c r="AB121">
        <v>175</v>
      </c>
      <c r="AC121">
        <f t="shared" si="40"/>
        <v>175</v>
      </c>
      <c r="AD121">
        <v>196.9</v>
      </c>
      <c r="AE121">
        <f t="shared" si="41"/>
        <v>196.9</v>
      </c>
      <c r="AF121">
        <v>189</v>
      </c>
      <c r="AG121">
        <f t="shared" si="42"/>
        <v>189</v>
      </c>
      <c r="AH121">
        <v>186.3</v>
      </c>
      <c r="AI121">
        <f t="shared" si="43"/>
        <v>186.3</v>
      </c>
      <c r="AJ121">
        <v>188.6</v>
      </c>
      <c r="AK121">
        <f t="shared" si="44"/>
        <v>188.6</v>
      </c>
      <c r="AL121" t="s">
        <v>32</v>
      </c>
      <c r="AN121">
        <v>183.2</v>
      </c>
      <c r="AO121">
        <f t="shared" si="45"/>
        <v>183.2</v>
      </c>
      <c r="AP121">
        <v>177.2</v>
      </c>
      <c r="AQ121">
        <f t="shared" si="46"/>
        <v>177.2</v>
      </c>
      <c r="AR121">
        <v>184.7</v>
      </c>
      <c r="AS121">
        <f t="shared" si="47"/>
        <v>184.7</v>
      </c>
      <c r="AT121">
        <v>168.2</v>
      </c>
      <c r="AU121">
        <f t="shared" si="48"/>
        <v>168.2</v>
      </c>
      <c r="AV121">
        <v>171.8</v>
      </c>
      <c r="AW121">
        <f t="shared" si="49"/>
        <v>171.8</v>
      </c>
      <c r="AX121">
        <v>177.8</v>
      </c>
      <c r="AY121">
        <f t="shared" si="50"/>
        <v>177.8</v>
      </c>
      <c r="AZ121">
        <v>178.4</v>
      </c>
      <c r="BA121">
        <f t="shared" si="51"/>
        <v>178.4</v>
      </c>
      <c r="BB121">
        <v>176.5</v>
      </c>
      <c r="BC121">
        <f t="shared" si="52"/>
        <v>176.5</v>
      </c>
      <c r="BD121">
        <v>177.8</v>
      </c>
      <c r="BE121">
        <f t="shared" si="53"/>
        <v>177.8</v>
      </c>
      <c r="BG121" t="s">
        <v>34</v>
      </c>
      <c r="BH121">
        <v>2016</v>
      </c>
      <c r="BI121" t="s">
        <v>37</v>
      </c>
      <c r="BJ121">
        <v>125.6</v>
      </c>
      <c r="BK121">
        <f t="shared" si="27"/>
        <v>125.6</v>
      </c>
      <c r="BM121" t="s">
        <v>30</v>
      </c>
      <c r="BN121">
        <v>172.1</v>
      </c>
    </row>
    <row r="122" spans="1:66" x14ac:dyDescent="0.3">
      <c r="A122" t="s">
        <v>30</v>
      </c>
      <c r="B122">
        <v>2023</v>
      </c>
      <c r="C122" t="s">
        <v>35</v>
      </c>
      <c r="D122">
        <v>174.2</v>
      </c>
      <c r="E122">
        <f t="shared" si="28"/>
        <v>174.2</v>
      </c>
      <c r="F122">
        <v>205.2</v>
      </c>
      <c r="G122">
        <f t="shared" si="29"/>
        <v>205.2</v>
      </c>
      <c r="H122">
        <v>173.9</v>
      </c>
      <c r="I122">
        <f t="shared" si="30"/>
        <v>173.9</v>
      </c>
      <c r="J122">
        <v>177</v>
      </c>
      <c r="K122">
        <f t="shared" si="31"/>
        <v>177</v>
      </c>
      <c r="L122">
        <v>183.4</v>
      </c>
      <c r="M122">
        <f t="shared" si="32"/>
        <v>183.4</v>
      </c>
      <c r="N122">
        <v>167.2</v>
      </c>
      <c r="O122">
        <f t="shared" si="33"/>
        <v>167.2</v>
      </c>
      <c r="P122">
        <v>140.9</v>
      </c>
      <c r="Q122">
        <f t="shared" si="34"/>
        <v>140.9</v>
      </c>
      <c r="R122">
        <v>170.4</v>
      </c>
      <c r="S122">
        <f t="shared" si="35"/>
        <v>170.4</v>
      </c>
      <c r="T122">
        <v>119.1</v>
      </c>
      <c r="U122">
        <f t="shared" si="36"/>
        <v>119.1</v>
      </c>
      <c r="V122">
        <v>212.1</v>
      </c>
      <c r="W122">
        <f t="shared" si="37"/>
        <v>212.1</v>
      </c>
      <c r="X122">
        <v>177.6</v>
      </c>
      <c r="Y122">
        <f t="shared" si="38"/>
        <v>177.6</v>
      </c>
      <c r="Z122">
        <v>189.9</v>
      </c>
      <c r="AA122">
        <f t="shared" si="39"/>
        <v>189.9</v>
      </c>
      <c r="AB122">
        <v>174.8</v>
      </c>
      <c r="AC122">
        <f t="shared" si="40"/>
        <v>174.8</v>
      </c>
      <c r="AD122">
        <v>198.3</v>
      </c>
      <c r="AE122">
        <f t="shared" si="41"/>
        <v>198.3</v>
      </c>
      <c r="AF122">
        <v>190</v>
      </c>
      <c r="AG122">
        <f t="shared" si="42"/>
        <v>190</v>
      </c>
      <c r="AH122">
        <v>187</v>
      </c>
      <c r="AI122">
        <f t="shared" si="43"/>
        <v>187</v>
      </c>
      <c r="AJ122">
        <v>189.6</v>
      </c>
      <c r="AK122">
        <f t="shared" si="44"/>
        <v>189.6</v>
      </c>
      <c r="AL122" t="s">
        <v>32</v>
      </c>
      <c r="AN122">
        <v>181.6</v>
      </c>
      <c r="AO122">
        <f t="shared" si="45"/>
        <v>181.6</v>
      </c>
      <c r="AP122">
        <v>178.6</v>
      </c>
      <c r="AQ122">
        <f t="shared" si="46"/>
        <v>178.6</v>
      </c>
      <c r="AR122">
        <v>186.6</v>
      </c>
      <c r="AS122">
        <f t="shared" si="47"/>
        <v>186.6</v>
      </c>
      <c r="AT122">
        <v>169</v>
      </c>
      <c r="AU122">
        <f t="shared" si="48"/>
        <v>169</v>
      </c>
      <c r="AV122">
        <v>172.8</v>
      </c>
      <c r="AW122">
        <f t="shared" si="49"/>
        <v>172.8</v>
      </c>
      <c r="AX122">
        <v>178.5</v>
      </c>
      <c r="AY122">
        <f t="shared" si="50"/>
        <v>178.5</v>
      </c>
      <c r="AZ122">
        <v>180.7</v>
      </c>
      <c r="BA122">
        <f t="shared" si="51"/>
        <v>180.7</v>
      </c>
      <c r="BB122">
        <v>177.9</v>
      </c>
      <c r="BC122">
        <f t="shared" si="52"/>
        <v>177.9</v>
      </c>
      <c r="BD122">
        <v>178</v>
      </c>
      <c r="BE122">
        <f t="shared" si="53"/>
        <v>178</v>
      </c>
      <c r="BG122" t="s">
        <v>30</v>
      </c>
      <c r="BH122">
        <v>2016</v>
      </c>
      <c r="BI122" t="s">
        <v>38</v>
      </c>
      <c r="BJ122" t="s">
        <v>32</v>
      </c>
      <c r="BK122">
        <f t="shared" si="27"/>
        <v>126</v>
      </c>
      <c r="BM122" t="s">
        <v>30</v>
      </c>
      <c r="BN122">
        <v>173.5</v>
      </c>
    </row>
    <row r="123" spans="1:66" x14ac:dyDescent="0.3">
      <c r="A123" t="s">
        <v>30</v>
      </c>
      <c r="B123">
        <v>2023</v>
      </c>
      <c r="C123" t="s">
        <v>36</v>
      </c>
      <c r="D123">
        <v>174.3</v>
      </c>
      <c r="E123">
        <f t="shared" si="28"/>
        <v>174.3</v>
      </c>
      <c r="F123">
        <v>205.2</v>
      </c>
      <c r="G123">
        <f t="shared" si="29"/>
        <v>205.2</v>
      </c>
      <c r="H123">
        <v>173.9</v>
      </c>
      <c r="I123">
        <f t="shared" si="30"/>
        <v>173.9</v>
      </c>
      <c r="J123">
        <v>177</v>
      </c>
      <c r="K123">
        <f t="shared" si="31"/>
        <v>177</v>
      </c>
      <c r="L123">
        <v>183.3</v>
      </c>
      <c r="M123">
        <f t="shared" si="32"/>
        <v>183.3</v>
      </c>
      <c r="N123">
        <v>167.2</v>
      </c>
      <c r="O123">
        <f t="shared" si="33"/>
        <v>167.2</v>
      </c>
      <c r="P123">
        <v>140.9</v>
      </c>
      <c r="Q123">
        <f t="shared" si="34"/>
        <v>140.9</v>
      </c>
      <c r="R123">
        <v>170.5</v>
      </c>
      <c r="S123">
        <f t="shared" si="35"/>
        <v>170.5</v>
      </c>
      <c r="T123">
        <v>119.1</v>
      </c>
      <c r="U123">
        <f t="shared" si="36"/>
        <v>119.1</v>
      </c>
      <c r="V123">
        <v>212.1</v>
      </c>
      <c r="W123">
        <f t="shared" si="37"/>
        <v>212.1</v>
      </c>
      <c r="X123">
        <v>177.6</v>
      </c>
      <c r="Y123">
        <f t="shared" si="38"/>
        <v>177.6</v>
      </c>
      <c r="Z123">
        <v>189.9</v>
      </c>
      <c r="AA123">
        <f t="shared" si="39"/>
        <v>189.9</v>
      </c>
      <c r="AB123">
        <v>174.8</v>
      </c>
      <c r="AC123">
        <f t="shared" si="40"/>
        <v>174.8</v>
      </c>
      <c r="AD123">
        <v>198.4</v>
      </c>
      <c r="AE123">
        <f t="shared" si="41"/>
        <v>198.4</v>
      </c>
      <c r="AF123">
        <v>190</v>
      </c>
      <c r="AG123">
        <f t="shared" si="42"/>
        <v>190</v>
      </c>
      <c r="AH123">
        <v>187</v>
      </c>
      <c r="AI123">
        <f t="shared" si="43"/>
        <v>187</v>
      </c>
      <c r="AJ123">
        <v>189.6</v>
      </c>
      <c r="AK123">
        <f t="shared" si="44"/>
        <v>189.6</v>
      </c>
      <c r="AL123" t="s">
        <v>32</v>
      </c>
      <c r="AN123">
        <v>181.4</v>
      </c>
      <c r="AO123">
        <f t="shared" si="45"/>
        <v>181.4</v>
      </c>
      <c r="AP123">
        <v>178.6</v>
      </c>
      <c r="AQ123">
        <f t="shared" si="46"/>
        <v>178.6</v>
      </c>
      <c r="AR123">
        <v>186.6</v>
      </c>
      <c r="AS123">
        <f t="shared" si="47"/>
        <v>186.6</v>
      </c>
      <c r="AT123">
        <v>169</v>
      </c>
      <c r="AU123">
        <f t="shared" si="48"/>
        <v>169</v>
      </c>
      <c r="AV123">
        <v>172.8</v>
      </c>
      <c r="AW123">
        <f t="shared" si="49"/>
        <v>172.8</v>
      </c>
      <c r="AX123">
        <v>178.5</v>
      </c>
      <c r="AY123">
        <f t="shared" si="50"/>
        <v>178.5</v>
      </c>
      <c r="AZ123">
        <v>180.7</v>
      </c>
      <c r="BA123">
        <f t="shared" si="51"/>
        <v>180.7</v>
      </c>
      <c r="BB123">
        <v>177.9</v>
      </c>
      <c r="BC123">
        <f t="shared" si="52"/>
        <v>177.9</v>
      </c>
      <c r="BD123">
        <v>178</v>
      </c>
      <c r="BE123">
        <f t="shared" si="53"/>
        <v>178</v>
      </c>
      <c r="BG123" t="s">
        <v>33</v>
      </c>
      <c r="BH123">
        <v>2016</v>
      </c>
      <c r="BI123" t="s">
        <v>38</v>
      </c>
      <c r="BJ123">
        <v>126</v>
      </c>
      <c r="BK123">
        <f t="shared" si="27"/>
        <v>126</v>
      </c>
      <c r="BM123" t="s">
        <v>30</v>
      </c>
      <c r="BN123">
        <v>173.5</v>
      </c>
    </row>
    <row r="124" spans="1:66" x14ac:dyDescent="0.3">
      <c r="A124" t="s">
        <v>30</v>
      </c>
      <c r="B124">
        <v>2023</v>
      </c>
      <c r="C124" t="s">
        <v>37</v>
      </c>
      <c r="D124">
        <v>173.3</v>
      </c>
      <c r="E124">
        <f t="shared" si="28"/>
        <v>173.3</v>
      </c>
      <c r="F124">
        <v>206.9</v>
      </c>
      <c r="G124">
        <f t="shared" si="29"/>
        <v>206.9</v>
      </c>
      <c r="H124">
        <v>167.9</v>
      </c>
      <c r="I124">
        <f t="shared" si="30"/>
        <v>167.9</v>
      </c>
      <c r="J124">
        <v>178.2</v>
      </c>
      <c r="K124">
        <f t="shared" si="31"/>
        <v>178.2</v>
      </c>
      <c r="L124">
        <v>178.5</v>
      </c>
      <c r="M124">
        <f t="shared" si="32"/>
        <v>178.5</v>
      </c>
      <c r="N124">
        <v>173.7</v>
      </c>
      <c r="O124">
        <f t="shared" si="33"/>
        <v>173.7</v>
      </c>
      <c r="P124">
        <v>142.80000000000001</v>
      </c>
      <c r="Q124">
        <f t="shared" si="34"/>
        <v>142.80000000000001</v>
      </c>
      <c r="R124">
        <v>172.8</v>
      </c>
      <c r="S124">
        <f t="shared" si="35"/>
        <v>172.8</v>
      </c>
      <c r="T124">
        <v>120.4</v>
      </c>
      <c r="U124">
        <f t="shared" si="36"/>
        <v>120.4</v>
      </c>
      <c r="V124">
        <v>215.5</v>
      </c>
      <c r="W124">
        <f t="shared" si="37"/>
        <v>215.5</v>
      </c>
      <c r="X124">
        <v>178.2</v>
      </c>
      <c r="Y124">
        <f t="shared" si="38"/>
        <v>178.2</v>
      </c>
      <c r="Z124">
        <v>190.5</v>
      </c>
      <c r="AA124">
        <f t="shared" si="39"/>
        <v>190.5</v>
      </c>
      <c r="AB124">
        <v>175.5</v>
      </c>
      <c r="AC124">
        <f t="shared" si="40"/>
        <v>175.5</v>
      </c>
      <c r="AD124">
        <v>199.5</v>
      </c>
      <c r="AE124">
        <f t="shared" si="41"/>
        <v>199.5</v>
      </c>
      <c r="AF124">
        <v>190.7</v>
      </c>
      <c r="AG124">
        <f t="shared" si="42"/>
        <v>190.7</v>
      </c>
      <c r="AH124">
        <v>187.3</v>
      </c>
      <c r="AI124">
        <f t="shared" si="43"/>
        <v>187.3</v>
      </c>
      <c r="AJ124">
        <v>190.2</v>
      </c>
      <c r="AK124">
        <f t="shared" si="44"/>
        <v>190.2</v>
      </c>
      <c r="AL124" t="s">
        <v>48</v>
      </c>
      <c r="AN124">
        <v>181.5</v>
      </c>
      <c r="AO124">
        <f t="shared" si="45"/>
        <v>181.5</v>
      </c>
      <c r="AP124">
        <v>179.1</v>
      </c>
      <c r="AQ124">
        <f t="shared" si="46"/>
        <v>179.1</v>
      </c>
      <c r="AR124">
        <v>187.2</v>
      </c>
      <c r="AS124">
        <f t="shared" si="47"/>
        <v>187.2</v>
      </c>
      <c r="AT124">
        <v>169.4</v>
      </c>
      <c r="AU124">
        <f t="shared" si="48"/>
        <v>169.4</v>
      </c>
      <c r="AV124">
        <v>173.2</v>
      </c>
      <c r="AW124">
        <f t="shared" si="49"/>
        <v>173.2</v>
      </c>
      <c r="AX124">
        <v>179.4</v>
      </c>
      <c r="AY124">
        <f t="shared" si="50"/>
        <v>179.4</v>
      </c>
      <c r="AZ124">
        <v>183.8</v>
      </c>
      <c r="BA124">
        <f t="shared" si="51"/>
        <v>183.8</v>
      </c>
      <c r="BB124">
        <v>178.9</v>
      </c>
      <c r="BC124">
        <f t="shared" si="52"/>
        <v>178.9</v>
      </c>
      <c r="BD124">
        <v>178.8</v>
      </c>
      <c r="BE124">
        <f t="shared" si="53"/>
        <v>178.8</v>
      </c>
      <c r="BG124" t="s">
        <v>34</v>
      </c>
      <c r="BH124">
        <v>2016</v>
      </c>
      <c r="BI124" t="s">
        <v>38</v>
      </c>
      <c r="BJ124">
        <v>126</v>
      </c>
      <c r="BK124">
        <f t="shared" si="27"/>
        <v>126</v>
      </c>
      <c r="BM124" t="s">
        <v>30</v>
      </c>
      <c r="BN124">
        <v>175.2</v>
      </c>
    </row>
    <row r="125" spans="1:66" x14ac:dyDescent="0.3">
      <c r="A125" t="s">
        <v>30</v>
      </c>
      <c r="B125">
        <v>2023</v>
      </c>
      <c r="C125" t="s">
        <v>38</v>
      </c>
      <c r="D125">
        <v>173.2</v>
      </c>
      <c r="E125">
        <f t="shared" si="28"/>
        <v>173.2</v>
      </c>
      <c r="F125">
        <v>211.5</v>
      </c>
      <c r="G125">
        <f t="shared" si="29"/>
        <v>211.5</v>
      </c>
      <c r="H125">
        <v>171</v>
      </c>
      <c r="I125">
        <f t="shared" si="30"/>
        <v>171</v>
      </c>
      <c r="J125">
        <v>179.6</v>
      </c>
      <c r="K125">
        <f t="shared" si="31"/>
        <v>179.6</v>
      </c>
      <c r="L125">
        <v>173.3</v>
      </c>
      <c r="M125">
        <f t="shared" si="32"/>
        <v>173.3</v>
      </c>
      <c r="N125">
        <v>169</v>
      </c>
      <c r="O125">
        <f t="shared" si="33"/>
        <v>169</v>
      </c>
      <c r="P125">
        <v>148.69999999999999</v>
      </c>
      <c r="Q125">
        <f t="shared" si="34"/>
        <v>148.69999999999999</v>
      </c>
      <c r="R125">
        <v>174.9</v>
      </c>
      <c r="S125">
        <f t="shared" si="35"/>
        <v>174.9</v>
      </c>
      <c r="T125">
        <v>121.9</v>
      </c>
      <c r="U125">
        <f t="shared" si="36"/>
        <v>121.9</v>
      </c>
      <c r="V125">
        <v>221</v>
      </c>
      <c r="W125">
        <f t="shared" si="37"/>
        <v>221</v>
      </c>
      <c r="X125">
        <v>178.7</v>
      </c>
      <c r="Y125">
        <f t="shared" si="38"/>
        <v>178.7</v>
      </c>
      <c r="Z125">
        <v>191.1</v>
      </c>
      <c r="AA125">
        <f t="shared" si="39"/>
        <v>191.1</v>
      </c>
      <c r="AB125">
        <v>176.8</v>
      </c>
      <c r="AC125">
        <f t="shared" si="40"/>
        <v>176.8</v>
      </c>
      <c r="AD125">
        <v>199.9</v>
      </c>
      <c r="AE125">
        <f t="shared" si="41"/>
        <v>199.9</v>
      </c>
      <c r="AF125">
        <v>191.2</v>
      </c>
      <c r="AG125">
        <f t="shared" si="42"/>
        <v>191.2</v>
      </c>
      <c r="AH125">
        <v>187.9</v>
      </c>
      <c r="AI125">
        <f t="shared" si="43"/>
        <v>187.9</v>
      </c>
      <c r="AJ125">
        <v>190.8</v>
      </c>
      <c r="AK125">
        <f t="shared" si="44"/>
        <v>190.8</v>
      </c>
      <c r="AL125" t="s">
        <v>48</v>
      </c>
      <c r="AN125">
        <v>182.5</v>
      </c>
      <c r="AO125">
        <f t="shared" si="45"/>
        <v>182.5</v>
      </c>
      <c r="AP125">
        <v>179.8</v>
      </c>
      <c r="AQ125">
        <f t="shared" si="46"/>
        <v>179.8</v>
      </c>
      <c r="AR125">
        <v>187.8</v>
      </c>
      <c r="AS125">
        <f t="shared" si="47"/>
        <v>187.8</v>
      </c>
      <c r="AT125">
        <v>169.7</v>
      </c>
      <c r="AU125">
        <f t="shared" si="48"/>
        <v>169.7</v>
      </c>
      <c r="AV125">
        <v>173.8</v>
      </c>
      <c r="AW125">
        <f t="shared" si="49"/>
        <v>173.8</v>
      </c>
      <c r="AX125">
        <v>180.3</v>
      </c>
      <c r="AY125">
        <f t="shared" si="50"/>
        <v>180.3</v>
      </c>
      <c r="AZ125">
        <v>184.9</v>
      </c>
      <c r="BA125">
        <f t="shared" si="51"/>
        <v>184.9</v>
      </c>
      <c r="BB125">
        <v>179.5</v>
      </c>
      <c r="BC125">
        <f t="shared" si="52"/>
        <v>179.5</v>
      </c>
      <c r="BD125">
        <v>179.8</v>
      </c>
      <c r="BE125">
        <f t="shared" si="53"/>
        <v>179.8</v>
      </c>
      <c r="BG125" t="s">
        <v>30</v>
      </c>
      <c r="BH125">
        <v>2016</v>
      </c>
      <c r="BI125" t="s">
        <v>39</v>
      </c>
      <c r="BJ125" t="s">
        <v>32</v>
      </c>
      <c r="BK125">
        <f t="shared" si="27"/>
        <v>125.5</v>
      </c>
      <c r="BM125" t="s">
        <v>30</v>
      </c>
      <c r="BN125">
        <v>175.6</v>
      </c>
    </row>
    <row r="126" spans="1:66" x14ac:dyDescent="0.3">
      <c r="A126" t="s">
        <v>34</v>
      </c>
      <c r="B126">
        <v>2013</v>
      </c>
      <c r="C126" t="s">
        <v>31</v>
      </c>
      <c r="D126">
        <v>108.4</v>
      </c>
      <c r="E126">
        <f t="shared" si="28"/>
        <v>108.4</v>
      </c>
      <c r="F126">
        <v>107.3</v>
      </c>
      <c r="G126">
        <f t="shared" si="29"/>
        <v>107.3</v>
      </c>
      <c r="H126">
        <v>110</v>
      </c>
      <c r="I126">
        <f t="shared" si="30"/>
        <v>110</v>
      </c>
      <c r="J126">
        <v>104.4</v>
      </c>
      <c r="K126">
        <f t="shared" si="31"/>
        <v>104.4</v>
      </c>
      <c r="L126">
        <v>105.1</v>
      </c>
      <c r="M126">
        <f t="shared" si="32"/>
        <v>105.1</v>
      </c>
      <c r="N126">
        <v>103.2</v>
      </c>
      <c r="O126">
        <f t="shared" si="33"/>
        <v>103.2</v>
      </c>
      <c r="P126">
        <v>102.2</v>
      </c>
      <c r="Q126">
        <f t="shared" si="34"/>
        <v>102.2</v>
      </c>
      <c r="R126">
        <v>106</v>
      </c>
      <c r="S126">
        <f t="shared" si="35"/>
        <v>106</v>
      </c>
      <c r="T126">
        <v>106.2</v>
      </c>
      <c r="U126">
        <f t="shared" si="36"/>
        <v>106.2</v>
      </c>
      <c r="V126">
        <v>102.7</v>
      </c>
      <c r="W126">
        <f t="shared" si="37"/>
        <v>102.7</v>
      </c>
      <c r="X126">
        <v>104.9</v>
      </c>
      <c r="Y126">
        <f t="shared" si="38"/>
        <v>104.9</v>
      </c>
      <c r="Z126">
        <v>107.3</v>
      </c>
      <c r="AA126">
        <f t="shared" si="39"/>
        <v>107.3</v>
      </c>
      <c r="AB126">
        <v>105.6</v>
      </c>
      <c r="AC126">
        <f t="shared" si="40"/>
        <v>105.6</v>
      </c>
      <c r="AD126">
        <v>105.1</v>
      </c>
      <c r="AE126">
        <f t="shared" si="41"/>
        <v>105.1</v>
      </c>
      <c r="AF126">
        <v>106.3</v>
      </c>
      <c r="AG126">
        <f t="shared" si="42"/>
        <v>106.3</v>
      </c>
      <c r="AH126">
        <v>105.5</v>
      </c>
      <c r="AI126">
        <f t="shared" si="43"/>
        <v>105.5</v>
      </c>
      <c r="AJ126">
        <v>106.2</v>
      </c>
      <c r="AK126">
        <f t="shared" si="44"/>
        <v>106.2</v>
      </c>
      <c r="AL126">
        <v>100.3</v>
      </c>
      <c r="AN126">
        <v>105.5</v>
      </c>
      <c r="AO126">
        <f t="shared" si="45"/>
        <v>105.5</v>
      </c>
      <c r="AP126">
        <v>104.8</v>
      </c>
      <c r="AQ126">
        <f t="shared" si="46"/>
        <v>104.8</v>
      </c>
      <c r="AR126">
        <v>104</v>
      </c>
      <c r="AS126">
        <f t="shared" si="47"/>
        <v>104</v>
      </c>
      <c r="AT126">
        <v>103.2</v>
      </c>
      <c r="AU126">
        <f t="shared" si="48"/>
        <v>103.2</v>
      </c>
      <c r="AV126">
        <v>103.1</v>
      </c>
      <c r="AW126">
        <f t="shared" si="49"/>
        <v>103.1</v>
      </c>
      <c r="AX126">
        <v>103.6</v>
      </c>
      <c r="AY126">
        <f t="shared" si="50"/>
        <v>103.6</v>
      </c>
      <c r="AZ126">
        <v>104.5</v>
      </c>
      <c r="BA126">
        <f t="shared" si="51"/>
        <v>104.5</v>
      </c>
      <c r="BB126">
        <v>103.9</v>
      </c>
      <c r="BC126">
        <f t="shared" si="52"/>
        <v>103.9</v>
      </c>
      <c r="BD126">
        <v>104.6</v>
      </c>
      <c r="BE126">
        <f t="shared" si="53"/>
        <v>104.6</v>
      </c>
      <c r="BG126" t="s">
        <v>33</v>
      </c>
      <c r="BH126">
        <v>2016</v>
      </c>
      <c r="BI126" t="s">
        <v>39</v>
      </c>
      <c r="BJ126">
        <v>125.5</v>
      </c>
      <c r="BK126">
        <f t="shared" si="27"/>
        <v>125.5</v>
      </c>
      <c r="BM126" t="s">
        <v>34</v>
      </c>
      <c r="BN126">
        <v>100.3</v>
      </c>
    </row>
    <row r="127" spans="1:66" x14ac:dyDescent="0.3">
      <c r="A127" t="s">
        <v>34</v>
      </c>
      <c r="B127">
        <v>2013</v>
      </c>
      <c r="C127" t="s">
        <v>35</v>
      </c>
      <c r="D127">
        <v>110.4</v>
      </c>
      <c r="E127">
        <f t="shared" si="28"/>
        <v>110.4</v>
      </c>
      <c r="F127">
        <v>110.2</v>
      </c>
      <c r="G127">
        <f t="shared" si="29"/>
        <v>110.2</v>
      </c>
      <c r="H127">
        <v>112.8</v>
      </c>
      <c r="I127">
        <f t="shared" si="30"/>
        <v>112.8</v>
      </c>
      <c r="J127">
        <v>104.9</v>
      </c>
      <c r="K127">
        <f t="shared" si="31"/>
        <v>104.9</v>
      </c>
      <c r="L127">
        <v>105.5</v>
      </c>
      <c r="M127">
        <f t="shared" si="32"/>
        <v>105.5</v>
      </c>
      <c r="N127">
        <v>103.6</v>
      </c>
      <c r="O127">
        <f t="shared" si="33"/>
        <v>103.6</v>
      </c>
      <c r="P127">
        <v>103.2</v>
      </c>
      <c r="Q127">
        <f t="shared" si="34"/>
        <v>103.2</v>
      </c>
      <c r="R127">
        <v>105.3</v>
      </c>
      <c r="S127">
        <f t="shared" si="35"/>
        <v>105.3</v>
      </c>
      <c r="T127">
        <v>105.1</v>
      </c>
      <c r="U127">
        <f t="shared" si="36"/>
        <v>105.1</v>
      </c>
      <c r="V127">
        <v>102.8</v>
      </c>
      <c r="W127">
        <f t="shared" si="37"/>
        <v>102.8</v>
      </c>
      <c r="X127">
        <v>105.5</v>
      </c>
      <c r="Y127">
        <f t="shared" si="38"/>
        <v>105.5</v>
      </c>
      <c r="Z127">
        <v>108.3</v>
      </c>
      <c r="AA127">
        <f t="shared" si="39"/>
        <v>108.3</v>
      </c>
      <c r="AB127">
        <v>106.6</v>
      </c>
      <c r="AC127">
        <f t="shared" si="40"/>
        <v>106.6</v>
      </c>
      <c r="AD127">
        <v>105.7</v>
      </c>
      <c r="AE127">
        <f t="shared" si="41"/>
        <v>105.7</v>
      </c>
      <c r="AF127">
        <v>106.9</v>
      </c>
      <c r="AG127">
        <f t="shared" si="42"/>
        <v>106.9</v>
      </c>
      <c r="AH127">
        <v>106</v>
      </c>
      <c r="AI127">
        <f t="shared" si="43"/>
        <v>106</v>
      </c>
      <c r="AJ127">
        <v>106.8</v>
      </c>
      <c r="AK127">
        <f t="shared" si="44"/>
        <v>106.8</v>
      </c>
      <c r="AL127">
        <v>100.4</v>
      </c>
      <c r="AN127">
        <v>106</v>
      </c>
      <c r="AO127">
        <f t="shared" si="45"/>
        <v>106</v>
      </c>
      <c r="AP127">
        <v>105.2</v>
      </c>
      <c r="AQ127">
        <f t="shared" si="46"/>
        <v>105.2</v>
      </c>
      <c r="AR127">
        <v>104.5</v>
      </c>
      <c r="AS127">
        <f t="shared" si="47"/>
        <v>104.5</v>
      </c>
      <c r="AT127">
        <v>104.2</v>
      </c>
      <c r="AU127">
        <f t="shared" si="48"/>
        <v>104.2</v>
      </c>
      <c r="AV127">
        <v>103.6</v>
      </c>
      <c r="AW127">
        <f t="shared" si="49"/>
        <v>103.6</v>
      </c>
      <c r="AX127">
        <v>103.9</v>
      </c>
      <c r="AY127">
        <f t="shared" si="50"/>
        <v>103.9</v>
      </c>
      <c r="AZ127">
        <v>104.5</v>
      </c>
      <c r="BA127">
        <f t="shared" si="51"/>
        <v>104.5</v>
      </c>
      <c r="BB127">
        <v>104.4</v>
      </c>
      <c r="BC127">
        <f t="shared" si="52"/>
        <v>104.4</v>
      </c>
      <c r="BD127">
        <v>105.3</v>
      </c>
      <c r="BE127">
        <f t="shared" si="53"/>
        <v>105.3</v>
      </c>
      <c r="BG127" t="s">
        <v>34</v>
      </c>
      <c r="BH127">
        <v>2016</v>
      </c>
      <c r="BI127" t="s">
        <v>39</v>
      </c>
      <c r="BJ127">
        <v>125.5</v>
      </c>
      <c r="BK127">
        <f t="shared" si="27"/>
        <v>125.5</v>
      </c>
      <c r="BM127" t="s">
        <v>34</v>
      </c>
      <c r="BN127">
        <v>100.4</v>
      </c>
    </row>
    <row r="128" spans="1:66" x14ac:dyDescent="0.3">
      <c r="A128" t="s">
        <v>34</v>
      </c>
      <c r="B128">
        <v>2013</v>
      </c>
      <c r="C128" t="s">
        <v>36</v>
      </c>
      <c r="D128">
        <v>111.4</v>
      </c>
      <c r="E128">
        <f t="shared" si="28"/>
        <v>111.4</v>
      </c>
      <c r="F128">
        <v>109.7</v>
      </c>
      <c r="G128">
        <f t="shared" si="29"/>
        <v>109.7</v>
      </c>
      <c r="H128">
        <v>111.2</v>
      </c>
      <c r="I128">
        <f t="shared" si="30"/>
        <v>111.2</v>
      </c>
      <c r="J128">
        <v>105.1</v>
      </c>
      <c r="K128">
        <f t="shared" si="31"/>
        <v>105.1</v>
      </c>
      <c r="L128">
        <v>104.9</v>
      </c>
      <c r="M128">
        <f t="shared" si="32"/>
        <v>104.9</v>
      </c>
      <c r="N128">
        <v>105.3</v>
      </c>
      <c r="O128">
        <f t="shared" si="33"/>
        <v>105.3</v>
      </c>
      <c r="P128">
        <v>102.2</v>
      </c>
      <c r="Q128">
        <f t="shared" si="34"/>
        <v>102.2</v>
      </c>
      <c r="R128">
        <v>105</v>
      </c>
      <c r="S128">
        <f t="shared" si="35"/>
        <v>105</v>
      </c>
      <c r="T128">
        <v>104.2</v>
      </c>
      <c r="U128">
        <f t="shared" si="36"/>
        <v>104.2</v>
      </c>
      <c r="V128">
        <v>103</v>
      </c>
      <c r="W128">
        <f t="shared" si="37"/>
        <v>103</v>
      </c>
      <c r="X128">
        <v>106.2</v>
      </c>
      <c r="Y128">
        <f t="shared" si="38"/>
        <v>106.2</v>
      </c>
      <c r="Z128">
        <v>108.9</v>
      </c>
      <c r="AA128">
        <f t="shared" si="39"/>
        <v>108.9</v>
      </c>
      <c r="AB128">
        <v>106.9</v>
      </c>
      <c r="AC128">
        <f t="shared" si="40"/>
        <v>106.9</v>
      </c>
      <c r="AD128">
        <v>106.6</v>
      </c>
      <c r="AE128">
        <f t="shared" si="41"/>
        <v>106.6</v>
      </c>
      <c r="AF128">
        <v>107.4</v>
      </c>
      <c r="AG128">
        <f t="shared" si="42"/>
        <v>107.4</v>
      </c>
      <c r="AH128">
        <v>106.5</v>
      </c>
      <c r="AI128">
        <f t="shared" si="43"/>
        <v>106.5</v>
      </c>
      <c r="AJ128">
        <v>107.3</v>
      </c>
      <c r="AK128">
        <f t="shared" si="44"/>
        <v>107.3</v>
      </c>
      <c r="AL128">
        <v>100.4</v>
      </c>
      <c r="AN128">
        <v>106.1</v>
      </c>
      <c r="AO128">
        <f t="shared" si="45"/>
        <v>106.1</v>
      </c>
      <c r="AP128">
        <v>105.6</v>
      </c>
      <c r="AQ128">
        <f t="shared" si="46"/>
        <v>105.6</v>
      </c>
      <c r="AR128">
        <v>104.9</v>
      </c>
      <c r="AS128">
        <f t="shared" si="47"/>
        <v>104.9</v>
      </c>
      <c r="AT128">
        <v>105.1</v>
      </c>
      <c r="AU128">
        <f t="shared" si="48"/>
        <v>105.1</v>
      </c>
      <c r="AV128">
        <v>103.7</v>
      </c>
      <c r="AW128">
        <f t="shared" si="49"/>
        <v>103.7</v>
      </c>
      <c r="AX128">
        <v>104</v>
      </c>
      <c r="AY128">
        <f t="shared" si="50"/>
        <v>104</v>
      </c>
      <c r="AZ128">
        <v>104.3</v>
      </c>
      <c r="BA128">
        <f t="shared" si="51"/>
        <v>104.3</v>
      </c>
      <c r="BB128">
        <v>104.7</v>
      </c>
      <c r="BC128">
        <f t="shared" si="52"/>
        <v>104.7</v>
      </c>
      <c r="BD128">
        <v>105.5</v>
      </c>
      <c r="BE128">
        <f t="shared" si="53"/>
        <v>105.5</v>
      </c>
      <c r="BG128" t="s">
        <v>30</v>
      </c>
      <c r="BH128">
        <v>2016</v>
      </c>
      <c r="BI128" t="s">
        <v>40</v>
      </c>
      <c r="BJ128" t="s">
        <v>32</v>
      </c>
      <c r="BK128">
        <f t="shared" si="27"/>
        <v>126.4</v>
      </c>
      <c r="BM128" t="s">
        <v>34</v>
      </c>
      <c r="BN128">
        <v>100.4</v>
      </c>
    </row>
    <row r="129" spans="1:66" x14ac:dyDescent="0.3">
      <c r="A129" t="s">
        <v>34</v>
      </c>
      <c r="B129">
        <v>2013</v>
      </c>
      <c r="C129" t="s">
        <v>37</v>
      </c>
      <c r="D129">
        <v>111.6</v>
      </c>
      <c r="E129">
        <f t="shared" si="28"/>
        <v>111.6</v>
      </c>
      <c r="F129">
        <v>110.9</v>
      </c>
      <c r="G129">
        <f t="shared" si="29"/>
        <v>110.9</v>
      </c>
      <c r="H129">
        <v>106.6</v>
      </c>
      <c r="I129">
        <f t="shared" si="30"/>
        <v>106.6</v>
      </c>
      <c r="J129">
        <v>105.7</v>
      </c>
      <c r="K129">
        <f t="shared" si="31"/>
        <v>105.7</v>
      </c>
      <c r="L129">
        <v>104.4</v>
      </c>
      <c r="M129">
        <f t="shared" si="32"/>
        <v>104.4</v>
      </c>
      <c r="N129">
        <v>108.9</v>
      </c>
      <c r="O129">
        <f t="shared" si="33"/>
        <v>108.9</v>
      </c>
      <c r="P129">
        <v>105.5</v>
      </c>
      <c r="Q129">
        <f t="shared" si="34"/>
        <v>105.5</v>
      </c>
      <c r="R129">
        <v>105.3</v>
      </c>
      <c r="S129">
        <f t="shared" si="35"/>
        <v>105.3</v>
      </c>
      <c r="T129">
        <v>103.5</v>
      </c>
      <c r="U129">
        <f t="shared" si="36"/>
        <v>103.5</v>
      </c>
      <c r="V129">
        <v>103.3</v>
      </c>
      <c r="W129">
        <f t="shared" si="37"/>
        <v>103.3</v>
      </c>
      <c r="X129">
        <v>107.2</v>
      </c>
      <c r="Y129">
        <f t="shared" si="38"/>
        <v>107.2</v>
      </c>
      <c r="Z129">
        <v>109.6</v>
      </c>
      <c r="AA129">
        <f t="shared" si="39"/>
        <v>109.6</v>
      </c>
      <c r="AB129">
        <v>107.7</v>
      </c>
      <c r="AC129">
        <f t="shared" si="40"/>
        <v>107.7</v>
      </c>
      <c r="AD129">
        <v>107.5</v>
      </c>
      <c r="AE129">
        <f t="shared" si="41"/>
        <v>107.5</v>
      </c>
      <c r="AF129">
        <v>108</v>
      </c>
      <c r="AG129">
        <f t="shared" si="42"/>
        <v>108</v>
      </c>
      <c r="AH129">
        <v>107</v>
      </c>
      <c r="AI129">
        <f t="shared" si="43"/>
        <v>107</v>
      </c>
      <c r="AJ129">
        <v>107.9</v>
      </c>
      <c r="AK129">
        <f t="shared" si="44"/>
        <v>107.9</v>
      </c>
      <c r="AL129">
        <v>100.5</v>
      </c>
      <c r="AN129">
        <v>106.5</v>
      </c>
      <c r="AO129">
        <f t="shared" si="45"/>
        <v>106.5</v>
      </c>
      <c r="AP129">
        <v>106.3</v>
      </c>
      <c r="AQ129">
        <f t="shared" si="46"/>
        <v>106.3</v>
      </c>
      <c r="AR129">
        <v>105.3</v>
      </c>
      <c r="AS129">
        <f t="shared" si="47"/>
        <v>105.3</v>
      </c>
      <c r="AT129">
        <v>104.7</v>
      </c>
      <c r="AU129">
        <f t="shared" si="48"/>
        <v>104.7</v>
      </c>
      <c r="AV129">
        <v>104.2</v>
      </c>
      <c r="AW129">
        <f t="shared" si="49"/>
        <v>104.2</v>
      </c>
      <c r="AX129">
        <v>105</v>
      </c>
      <c r="AY129">
        <f t="shared" si="50"/>
        <v>105</v>
      </c>
      <c r="AZ129">
        <v>102.9</v>
      </c>
      <c r="BA129">
        <f t="shared" si="51"/>
        <v>102.9</v>
      </c>
      <c r="BB129">
        <v>104.8</v>
      </c>
      <c r="BC129">
        <f t="shared" si="52"/>
        <v>104.8</v>
      </c>
      <c r="BD129">
        <v>106.1</v>
      </c>
      <c r="BE129">
        <f t="shared" si="53"/>
        <v>106.1</v>
      </c>
      <c r="BG129" t="s">
        <v>33</v>
      </c>
      <c r="BH129">
        <v>2016</v>
      </c>
      <c r="BI129" t="s">
        <v>40</v>
      </c>
      <c r="BJ129">
        <v>126.4</v>
      </c>
      <c r="BK129">
        <f t="shared" si="27"/>
        <v>126.4</v>
      </c>
      <c r="BM129" t="s">
        <v>34</v>
      </c>
      <c r="BN129">
        <v>100.5</v>
      </c>
    </row>
    <row r="130" spans="1:66" x14ac:dyDescent="0.3">
      <c r="A130" t="s">
        <v>34</v>
      </c>
      <c r="B130">
        <v>2013</v>
      </c>
      <c r="C130" t="s">
        <v>38</v>
      </c>
      <c r="D130">
        <v>112.3</v>
      </c>
      <c r="E130">
        <f t="shared" si="28"/>
        <v>112.3</v>
      </c>
      <c r="F130">
        <v>111.3</v>
      </c>
      <c r="G130">
        <f t="shared" si="29"/>
        <v>111.3</v>
      </c>
      <c r="H130">
        <v>104.7</v>
      </c>
      <c r="I130">
        <f t="shared" si="30"/>
        <v>104.7</v>
      </c>
      <c r="J130">
        <v>106.8</v>
      </c>
      <c r="K130">
        <f t="shared" si="31"/>
        <v>106.8</v>
      </c>
      <c r="L130">
        <v>103.9</v>
      </c>
      <c r="M130">
        <f t="shared" si="32"/>
        <v>103.9</v>
      </c>
      <c r="N130">
        <v>109.3</v>
      </c>
      <c r="O130">
        <f t="shared" si="33"/>
        <v>109.3</v>
      </c>
      <c r="P130">
        <v>112.9</v>
      </c>
      <c r="Q130">
        <f t="shared" si="34"/>
        <v>112.9</v>
      </c>
      <c r="R130">
        <v>105.8</v>
      </c>
      <c r="S130">
        <f t="shared" si="35"/>
        <v>105.8</v>
      </c>
      <c r="T130">
        <v>103.1</v>
      </c>
      <c r="U130">
        <f t="shared" si="36"/>
        <v>103.1</v>
      </c>
      <c r="V130">
        <v>104.3</v>
      </c>
      <c r="W130">
        <f t="shared" si="37"/>
        <v>104.3</v>
      </c>
      <c r="X130">
        <v>108.1</v>
      </c>
      <c r="Y130">
        <f t="shared" si="38"/>
        <v>108.1</v>
      </c>
      <c r="Z130">
        <v>110.5</v>
      </c>
      <c r="AA130">
        <f t="shared" si="39"/>
        <v>110.5</v>
      </c>
      <c r="AB130">
        <v>109.2</v>
      </c>
      <c r="AC130">
        <f t="shared" si="40"/>
        <v>109.2</v>
      </c>
      <c r="AD130">
        <v>108.6</v>
      </c>
      <c r="AE130">
        <f t="shared" si="41"/>
        <v>108.6</v>
      </c>
      <c r="AF130">
        <v>108.7</v>
      </c>
      <c r="AG130">
        <f t="shared" si="42"/>
        <v>108.7</v>
      </c>
      <c r="AH130">
        <v>107.4</v>
      </c>
      <c r="AI130">
        <f t="shared" si="43"/>
        <v>107.4</v>
      </c>
      <c r="AJ130">
        <v>108.5</v>
      </c>
      <c r="AK130">
        <f t="shared" si="44"/>
        <v>108.5</v>
      </c>
      <c r="AL130">
        <v>100.5</v>
      </c>
      <c r="AN130">
        <v>107.4</v>
      </c>
      <c r="AO130">
        <f t="shared" si="45"/>
        <v>107.4</v>
      </c>
      <c r="AP130">
        <v>106.9</v>
      </c>
      <c r="AQ130">
        <f t="shared" si="46"/>
        <v>106.9</v>
      </c>
      <c r="AR130">
        <v>105.9</v>
      </c>
      <c r="AS130">
        <f t="shared" si="47"/>
        <v>105.9</v>
      </c>
      <c r="AT130">
        <v>104</v>
      </c>
      <c r="AU130">
        <f t="shared" si="48"/>
        <v>104</v>
      </c>
      <c r="AV130">
        <v>104.8</v>
      </c>
      <c r="AW130">
        <f t="shared" si="49"/>
        <v>104.8</v>
      </c>
      <c r="AX130">
        <v>105.6</v>
      </c>
      <c r="AY130">
        <f t="shared" si="50"/>
        <v>105.6</v>
      </c>
      <c r="AZ130">
        <v>102.3</v>
      </c>
      <c r="BA130">
        <f t="shared" si="51"/>
        <v>102.3</v>
      </c>
      <c r="BB130">
        <v>104.8</v>
      </c>
      <c r="BC130">
        <f t="shared" si="52"/>
        <v>104.8</v>
      </c>
      <c r="BD130">
        <v>106.9</v>
      </c>
      <c r="BE130">
        <f t="shared" si="53"/>
        <v>106.9</v>
      </c>
      <c r="BG130" t="s">
        <v>34</v>
      </c>
      <c r="BH130">
        <v>2016</v>
      </c>
      <c r="BI130" t="s">
        <v>40</v>
      </c>
      <c r="BJ130">
        <v>126.4</v>
      </c>
      <c r="BK130">
        <f t="shared" ref="BK130:BK193" si="54">IF(OR(BJ130="NA",  BJ130 = "-"),AVERAGE(BJ131:BJ132),BJ130)</f>
        <v>126.4</v>
      </c>
      <c r="BM130" t="s">
        <v>34</v>
      </c>
      <c r="BN130">
        <v>100.5</v>
      </c>
    </row>
    <row r="131" spans="1:66" x14ac:dyDescent="0.3">
      <c r="A131" t="s">
        <v>34</v>
      </c>
      <c r="B131">
        <v>2013</v>
      </c>
      <c r="C131" t="s">
        <v>39</v>
      </c>
      <c r="D131">
        <v>113.8</v>
      </c>
      <c r="E131">
        <f t="shared" ref="E131:E194" si="55">IF(OR(D131="NA",  D131 = "-"),AVERAGE(D132:D133),D131)</f>
        <v>113.8</v>
      </c>
      <c r="F131">
        <v>114.9</v>
      </c>
      <c r="G131">
        <f t="shared" ref="G131:G194" si="56">IF(OR(F131="NA",  F131 = "-"),AVERAGE(F132:F133),F131)</f>
        <v>114.9</v>
      </c>
      <c r="H131">
        <v>109.8</v>
      </c>
      <c r="I131">
        <f t="shared" ref="I131:I194" si="57">IF(OR(H131="NA",  H131 = "-"),AVERAGE(H132:H133),H131)</f>
        <v>109.8</v>
      </c>
      <c r="J131">
        <v>107.9</v>
      </c>
      <c r="K131">
        <f t="shared" ref="K131:K194" si="58">IF(OR(J131="NA",  J131 = "-"),AVERAGE(J132:J133),J131)</f>
        <v>107.9</v>
      </c>
      <c r="L131">
        <v>104.2</v>
      </c>
      <c r="M131">
        <f t="shared" ref="M131:M194" si="59">IF(OR(L131="NA",  L131 = "-"),AVERAGE(L132:L133),L131)</f>
        <v>104.2</v>
      </c>
      <c r="N131">
        <v>110.7</v>
      </c>
      <c r="O131">
        <f t="shared" ref="O131:O194" si="60">IF(OR(N131="NA",  N131 = "-"),AVERAGE(N132:N133),N131)</f>
        <v>110.7</v>
      </c>
      <c r="P131">
        <v>126.7</v>
      </c>
      <c r="Q131">
        <f t="shared" ref="Q131:Q194" si="61">IF(OR(P131="NA",  P131 = "-"),AVERAGE(P132:P133),P131)</f>
        <v>126.7</v>
      </c>
      <c r="R131">
        <v>106.3</v>
      </c>
      <c r="S131">
        <f t="shared" ref="S131:S194" si="62">IF(OR(R131="NA",  R131 = "-"),AVERAGE(R132:R133),R131)</f>
        <v>106.3</v>
      </c>
      <c r="T131">
        <v>103.2</v>
      </c>
      <c r="U131">
        <f t="shared" ref="U131:U194" si="63">IF(OR(T131="NA",  T131 = "-"),AVERAGE(T132:T133),T131)</f>
        <v>103.2</v>
      </c>
      <c r="V131">
        <v>105.7</v>
      </c>
      <c r="W131">
        <f t="shared" ref="W131:W194" si="64">IF(OR(V131="NA",  V131 = "-"),AVERAGE(V132:V133),V131)</f>
        <v>105.7</v>
      </c>
      <c r="X131">
        <v>109</v>
      </c>
      <c r="Y131">
        <f t="shared" ref="Y131:Y194" si="65">IF(OR(X131="NA",  X131 = "-"),AVERAGE(X132:X133),X131)</f>
        <v>109</v>
      </c>
      <c r="Z131">
        <v>111.6</v>
      </c>
      <c r="AA131">
        <f t="shared" ref="AA131:AA194" si="66">IF(OR(Z131="NA",  Z131 = "-"),AVERAGE(Z132:Z133),Z131)</f>
        <v>111.6</v>
      </c>
      <c r="AB131">
        <v>112.2</v>
      </c>
      <c r="AC131">
        <f t="shared" ref="AC131:AC194" si="67">IF(OR(AB131="NA",  AB131 = "-"),AVERAGE(AB132:AB133),AB131)</f>
        <v>112.2</v>
      </c>
      <c r="AD131">
        <v>109.5</v>
      </c>
      <c r="AE131">
        <f t="shared" ref="AE131:AE194" si="68">IF(OR(AD131="NA",  AD131 = "-"),AVERAGE(AD132:AD133),AD131)</f>
        <v>109.5</v>
      </c>
      <c r="AF131">
        <v>109.5</v>
      </c>
      <c r="AG131">
        <f t="shared" ref="AG131:AG194" si="69">IF(OR(AF131="NA",  AF131 = "-"),AVERAGE(AF132:AF133),AF131)</f>
        <v>109.5</v>
      </c>
      <c r="AH131">
        <v>108.1</v>
      </c>
      <c r="AI131">
        <f t="shared" ref="AI131:AI194" si="70">IF(OR(AH131="NA",  AH131 = "-"),AVERAGE(AH132:AH133),AH131)</f>
        <v>108.1</v>
      </c>
      <c r="AJ131">
        <v>109.3</v>
      </c>
      <c r="AK131">
        <f t="shared" ref="AK131:AK194" si="71">IF(OR(AJ131="NA",  AJ131 = "-"),AVERAGE(AJ132:AJ133),AJ131)</f>
        <v>109.3</v>
      </c>
      <c r="AL131">
        <v>106.6</v>
      </c>
      <c r="AN131">
        <v>108.3</v>
      </c>
      <c r="AO131">
        <f t="shared" ref="AO131:AO194" si="72">IF(OR(AN131="NA",  AN131 = "-"),AVERAGE(AN132:AN133),AN131)</f>
        <v>108.3</v>
      </c>
      <c r="AP131">
        <v>107.6</v>
      </c>
      <c r="AQ131">
        <f t="shared" ref="AQ131:AQ194" si="73">IF(OR(AP131="NA",  AP131 = "-"),AVERAGE(AP132:AP133),AP131)</f>
        <v>107.6</v>
      </c>
      <c r="AR131">
        <v>106.4</v>
      </c>
      <c r="AS131">
        <f t="shared" ref="AS131:AS194" si="74">IF(OR(AR131="NA",  AR131 = "-"),AVERAGE(AR132:AR133),AR131)</f>
        <v>106.4</v>
      </c>
      <c r="AT131">
        <v>105.1</v>
      </c>
      <c r="AU131">
        <f t="shared" ref="AU131:AU194" si="75">IF(OR(AT131="NA",  AT131 = "-"),AVERAGE(AT132:AT133),AT131)</f>
        <v>105.1</v>
      </c>
      <c r="AV131">
        <v>105.4</v>
      </c>
      <c r="AW131">
        <f t="shared" ref="AW131:AW194" si="76">IF(OR(AV131="NA",  AV131 = "-"),AVERAGE(AV132:AV133),AV131)</f>
        <v>105.4</v>
      </c>
      <c r="AX131">
        <v>107.4</v>
      </c>
      <c r="AY131">
        <f t="shared" ref="AY131:AY194" si="77">IF(OR(AX131="NA",  AX131 = "-"),AVERAGE(AX132:AX133),AX131)</f>
        <v>107.4</v>
      </c>
      <c r="AZ131">
        <v>102.8</v>
      </c>
      <c r="BA131">
        <f t="shared" ref="BA131:BA194" si="78">IF(OR(AZ131="NA",  AZ131 = "-"),AVERAGE(AZ132:AZ133),AZ131)</f>
        <v>102.8</v>
      </c>
      <c r="BB131">
        <v>105.8</v>
      </c>
      <c r="BC131">
        <f t="shared" ref="BC131:BC194" si="79">IF(OR(BB131="NA",  BB131 = "-"),AVERAGE(BB132:BB133),BB131)</f>
        <v>105.8</v>
      </c>
      <c r="BD131">
        <v>109.3</v>
      </c>
      <c r="BE131">
        <f t="shared" ref="BE131:BE194" si="80">IF(OR(BD131="NA",  BD131 = "-"),AVERAGE(BD132:BD133),BD131)</f>
        <v>109.3</v>
      </c>
      <c r="BG131" t="s">
        <v>30</v>
      </c>
      <c r="BH131">
        <v>2016</v>
      </c>
      <c r="BI131" t="s">
        <v>41</v>
      </c>
      <c r="BJ131" t="s">
        <v>32</v>
      </c>
      <c r="BK131">
        <f t="shared" si="54"/>
        <v>127.3</v>
      </c>
      <c r="BM131" t="s">
        <v>34</v>
      </c>
      <c r="BN131">
        <v>106.6</v>
      </c>
    </row>
    <row r="132" spans="1:66" x14ac:dyDescent="0.3">
      <c r="A132" t="s">
        <v>34</v>
      </c>
      <c r="B132">
        <v>2013</v>
      </c>
      <c r="C132" t="s">
        <v>40</v>
      </c>
      <c r="D132">
        <v>114.8</v>
      </c>
      <c r="E132">
        <f t="shared" si="55"/>
        <v>114.8</v>
      </c>
      <c r="F132">
        <v>116.4</v>
      </c>
      <c r="G132">
        <f t="shared" si="56"/>
        <v>116.4</v>
      </c>
      <c r="H132">
        <v>111.9</v>
      </c>
      <c r="I132">
        <f t="shared" si="57"/>
        <v>111.9</v>
      </c>
      <c r="J132">
        <v>108.9</v>
      </c>
      <c r="K132">
        <f t="shared" si="58"/>
        <v>108.9</v>
      </c>
      <c r="L132">
        <v>104.3</v>
      </c>
      <c r="M132">
        <f t="shared" si="59"/>
        <v>104.3</v>
      </c>
      <c r="N132">
        <v>111.7</v>
      </c>
      <c r="O132">
        <f t="shared" si="60"/>
        <v>111.7</v>
      </c>
      <c r="P132">
        <v>140</v>
      </c>
      <c r="Q132">
        <f t="shared" si="61"/>
        <v>140</v>
      </c>
      <c r="R132">
        <v>106.4</v>
      </c>
      <c r="S132">
        <f t="shared" si="62"/>
        <v>106.4</v>
      </c>
      <c r="T132">
        <v>103.3</v>
      </c>
      <c r="U132">
        <f t="shared" si="63"/>
        <v>103.3</v>
      </c>
      <c r="V132">
        <v>106.8</v>
      </c>
      <c r="W132">
        <f t="shared" si="64"/>
        <v>106.8</v>
      </c>
      <c r="X132">
        <v>109.6</v>
      </c>
      <c r="Y132">
        <f t="shared" si="65"/>
        <v>109.6</v>
      </c>
      <c r="Z132">
        <v>112.6</v>
      </c>
      <c r="AA132">
        <f t="shared" si="66"/>
        <v>112.6</v>
      </c>
      <c r="AB132">
        <v>114.7</v>
      </c>
      <c r="AC132">
        <f t="shared" si="67"/>
        <v>114.7</v>
      </c>
      <c r="AD132">
        <v>110.3</v>
      </c>
      <c r="AE132">
        <f t="shared" si="68"/>
        <v>110.3</v>
      </c>
      <c r="AF132">
        <v>110.2</v>
      </c>
      <c r="AG132">
        <f t="shared" si="69"/>
        <v>110.2</v>
      </c>
      <c r="AH132">
        <v>108.8</v>
      </c>
      <c r="AI132">
        <f t="shared" si="70"/>
        <v>108.8</v>
      </c>
      <c r="AJ132">
        <v>110</v>
      </c>
      <c r="AK132">
        <f t="shared" si="71"/>
        <v>110</v>
      </c>
      <c r="AL132">
        <v>107.7</v>
      </c>
      <c r="AN132">
        <v>109.2</v>
      </c>
      <c r="AO132">
        <f t="shared" si="72"/>
        <v>109.2</v>
      </c>
      <c r="AP132">
        <v>108.2</v>
      </c>
      <c r="AQ132">
        <f t="shared" si="73"/>
        <v>108.2</v>
      </c>
      <c r="AR132">
        <v>107</v>
      </c>
      <c r="AS132">
        <f t="shared" si="74"/>
        <v>107</v>
      </c>
      <c r="AT132">
        <v>107.1</v>
      </c>
      <c r="AU132">
        <f t="shared" si="75"/>
        <v>107.1</v>
      </c>
      <c r="AV132">
        <v>106.1</v>
      </c>
      <c r="AW132">
        <f t="shared" si="76"/>
        <v>106.1</v>
      </c>
      <c r="AX132">
        <v>109.1</v>
      </c>
      <c r="AY132">
        <f t="shared" si="77"/>
        <v>109.1</v>
      </c>
      <c r="AZ132">
        <v>102.8</v>
      </c>
      <c r="BA132">
        <f t="shared" si="78"/>
        <v>102.8</v>
      </c>
      <c r="BB132">
        <v>106.9</v>
      </c>
      <c r="BC132">
        <f t="shared" si="79"/>
        <v>106.9</v>
      </c>
      <c r="BD132">
        <v>111</v>
      </c>
      <c r="BE132">
        <f t="shared" si="80"/>
        <v>111</v>
      </c>
      <c r="BG132" t="s">
        <v>33</v>
      </c>
      <c r="BH132">
        <v>2016</v>
      </c>
      <c r="BI132" t="s">
        <v>41</v>
      </c>
      <c r="BJ132">
        <v>127.3</v>
      </c>
      <c r="BK132">
        <f t="shared" si="54"/>
        <v>127.3</v>
      </c>
      <c r="BM132" t="s">
        <v>34</v>
      </c>
      <c r="BN132">
        <v>107.7</v>
      </c>
    </row>
    <row r="133" spans="1:66" x14ac:dyDescent="0.3">
      <c r="A133" t="s">
        <v>34</v>
      </c>
      <c r="B133">
        <v>2013</v>
      </c>
      <c r="C133" t="s">
        <v>41</v>
      </c>
      <c r="D133">
        <v>115.6</v>
      </c>
      <c r="E133">
        <f t="shared" si="55"/>
        <v>115.6</v>
      </c>
      <c r="F133">
        <v>117.2</v>
      </c>
      <c r="G133">
        <f t="shared" si="56"/>
        <v>117.2</v>
      </c>
      <c r="H133">
        <v>111.7</v>
      </c>
      <c r="I133">
        <f t="shared" si="57"/>
        <v>111.7</v>
      </c>
      <c r="J133">
        <v>109.6</v>
      </c>
      <c r="K133">
        <f t="shared" si="58"/>
        <v>109.6</v>
      </c>
      <c r="L133">
        <v>104.5</v>
      </c>
      <c r="M133">
        <f t="shared" si="59"/>
        <v>104.5</v>
      </c>
      <c r="N133">
        <v>109.8</v>
      </c>
      <c r="O133">
        <f t="shared" si="60"/>
        <v>109.8</v>
      </c>
      <c r="P133">
        <v>151.80000000000001</v>
      </c>
      <c r="Q133">
        <f t="shared" si="61"/>
        <v>151.80000000000001</v>
      </c>
      <c r="R133">
        <v>106.5</v>
      </c>
      <c r="S133">
        <f t="shared" si="62"/>
        <v>106.5</v>
      </c>
      <c r="T133">
        <v>103.1</v>
      </c>
      <c r="U133">
        <f t="shared" si="63"/>
        <v>103.1</v>
      </c>
      <c r="V133">
        <v>107.4</v>
      </c>
      <c r="W133">
        <f t="shared" si="64"/>
        <v>107.4</v>
      </c>
      <c r="X133">
        <v>110.2</v>
      </c>
      <c r="Y133">
        <f t="shared" si="65"/>
        <v>110.2</v>
      </c>
      <c r="Z133">
        <v>113.4</v>
      </c>
      <c r="AA133">
        <f t="shared" si="66"/>
        <v>113.4</v>
      </c>
      <c r="AB133">
        <v>116.6</v>
      </c>
      <c r="AC133">
        <f t="shared" si="67"/>
        <v>116.6</v>
      </c>
      <c r="AD133">
        <v>111.2</v>
      </c>
      <c r="AE133">
        <f t="shared" si="68"/>
        <v>111.2</v>
      </c>
      <c r="AF133">
        <v>111</v>
      </c>
      <c r="AG133">
        <f t="shared" si="69"/>
        <v>111</v>
      </c>
      <c r="AH133">
        <v>109.4</v>
      </c>
      <c r="AI133">
        <f t="shared" si="70"/>
        <v>109.4</v>
      </c>
      <c r="AJ133">
        <v>110.7</v>
      </c>
      <c r="AK133">
        <f t="shared" si="71"/>
        <v>110.7</v>
      </c>
      <c r="AL133">
        <v>108.9</v>
      </c>
      <c r="AN133">
        <v>109.7</v>
      </c>
      <c r="AO133">
        <f t="shared" si="72"/>
        <v>109.7</v>
      </c>
      <c r="AP133">
        <v>108.7</v>
      </c>
      <c r="AQ133">
        <f t="shared" si="73"/>
        <v>108.7</v>
      </c>
      <c r="AR133">
        <v>107.5</v>
      </c>
      <c r="AS133">
        <f t="shared" si="74"/>
        <v>107.5</v>
      </c>
      <c r="AT133">
        <v>108</v>
      </c>
      <c r="AU133">
        <f t="shared" si="75"/>
        <v>108</v>
      </c>
      <c r="AV133">
        <v>106.6</v>
      </c>
      <c r="AW133">
        <f t="shared" si="76"/>
        <v>106.6</v>
      </c>
      <c r="AX133">
        <v>109.9</v>
      </c>
      <c r="AY133">
        <f t="shared" si="77"/>
        <v>109.9</v>
      </c>
      <c r="AZ133">
        <v>105.4</v>
      </c>
      <c r="BA133">
        <f t="shared" si="78"/>
        <v>105.4</v>
      </c>
      <c r="BB133">
        <v>107.9</v>
      </c>
      <c r="BC133">
        <f t="shared" si="79"/>
        <v>107.9</v>
      </c>
      <c r="BD133">
        <v>112.4</v>
      </c>
      <c r="BE133">
        <f t="shared" si="80"/>
        <v>112.4</v>
      </c>
      <c r="BG133" t="s">
        <v>34</v>
      </c>
      <c r="BH133">
        <v>2016</v>
      </c>
      <c r="BI133" t="s">
        <v>41</v>
      </c>
      <c r="BJ133">
        <v>127.3</v>
      </c>
      <c r="BK133">
        <f t="shared" si="54"/>
        <v>127.3</v>
      </c>
      <c r="BM133" t="s">
        <v>34</v>
      </c>
      <c r="BN133">
        <v>108.9</v>
      </c>
    </row>
    <row r="134" spans="1:66" x14ac:dyDescent="0.3">
      <c r="A134" t="s">
        <v>34</v>
      </c>
      <c r="B134">
        <v>2013</v>
      </c>
      <c r="C134" t="s">
        <v>42</v>
      </c>
      <c r="D134">
        <v>116.4</v>
      </c>
      <c r="E134">
        <f t="shared" si="55"/>
        <v>116.4</v>
      </c>
      <c r="F134">
        <v>116.9</v>
      </c>
      <c r="G134">
        <f t="shared" si="56"/>
        <v>116.9</v>
      </c>
      <c r="H134">
        <v>112.3</v>
      </c>
      <c r="I134">
        <f t="shared" si="57"/>
        <v>112.3</v>
      </c>
      <c r="J134">
        <v>110.5</v>
      </c>
      <c r="K134">
        <f t="shared" si="58"/>
        <v>110.5</v>
      </c>
      <c r="L134">
        <v>105.3</v>
      </c>
      <c r="M134">
        <f t="shared" si="59"/>
        <v>105.3</v>
      </c>
      <c r="N134">
        <v>107.3</v>
      </c>
      <c r="O134">
        <f t="shared" si="60"/>
        <v>107.3</v>
      </c>
      <c r="P134">
        <v>160.9</v>
      </c>
      <c r="Q134">
        <f t="shared" si="61"/>
        <v>160.9</v>
      </c>
      <c r="R134">
        <v>107.1</v>
      </c>
      <c r="S134">
        <f t="shared" si="62"/>
        <v>107.1</v>
      </c>
      <c r="T134">
        <v>103.1</v>
      </c>
      <c r="U134">
        <f t="shared" si="63"/>
        <v>103.1</v>
      </c>
      <c r="V134">
        <v>108.3</v>
      </c>
      <c r="W134">
        <f t="shared" si="64"/>
        <v>108.3</v>
      </c>
      <c r="X134">
        <v>110.7</v>
      </c>
      <c r="Y134">
        <f t="shared" si="65"/>
        <v>110.7</v>
      </c>
      <c r="Z134">
        <v>114.6</v>
      </c>
      <c r="AA134">
        <f t="shared" si="66"/>
        <v>114.6</v>
      </c>
      <c r="AB134">
        <v>118.3</v>
      </c>
      <c r="AC134">
        <f t="shared" si="67"/>
        <v>118.3</v>
      </c>
      <c r="AD134">
        <v>112</v>
      </c>
      <c r="AE134">
        <f t="shared" si="68"/>
        <v>112</v>
      </c>
      <c r="AF134">
        <v>112.2</v>
      </c>
      <c r="AG134">
        <f t="shared" si="69"/>
        <v>112.2</v>
      </c>
      <c r="AH134">
        <v>110.4</v>
      </c>
      <c r="AI134">
        <f t="shared" si="70"/>
        <v>110.4</v>
      </c>
      <c r="AJ134">
        <v>111.9</v>
      </c>
      <c r="AK134">
        <f t="shared" si="71"/>
        <v>111.9</v>
      </c>
      <c r="AL134">
        <v>109.7</v>
      </c>
      <c r="AN134">
        <v>110.5</v>
      </c>
      <c r="AO134">
        <f t="shared" si="72"/>
        <v>110.5</v>
      </c>
      <c r="AP134">
        <v>109.6</v>
      </c>
      <c r="AQ134">
        <f t="shared" si="73"/>
        <v>109.6</v>
      </c>
      <c r="AR134">
        <v>108.1</v>
      </c>
      <c r="AS134">
        <f t="shared" si="74"/>
        <v>108.1</v>
      </c>
      <c r="AT134">
        <v>109.9</v>
      </c>
      <c r="AU134">
        <f t="shared" si="75"/>
        <v>109.9</v>
      </c>
      <c r="AV134">
        <v>107.5</v>
      </c>
      <c r="AW134">
        <f t="shared" si="76"/>
        <v>107.5</v>
      </c>
      <c r="AX134">
        <v>110.6</v>
      </c>
      <c r="AY134">
        <f t="shared" si="77"/>
        <v>110.6</v>
      </c>
      <c r="AZ134">
        <v>106.8</v>
      </c>
      <c r="BA134">
        <f t="shared" si="78"/>
        <v>106.8</v>
      </c>
      <c r="BB134">
        <v>109</v>
      </c>
      <c r="BC134">
        <f t="shared" si="79"/>
        <v>109</v>
      </c>
      <c r="BD134">
        <v>113.7</v>
      </c>
      <c r="BE134">
        <f t="shared" si="80"/>
        <v>113.7</v>
      </c>
      <c r="BG134" t="s">
        <v>30</v>
      </c>
      <c r="BH134">
        <v>2016</v>
      </c>
      <c r="BI134" t="s">
        <v>42</v>
      </c>
      <c r="BJ134" t="s">
        <v>32</v>
      </c>
      <c r="BK134">
        <f t="shared" si="54"/>
        <v>127.9</v>
      </c>
      <c r="BM134" t="s">
        <v>34</v>
      </c>
      <c r="BN134">
        <v>109.7</v>
      </c>
    </row>
    <row r="135" spans="1:66" x14ac:dyDescent="0.3">
      <c r="A135" t="s">
        <v>34</v>
      </c>
      <c r="B135">
        <v>2013</v>
      </c>
      <c r="C135" t="s">
        <v>43</v>
      </c>
      <c r="D135">
        <v>117.1</v>
      </c>
      <c r="E135">
        <f t="shared" si="55"/>
        <v>117.1</v>
      </c>
      <c r="F135">
        <v>116.3</v>
      </c>
      <c r="G135">
        <f t="shared" si="56"/>
        <v>116.3</v>
      </c>
      <c r="H135">
        <v>113.3</v>
      </c>
      <c r="I135">
        <f t="shared" si="57"/>
        <v>113.3</v>
      </c>
      <c r="J135">
        <v>111.2</v>
      </c>
      <c r="K135">
        <f t="shared" si="58"/>
        <v>111.2</v>
      </c>
      <c r="L135">
        <v>105.7</v>
      </c>
      <c r="M135">
        <f t="shared" si="59"/>
        <v>105.7</v>
      </c>
      <c r="N135">
        <v>109.9</v>
      </c>
      <c r="O135">
        <f t="shared" si="60"/>
        <v>109.9</v>
      </c>
      <c r="P135">
        <v>171.2</v>
      </c>
      <c r="Q135">
        <f t="shared" si="61"/>
        <v>171.2</v>
      </c>
      <c r="R135">
        <v>107.3</v>
      </c>
      <c r="S135">
        <f t="shared" si="62"/>
        <v>107.3</v>
      </c>
      <c r="T135">
        <v>102.7</v>
      </c>
      <c r="U135">
        <f t="shared" si="63"/>
        <v>102.7</v>
      </c>
      <c r="V135">
        <v>108.7</v>
      </c>
      <c r="W135">
        <f t="shared" si="64"/>
        <v>108.7</v>
      </c>
      <c r="X135">
        <v>111.2</v>
      </c>
      <c r="Y135">
        <f t="shared" si="65"/>
        <v>111.2</v>
      </c>
      <c r="Z135">
        <v>115.4</v>
      </c>
      <c r="AA135">
        <f t="shared" si="66"/>
        <v>115.4</v>
      </c>
      <c r="AB135">
        <v>120.2</v>
      </c>
      <c r="AC135">
        <f t="shared" si="67"/>
        <v>120.2</v>
      </c>
      <c r="AD135">
        <v>112.5</v>
      </c>
      <c r="AE135">
        <f t="shared" si="68"/>
        <v>112.5</v>
      </c>
      <c r="AF135">
        <v>113.2</v>
      </c>
      <c r="AG135">
        <f t="shared" si="69"/>
        <v>113.2</v>
      </c>
      <c r="AH135">
        <v>111.2</v>
      </c>
      <c r="AI135">
        <f t="shared" si="70"/>
        <v>111.2</v>
      </c>
      <c r="AJ135">
        <v>112.8</v>
      </c>
      <c r="AK135">
        <f t="shared" si="71"/>
        <v>112.8</v>
      </c>
      <c r="AL135">
        <v>110.5</v>
      </c>
      <c r="AN135">
        <v>110.9</v>
      </c>
      <c r="AO135">
        <f t="shared" si="72"/>
        <v>110.9</v>
      </c>
      <c r="AP135">
        <v>110.3</v>
      </c>
      <c r="AQ135">
        <f t="shared" si="73"/>
        <v>110.3</v>
      </c>
      <c r="AR135">
        <v>108.6</v>
      </c>
      <c r="AS135">
        <f t="shared" si="74"/>
        <v>108.6</v>
      </c>
      <c r="AT135">
        <v>109.5</v>
      </c>
      <c r="AU135">
        <f t="shared" si="75"/>
        <v>109.5</v>
      </c>
      <c r="AV135">
        <v>108.1</v>
      </c>
      <c r="AW135">
        <f t="shared" si="76"/>
        <v>108.1</v>
      </c>
      <c r="AX135">
        <v>110.8</v>
      </c>
      <c r="AY135">
        <f t="shared" si="77"/>
        <v>110.8</v>
      </c>
      <c r="AZ135">
        <v>107.4</v>
      </c>
      <c r="BA135">
        <f t="shared" si="78"/>
        <v>107.4</v>
      </c>
      <c r="BB135">
        <v>109.2</v>
      </c>
      <c r="BC135">
        <f t="shared" si="79"/>
        <v>109.2</v>
      </c>
      <c r="BD135">
        <v>114.8</v>
      </c>
      <c r="BE135">
        <f t="shared" si="80"/>
        <v>114.8</v>
      </c>
      <c r="BG135" t="s">
        <v>33</v>
      </c>
      <c r="BH135">
        <v>2016</v>
      </c>
      <c r="BI135" t="s">
        <v>42</v>
      </c>
      <c r="BJ135">
        <v>127.9</v>
      </c>
      <c r="BK135">
        <f t="shared" si="54"/>
        <v>127.9</v>
      </c>
      <c r="BM135" t="s">
        <v>34</v>
      </c>
      <c r="BN135">
        <v>110.5</v>
      </c>
    </row>
    <row r="136" spans="1:66" x14ac:dyDescent="0.3">
      <c r="A136" t="s">
        <v>34</v>
      </c>
      <c r="B136">
        <v>2013</v>
      </c>
      <c r="C136" t="s">
        <v>45</v>
      </c>
      <c r="D136">
        <v>118.1</v>
      </c>
      <c r="E136">
        <f t="shared" si="55"/>
        <v>118.1</v>
      </c>
      <c r="F136">
        <v>115.4</v>
      </c>
      <c r="G136">
        <f t="shared" si="56"/>
        <v>115.4</v>
      </c>
      <c r="H136">
        <v>118.7</v>
      </c>
      <c r="I136">
        <f t="shared" si="57"/>
        <v>118.7</v>
      </c>
      <c r="J136">
        <v>112.5</v>
      </c>
      <c r="K136">
        <f t="shared" si="58"/>
        <v>112.5</v>
      </c>
      <c r="L136">
        <v>106.8</v>
      </c>
      <c r="M136">
        <f t="shared" si="59"/>
        <v>106.8</v>
      </c>
      <c r="N136">
        <v>113.5</v>
      </c>
      <c r="O136">
        <f t="shared" si="60"/>
        <v>113.5</v>
      </c>
      <c r="P136">
        <v>183.1</v>
      </c>
      <c r="Q136">
        <f t="shared" si="61"/>
        <v>183.1</v>
      </c>
      <c r="R136">
        <v>108.2</v>
      </c>
      <c r="S136">
        <f t="shared" si="62"/>
        <v>108.2</v>
      </c>
      <c r="T136">
        <v>102.2</v>
      </c>
      <c r="U136">
        <f t="shared" si="63"/>
        <v>102.2</v>
      </c>
      <c r="V136">
        <v>109.4</v>
      </c>
      <c r="W136">
        <f t="shared" si="64"/>
        <v>109.4</v>
      </c>
      <c r="X136">
        <v>111.8</v>
      </c>
      <c r="Y136">
        <f t="shared" si="65"/>
        <v>111.8</v>
      </c>
      <c r="Z136">
        <v>116.5</v>
      </c>
      <c r="AA136">
        <f t="shared" si="66"/>
        <v>116.5</v>
      </c>
      <c r="AB136">
        <v>122.6</v>
      </c>
      <c r="AC136">
        <f t="shared" si="67"/>
        <v>122.6</v>
      </c>
      <c r="AD136">
        <v>113.1</v>
      </c>
      <c r="AE136">
        <f t="shared" si="68"/>
        <v>113.1</v>
      </c>
      <c r="AF136">
        <v>114.2</v>
      </c>
      <c r="AG136">
        <f t="shared" si="69"/>
        <v>114.2</v>
      </c>
      <c r="AH136">
        <v>111.9</v>
      </c>
      <c r="AI136">
        <f t="shared" si="70"/>
        <v>111.9</v>
      </c>
      <c r="AJ136">
        <v>113.8</v>
      </c>
      <c r="AK136">
        <f t="shared" si="71"/>
        <v>113.8</v>
      </c>
      <c r="AL136">
        <v>111.1</v>
      </c>
      <c r="AN136">
        <v>111.6</v>
      </c>
      <c r="AO136">
        <f t="shared" si="72"/>
        <v>111.6</v>
      </c>
      <c r="AP136">
        <v>111.1</v>
      </c>
      <c r="AQ136">
        <f t="shared" si="73"/>
        <v>111.1</v>
      </c>
      <c r="AR136">
        <v>109.3</v>
      </c>
      <c r="AS136">
        <f t="shared" si="74"/>
        <v>109.3</v>
      </c>
      <c r="AT136">
        <v>109.5</v>
      </c>
      <c r="AU136">
        <f t="shared" si="75"/>
        <v>109.5</v>
      </c>
      <c r="AV136">
        <v>108.6</v>
      </c>
      <c r="AW136">
        <f t="shared" si="76"/>
        <v>108.6</v>
      </c>
      <c r="AX136">
        <v>111.2</v>
      </c>
      <c r="AY136">
        <f t="shared" si="77"/>
        <v>111.2</v>
      </c>
      <c r="AZ136">
        <v>108.1</v>
      </c>
      <c r="BA136">
        <f t="shared" si="78"/>
        <v>108.1</v>
      </c>
      <c r="BB136">
        <v>109.7</v>
      </c>
      <c r="BC136">
        <f t="shared" si="79"/>
        <v>109.7</v>
      </c>
      <c r="BD136">
        <v>116.3</v>
      </c>
      <c r="BE136">
        <f t="shared" si="80"/>
        <v>116.3</v>
      </c>
      <c r="BG136" t="s">
        <v>34</v>
      </c>
      <c r="BH136">
        <v>2016</v>
      </c>
      <c r="BI136" t="s">
        <v>42</v>
      </c>
      <c r="BJ136">
        <v>127.9</v>
      </c>
      <c r="BK136">
        <f t="shared" si="54"/>
        <v>127.9</v>
      </c>
      <c r="BM136" t="s">
        <v>34</v>
      </c>
      <c r="BN136">
        <v>111.1</v>
      </c>
    </row>
    <row r="137" spans="1:66" x14ac:dyDescent="0.3">
      <c r="A137" t="s">
        <v>34</v>
      </c>
      <c r="B137">
        <v>2013</v>
      </c>
      <c r="C137" t="s">
        <v>46</v>
      </c>
      <c r="D137">
        <v>119.1</v>
      </c>
      <c r="E137">
        <f t="shared" si="55"/>
        <v>119.1</v>
      </c>
      <c r="F137">
        <v>116.7</v>
      </c>
      <c r="G137">
        <f t="shared" si="56"/>
        <v>116.7</v>
      </c>
      <c r="H137">
        <v>123.5</v>
      </c>
      <c r="I137">
        <f t="shared" si="57"/>
        <v>123.5</v>
      </c>
      <c r="J137">
        <v>113.4</v>
      </c>
      <c r="K137">
        <f t="shared" si="58"/>
        <v>113.4</v>
      </c>
      <c r="L137">
        <v>107.3</v>
      </c>
      <c r="M137">
        <f t="shared" si="59"/>
        <v>107.3</v>
      </c>
      <c r="N137">
        <v>113.3</v>
      </c>
      <c r="O137">
        <f t="shared" si="60"/>
        <v>113.3</v>
      </c>
      <c r="P137">
        <v>145.4</v>
      </c>
      <c r="Q137">
        <f t="shared" si="61"/>
        <v>145.4</v>
      </c>
      <c r="R137">
        <v>108.7</v>
      </c>
      <c r="S137">
        <f t="shared" si="62"/>
        <v>108.7</v>
      </c>
      <c r="T137">
        <v>101.5</v>
      </c>
      <c r="U137">
        <f t="shared" si="63"/>
        <v>101.5</v>
      </c>
      <c r="V137">
        <v>110.5</v>
      </c>
      <c r="W137">
        <f t="shared" si="64"/>
        <v>110.5</v>
      </c>
      <c r="X137">
        <v>112.1</v>
      </c>
      <c r="Y137">
        <f t="shared" si="65"/>
        <v>112.1</v>
      </c>
      <c r="Z137">
        <v>117.4</v>
      </c>
      <c r="AA137">
        <f t="shared" si="66"/>
        <v>117.4</v>
      </c>
      <c r="AB137">
        <v>118.4</v>
      </c>
      <c r="AC137">
        <f t="shared" si="67"/>
        <v>118.4</v>
      </c>
      <c r="AD137">
        <v>114</v>
      </c>
      <c r="AE137">
        <f t="shared" si="68"/>
        <v>114</v>
      </c>
      <c r="AF137">
        <v>115.2</v>
      </c>
      <c r="AG137">
        <f t="shared" si="69"/>
        <v>115.2</v>
      </c>
      <c r="AH137">
        <v>112.7</v>
      </c>
      <c r="AI137">
        <f t="shared" si="70"/>
        <v>112.7</v>
      </c>
      <c r="AJ137">
        <v>114.8</v>
      </c>
      <c r="AK137">
        <f t="shared" si="71"/>
        <v>114.8</v>
      </c>
      <c r="AL137">
        <v>110.7</v>
      </c>
      <c r="AN137">
        <v>111.9</v>
      </c>
      <c r="AO137">
        <f t="shared" si="72"/>
        <v>111.9</v>
      </c>
      <c r="AP137">
        <v>111.7</v>
      </c>
      <c r="AQ137">
        <f t="shared" si="73"/>
        <v>111.7</v>
      </c>
      <c r="AR137">
        <v>109.7</v>
      </c>
      <c r="AS137">
        <f t="shared" si="74"/>
        <v>109.7</v>
      </c>
      <c r="AT137">
        <v>109.8</v>
      </c>
      <c r="AU137">
        <f t="shared" si="75"/>
        <v>109.8</v>
      </c>
      <c r="AV137">
        <v>109</v>
      </c>
      <c r="AW137">
        <f t="shared" si="76"/>
        <v>109</v>
      </c>
      <c r="AX137">
        <v>111.5</v>
      </c>
      <c r="AY137">
        <f t="shared" si="77"/>
        <v>111.5</v>
      </c>
      <c r="AZ137">
        <v>107.9</v>
      </c>
      <c r="BA137">
        <f t="shared" si="78"/>
        <v>107.9</v>
      </c>
      <c r="BB137">
        <v>110</v>
      </c>
      <c r="BC137">
        <f t="shared" si="79"/>
        <v>110</v>
      </c>
      <c r="BD137">
        <v>114.5</v>
      </c>
      <c r="BE137">
        <f t="shared" si="80"/>
        <v>114.5</v>
      </c>
      <c r="BG137" t="s">
        <v>30</v>
      </c>
      <c r="BH137">
        <v>2016</v>
      </c>
      <c r="BI137" t="s">
        <v>43</v>
      </c>
      <c r="BJ137" t="s">
        <v>32</v>
      </c>
      <c r="BK137">
        <f t="shared" si="54"/>
        <v>128.69999999999999</v>
      </c>
      <c r="BM137" t="s">
        <v>34</v>
      </c>
      <c r="BN137">
        <v>110.7</v>
      </c>
    </row>
    <row r="138" spans="1:66" x14ac:dyDescent="0.3">
      <c r="A138" t="s">
        <v>34</v>
      </c>
      <c r="B138">
        <v>2014</v>
      </c>
      <c r="C138" t="s">
        <v>31</v>
      </c>
      <c r="D138">
        <v>119.6</v>
      </c>
      <c r="E138">
        <f t="shared" si="55"/>
        <v>119.6</v>
      </c>
      <c r="F138">
        <v>118.8</v>
      </c>
      <c r="G138">
        <f t="shared" si="56"/>
        <v>118.8</v>
      </c>
      <c r="H138">
        <v>124.1</v>
      </c>
      <c r="I138">
        <f t="shared" si="57"/>
        <v>124.1</v>
      </c>
      <c r="J138">
        <v>114.1</v>
      </c>
      <c r="K138">
        <f t="shared" si="58"/>
        <v>114.1</v>
      </c>
      <c r="L138">
        <v>106.8</v>
      </c>
      <c r="M138">
        <f t="shared" si="59"/>
        <v>106.8</v>
      </c>
      <c r="N138">
        <v>113.9</v>
      </c>
      <c r="O138">
        <f t="shared" si="60"/>
        <v>113.9</v>
      </c>
      <c r="P138">
        <v>122.2</v>
      </c>
      <c r="Q138">
        <f t="shared" si="61"/>
        <v>122.2</v>
      </c>
      <c r="R138">
        <v>108.9</v>
      </c>
      <c r="S138">
        <f t="shared" si="62"/>
        <v>108.9</v>
      </c>
      <c r="T138">
        <v>100.2</v>
      </c>
      <c r="U138">
        <f t="shared" si="63"/>
        <v>100.2</v>
      </c>
      <c r="V138">
        <v>111</v>
      </c>
      <c r="W138">
        <f t="shared" si="64"/>
        <v>111</v>
      </c>
      <c r="X138">
        <v>112.3</v>
      </c>
      <c r="Y138">
        <f t="shared" si="65"/>
        <v>112.3</v>
      </c>
      <c r="Z138">
        <v>118.1</v>
      </c>
      <c r="AA138">
        <f t="shared" si="66"/>
        <v>118.1</v>
      </c>
      <c r="AB138">
        <v>115.8</v>
      </c>
      <c r="AC138">
        <f t="shared" si="67"/>
        <v>115.8</v>
      </c>
      <c r="AD138">
        <v>114.5</v>
      </c>
      <c r="AE138">
        <f t="shared" si="68"/>
        <v>114.5</v>
      </c>
      <c r="AF138">
        <v>115.8</v>
      </c>
      <c r="AG138">
        <f t="shared" si="69"/>
        <v>115.8</v>
      </c>
      <c r="AH138">
        <v>113.2</v>
      </c>
      <c r="AI138">
        <f t="shared" si="70"/>
        <v>113.2</v>
      </c>
      <c r="AJ138">
        <v>115.4</v>
      </c>
      <c r="AK138">
        <f t="shared" si="71"/>
        <v>115.4</v>
      </c>
      <c r="AL138">
        <v>111.6</v>
      </c>
      <c r="AN138">
        <v>112.2</v>
      </c>
      <c r="AO138">
        <f t="shared" si="72"/>
        <v>112.2</v>
      </c>
      <c r="AP138">
        <v>112.3</v>
      </c>
      <c r="AQ138">
        <f t="shared" si="73"/>
        <v>112.3</v>
      </c>
      <c r="AR138">
        <v>110.3</v>
      </c>
      <c r="AS138">
        <f t="shared" si="74"/>
        <v>110.3</v>
      </c>
      <c r="AT138">
        <v>110.7</v>
      </c>
      <c r="AU138">
        <f t="shared" si="75"/>
        <v>110.7</v>
      </c>
      <c r="AV138">
        <v>109.7</v>
      </c>
      <c r="AW138">
        <f t="shared" si="76"/>
        <v>109.7</v>
      </c>
      <c r="AX138">
        <v>111.6</v>
      </c>
      <c r="AY138">
        <f t="shared" si="77"/>
        <v>111.6</v>
      </c>
      <c r="AZ138">
        <v>108.2</v>
      </c>
      <c r="BA138">
        <f t="shared" si="78"/>
        <v>108.2</v>
      </c>
      <c r="BB138">
        <v>110.6</v>
      </c>
      <c r="BC138">
        <f t="shared" si="79"/>
        <v>110.6</v>
      </c>
      <c r="BD138">
        <v>113.6</v>
      </c>
      <c r="BE138">
        <f t="shared" si="80"/>
        <v>113.6</v>
      </c>
      <c r="BG138" t="s">
        <v>33</v>
      </c>
      <c r="BH138">
        <v>2016</v>
      </c>
      <c r="BI138" t="s">
        <v>43</v>
      </c>
      <c r="BJ138">
        <v>128.69999999999999</v>
      </c>
      <c r="BK138">
        <f t="shared" si="54"/>
        <v>128.69999999999999</v>
      </c>
      <c r="BM138" t="s">
        <v>34</v>
      </c>
      <c r="BN138">
        <v>111.6</v>
      </c>
    </row>
    <row r="139" spans="1:66" x14ac:dyDescent="0.3">
      <c r="A139" t="s">
        <v>34</v>
      </c>
      <c r="B139">
        <v>2014</v>
      </c>
      <c r="C139" t="s">
        <v>35</v>
      </c>
      <c r="D139">
        <v>120.2</v>
      </c>
      <c r="E139">
        <f t="shared" si="55"/>
        <v>120.2</v>
      </c>
      <c r="F139">
        <v>119.2</v>
      </c>
      <c r="G139">
        <f t="shared" si="56"/>
        <v>119.2</v>
      </c>
      <c r="H139">
        <v>122.5</v>
      </c>
      <c r="I139">
        <f t="shared" si="57"/>
        <v>122.5</v>
      </c>
      <c r="J139">
        <v>115.1</v>
      </c>
      <c r="K139">
        <f t="shared" si="58"/>
        <v>115.1</v>
      </c>
      <c r="L139">
        <v>106.6</v>
      </c>
      <c r="M139">
        <f t="shared" si="59"/>
        <v>106.6</v>
      </c>
      <c r="N139">
        <v>115.4</v>
      </c>
      <c r="O139">
        <f t="shared" si="60"/>
        <v>115.4</v>
      </c>
      <c r="P139">
        <v>114.5</v>
      </c>
      <c r="Q139">
        <f t="shared" si="61"/>
        <v>114.5</v>
      </c>
      <c r="R139">
        <v>109.3</v>
      </c>
      <c r="S139">
        <f t="shared" si="62"/>
        <v>109.3</v>
      </c>
      <c r="T139">
        <v>99.2</v>
      </c>
      <c r="U139">
        <f t="shared" si="63"/>
        <v>99.2</v>
      </c>
      <c r="V139">
        <v>111.4</v>
      </c>
      <c r="W139">
        <f t="shared" si="64"/>
        <v>111.4</v>
      </c>
      <c r="X139">
        <v>112.6</v>
      </c>
      <c r="Y139">
        <f t="shared" si="65"/>
        <v>112.6</v>
      </c>
      <c r="Z139">
        <v>118.8</v>
      </c>
      <c r="AA139">
        <f t="shared" si="66"/>
        <v>118.8</v>
      </c>
      <c r="AB139">
        <v>115.3</v>
      </c>
      <c r="AC139">
        <f t="shared" si="67"/>
        <v>115.3</v>
      </c>
      <c r="AD139">
        <v>114.7</v>
      </c>
      <c r="AE139">
        <f t="shared" si="68"/>
        <v>114.7</v>
      </c>
      <c r="AF139">
        <v>116.4</v>
      </c>
      <c r="AG139">
        <f t="shared" si="69"/>
        <v>116.4</v>
      </c>
      <c r="AH139">
        <v>113.3</v>
      </c>
      <c r="AI139">
        <f t="shared" si="70"/>
        <v>113.3</v>
      </c>
      <c r="AJ139">
        <v>115.9</v>
      </c>
      <c r="AK139">
        <f t="shared" si="71"/>
        <v>115.9</v>
      </c>
      <c r="AL139">
        <v>112.5</v>
      </c>
      <c r="AN139">
        <v>112.4</v>
      </c>
      <c r="AO139">
        <f t="shared" si="72"/>
        <v>112.4</v>
      </c>
      <c r="AP139">
        <v>112.8</v>
      </c>
      <c r="AQ139">
        <f t="shared" si="73"/>
        <v>112.8</v>
      </c>
      <c r="AR139">
        <v>110.7</v>
      </c>
      <c r="AS139">
        <f t="shared" si="74"/>
        <v>110.7</v>
      </c>
      <c r="AT139">
        <v>111.1</v>
      </c>
      <c r="AU139">
        <f t="shared" si="75"/>
        <v>111.1</v>
      </c>
      <c r="AV139">
        <v>110.1</v>
      </c>
      <c r="AW139">
        <f t="shared" si="76"/>
        <v>110.1</v>
      </c>
      <c r="AX139">
        <v>111.8</v>
      </c>
      <c r="AY139">
        <f t="shared" si="77"/>
        <v>111.8</v>
      </c>
      <c r="AZ139">
        <v>108.7</v>
      </c>
      <c r="BA139">
        <f t="shared" si="78"/>
        <v>108.7</v>
      </c>
      <c r="BB139">
        <v>110.9</v>
      </c>
      <c r="BC139">
        <f t="shared" si="79"/>
        <v>110.9</v>
      </c>
      <c r="BD139">
        <v>113.6</v>
      </c>
      <c r="BE139">
        <f t="shared" si="80"/>
        <v>113.6</v>
      </c>
      <c r="BG139" t="s">
        <v>34</v>
      </c>
      <c r="BH139">
        <v>2016</v>
      </c>
      <c r="BI139" t="s">
        <v>43</v>
      </c>
      <c r="BJ139">
        <v>128.69999999999999</v>
      </c>
      <c r="BK139">
        <f t="shared" si="54"/>
        <v>128.69999999999999</v>
      </c>
      <c r="BM139" t="s">
        <v>34</v>
      </c>
      <c r="BN139">
        <v>112.5</v>
      </c>
    </row>
    <row r="140" spans="1:66" x14ac:dyDescent="0.3">
      <c r="A140" t="s">
        <v>34</v>
      </c>
      <c r="B140">
        <v>2014</v>
      </c>
      <c r="C140" t="s">
        <v>47</v>
      </c>
      <c r="D140">
        <v>120.7</v>
      </c>
      <c r="E140">
        <f t="shared" si="55"/>
        <v>120.7</v>
      </c>
      <c r="F140">
        <v>119.3</v>
      </c>
      <c r="G140">
        <f t="shared" si="56"/>
        <v>119.3</v>
      </c>
      <c r="H140">
        <v>121</v>
      </c>
      <c r="I140">
        <f t="shared" si="57"/>
        <v>121</v>
      </c>
      <c r="J140">
        <v>116.1</v>
      </c>
      <c r="K140">
        <f t="shared" si="58"/>
        <v>116.1</v>
      </c>
      <c r="L140">
        <v>106.9</v>
      </c>
      <c r="M140">
        <f t="shared" si="59"/>
        <v>106.9</v>
      </c>
      <c r="N140">
        <v>118.7</v>
      </c>
      <c r="O140">
        <f t="shared" si="60"/>
        <v>118.7</v>
      </c>
      <c r="P140">
        <v>116.3</v>
      </c>
      <c r="Q140">
        <f t="shared" si="61"/>
        <v>116.3</v>
      </c>
      <c r="R140">
        <v>109.8</v>
      </c>
      <c r="S140">
        <f t="shared" si="62"/>
        <v>109.8</v>
      </c>
      <c r="T140">
        <v>99.6</v>
      </c>
      <c r="U140">
        <f t="shared" si="63"/>
        <v>99.6</v>
      </c>
      <c r="V140">
        <v>111.8</v>
      </c>
      <c r="W140">
        <f t="shared" si="64"/>
        <v>111.8</v>
      </c>
      <c r="X140">
        <v>112.7</v>
      </c>
      <c r="Y140">
        <f t="shared" si="65"/>
        <v>112.7</v>
      </c>
      <c r="Z140">
        <v>119.3</v>
      </c>
      <c r="AA140">
        <f t="shared" si="66"/>
        <v>119.3</v>
      </c>
      <c r="AB140">
        <v>116.1</v>
      </c>
      <c r="AC140">
        <f t="shared" si="67"/>
        <v>116.1</v>
      </c>
      <c r="AD140">
        <v>115.2</v>
      </c>
      <c r="AE140">
        <f t="shared" si="68"/>
        <v>115.2</v>
      </c>
      <c r="AF140">
        <v>116.8</v>
      </c>
      <c r="AG140">
        <f t="shared" si="69"/>
        <v>116.8</v>
      </c>
      <c r="AH140">
        <v>113.7</v>
      </c>
      <c r="AI140">
        <f t="shared" si="70"/>
        <v>113.7</v>
      </c>
      <c r="AJ140">
        <v>116.4</v>
      </c>
      <c r="AK140">
        <f t="shared" si="71"/>
        <v>116.4</v>
      </c>
      <c r="AL140">
        <v>113.2</v>
      </c>
      <c r="AN140">
        <v>112.5</v>
      </c>
      <c r="AO140">
        <f t="shared" si="72"/>
        <v>112.5</v>
      </c>
      <c r="AP140">
        <v>113.2</v>
      </c>
      <c r="AQ140">
        <f t="shared" si="73"/>
        <v>113.2</v>
      </c>
      <c r="AR140">
        <v>111.2</v>
      </c>
      <c r="AS140">
        <f t="shared" si="74"/>
        <v>111.2</v>
      </c>
      <c r="AT140">
        <v>111.4</v>
      </c>
      <c r="AU140">
        <f t="shared" si="75"/>
        <v>111.4</v>
      </c>
      <c r="AV140">
        <v>110.6</v>
      </c>
      <c r="AW140">
        <f t="shared" si="76"/>
        <v>110.6</v>
      </c>
      <c r="AX140">
        <v>112</v>
      </c>
      <c r="AY140">
        <f t="shared" si="77"/>
        <v>112</v>
      </c>
      <c r="AZ140">
        <v>109</v>
      </c>
      <c r="BA140">
        <f t="shared" si="78"/>
        <v>109</v>
      </c>
      <c r="BB140">
        <v>111.3</v>
      </c>
      <c r="BC140">
        <f t="shared" si="79"/>
        <v>111.3</v>
      </c>
      <c r="BD140">
        <v>114.2</v>
      </c>
      <c r="BE140">
        <f t="shared" si="80"/>
        <v>114.2</v>
      </c>
      <c r="BG140" t="s">
        <v>30</v>
      </c>
      <c r="BH140">
        <v>2016</v>
      </c>
      <c r="BI140" t="s">
        <v>45</v>
      </c>
      <c r="BJ140" t="s">
        <v>32</v>
      </c>
      <c r="BK140">
        <f t="shared" si="54"/>
        <v>129.1</v>
      </c>
      <c r="BM140" t="s">
        <v>34</v>
      </c>
      <c r="BN140">
        <v>113.2</v>
      </c>
    </row>
    <row r="141" spans="1:66" x14ac:dyDescent="0.3">
      <c r="A141" t="s">
        <v>34</v>
      </c>
      <c r="B141">
        <v>2014</v>
      </c>
      <c r="C141" t="s">
        <v>37</v>
      </c>
      <c r="D141">
        <v>120.9</v>
      </c>
      <c r="E141">
        <f t="shared" si="55"/>
        <v>120.9</v>
      </c>
      <c r="F141">
        <v>119.9</v>
      </c>
      <c r="G141">
        <f t="shared" si="56"/>
        <v>119.9</v>
      </c>
      <c r="H141">
        <v>116.2</v>
      </c>
      <c r="I141">
        <f t="shared" si="57"/>
        <v>116.2</v>
      </c>
      <c r="J141">
        <v>117</v>
      </c>
      <c r="K141">
        <f t="shared" si="58"/>
        <v>117</v>
      </c>
      <c r="L141">
        <v>107.3</v>
      </c>
      <c r="M141">
        <f t="shared" si="59"/>
        <v>107.3</v>
      </c>
      <c r="N141">
        <v>126.1</v>
      </c>
      <c r="O141">
        <f t="shared" si="60"/>
        <v>126.1</v>
      </c>
      <c r="P141">
        <v>120.7</v>
      </c>
      <c r="Q141">
        <f t="shared" si="61"/>
        <v>120.7</v>
      </c>
      <c r="R141">
        <v>111</v>
      </c>
      <c r="S141">
        <f t="shared" si="62"/>
        <v>111</v>
      </c>
      <c r="T141">
        <v>101.8</v>
      </c>
      <c r="U141">
        <f t="shared" si="63"/>
        <v>101.8</v>
      </c>
      <c r="V141">
        <v>112.6</v>
      </c>
      <c r="W141">
        <f t="shared" si="64"/>
        <v>112.6</v>
      </c>
      <c r="X141">
        <v>113.2</v>
      </c>
      <c r="Y141">
        <f t="shared" si="65"/>
        <v>113.2</v>
      </c>
      <c r="Z141">
        <v>119.8</v>
      </c>
      <c r="AA141">
        <f t="shared" si="66"/>
        <v>119.8</v>
      </c>
      <c r="AB141">
        <v>117.6</v>
      </c>
      <c r="AC141">
        <f t="shared" si="67"/>
        <v>117.6</v>
      </c>
      <c r="AD141">
        <v>116</v>
      </c>
      <c r="AE141">
        <f t="shared" si="68"/>
        <v>116</v>
      </c>
      <c r="AF141">
        <v>117.4</v>
      </c>
      <c r="AG141">
        <f t="shared" si="69"/>
        <v>117.4</v>
      </c>
      <c r="AH141">
        <v>114.6</v>
      </c>
      <c r="AI141">
        <f t="shared" si="70"/>
        <v>114.6</v>
      </c>
      <c r="AJ141">
        <v>117</v>
      </c>
      <c r="AK141">
        <f t="shared" si="71"/>
        <v>117</v>
      </c>
      <c r="AL141">
        <v>113.9</v>
      </c>
      <c r="AN141">
        <v>112.5</v>
      </c>
      <c r="AO141">
        <f t="shared" si="72"/>
        <v>112.5</v>
      </c>
      <c r="AP141">
        <v>113.6</v>
      </c>
      <c r="AQ141">
        <f t="shared" si="73"/>
        <v>113.6</v>
      </c>
      <c r="AR141">
        <v>111.5</v>
      </c>
      <c r="AS141">
        <f t="shared" si="74"/>
        <v>111.5</v>
      </c>
      <c r="AT141">
        <v>111.2</v>
      </c>
      <c r="AU141">
        <f t="shared" si="75"/>
        <v>111.2</v>
      </c>
      <c r="AV141">
        <v>110.9</v>
      </c>
      <c r="AW141">
        <f t="shared" si="76"/>
        <v>110.9</v>
      </c>
      <c r="AX141">
        <v>112.7</v>
      </c>
      <c r="AY141">
        <f t="shared" si="77"/>
        <v>112.7</v>
      </c>
      <c r="AZ141">
        <v>109</v>
      </c>
      <c r="BA141">
        <f t="shared" si="78"/>
        <v>109</v>
      </c>
      <c r="BB141">
        <v>111.5</v>
      </c>
      <c r="BC141">
        <f t="shared" si="79"/>
        <v>111.5</v>
      </c>
      <c r="BD141">
        <v>115.1</v>
      </c>
      <c r="BE141">
        <f t="shared" si="80"/>
        <v>115.1</v>
      </c>
      <c r="BG141" t="s">
        <v>33</v>
      </c>
      <c r="BH141">
        <v>2016</v>
      </c>
      <c r="BI141" t="s">
        <v>45</v>
      </c>
      <c r="BJ141">
        <v>129.1</v>
      </c>
      <c r="BK141">
        <f t="shared" si="54"/>
        <v>129.1</v>
      </c>
      <c r="BM141" t="s">
        <v>34</v>
      </c>
      <c r="BN141">
        <v>113.9</v>
      </c>
    </row>
    <row r="142" spans="1:66" x14ac:dyDescent="0.3">
      <c r="A142" t="s">
        <v>34</v>
      </c>
      <c r="B142">
        <v>2014</v>
      </c>
      <c r="C142" t="s">
        <v>38</v>
      </c>
      <c r="D142">
        <v>121.1</v>
      </c>
      <c r="E142">
        <f t="shared" si="55"/>
        <v>121.1</v>
      </c>
      <c r="F142">
        <v>121.6</v>
      </c>
      <c r="G142">
        <f t="shared" si="56"/>
        <v>121.6</v>
      </c>
      <c r="H142">
        <v>115.9</v>
      </c>
      <c r="I142">
        <f t="shared" si="57"/>
        <v>115.9</v>
      </c>
      <c r="J142">
        <v>118.4</v>
      </c>
      <c r="K142">
        <f t="shared" si="58"/>
        <v>118.4</v>
      </c>
      <c r="L142">
        <v>107.7</v>
      </c>
      <c r="M142">
        <f t="shared" si="59"/>
        <v>107.7</v>
      </c>
      <c r="N142">
        <v>127.7</v>
      </c>
      <c r="O142">
        <f t="shared" si="60"/>
        <v>127.7</v>
      </c>
      <c r="P142">
        <v>125</v>
      </c>
      <c r="Q142">
        <f t="shared" si="61"/>
        <v>125</v>
      </c>
      <c r="R142">
        <v>111.9</v>
      </c>
      <c r="S142">
        <f t="shared" si="62"/>
        <v>111.9</v>
      </c>
      <c r="T142">
        <v>102.8</v>
      </c>
      <c r="U142">
        <f t="shared" si="63"/>
        <v>102.8</v>
      </c>
      <c r="V142">
        <v>113.4</v>
      </c>
      <c r="W142">
        <f t="shared" si="64"/>
        <v>113.4</v>
      </c>
      <c r="X142">
        <v>113.7</v>
      </c>
      <c r="Y142">
        <f t="shared" si="65"/>
        <v>113.7</v>
      </c>
      <c r="Z142">
        <v>120.4</v>
      </c>
      <c r="AA142">
        <f t="shared" si="66"/>
        <v>120.4</v>
      </c>
      <c r="AB142">
        <v>118.9</v>
      </c>
      <c r="AC142">
        <f t="shared" si="67"/>
        <v>118.9</v>
      </c>
      <c r="AD142">
        <v>116.8</v>
      </c>
      <c r="AE142">
        <f t="shared" si="68"/>
        <v>116.8</v>
      </c>
      <c r="AF142">
        <v>118</v>
      </c>
      <c r="AG142">
        <f t="shared" si="69"/>
        <v>118</v>
      </c>
      <c r="AH142">
        <v>115.2</v>
      </c>
      <c r="AI142">
        <f t="shared" si="70"/>
        <v>115.2</v>
      </c>
      <c r="AJ142">
        <v>117.6</v>
      </c>
      <c r="AK142">
        <f t="shared" si="71"/>
        <v>117.6</v>
      </c>
      <c r="AL142">
        <v>114.3</v>
      </c>
      <c r="AN142">
        <v>112.5</v>
      </c>
      <c r="AO142">
        <f t="shared" si="72"/>
        <v>112.5</v>
      </c>
      <c r="AP142">
        <v>114.1</v>
      </c>
      <c r="AQ142">
        <f t="shared" si="73"/>
        <v>114.1</v>
      </c>
      <c r="AR142">
        <v>111.8</v>
      </c>
      <c r="AS142">
        <f t="shared" si="74"/>
        <v>111.8</v>
      </c>
      <c r="AT142">
        <v>111.3</v>
      </c>
      <c r="AU142">
        <f t="shared" si="75"/>
        <v>111.3</v>
      </c>
      <c r="AV142">
        <v>111.2</v>
      </c>
      <c r="AW142">
        <f t="shared" si="76"/>
        <v>111.2</v>
      </c>
      <c r="AX142">
        <v>113</v>
      </c>
      <c r="AY142">
        <f t="shared" si="77"/>
        <v>113</v>
      </c>
      <c r="AZ142">
        <v>109.1</v>
      </c>
      <c r="BA142">
        <f t="shared" si="78"/>
        <v>109.1</v>
      </c>
      <c r="BB142">
        <v>111.8</v>
      </c>
      <c r="BC142">
        <f t="shared" si="79"/>
        <v>111.8</v>
      </c>
      <c r="BD142">
        <v>115.8</v>
      </c>
      <c r="BE142">
        <f t="shared" si="80"/>
        <v>115.8</v>
      </c>
      <c r="BG142" t="s">
        <v>34</v>
      </c>
      <c r="BH142">
        <v>2016</v>
      </c>
      <c r="BI142" t="s">
        <v>45</v>
      </c>
      <c r="BJ142">
        <v>129.1</v>
      </c>
      <c r="BK142">
        <f t="shared" si="54"/>
        <v>129.1</v>
      </c>
      <c r="BM142" t="s">
        <v>34</v>
      </c>
      <c r="BN142">
        <v>114.3</v>
      </c>
    </row>
    <row r="143" spans="1:66" x14ac:dyDescent="0.3">
      <c r="A143" t="s">
        <v>34</v>
      </c>
      <c r="B143">
        <v>2014</v>
      </c>
      <c r="C143" t="s">
        <v>39</v>
      </c>
      <c r="D143">
        <v>121.5</v>
      </c>
      <c r="E143">
        <f t="shared" si="55"/>
        <v>121.5</v>
      </c>
      <c r="F143">
        <v>123.1</v>
      </c>
      <c r="G143">
        <f t="shared" si="56"/>
        <v>123.1</v>
      </c>
      <c r="H143">
        <v>115.8</v>
      </c>
      <c r="I143">
        <f t="shared" si="57"/>
        <v>115.8</v>
      </c>
      <c r="J143">
        <v>119.7</v>
      </c>
      <c r="K143">
        <f t="shared" si="58"/>
        <v>119.7</v>
      </c>
      <c r="L143">
        <v>107.8</v>
      </c>
      <c r="M143">
        <f t="shared" si="59"/>
        <v>107.8</v>
      </c>
      <c r="N143">
        <v>128.30000000000001</v>
      </c>
      <c r="O143">
        <f t="shared" si="60"/>
        <v>128.30000000000001</v>
      </c>
      <c r="P143">
        <v>132.1</v>
      </c>
      <c r="Q143">
        <f t="shared" si="61"/>
        <v>132.1</v>
      </c>
      <c r="R143">
        <v>112.4</v>
      </c>
      <c r="S143">
        <f t="shared" si="62"/>
        <v>112.4</v>
      </c>
      <c r="T143">
        <v>102.9</v>
      </c>
      <c r="U143">
        <f t="shared" si="63"/>
        <v>102.9</v>
      </c>
      <c r="V143">
        <v>114.3</v>
      </c>
      <c r="W143">
        <f t="shared" si="64"/>
        <v>114.3</v>
      </c>
      <c r="X143">
        <v>114.2</v>
      </c>
      <c r="Y143">
        <f t="shared" si="65"/>
        <v>114.2</v>
      </c>
      <c r="Z143">
        <v>121.2</v>
      </c>
      <c r="AA143">
        <f t="shared" si="66"/>
        <v>121.2</v>
      </c>
      <c r="AB143">
        <v>120.4</v>
      </c>
      <c r="AC143">
        <f t="shared" si="67"/>
        <v>120.4</v>
      </c>
      <c r="AD143">
        <v>117.8</v>
      </c>
      <c r="AE143">
        <f t="shared" si="68"/>
        <v>117.8</v>
      </c>
      <c r="AF143">
        <v>118.8</v>
      </c>
      <c r="AG143">
        <f t="shared" si="69"/>
        <v>118.8</v>
      </c>
      <c r="AH143">
        <v>115.6</v>
      </c>
      <c r="AI143">
        <f t="shared" si="70"/>
        <v>115.6</v>
      </c>
      <c r="AJ143">
        <v>118.3</v>
      </c>
      <c r="AK143">
        <f t="shared" si="71"/>
        <v>118.3</v>
      </c>
      <c r="AL143">
        <v>113.9</v>
      </c>
      <c r="AN143">
        <v>113.2</v>
      </c>
      <c r="AO143">
        <f t="shared" si="72"/>
        <v>113.2</v>
      </c>
      <c r="AP143">
        <v>114.6</v>
      </c>
      <c r="AQ143">
        <f t="shared" si="73"/>
        <v>114.6</v>
      </c>
      <c r="AR143">
        <v>112.3</v>
      </c>
      <c r="AS143">
        <f t="shared" si="74"/>
        <v>112.3</v>
      </c>
      <c r="AT143">
        <v>111.8</v>
      </c>
      <c r="AU143">
        <f t="shared" si="75"/>
        <v>111.8</v>
      </c>
      <c r="AV143">
        <v>111.6</v>
      </c>
      <c r="AW143">
        <f t="shared" si="76"/>
        <v>111.6</v>
      </c>
      <c r="AX143">
        <v>114.8</v>
      </c>
      <c r="AY143">
        <f t="shared" si="77"/>
        <v>114.8</v>
      </c>
      <c r="AZ143">
        <v>108.3</v>
      </c>
      <c r="BA143">
        <f t="shared" si="78"/>
        <v>108.3</v>
      </c>
      <c r="BB143">
        <v>112.3</v>
      </c>
      <c r="BC143">
        <f t="shared" si="79"/>
        <v>112.3</v>
      </c>
      <c r="BD143">
        <v>116.7</v>
      </c>
      <c r="BE143">
        <f t="shared" si="80"/>
        <v>116.7</v>
      </c>
      <c r="BG143" t="s">
        <v>30</v>
      </c>
      <c r="BH143">
        <v>2016</v>
      </c>
      <c r="BI143" t="s">
        <v>46</v>
      </c>
      <c r="BJ143" t="s">
        <v>32</v>
      </c>
      <c r="BK143">
        <f t="shared" si="54"/>
        <v>128.5</v>
      </c>
      <c r="BM143" t="s">
        <v>34</v>
      </c>
      <c r="BN143">
        <v>113.9</v>
      </c>
    </row>
    <row r="144" spans="1:66" x14ac:dyDescent="0.3">
      <c r="A144" t="s">
        <v>34</v>
      </c>
      <c r="B144">
        <v>2014</v>
      </c>
      <c r="C144" t="s">
        <v>40</v>
      </c>
      <c r="D144">
        <v>122.4</v>
      </c>
      <c r="E144">
        <f t="shared" si="55"/>
        <v>122.4</v>
      </c>
      <c r="F144">
        <v>123.9</v>
      </c>
      <c r="G144">
        <f t="shared" si="56"/>
        <v>123.9</v>
      </c>
      <c r="H144">
        <v>117.8</v>
      </c>
      <c r="I144">
        <f t="shared" si="57"/>
        <v>117.8</v>
      </c>
      <c r="J144">
        <v>121</v>
      </c>
      <c r="K144">
        <f t="shared" si="58"/>
        <v>121</v>
      </c>
      <c r="L144">
        <v>107.9</v>
      </c>
      <c r="M144">
        <f t="shared" si="59"/>
        <v>107.9</v>
      </c>
      <c r="N144">
        <v>131.19999999999999</v>
      </c>
      <c r="O144">
        <f t="shared" si="60"/>
        <v>131.19999999999999</v>
      </c>
      <c r="P144">
        <v>157.69999999999999</v>
      </c>
      <c r="Q144">
        <f t="shared" si="61"/>
        <v>157.69999999999999</v>
      </c>
      <c r="R144">
        <v>113.2</v>
      </c>
      <c r="S144">
        <f t="shared" si="62"/>
        <v>113.2</v>
      </c>
      <c r="T144">
        <v>104.1</v>
      </c>
      <c r="U144">
        <f t="shared" si="63"/>
        <v>104.1</v>
      </c>
      <c r="V144">
        <v>115.5</v>
      </c>
      <c r="W144">
        <f t="shared" si="64"/>
        <v>115.5</v>
      </c>
      <c r="X144">
        <v>114.8</v>
      </c>
      <c r="Y144">
        <f t="shared" si="65"/>
        <v>114.8</v>
      </c>
      <c r="Z144">
        <v>122.1</v>
      </c>
      <c r="AA144">
        <f t="shared" si="66"/>
        <v>122.1</v>
      </c>
      <c r="AB144">
        <v>124.7</v>
      </c>
      <c r="AC144">
        <f t="shared" si="67"/>
        <v>124.7</v>
      </c>
      <c r="AD144">
        <v>118.8</v>
      </c>
      <c r="AE144">
        <f t="shared" si="68"/>
        <v>118.8</v>
      </c>
      <c r="AF144">
        <v>119.6</v>
      </c>
      <c r="AG144">
        <f t="shared" si="69"/>
        <v>119.6</v>
      </c>
      <c r="AH144">
        <v>116.3</v>
      </c>
      <c r="AI144">
        <f t="shared" si="70"/>
        <v>116.3</v>
      </c>
      <c r="AJ144">
        <v>119.1</v>
      </c>
      <c r="AK144">
        <f t="shared" si="71"/>
        <v>119.1</v>
      </c>
      <c r="AL144">
        <v>114.8</v>
      </c>
      <c r="AN144">
        <v>113.9</v>
      </c>
      <c r="AO144">
        <f t="shared" si="72"/>
        <v>113.9</v>
      </c>
      <c r="AP144">
        <v>115.2</v>
      </c>
      <c r="AQ144">
        <f t="shared" si="73"/>
        <v>115.2</v>
      </c>
      <c r="AR144">
        <v>112.7</v>
      </c>
      <c r="AS144">
        <f t="shared" si="74"/>
        <v>112.7</v>
      </c>
      <c r="AT144">
        <v>113.1</v>
      </c>
      <c r="AU144">
        <f t="shared" si="75"/>
        <v>113.1</v>
      </c>
      <c r="AV144">
        <v>112.1</v>
      </c>
      <c r="AW144">
        <f t="shared" si="76"/>
        <v>112.1</v>
      </c>
      <c r="AX144">
        <v>116.8</v>
      </c>
      <c r="AY144">
        <f t="shared" si="77"/>
        <v>116.8</v>
      </c>
      <c r="AZ144">
        <v>109.2</v>
      </c>
      <c r="BA144">
        <f t="shared" si="78"/>
        <v>109.2</v>
      </c>
      <c r="BB144">
        <v>113.3</v>
      </c>
      <c r="BC144">
        <f t="shared" si="79"/>
        <v>113.3</v>
      </c>
      <c r="BD144">
        <v>119.2</v>
      </c>
      <c r="BE144">
        <f t="shared" si="80"/>
        <v>119.2</v>
      </c>
      <c r="BG144" t="s">
        <v>33</v>
      </c>
      <c r="BH144">
        <v>2016</v>
      </c>
      <c r="BI144" t="s">
        <v>46</v>
      </c>
      <c r="BJ144">
        <v>128.5</v>
      </c>
      <c r="BK144">
        <f t="shared" si="54"/>
        <v>128.5</v>
      </c>
      <c r="BM144" t="s">
        <v>34</v>
      </c>
      <c r="BN144">
        <v>114.8</v>
      </c>
    </row>
    <row r="145" spans="1:66" x14ac:dyDescent="0.3">
      <c r="A145" t="s">
        <v>34</v>
      </c>
      <c r="B145">
        <v>2014</v>
      </c>
      <c r="C145" t="s">
        <v>41</v>
      </c>
      <c r="D145">
        <v>122.7</v>
      </c>
      <c r="E145">
        <f t="shared" si="55"/>
        <v>122.7</v>
      </c>
      <c r="F145">
        <v>124.4</v>
      </c>
      <c r="G145">
        <f t="shared" si="56"/>
        <v>124.4</v>
      </c>
      <c r="H145">
        <v>117.3</v>
      </c>
      <c r="I145">
        <f t="shared" si="57"/>
        <v>117.3</v>
      </c>
      <c r="J145">
        <v>122</v>
      </c>
      <c r="K145">
        <f t="shared" si="58"/>
        <v>122</v>
      </c>
      <c r="L145">
        <v>108</v>
      </c>
      <c r="M145">
        <f t="shared" si="59"/>
        <v>108</v>
      </c>
      <c r="N145">
        <v>131.1</v>
      </c>
      <c r="O145">
        <f t="shared" si="60"/>
        <v>131.1</v>
      </c>
      <c r="P145">
        <v>168.2</v>
      </c>
      <c r="Q145">
        <f t="shared" si="61"/>
        <v>168.2</v>
      </c>
      <c r="R145">
        <v>114.5</v>
      </c>
      <c r="S145">
        <f t="shared" si="62"/>
        <v>114.5</v>
      </c>
      <c r="T145">
        <v>104.3</v>
      </c>
      <c r="U145">
        <f t="shared" si="63"/>
        <v>104.3</v>
      </c>
      <c r="V145">
        <v>117.1</v>
      </c>
      <c r="W145">
        <f t="shared" si="64"/>
        <v>117.1</v>
      </c>
      <c r="X145">
        <v>115.2</v>
      </c>
      <c r="Y145">
        <f t="shared" si="65"/>
        <v>115.2</v>
      </c>
      <c r="Z145">
        <v>123.1</v>
      </c>
      <c r="AA145">
        <f t="shared" si="66"/>
        <v>123.1</v>
      </c>
      <c r="AB145">
        <v>126.6</v>
      </c>
      <c r="AC145">
        <f t="shared" si="67"/>
        <v>126.6</v>
      </c>
      <c r="AD145">
        <v>119.9</v>
      </c>
      <c r="AE145">
        <f t="shared" si="68"/>
        <v>119.9</v>
      </c>
      <c r="AF145">
        <v>120</v>
      </c>
      <c r="AG145">
        <f t="shared" si="69"/>
        <v>120</v>
      </c>
      <c r="AH145">
        <v>116.8</v>
      </c>
      <c r="AI145">
        <f t="shared" si="70"/>
        <v>116.8</v>
      </c>
      <c r="AJ145">
        <v>119.6</v>
      </c>
      <c r="AK145">
        <f t="shared" si="71"/>
        <v>119.6</v>
      </c>
      <c r="AL145">
        <v>115.5</v>
      </c>
      <c r="AN145">
        <v>114</v>
      </c>
      <c r="AO145">
        <f t="shared" si="72"/>
        <v>114</v>
      </c>
      <c r="AP145">
        <v>115.6</v>
      </c>
      <c r="AQ145">
        <f t="shared" si="73"/>
        <v>115.6</v>
      </c>
      <c r="AR145">
        <v>113.3</v>
      </c>
      <c r="AS145">
        <f t="shared" si="74"/>
        <v>113.3</v>
      </c>
      <c r="AT145">
        <v>112.8</v>
      </c>
      <c r="AU145">
        <f t="shared" si="75"/>
        <v>112.8</v>
      </c>
      <c r="AV145">
        <v>112.6</v>
      </c>
      <c r="AW145">
        <f t="shared" si="76"/>
        <v>112.6</v>
      </c>
      <c r="AX145">
        <v>118</v>
      </c>
      <c r="AY145">
        <f t="shared" si="77"/>
        <v>118</v>
      </c>
      <c r="AZ145">
        <v>109.9</v>
      </c>
      <c r="BA145">
        <f t="shared" si="78"/>
        <v>109.9</v>
      </c>
      <c r="BB145">
        <v>113.7</v>
      </c>
      <c r="BC145">
        <f t="shared" si="79"/>
        <v>113.7</v>
      </c>
      <c r="BD145">
        <v>120.3</v>
      </c>
      <c r="BE145">
        <f t="shared" si="80"/>
        <v>120.3</v>
      </c>
      <c r="BG145" t="s">
        <v>34</v>
      </c>
      <c r="BH145">
        <v>2016</v>
      </c>
      <c r="BI145" t="s">
        <v>46</v>
      </c>
      <c r="BJ145">
        <v>128.5</v>
      </c>
      <c r="BK145">
        <f t="shared" si="54"/>
        <v>128.5</v>
      </c>
      <c r="BM145" t="s">
        <v>34</v>
      </c>
      <c r="BN145">
        <v>115.5</v>
      </c>
    </row>
    <row r="146" spans="1:66" x14ac:dyDescent="0.3">
      <c r="A146" t="s">
        <v>34</v>
      </c>
      <c r="B146">
        <v>2014</v>
      </c>
      <c r="C146" t="s">
        <v>42</v>
      </c>
      <c r="D146">
        <v>122.9</v>
      </c>
      <c r="E146">
        <f t="shared" si="55"/>
        <v>122.9</v>
      </c>
      <c r="F146">
        <v>123.5</v>
      </c>
      <c r="G146">
        <f t="shared" si="56"/>
        <v>123.5</v>
      </c>
      <c r="H146">
        <v>117.3</v>
      </c>
      <c r="I146">
        <f t="shared" si="57"/>
        <v>117.3</v>
      </c>
      <c r="J146">
        <v>122.7</v>
      </c>
      <c r="K146">
        <f t="shared" si="58"/>
        <v>122.7</v>
      </c>
      <c r="L146">
        <v>107.9</v>
      </c>
      <c r="M146">
        <f t="shared" si="59"/>
        <v>107.9</v>
      </c>
      <c r="N146">
        <v>127.3</v>
      </c>
      <c r="O146">
        <f t="shared" si="60"/>
        <v>127.3</v>
      </c>
      <c r="P146">
        <v>162.1</v>
      </c>
      <c r="Q146">
        <f t="shared" si="61"/>
        <v>162.1</v>
      </c>
      <c r="R146">
        <v>115.6</v>
      </c>
      <c r="S146">
        <f t="shared" si="62"/>
        <v>115.6</v>
      </c>
      <c r="T146">
        <v>103.8</v>
      </c>
      <c r="U146">
        <f t="shared" si="63"/>
        <v>103.8</v>
      </c>
      <c r="V146">
        <v>117.6</v>
      </c>
      <c r="W146">
        <f t="shared" si="64"/>
        <v>117.6</v>
      </c>
      <c r="X146">
        <v>115.8</v>
      </c>
      <c r="Y146">
        <f t="shared" si="65"/>
        <v>115.8</v>
      </c>
      <c r="Z146">
        <v>123.8</v>
      </c>
      <c r="AA146">
        <f t="shared" si="66"/>
        <v>123.8</v>
      </c>
      <c r="AB146">
        <v>125.8</v>
      </c>
      <c r="AC146">
        <f t="shared" si="67"/>
        <v>125.8</v>
      </c>
      <c r="AD146">
        <v>120.8</v>
      </c>
      <c r="AE146">
        <f t="shared" si="68"/>
        <v>120.8</v>
      </c>
      <c r="AF146">
        <v>120.7</v>
      </c>
      <c r="AG146">
        <f t="shared" si="69"/>
        <v>120.7</v>
      </c>
      <c r="AH146">
        <v>117.2</v>
      </c>
      <c r="AI146">
        <f t="shared" si="70"/>
        <v>117.2</v>
      </c>
      <c r="AJ146">
        <v>120.1</v>
      </c>
      <c r="AK146">
        <f t="shared" si="71"/>
        <v>120.1</v>
      </c>
      <c r="AL146">
        <v>116.1</v>
      </c>
      <c r="AN146">
        <v>114.3</v>
      </c>
      <c r="AO146">
        <f t="shared" si="72"/>
        <v>114.3</v>
      </c>
      <c r="AP146">
        <v>116.1</v>
      </c>
      <c r="AQ146">
        <f t="shared" si="73"/>
        <v>116.1</v>
      </c>
      <c r="AR146">
        <v>113.7</v>
      </c>
      <c r="AS146">
        <f t="shared" si="74"/>
        <v>113.7</v>
      </c>
      <c r="AT146">
        <v>112</v>
      </c>
      <c r="AU146">
        <f t="shared" si="75"/>
        <v>112</v>
      </c>
      <c r="AV146">
        <v>113.1</v>
      </c>
      <c r="AW146">
        <f t="shared" si="76"/>
        <v>113.1</v>
      </c>
      <c r="AX146">
        <v>118.6</v>
      </c>
      <c r="AY146">
        <f t="shared" si="77"/>
        <v>118.6</v>
      </c>
      <c r="AZ146">
        <v>109.5</v>
      </c>
      <c r="BA146">
        <f t="shared" si="78"/>
        <v>109.5</v>
      </c>
      <c r="BB146">
        <v>113.7</v>
      </c>
      <c r="BC146">
        <f t="shared" si="79"/>
        <v>113.7</v>
      </c>
      <c r="BD146">
        <v>120.1</v>
      </c>
      <c r="BE146">
        <f t="shared" si="80"/>
        <v>120.1</v>
      </c>
      <c r="BG146" t="s">
        <v>30</v>
      </c>
      <c r="BH146">
        <v>2017</v>
      </c>
      <c r="BI146" t="s">
        <v>31</v>
      </c>
      <c r="BJ146" t="s">
        <v>32</v>
      </c>
      <c r="BK146">
        <f t="shared" si="54"/>
        <v>129.6</v>
      </c>
      <c r="BM146" t="s">
        <v>34</v>
      </c>
      <c r="BN146">
        <v>116.1</v>
      </c>
    </row>
    <row r="147" spans="1:66" x14ac:dyDescent="0.3">
      <c r="A147" t="s">
        <v>34</v>
      </c>
      <c r="B147">
        <v>2014</v>
      </c>
      <c r="C147" t="s">
        <v>43</v>
      </c>
      <c r="D147">
        <v>123.2</v>
      </c>
      <c r="E147">
        <f t="shared" si="55"/>
        <v>123.2</v>
      </c>
      <c r="F147">
        <v>123.8</v>
      </c>
      <c r="G147">
        <f t="shared" si="56"/>
        <v>123.8</v>
      </c>
      <c r="H147">
        <v>118.1</v>
      </c>
      <c r="I147">
        <f t="shared" si="57"/>
        <v>118.1</v>
      </c>
      <c r="J147">
        <v>123.2</v>
      </c>
      <c r="K147">
        <f t="shared" si="58"/>
        <v>123.2</v>
      </c>
      <c r="L147">
        <v>107.9</v>
      </c>
      <c r="M147">
        <f t="shared" si="59"/>
        <v>107.9</v>
      </c>
      <c r="N147">
        <v>126.4</v>
      </c>
      <c r="O147">
        <f t="shared" si="60"/>
        <v>126.4</v>
      </c>
      <c r="P147">
        <v>156.80000000000001</v>
      </c>
      <c r="Q147">
        <f t="shared" si="61"/>
        <v>156.80000000000001</v>
      </c>
      <c r="R147">
        <v>116.1</v>
      </c>
      <c r="S147">
        <f t="shared" si="62"/>
        <v>116.1</v>
      </c>
      <c r="T147">
        <v>103.1</v>
      </c>
      <c r="U147">
        <f t="shared" si="63"/>
        <v>103.1</v>
      </c>
      <c r="V147">
        <v>118.1</v>
      </c>
      <c r="W147">
        <f t="shared" si="64"/>
        <v>118.1</v>
      </c>
      <c r="X147">
        <v>116.1</v>
      </c>
      <c r="Y147">
        <f t="shared" si="65"/>
        <v>116.1</v>
      </c>
      <c r="Z147">
        <v>124.5</v>
      </c>
      <c r="AA147">
        <f t="shared" si="66"/>
        <v>124.5</v>
      </c>
      <c r="AB147">
        <v>125.4</v>
      </c>
      <c r="AC147">
        <f t="shared" si="67"/>
        <v>125.4</v>
      </c>
      <c r="AD147">
        <v>121.1</v>
      </c>
      <c r="AE147">
        <f t="shared" si="68"/>
        <v>121.1</v>
      </c>
      <c r="AF147">
        <v>121.5</v>
      </c>
      <c r="AG147">
        <f t="shared" si="69"/>
        <v>121.5</v>
      </c>
      <c r="AH147">
        <v>118.1</v>
      </c>
      <c r="AI147">
        <f t="shared" si="70"/>
        <v>118.1</v>
      </c>
      <c r="AJ147">
        <v>121</v>
      </c>
      <c r="AK147">
        <f t="shared" si="71"/>
        <v>121</v>
      </c>
      <c r="AL147">
        <v>116.7</v>
      </c>
      <c r="AN147">
        <v>114.7</v>
      </c>
      <c r="AO147">
        <f t="shared" si="72"/>
        <v>114.7</v>
      </c>
      <c r="AP147">
        <v>116.7</v>
      </c>
      <c r="AQ147">
        <f t="shared" si="73"/>
        <v>116.7</v>
      </c>
      <c r="AR147">
        <v>114.3</v>
      </c>
      <c r="AS147">
        <f t="shared" si="74"/>
        <v>114.3</v>
      </c>
      <c r="AT147">
        <v>111.8</v>
      </c>
      <c r="AU147">
        <f t="shared" si="75"/>
        <v>111.8</v>
      </c>
      <c r="AV147">
        <v>113.3</v>
      </c>
      <c r="AW147">
        <f t="shared" si="76"/>
        <v>113.3</v>
      </c>
      <c r="AX147">
        <v>118.8</v>
      </c>
      <c r="AY147">
        <f t="shared" si="77"/>
        <v>118.8</v>
      </c>
      <c r="AZ147">
        <v>109.6</v>
      </c>
      <c r="BA147">
        <f t="shared" si="78"/>
        <v>109.6</v>
      </c>
      <c r="BB147">
        <v>113.9</v>
      </c>
      <c r="BC147">
        <f t="shared" si="79"/>
        <v>113.9</v>
      </c>
      <c r="BD147">
        <v>120.1</v>
      </c>
      <c r="BE147">
        <f t="shared" si="80"/>
        <v>120.1</v>
      </c>
      <c r="BG147" t="s">
        <v>33</v>
      </c>
      <c r="BH147">
        <v>2017</v>
      </c>
      <c r="BI147" t="s">
        <v>31</v>
      </c>
      <c r="BJ147">
        <v>129.6</v>
      </c>
      <c r="BK147">
        <f t="shared" si="54"/>
        <v>129.6</v>
      </c>
      <c r="BM147" t="s">
        <v>34</v>
      </c>
      <c r="BN147">
        <v>116.7</v>
      </c>
    </row>
    <row r="148" spans="1:66" x14ac:dyDescent="0.3">
      <c r="A148" t="s">
        <v>34</v>
      </c>
      <c r="B148">
        <v>2014</v>
      </c>
      <c r="C148" t="s">
        <v>45</v>
      </c>
      <c r="D148">
        <v>123.3</v>
      </c>
      <c r="E148">
        <f t="shared" si="55"/>
        <v>123.3</v>
      </c>
      <c r="F148">
        <v>123.7</v>
      </c>
      <c r="G148">
        <f t="shared" si="56"/>
        <v>123.7</v>
      </c>
      <c r="H148">
        <v>121</v>
      </c>
      <c r="I148">
        <f t="shared" si="57"/>
        <v>121</v>
      </c>
      <c r="J148">
        <v>124.2</v>
      </c>
      <c r="K148">
        <f t="shared" si="58"/>
        <v>124.2</v>
      </c>
      <c r="L148">
        <v>107.8</v>
      </c>
      <c r="M148">
        <f t="shared" si="59"/>
        <v>107.8</v>
      </c>
      <c r="N148">
        <v>125.7</v>
      </c>
      <c r="O148">
        <f t="shared" si="60"/>
        <v>125.7</v>
      </c>
      <c r="P148">
        <v>152.4</v>
      </c>
      <c r="Q148">
        <f t="shared" si="61"/>
        <v>152.4</v>
      </c>
      <c r="R148">
        <v>117.2</v>
      </c>
      <c r="S148">
        <f t="shared" si="62"/>
        <v>117.2</v>
      </c>
      <c r="T148">
        <v>102.1</v>
      </c>
      <c r="U148">
        <f t="shared" si="63"/>
        <v>102.1</v>
      </c>
      <c r="V148">
        <v>118.7</v>
      </c>
      <c r="W148">
        <f t="shared" si="64"/>
        <v>118.7</v>
      </c>
      <c r="X148">
        <v>116.4</v>
      </c>
      <c r="Y148">
        <f t="shared" si="65"/>
        <v>116.4</v>
      </c>
      <c r="Z148">
        <v>125.6</v>
      </c>
      <c r="AA148">
        <f t="shared" si="66"/>
        <v>125.6</v>
      </c>
      <c r="AB148">
        <v>125.1</v>
      </c>
      <c r="AC148">
        <f t="shared" si="67"/>
        <v>125.1</v>
      </c>
      <c r="AD148">
        <v>122.1</v>
      </c>
      <c r="AE148">
        <f t="shared" si="68"/>
        <v>122.1</v>
      </c>
      <c r="AF148">
        <v>122.1</v>
      </c>
      <c r="AG148">
        <f t="shared" si="69"/>
        <v>122.1</v>
      </c>
      <c r="AH148">
        <v>118.4</v>
      </c>
      <c r="AI148">
        <f t="shared" si="70"/>
        <v>118.4</v>
      </c>
      <c r="AJ148">
        <v>121.6</v>
      </c>
      <c r="AK148">
        <f t="shared" si="71"/>
        <v>121.6</v>
      </c>
      <c r="AL148">
        <v>117.1</v>
      </c>
      <c r="AN148">
        <v>115.5</v>
      </c>
      <c r="AO148">
        <f t="shared" si="72"/>
        <v>115.5</v>
      </c>
      <c r="AP148">
        <v>117.3</v>
      </c>
      <c r="AQ148">
        <f t="shared" si="73"/>
        <v>117.3</v>
      </c>
      <c r="AR148">
        <v>114.8</v>
      </c>
      <c r="AS148">
        <f t="shared" si="74"/>
        <v>114.8</v>
      </c>
      <c r="AT148">
        <v>110.8</v>
      </c>
      <c r="AU148">
        <f t="shared" si="75"/>
        <v>110.8</v>
      </c>
      <c r="AV148">
        <v>113.7</v>
      </c>
      <c r="AW148">
        <f t="shared" si="76"/>
        <v>113.7</v>
      </c>
      <c r="AX148">
        <v>119</v>
      </c>
      <c r="AY148">
        <f t="shared" si="77"/>
        <v>119</v>
      </c>
      <c r="AZ148">
        <v>109.1</v>
      </c>
      <c r="BA148">
        <f t="shared" si="78"/>
        <v>109.1</v>
      </c>
      <c r="BB148">
        <v>113.8</v>
      </c>
      <c r="BC148">
        <f t="shared" si="79"/>
        <v>113.8</v>
      </c>
      <c r="BD148">
        <v>120.1</v>
      </c>
      <c r="BE148">
        <f t="shared" si="80"/>
        <v>120.1</v>
      </c>
      <c r="BG148" t="s">
        <v>34</v>
      </c>
      <c r="BH148">
        <v>2017</v>
      </c>
      <c r="BI148" t="s">
        <v>31</v>
      </c>
      <c r="BJ148">
        <v>129.6</v>
      </c>
      <c r="BK148">
        <f t="shared" si="54"/>
        <v>129.6</v>
      </c>
      <c r="BM148" t="s">
        <v>34</v>
      </c>
      <c r="BN148">
        <v>117.1</v>
      </c>
    </row>
    <row r="149" spans="1:66" x14ac:dyDescent="0.3">
      <c r="A149" t="s">
        <v>34</v>
      </c>
      <c r="B149">
        <v>2014</v>
      </c>
      <c r="C149" t="s">
        <v>46</v>
      </c>
      <c r="D149">
        <v>122.9</v>
      </c>
      <c r="E149">
        <f t="shared" si="55"/>
        <v>122.9</v>
      </c>
      <c r="F149">
        <v>123.2</v>
      </c>
      <c r="G149">
        <f t="shared" si="56"/>
        <v>123.2</v>
      </c>
      <c r="H149">
        <v>123.5</v>
      </c>
      <c r="I149">
        <f t="shared" si="57"/>
        <v>123.5</v>
      </c>
      <c r="J149">
        <v>124.5</v>
      </c>
      <c r="K149">
        <f t="shared" si="58"/>
        <v>124.5</v>
      </c>
      <c r="L149">
        <v>107.6</v>
      </c>
      <c r="M149">
        <f t="shared" si="59"/>
        <v>107.6</v>
      </c>
      <c r="N149">
        <v>125.7</v>
      </c>
      <c r="O149">
        <f t="shared" si="60"/>
        <v>125.7</v>
      </c>
      <c r="P149">
        <v>140.5</v>
      </c>
      <c r="Q149">
        <f t="shared" si="61"/>
        <v>140.5</v>
      </c>
      <c r="R149">
        <v>117.6</v>
      </c>
      <c r="S149">
        <f t="shared" si="62"/>
        <v>117.6</v>
      </c>
      <c r="T149">
        <v>100.6</v>
      </c>
      <c r="U149">
        <f t="shared" si="63"/>
        <v>100.6</v>
      </c>
      <c r="V149">
        <v>119.1</v>
      </c>
      <c r="W149">
        <f t="shared" si="64"/>
        <v>119.1</v>
      </c>
      <c r="X149">
        <v>116.8</v>
      </c>
      <c r="Y149">
        <f t="shared" si="65"/>
        <v>116.8</v>
      </c>
      <c r="Z149">
        <v>126.1</v>
      </c>
      <c r="AA149">
        <f t="shared" si="66"/>
        <v>126.1</v>
      </c>
      <c r="AB149">
        <v>123.6</v>
      </c>
      <c r="AC149">
        <f t="shared" si="67"/>
        <v>123.6</v>
      </c>
      <c r="AD149">
        <v>123</v>
      </c>
      <c r="AE149">
        <f t="shared" si="68"/>
        <v>123</v>
      </c>
      <c r="AF149">
        <v>122.6</v>
      </c>
      <c r="AG149">
        <f t="shared" si="69"/>
        <v>122.6</v>
      </c>
      <c r="AH149">
        <v>118.6</v>
      </c>
      <c r="AI149">
        <f t="shared" si="70"/>
        <v>118.6</v>
      </c>
      <c r="AJ149">
        <v>122</v>
      </c>
      <c r="AK149">
        <f t="shared" si="71"/>
        <v>122</v>
      </c>
      <c r="AL149">
        <v>116.5</v>
      </c>
      <c r="AN149">
        <v>115.7</v>
      </c>
      <c r="AO149">
        <f t="shared" si="72"/>
        <v>115.7</v>
      </c>
      <c r="AP149">
        <v>117.5</v>
      </c>
      <c r="AQ149">
        <f t="shared" si="73"/>
        <v>117.5</v>
      </c>
      <c r="AR149">
        <v>115.1</v>
      </c>
      <c r="AS149">
        <f t="shared" si="74"/>
        <v>115.1</v>
      </c>
      <c r="AT149">
        <v>110.1</v>
      </c>
      <c r="AU149">
        <f t="shared" si="75"/>
        <v>110.1</v>
      </c>
      <c r="AV149">
        <v>113.9</v>
      </c>
      <c r="AW149">
        <f t="shared" si="76"/>
        <v>113.9</v>
      </c>
      <c r="AX149">
        <v>119.5</v>
      </c>
      <c r="AY149">
        <f t="shared" si="77"/>
        <v>119.5</v>
      </c>
      <c r="AZ149">
        <v>109.8</v>
      </c>
      <c r="BA149">
        <f t="shared" si="78"/>
        <v>109.8</v>
      </c>
      <c r="BB149">
        <v>113.8</v>
      </c>
      <c r="BC149">
        <f t="shared" si="79"/>
        <v>113.8</v>
      </c>
      <c r="BD149">
        <v>119.4</v>
      </c>
      <c r="BE149">
        <f t="shared" si="80"/>
        <v>119.4</v>
      </c>
      <c r="BG149" t="s">
        <v>30</v>
      </c>
      <c r="BH149">
        <v>2017</v>
      </c>
      <c r="BI149" t="s">
        <v>35</v>
      </c>
      <c r="BJ149" t="s">
        <v>32</v>
      </c>
      <c r="BK149">
        <f t="shared" si="54"/>
        <v>130.5</v>
      </c>
      <c r="BM149" t="s">
        <v>34</v>
      </c>
      <c r="BN149">
        <v>116.5</v>
      </c>
    </row>
    <row r="150" spans="1:66" x14ac:dyDescent="0.3">
      <c r="A150" t="s">
        <v>34</v>
      </c>
      <c r="B150">
        <v>2015</v>
      </c>
      <c r="C150" t="s">
        <v>31</v>
      </c>
      <c r="D150">
        <v>123.4</v>
      </c>
      <c r="E150">
        <f t="shared" si="55"/>
        <v>123.4</v>
      </c>
      <c r="F150">
        <v>123.9</v>
      </c>
      <c r="G150">
        <f t="shared" si="56"/>
        <v>123.9</v>
      </c>
      <c r="H150">
        <v>123.8</v>
      </c>
      <c r="I150">
        <f t="shared" si="57"/>
        <v>123.8</v>
      </c>
      <c r="J150">
        <v>125</v>
      </c>
      <c r="K150">
        <f t="shared" si="58"/>
        <v>125</v>
      </c>
      <c r="L150">
        <v>108.5</v>
      </c>
      <c r="M150">
        <f t="shared" si="59"/>
        <v>108.5</v>
      </c>
      <c r="N150">
        <v>126.2</v>
      </c>
      <c r="O150">
        <f t="shared" si="60"/>
        <v>126.2</v>
      </c>
      <c r="P150">
        <v>133</v>
      </c>
      <c r="Q150">
        <f t="shared" si="61"/>
        <v>133</v>
      </c>
      <c r="R150">
        <v>119.1</v>
      </c>
      <c r="S150">
        <f t="shared" si="62"/>
        <v>119.1</v>
      </c>
      <c r="T150">
        <v>99</v>
      </c>
      <c r="U150">
        <f t="shared" si="63"/>
        <v>99</v>
      </c>
      <c r="V150">
        <v>120.3</v>
      </c>
      <c r="W150">
        <f t="shared" si="64"/>
        <v>120.3</v>
      </c>
      <c r="X150">
        <v>117.3</v>
      </c>
      <c r="Y150">
        <f t="shared" si="65"/>
        <v>117.3</v>
      </c>
      <c r="Z150">
        <v>126.7</v>
      </c>
      <c r="AA150">
        <f t="shared" si="66"/>
        <v>126.7</v>
      </c>
      <c r="AB150">
        <v>123.1</v>
      </c>
      <c r="AC150">
        <f t="shared" si="67"/>
        <v>123.1</v>
      </c>
      <c r="AD150">
        <v>124</v>
      </c>
      <c r="AE150">
        <f t="shared" si="68"/>
        <v>124</v>
      </c>
      <c r="AF150">
        <v>123.1</v>
      </c>
      <c r="AG150">
        <f t="shared" si="69"/>
        <v>123.1</v>
      </c>
      <c r="AH150">
        <v>119.3</v>
      </c>
      <c r="AI150">
        <f t="shared" si="70"/>
        <v>119.3</v>
      </c>
      <c r="AJ150">
        <v>122.5</v>
      </c>
      <c r="AK150">
        <f t="shared" si="71"/>
        <v>122.5</v>
      </c>
      <c r="AL150">
        <v>117.3</v>
      </c>
      <c r="AN150">
        <v>116.5</v>
      </c>
      <c r="AO150">
        <f t="shared" si="72"/>
        <v>116.5</v>
      </c>
      <c r="AP150">
        <v>118.1</v>
      </c>
      <c r="AQ150">
        <f t="shared" si="73"/>
        <v>118.1</v>
      </c>
      <c r="AR150">
        <v>115.5</v>
      </c>
      <c r="AS150">
        <f t="shared" si="74"/>
        <v>115.5</v>
      </c>
      <c r="AT150">
        <v>109.4</v>
      </c>
      <c r="AU150">
        <f t="shared" si="75"/>
        <v>109.4</v>
      </c>
      <c r="AV150">
        <v>114.3</v>
      </c>
      <c r="AW150">
        <f t="shared" si="76"/>
        <v>114.3</v>
      </c>
      <c r="AX150">
        <v>119.7</v>
      </c>
      <c r="AY150">
        <f t="shared" si="77"/>
        <v>119.7</v>
      </c>
      <c r="AZ150">
        <v>110.7</v>
      </c>
      <c r="BA150">
        <f t="shared" si="78"/>
        <v>110.7</v>
      </c>
      <c r="BB150">
        <v>114</v>
      </c>
      <c r="BC150">
        <f t="shared" si="79"/>
        <v>114</v>
      </c>
      <c r="BD150">
        <v>119.5</v>
      </c>
      <c r="BE150">
        <f t="shared" si="80"/>
        <v>119.5</v>
      </c>
      <c r="BG150" t="s">
        <v>33</v>
      </c>
      <c r="BH150">
        <v>2017</v>
      </c>
      <c r="BI150" t="s">
        <v>35</v>
      </c>
      <c r="BJ150">
        <v>130.5</v>
      </c>
      <c r="BK150">
        <f t="shared" si="54"/>
        <v>130.5</v>
      </c>
      <c r="BM150" t="s">
        <v>34</v>
      </c>
      <c r="BN150">
        <v>117.3</v>
      </c>
    </row>
    <row r="151" spans="1:66" x14ac:dyDescent="0.3">
      <c r="A151" t="s">
        <v>34</v>
      </c>
      <c r="B151">
        <v>2015</v>
      </c>
      <c r="C151" t="s">
        <v>35</v>
      </c>
      <c r="D151">
        <v>123.7</v>
      </c>
      <c r="E151">
        <f t="shared" si="55"/>
        <v>123.7</v>
      </c>
      <c r="F151">
        <v>125.1</v>
      </c>
      <c r="G151">
        <f t="shared" si="56"/>
        <v>125.1</v>
      </c>
      <c r="H151">
        <v>121.1</v>
      </c>
      <c r="I151">
        <f t="shared" si="57"/>
        <v>121.1</v>
      </c>
      <c r="J151">
        <v>125.7</v>
      </c>
      <c r="K151">
        <f t="shared" si="58"/>
        <v>125.7</v>
      </c>
      <c r="L151">
        <v>109.1</v>
      </c>
      <c r="M151">
        <f t="shared" si="59"/>
        <v>109.1</v>
      </c>
      <c r="N151">
        <v>125.8</v>
      </c>
      <c r="O151">
        <f t="shared" si="60"/>
        <v>125.8</v>
      </c>
      <c r="P151">
        <v>129.4</v>
      </c>
      <c r="Q151">
        <f t="shared" si="61"/>
        <v>129.4</v>
      </c>
      <c r="R151">
        <v>120.9</v>
      </c>
      <c r="S151">
        <f t="shared" si="62"/>
        <v>120.9</v>
      </c>
      <c r="T151">
        <v>98.3</v>
      </c>
      <c r="U151">
        <f t="shared" si="63"/>
        <v>98.3</v>
      </c>
      <c r="V151">
        <v>121.6</v>
      </c>
      <c r="W151">
        <f t="shared" si="64"/>
        <v>121.6</v>
      </c>
      <c r="X151">
        <v>118</v>
      </c>
      <c r="Y151">
        <f t="shared" si="65"/>
        <v>118</v>
      </c>
      <c r="Z151">
        <v>127.6</v>
      </c>
      <c r="AA151">
        <f t="shared" si="66"/>
        <v>127.6</v>
      </c>
      <c r="AB151">
        <v>123.1</v>
      </c>
      <c r="AC151">
        <f t="shared" si="67"/>
        <v>123.1</v>
      </c>
      <c r="AD151">
        <v>125.2</v>
      </c>
      <c r="AE151">
        <f t="shared" si="68"/>
        <v>125.2</v>
      </c>
      <c r="AF151">
        <v>123.8</v>
      </c>
      <c r="AG151">
        <f t="shared" si="69"/>
        <v>123.8</v>
      </c>
      <c r="AH151">
        <v>120.1</v>
      </c>
      <c r="AI151">
        <f t="shared" si="70"/>
        <v>120.1</v>
      </c>
      <c r="AJ151">
        <v>123.3</v>
      </c>
      <c r="AK151">
        <f t="shared" si="71"/>
        <v>123.3</v>
      </c>
      <c r="AL151">
        <v>118.1</v>
      </c>
      <c r="AN151">
        <v>117.7</v>
      </c>
      <c r="AO151">
        <f t="shared" si="72"/>
        <v>117.7</v>
      </c>
      <c r="AP151">
        <v>118.7</v>
      </c>
      <c r="AQ151">
        <f t="shared" si="73"/>
        <v>118.7</v>
      </c>
      <c r="AR151">
        <v>116.3</v>
      </c>
      <c r="AS151">
        <f t="shared" si="74"/>
        <v>116.3</v>
      </c>
      <c r="AT151">
        <v>108.7</v>
      </c>
      <c r="AU151">
        <f t="shared" si="75"/>
        <v>108.7</v>
      </c>
      <c r="AV151">
        <v>114.9</v>
      </c>
      <c r="AW151">
        <f t="shared" si="76"/>
        <v>114.9</v>
      </c>
      <c r="AX151">
        <v>119.7</v>
      </c>
      <c r="AY151">
        <f t="shared" si="77"/>
        <v>119.7</v>
      </c>
      <c r="AZ151">
        <v>111.2</v>
      </c>
      <c r="BA151">
        <f t="shared" si="78"/>
        <v>111.2</v>
      </c>
      <c r="BB151">
        <v>114.1</v>
      </c>
      <c r="BC151">
        <f t="shared" si="79"/>
        <v>114.1</v>
      </c>
      <c r="BD151">
        <v>119.7</v>
      </c>
      <c r="BE151">
        <f t="shared" si="80"/>
        <v>119.7</v>
      </c>
      <c r="BG151" t="s">
        <v>34</v>
      </c>
      <c r="BH151">
        <v>2017</v>
      </c>
      <c r="BI151" t="s">
        <v>35</v>
      </c>
      <c r="BJ151">
        <v>130.5</v>
      </c>
      <c r="BK151">
        <f t="shared" si="54"/>
        <v>130.5</v>
      </c>
      <c r="BM151" t="s">
        <v>34</v>
      </c>
      <c r="BN151">
        <v>118.1</v>
      </c>
    </row>
    <row r="152" spans="1:66" x14ac:dyDescent="0.3">
      <c r="A152" t="s">
        <v>34</v>
      </c>
      <c r="B152">
        <v>2015</v>
      </c>
      <c r="C152" t="s">
        <v>36</v>
      </c>
      <c r="D152">
        <v>123.5</v>
      </c>
      <c r="E152">
        <f t="shared" si="55"/>
        <v>123.5</v>
      </c>
      <c r="F152">
        <v>125.4</v>
      </c>
      <c r="G152">
        <f t="shared" si="56"/>
        <v>125.4</v>
      </c>
      <c r="H152">
        <v>116.8</v>
      </c>
      <c r="I152">
        <f t="shared" si="57"/>
        <v>116.8</v>
      </c>
      <c r="J152">
        <v>126</v>
      </c>
      <c r="K152">
        <f t="shared" si="58"/>
        <v>126</v>
      </c>
      <c r="L152">
        <v>109.2</v>
      </c>
      <c r="M152">
        <f t="shared" si="59"/>
        <v>109.2</v>
      </c>
      <c r="N152">
        <v>127.6</v>
      </c>
      <c r="O152">
        <f t="shared" si="60"/>
        <v>127.6</v>
      </c>
      <c r="P152">
        <v>129.19999999999999</v>
      </c>
      <c r="Q152">
        <f t="shared" si="61"/>
        <v>129.19999999999999</v>
      </c>
      <c r="R152">
        <v>122.4</v>
      </c>
      <c r="S152">
        <f t="shared" si="62"/>
        <v>122.4</v>
      </c>
      <c r="T152">
        <v>97</v>
      </c>
      <c r="U152">
        <f t="shared" si="63"/>
        <v>97</v>
      </c>
      <c r="V152">
        <v>122.1</v>
      </c>
      <c r="W152">
        <f t="shared" si="64"/>
        <v>122.1</v>
      </c>
      <c r="X152">
        <v>118.1</v>
      </c>
      <c r="Y152">
        <f t="shared" si="65"/>
        <v>118.1</v>
      </c>
      <c r="Z152">
        <v>128.4</v>
      </c>
      <c r="AA152">
        <f t="shared" si="66"/>
        <v>128.4</v>
      </c>
      <c r="AB152">
        <v>123.4</v>
      </c>
      <c r="AC152">
        <f t="shared" si="67"/>
        <v>123.4</v>
      </c>
      <c r="AD152">
        <v>125.8</v>
      </c>
      <c r="AE152">
        <f t="shared" si="68"/>
        <v>125.8</v>
      </c>
      <c r="AF152">
        <v>124.3</v>
      </c>
      <c r="AG152">
        <f t="shared" si="69"/>
        <v>124.3</v>
      </c>
      <c r="AH152">
        <v>120.4</v>
      </c>
      <c r="AI152">
        <f t="shared" si="70"/>
        <v>120.4</v>
      </c>
      <c r="AJ152">
        <v>123.7</v>
      </c>
      <c r="AK152">
        <f t="shared" si="71"/>
        <v>123.7</v>
      </c>
      <c r="AL152">
        <v>118.6</v>
      </c>
      <c r="AN152">
        <v>118.3</v>
      </c>
      <c r="AO152">
        <f t="shared" si="72"/>
        <v>118.3</v>
      </c>
      <c r="AP152">
        <v>119.2</v>
      </c>
      <c r="AQ152">
        <f t="shared" si="73"/>
        <v>119.2</v>
      </c>
      <c r="AR152">
        <v>116.7</v>
      </c>
      <c r="AS152">
        <f t="shared" si="74"/>
        <v>116.7</v>
      </c>
      <c r="AT152">
        <v>109.9</v>
      </c>
      <c r="AU152">
        <f t="shared" si="75"/>
        <v>109.9</v>
      </c>
      <c r="AV152">
        <v>115.4</v>
      </c>
      <c r="AW152">
        <f t="shared" si="76"/>
        <v>115.4</v>
      </c>
      <c r="AX152">
        <v>120.1</v>
      </c>
      <c r="AY152">
        <f t="shared" si="77"/>
        <v>120.1</v>
      </c>
      <c r="AZ152">
        <v>111</v>
      </c>
      <c r="BA152">
        <f t="shared" si="78"/>
        <v>111</v>
      </c>
      <c r="BB152">
        <v>114.7</v>
      </c>
      <c r="BC152">
        <f t="shared" si="79"/>
        <v>114.7</v>
      </c>
      <c r="BD152">
        <v>120.2</v>
      </c>
      <c r="BE152">
        <f t="shared" si="80"/>
        <v>120.2</v>
      </c>
      <c r="BG152" t="s">
        <v>30</v>
      </c>
      <c r="BH152">
        <v>2017</v>
      </c>
      <c r="BI152" t="s">
        <v>36</v>
      </c>
      <c r="BJ152" t="s">
        <v>32</v>
      </c>
      <c r="BK152">
        <f t="shared" si="54"/>
        <v>131.1</v>
      </c>
      <c r="BM152" t="s">
        <v>34</v>
      </c>
      <c r="BN152">
        <v>118.6</v>
      </c>
    </row>
    <row r="153" spans="1:66" x14ac:dyDescent="0.3">
      <c r="A153" t="s">
        <v>34</v>
      </c>
      <c r="B153">
        <v>2015</v>
      </c>
      <c r="C153" t="s">
        <v>37</v>
      </c>
      <c r="D153">
        <v>123.5</v>
      </c>
      <c r="E153">
        <f t="shared" si="55"/>
        <v>123.5</v>
      </c>
      <c r="F153">
        <v>126.4</v>
      </c>
      <c r="G153">
        <f t="shared" si="56"/>
        <v>126.4</v>
      </c>
      <c r="H153">
        <v>114.4</v>
      </c>
      <c r="I153">
        <f t="shared" si="57"/>
        <v>114.4</v>
      </c>
      <c r="J153">
        <v>126.6</v>
      </c>
      <c r="K153">
        <f t="shared" si="58"/>
        <v>126.6</v>
      </c>
      <c r="L153">
        <v>109.2</v>
      </c>
      <c r="M153">
        <f t="shared" si="59"/>
        <v>109.2</v>
      </c>
      <c r="N153">
        <v>132.5</v>
      </c>
      <c r="O153">
        <f t="shared" si="60"/>
        <v>132.5</v>
      </c>
      <c r="P153">
        <v>128.6</v>
      </c>
      <c r="Q153">
        <f t="shared" si="61"/>
        <v>128.6</v>
      </c>
      <c r="R153">
        <v>124.8</v>
      </c>
      <c r="S153">
        <f t="shared" si="62"/>
        <v>124.8</v>
      </c>
      <c r="T153">
        <v>95.7</v>
      </c>
      <c r="U153">
        <f t="shared" si="63"/>
        <v>95.7</v>
      </c>
      <c r="V153">
        <v>122.4</v>
      </c>
      <c r="W153">
        <f t="shared" si="64"/>
        <v>122.4</v>
      </c>
      <c r="X153">
        <v>118.5</v>
      </c>
      <c r="Y153">
        <f t="shared" si="65"/>
        <v>118.5</v>
      </c>
      <c r="Z153">
        <v>129.1</v>
      </c>
      <c r="AA153">
        <f t="shared" si="66"/>
        <v>129.1</v>
      </c>
      <c r="AB153">
        <v>124</v>
      </c>
      <c r="AC153">
        <f t="shared" si="67"/>
        <v>124</v>
      </c>
      <c r="AD153">
        <v>126.9</v>
      </c>
      <c r="AE153">
        <f t="shared" si="68"/>
        <v>126.9</v>
      </c>
      <c r="AF153">
        <v>124.7</v>
      </c>
      <c r="AG153">
        <f t="shared" si="69"/>
        <v>124.7</v>
      </c>
      <c r="AH153">
        <v>120.8</v>
      </c>
      <c r="AI153">
        <f t="shared" si="70"/>
        <v>120.8</v>
      </c>
      <c r="AJ153">
        <v>124.1</v>
      </c>
      <c r="AK153">
        <f t="shared" si="71"/>
        <v>124.1</v>
      </c>
      <c r="AL153">
        <v>119.2</v>
      </c>
      <c r="AN153">
        <v>118.7</v>
      </c>
      <c r="AO153">
        <f t="shared" si="72"/>
        <v>118.7</v>
      </c>
      <c r="AP153">
        <v>119.7</v>
      </c>
      <c r="AQ153">
        <f t="shared" si="73"/>
        <v>119.7</v>
      </c>
      <c r="AR153">
        <v>117.1</v>
      </c>
      <c r="AS153">
        <f t="shared" si="74"/>
        <v>117.1</v>
      </c>
      <c r="AT153">
        <v>110.1</v>
      </c>
      <c r="AU153">
        <f t="shared" si="75"/>
        <v>110.1</v>
      </c>
      <c r="AV153">
        <v>115.9</v>
      </c>
      <c r="AW153">
        <f t="shared" si="76"/>
        <v>115.9</v>
      </c>
      <c r="AX153">
        <v>121</v>
      </c>
      <c r="AY153">
        <f t="shared" si="77"/>
        <v>121</v>
      </c>
      <c r="AZ153">
        <v>111.7</v>
      </c>
      <c r="BA153">
        <f t="shared" si="78"/>
        <v>111.7</v>
      </c>
      <c r="BB153">
        <v>115.1</v>
      </c>
      <c r="BC153">
        <f t="shared" si="79"/>
        <v>115.1</v>
      </c>
      <c r="BD153">
        <v>120.7</v>
      </c>
      <c r="BE153">
        <f t="shared" si="80"/>
        <v>120.7</v>
      </c>
      <c r="BG153" t="s">
        <v>33</v>
      </c>
      <c r="BH153">
        <v>2017</v>
      </c>
      <c r="BI153" t="s">
        <v>36</v>
      </c>
      <c r="BJ153">
        <v>131.1</v>
      </c>
      <c r="BK153">
        <f t="shared" si="54"/>
        <v>131.1</v>
      </c>
      <c r="BM153" t="s">
        <v>34</v>
      </c>
      <c r="BN153">
        <v>119.2</v>
      </c>
    </row>
    <row r="154" spans="1:66" x14ac:dyDescent="0.3">
      <c r="A154" t="s">
        <v>34</v>
      </c>
      <c r="B154">
        <v>2015</v>
      </c>
      <c r="C154" t="s">
        <v>38</v>
      </c>
      <c r="D154">
        <v>123.6</v>
      </c>
      <c r="E154">
        <f t="shared" si="55"/>
        <v>123.6</v>
      </c>
      <c r="F154">
        <v>128</v>
      </c>
      <c r="G154">
        <f t="shared" si="56"/>
        <v>128</v>
      </c>
      <c r="H154">
        <v>115</v>
      </c>
      <c r="I154">
        <f t="shared" si="57"/>
        <v>115</v>
      </c>
      <c r="J154">
        <v>127.3</v>
      </c>
      <c r="K154">
        <f t="shared" si="58"/>
        <v>127.3</v>
      </c>
      <c r="L154">
        <v>109.8</v>
      </c>
      <c r="M154">
        <f t="shared" si="59"/>
        <v>109.8</v>
      </c>
      <c r="N154">
        <v>132.6</v>
      </c>
      <c r="O154">
        <f t="shared" si="60"/>
        <v>132.6</v>
      </c>
      <c r="P154">
        <v>130.9</v>
      </c>
      <c r="Q154">
        <f t="shared" si="61"/>
        <v>130.9</v>
      </c>
      <c r="R154">
        <v>130.5</v>
      </c>
      <c r="S154">
        <f t="shared" si="62"/>
        <v>130.5</v>
      </c>
      <c r="T154">
        <v>95.3</v>
      </c>
      <c r="U154">
        <f t="shared" si="63"/>
        <v>95.3</v>
      </c>
      <c r="V154">
        <v>123.4</v>
      </c>
      <c r="W154">
        <f t="shared" si="64"/>
        <v>123.4</v>
      </c>
      <c r="X154">
        <v>119.2</v>
      </c>
      <c r="Y154">
        <f t="shared" si="65"/>
        <v>119.2</v>
      </c>
      <c r="Z154">
        <v>129.80000000000001</v>
      </c>
      <c r="AA154">
        <f t="shared" si="66"/>
        <v>129.80000000000001</v>
      </c>
      <c r="AB154">
        <v>125</v>
      </c>
      <c r="AC154">
        <f t="shared" si="67"/>
        <v>125</v>
      </c>
      <c r="AD154">
        <v>127.9</v>
      </c>
      <c r="AE154">
        <f t="shared" si="68"/>
        <v>127.9</v>
      </c>
      <c r="AF154">
        <v>125.4</v>
      </c>
      <c r="AG154">
        <f t="shared" si="69"/>
        <v>125.4</v>
      </c>
      <c r="AH154">
        <v>121.3</v>
      </c>
      <c r="AI154">
        <f t="shared" si="70"/>
        <v>121.3</v>
      </c>
      <c r="AJ154">
        <v>124.7</v>
      </c>
      <c r="AK154">
        <f t="shared" si="71"/>
        <v>124.7</v>
      </c>
      <c r="AL154">
        <v>119.6</v>
      </c>
      <c r="AN154">
        <v>119.2</v>
      </c>
      <c r="AO154">
        <f t="shared" si="72"/>
        <v>119.2</v>
      </c>
      <c r="AP154">
        <v>120.2</v>
      </c>
      <c r="AQ154">
        <f t="shared" si="73"/>
        <v>120.2</v>
      </c>
      <c r="AR154">
        <v>117.7</v>
      </c>
      <c r="AS154">
        <f t="shared" si="74"/>
        <v>117.7</v>
      </c>
      <c r="AT154">
        <v>112</v>
      </c>
      <c r="AU154">
        <f t="shared" si="75"/>
        <v>112</v>
      </c>
      <c r="AV154">
        <v>116.3</v>
      </c>
      <c r="AW154">
        <f t="shared" si="76"/>
        <v>116.3</v>
      </c>
      <c r="AX154">
        <v>121.4</v>
      </c>
      <c r="AY154">
        <f t="shared" si="77"/>
        <v>121.4</v>
      </c>
      <c r="AZ154">
        <v>112.3</v>
      </c>
      <c r="BA154">
        <f t="shared" si="78"/>
        <v>112.3</v>
      </c>
      <c r="BB154">
        <v>116.1</v>
      </c>
      <c r="BC154">
        <f t="shared" si="79"/>
        <v>116.1</v>
      </c>
      <c r="BD154">
        <v>121.6</v>
      </c>
      <c r="BE154">
        <f t="shared" si="80"/>
        <v>121.6</v>
      </c>
      <c r="BG154" t="s">
        <v>34</v>
      </c>
      <c r="BH154">
        <v>2017</v>
      </c>
      <c r="BI154" t="s">
        <v>36</v>
      </c>
      <c r="BJ154">
        <v>131.1</v>
      </c>
      <c r="BK154">
        <f t="shared" si="54"/>
        <v>131.1</v>
      </c>
      <c r="BM154" t="s">
        <v>34</v>
      </c>
      <c r="BN154">
        <v>119.6</v>
      </c>
    </row>
    <row r="155" spans="1:66" x14ac:dyDescent="0.3">
      <c r="A155" t="s">
        <v>34</v>
      </c>
      <c r="B155">
        <v>2015</v>
      </c>
      <c r="C155" t="s">
        <v>39</v>
      </c>
      <c r="D155">
        <v>123.9</v>
      </c>
      <c r="E155">
        <f t="shared" si="55"/>
        <v>123.9</v>
      </c>
      <c r="F155">
        <v>131.80000000000001</v>
      </c>
      <c r="G155">
        <f t="shared" si="56"/>
        <v>131.80000000000001</v>
      </c>
      <c r="H155">
        <v>121.6</v>
      </c>
      <c r="I155">
        <f t="shared" si="57"/>
        <v>121.6</v>
      </c>
      <c r="J155">
        <v>128.19999999999999</v>
      </c>
      <c r="K155">
        <f t="shared" si="58"/>
        <v>128.19999999999999</v>
      </c>
      <c r="L155">
        <v>111.1</v>
      </c>
      <c r="M155">
        <f t="shared" si="59"/>
        <v>111.1</v>
      </c>
      <c r="N155">
        <v>132.80000000000001</v>
      </c>
      <c r="O155">
        <f t="shared" si="60"/>
        <v>132.80000000000001</v>
      </c>
      <c r="P155">
        <v>139.1</v>
      </c>
      <c r="Q155">
        <f t="shared" si="61"/>
        <v>139.1</v>
      </c>
      <c r="R155">
        <v>137.4</v>
      </c>
      <c r="S155">
        <f t="shared" si="62"/>
        <v>137.4</v>
      </c>
      <c r="T155">
        <v>94.1</v>
      </c>
      <c r="U155">
        <f t="shared" si="63"/>
        <v>94.1</v>
      </c>
      <c r="V155">
        <v>125.5</v>
      </c>
      <c r="W155">
        <f t="shared" si="64"/>
        <v>125.5</v>
      </c>
      <c r="X155">
        <v>119.8</v>
      </c>
      <c r="Y155">
        <f t="shared" si="65"/>
        <v>119.8</v>
      </c>
      <c r="Z155">
        <v>130.9</v>
      </c>
      <c r="AA155">
        <f t="shared" si="66"/>
        <v>130.9</v>
      </c>
      <c r="AB155">
        <v>127.3</v>
      </c>
      <c r="AC155">
        <f t="shared" si="67"/>
        <v>127.3</v>
      </c>
      <c r="AD155">
        <v>129.19999999999999</v>
      </c>
      <c r="AE155">
        <f t="shared" si="68"/>
        <v>129.19999999999999</v>
      </c>
      <c r="AF155">
        <v>126.4</v>
      </c>
      <c r="AG155">
        <f t="shared" si="69"/>
        <v>126.4</v>
      </c>
      <c r="AH155">
        <v>122</v>
      </c>
      <c r="AI155">
        <f t="shared" si="70"/>
        <v>122</v>
      </c>
      <c r="AJ155">
        <v>125.7</v>
      </c>
      <c r="AK155">
        <f t="shared" si="71"/>
        <v>125.7</v>
      </c>
      <c r="AL155">
        <v>119</v>
      </c>
      <c r="AN155">
        <v>119.8</v>
      </c>
      <c r="AO155">
        <f t="shared" si="72"/>
        <v>119.8</v>
      </c>
      <c r="AP155">
        <v>121.1</v>
      </c>
      <c r="AQ155">
        <f t="shared" si="73"/>
        <v>121.1</v>
      </c>
      <c r="AR155">
        <v>118.5</v>
      </c>
      <c r="AS155">
        <f t="shared" si="74"/>
        <v>118.5</v>
      </c>
      <c r="AT155">
        <v>112.9</v>
      </c>
      <c r="AU155">
        <f t="shared" si="75"/>
        <v>112.9</v>
      </c>
      <c r="AV155">
        <v>116.9</v>
      </c>
      <c r="AW155">
        <f t="shared" si="76"/>
        <v>116.9</v>
      </c>
      <c r="AX155">
        <v>123.1</v>
      </c>
      <c r="AY155">
        <f t="shared" si="77"/>
        <v>123.1</v>
      </c>
      <c r="AZ155">
        <v>112.8</v>
      </c>
      <c r="BA155">
        <f t="shared" si="78"/>
        <v>112.8</v>
      </c>
      <c r="BB155">
        <v>117</v>
      </c>
      <c r="BC155">
        <f t="shared" si="79"/>
        <v>117</v>
      </c>
      <c r="BD155">
        <v>123</v>
      </c>
      <c r="BE155">
        <f t="shared" si="80"/>
        <v>123</v>
      </c>
      <c r="BG155" t="s">
        <v>30</v>
      </c>
      <c r="BH155">
        <v>2017</v>
      </c>
      <c r="BI155" t="s">
        <v>37</v>
      </c>
      <c r="BJ155" t="s">
        <v>32</v>
      </c>
      <c r="BK155">
        <f t="shared" si="54"/>
        <v>131.69999999999999</v>
      </c>
      <c r="BM155" t="s">
        <v>34</v>
      </c>
      <c r="BN155">
        <v>119</v>
      </c>
    </row>
    <row r="156" spans="1:66" x14ac:dyDescent="0.3">
      <c r="A156" t="s">
        <v>34</v>
      </c>
      <c r="B156">
        <v>2015</v>
      </c>
      <c r="C156" t="s">
        <v>40</v>
      </c>
      <c r="D156">
        <v>123.7</v>
      </c>
      <c r="E156">
        <f t="shared" si="55"/>
        <v>123.7</v>
      </c>
      <c r="F156">
        <v>132.5</v>
      </c>
      <c r="G156">
        <f t="shared" si="56"/>
        <v>132.5</v>
      </c>
      <c r="H156">
        <v>121</v>
      </c>
      <c r="I156">
        <f t="shared" si="57"/>
        <v>121</v>
      </c>
      <c r="J156">
        <v>128.30000000000001</v>
      </c>
      <c r="K156">
        <f t="shared" si="58"/>
        <v>128.30000000000001</v>
      </c>
      <c r="L156">
        <v>110.9</v>
      </c>
      <c r="M156">
        <f t="shared" si="59"/>
        <v>110.9</v>
      </c>
      <c r="N156">
        <v>133.1</v>
      </c>
      <c r="O156">
        <f t="shared" si="60"/>
        <v>133.1</v>
      </c>
      <c r="P156">
        <v>145.1</v>
      </c>
      <c r="Q156">
        <f t="shared" si="61"/>
        <v>145.1</v>
      </c>
      <c r="R156">
        <v>139.1</v>
      </c>
      <c r="S156">
        <f t="shared" si="62"/>
        <v>139.1</v>
      </c>
      <c r="T156">
        <v>91.3</v>
      </c>
      <c r="U156">
        <f t="shared" si="63"/>
        <v>91.3</v>
      </c>
      <c r="V156">
        <v>126.1</v>
      </c>
      <c r="W156">
        <f t="shared" si="64"/>
        <v>126.1</v>
      </c>
      <c r="X156">
        <v>119.9</v>
      </c>
      <c r="Y156">
        <f t="shared" si="65"/>
        <v>119.9</v>
      </c>
      <c r="Z156">
        <v>131.4</v>
      </c>
      <c r="AA156">
        <f t="shared" si="66"/>
        <v>131.4</v>
      </c>
      <c r="AB156">
        <v>128.19999999999999</v>
      </c>
      <c r="AC156">
        <f t="shared" si="67"/>
        <v>128.19999999999999</v>
      </c>
      <c r="AD156">
        <v>130.4</v>
      </c>
      <c r="AE156">
        <f t="shared" si="68"/>
        <v>130.4</v>
      </c>
      <c r="AF156">
        <v>126.7</v>
      </c>
      <c r="AG156">
        <f t="shared" si="69"/>
        <v>126.7</v>
      </c>
      <c r="AH156">
        <v>122.3</v>
      </c>
      <c r="AI156">
        <f t="shared" si="70"/>
        <v>122.3</v>
      </c>
      <c r="AJ156">
        <v>126.1</v>
      </c>
      <c r="AK156">
        <f t="shared" si="71"/>
        <v>126.1</v>
      </c>
      <c r="AL156">
        <v>119.9</v>
      </c>
      <c r="AN156">
        <v>120.1</v>
      </c>
      <c r="AO156">
        <f t="shared" si="72"/>
        <v>120.1</v>
      </c>
      <c r="AP156">
        <v>121.3</v>
      </c>
      <c r="AQ156">
        <f t="shared" si="73"/>
        <v>121.3</v>
      </c>
      <c r="AR156">
        <v>119</v>
      </c>
      <c r="AS156">
        <f t="shared" si="74"/>
        <v>119</v>
      </c>
      <c r="AT156">
        <v>112.7</v>
      </c>
      <c r="AU156">
        <f t="shared" si="75"/>
        <v>112.7</v>
      </c>
      <c r="AV156">
        <v>117.2</v>
      </c>
      <c r="AW156">
        <f t="shared" si="76"/>
        <v>117.2</v>
      </c>
      <c r="AX156">
        <v>124.4</v>
      </c>
      <c r="AY156">
        <f t="shared" si="77"/>
        <v>124.4</v>
      </c>
      <c r="AZ156">
        <v>112.3</v>
      </c>
      <c r="BA156">
        <f t="shared" si="78"/>
        <v>112.3</v>
      </c>
      <c r="BB156">
        <v>117.2</v>
      </c>
      <c r="BC156">
        <f t="shared" si="79"/>
        <v>117.2</v>
      </c>
      <c r="BD156">
        <v>123.6</v>
      </c>
      <c r="BE156">
        <f t="shared" si="80"/>
        <v>123.6</v>
      </c>
      <c r="BG156" t="s">
        <v>33</v>
      </c>
      <c r="BH156">
        <v>2017</v>
      </c>
      <c r="BI156" t="s">
        <v>37</v>
      </c>
      <c r="BJ156">
        <v>131.69999999999999</v>
      </c>
      <c r="BK156">
        <f t="shared" si="54"/>
        <v>131.69999999999999</v>
      </c>
      <c r="BM156" t="s">
        <v>34</v>
      </c>
      <c r="BN156">
        <v>119.9</v>
      </c>
    </row>
    <row r="157" spans="1:66" x14ac:dyDescent="0.3">
      <c r="A157" t="s">
        <v>34</v>
      </c>
      <c r="B157">
        <v>2015</v>
      </c>
      <c r="C157" t="s">
        <v>41</v>
      </c>
      <c r="D157">
        <v>124.2</v>
      </c>
      <c r="E157">
        <f t="shared" si="55"/>
        <v>124.2</v>
      </c>
      <c r="F157">
        <v>131.4</v>
      </c>
      <c r="G157">
        <f t="shared" si="56"/>
        <v>131.4</v>
      </c>
      <c r="H157">
        <v>120.1</v>
      </c>
      <c r="I157">
        <f t="shared" si="57"/>
        <v>120.1</v>
      </c>
      <c r="J157">
        <v>128.5</v>
      </c>
      <c r="K157">
        <f t="shared" si="58"/>
        <v>128.5</v>
      </c>
      <c r="L157">
        <v>111.4</v>
      </c>
      <c r="M157">
        <f t="shared" si="59"/>
        <v>111.4</v>
      </c>
      <c r="N157">
        <v>132.30000000000001</v>
      </c>
      <c r="O157">
        <f t="shared" si="60"/>
        <v>132.30000000000001</v>
      </c>
      <c r="P157">
        <v>157.6</v>
      </c>
      <c r="Q157">
        <f t="shared" si="61"/>
        <v>157.6</v>
      </c>
      <c r="R157">
        <v>144</v>
      </c>
      <c r="S157">
        <f t="shared" si="62"/>
        <v>144</v>
      </c>
      <c r="T157">
        <v>90.5</v>
      </c>
      <c r="U157">
        <f t="shared" si="63"/>
        <v>90.5</v>
      </c>
      <c r="V157">
        <v>126.8</v>
      </c>
      <c r="W157">
        <f t="shared" si="64"/>
        <v>126.8</v>
      </c>
      <c r="X157">
        <v>120.4</v>
      </c>
      <c r="Y157">
        <f t="shared" si="65"/>
        <v>120.4</v>
      </c>
      <c r="Z157">
        <v>132.1</v>
      </c>
      <c r="AA157">
        <f t="shared" si="66"/>
        <v>132.1</v>
      </c>
      <c r="AB157">
        <v>130.30000000000001</v>
      </c>
      <c r="AC157">
        <f t="shared" si="67"/>
        <v>130.30000000000001</v>
      </c>
      <c r="AD157">
        <v>131.19999999999999</v>
      </c>
      <c r="AE157">
        <f t="shared" si="68"/>
        <v>131.19999999999999</v>
      </c>
      <c r="AF157">
        <v>127.2</v>
      </c>
      <c r="AG157">
        <f t="shared" si="69"/>
        <v>127.2</v>
      </c>
      <c r="AH157">
        <v>122.9</v>
      </c>
      <c r="AI157">
        <f t="shared" si="70"/>
        <v>122.9</v>
      </c>
      <c r="AJ157">
        <v>126.6</v>
      </c>
      <c r="AK157">
        <f t="shared" si="71"/>
        <v>126.6</v>
      </c>
      <c r="AL157">
        <v>120.9</v>
      </c>
      <c r="AN157">
        <v>120.6</v>
      </c>
      <c r="AO157">
        <f t="shared" si="72"/>
        <v>120.6</v>
      </c>
      <c r="AP157">
        <v>122</v>
      </c>
      <c r="AQ157">
        <f t="shared" si="73"/>
        <v>122</v>
      </c>
      <c r="AR157">
        <v>119.4</v>
      </c>
      <c r="AS157">
        <f t="shared" si="74"/>
        <v>119.4</v>
      </c>
      <c r="AT157">
        <v>111.7</v>
      </c>
      <c r="AU157">
        <f t="shared" si="75"/>
        <v>111.7</v>
      </c>
      <c r="AV157">
        <v>117.8</v>
      </c>
      <c r="AW157">
        <f t="shared" si="76"/>
        <v>117.8</v>
      </c>
      <c r="AX157">
        <v>125.1</v>
      </c>
      <c r="AY157">
        <f t="shared" si="77"/>
        <v>125.1</v>
      </c>
      <c r="AZ157">
        <v>112.3</v>
      </c>
      <c r="BA157">
        <f t="shared" si="78"/>
        <v>112.3</v>
      </c>
      <c r="BB157">
        <v>117.2</v>
      </c>
      <c r="BC157">
        <f t="shared" si="79"/>
        <v>117.2</v>
      </c>
      <c r="BD157">
        <v>124.8</v>
      </c>
      <c r="BE157">
        <f t="shared" si="80"/>
        <v>124.8</v>
      </c>
      <c r="BG157" t="s">
        <v>34</v>
      </c>
      <c r="BH157">
        <v>2017</v>
      </c>
      <c r="BI157" t="s">
        <v>37</v>
      </c>
      <c r="BJ157">
        <v>131.69999999999999</v>
      </c>
      <c r="BK157">
        <f t="shared" si="54"/>
        <v>131.69999999999999</v>
      </c>
      <c r="BM157" t="s">
        <v>34</v>
      </c>
      <c r="BN157">
        <v>120.9</v>
      </c>
    </row>
    <row r="158" spans="1:66" x14ac:dyDescent="0.3">
      <c r="A158" t="s">
        <v>34</v>
      </c>
      <c r="B158">
        <v>2015</v>
      </c>
      <c r="C158" t="s">
        <v>42</v>
      </c>
      <c r="D158">
        <v>124.6</v>
      </c>
      <c r="E158">
        <f t="shared" si="55"/>
        <v>124.6</v>
      </c>
      <c r="F158">
        <v>130.4</v>
      </c>
      <c r="G158">
        <f t="shared" si="56"/>
        <v>130.4</v>
      </c>
      <c r="H158">
        <v>118.7</v>
      </c>
      <c r="I158">
        <f t="shared" si="57"/>
        <v>118.7</v>
      </c>
      <c r="J158">
        <v>128.9</v>
      </c>
      <c r="K158">
        <f t="shared" si="58"/>
        <v>128.9</v>
      </c>
      <c r="L158">
        <v>111.9</v>
      </c>
      <c r="M158">
        <f t="shared" si="59"/>
        <v>111.9</v>
      </c>
      <c r="N158">
        <v>128.4</v>
      </c>
      <c r="O158">
        <f t="shared" si="60"/>
        <v>128.4</v>
      </c>
      <c r="P158">
        <v>162.19999999999999</v>
      </c>
      <c r="Q158">
        <f t="shared" si="61"/>
        <v>162.19999999999999</v>
      </c>
      <c r="R158">
        <v>150</v>
      </c>
      <c r="S158">
        <f t="shared" si="62"/>
        <v>150</v>
      </c>
      <c r="T158">
        <v>90.4</v>
      </c>
      <c r="U158">
        <f t="shared" si="63"/>
        <v>90.4</v>
      </c>
      <c r="V158">
        <v>128.4</v>
      </c>
      <c r="W158">
        <f t="shared" si="64"/>
        <v>128.4</v>
      </c>
      <c r="X158">
        <v>120.7</v>
      </c>
      <c r="Y158">
        <f t="shared" si="65"/>
        <v>120.7</v>
      </c>
      <c r="Z158">
        <v>132.5</v>
      </c>
      <c r="AA158">
        <f t="shared" si="66"/>
        <v>132.5</v>
      </c>
      <c r="AB158">
        <v>131.19999999999999</v>
      </c>
      <c r="AC158">
        <f t="shared" si="67"/>
        <v>131.19999999999999</v>
      </c>
      <c r="AD158">
        <v>132</v>
      </c>
      <c r="AE158">
        <f t="shared" si="68"/>
        <v>132</v>
      </c>
      <c r="AF158">
        <v>127.9</v>
      </c>
      <c r="AG158">
        <f t="shared" si="69"/>
        <v>127.9</v>
      </c>
      <c r="AH158">
        <v>123.4</v>
      </c>
      <c r="AI158">
        <f t="shared" si="70"/>
        <v>123.4</v>
      </c>
      <c r="AJ158">
        <v>127.2</v>
      </c>
      <c r="AK158">
        <f t="shared" si="71"/>
        <v>127.2</v>
      </c>
      <c r="AL158">
        <v>121.6</v>
      </c>
      <c r="AN158">
        <v>120.4</v>
      </c>
      <c r="AO158">
        <f t="shared" si="72"/>
        <v>120.4</v>
      </c>
      <c r="AP158">
        <v>122.6</v>
      </c>
      <c r="AQ158">
        <f t="shared" si="73"/>
        <v>122.6</v>
      </c>
      <c r="AR158">
        <v>119.8</v>
      </c>
      <c r="AS158">
        <f t="shared" si="74"/>
        <v>119.8</v>
      </c>
      <c r="AT158">
        <v>111.3</v>
      </c>
      <c r="AU158">
        <f t="shared" si="75"/>
        <v>111.3</v>
      </c>
      <c r="AV158">
        <v>118.3</v>
      </c>
      <c r="AW158">
        <f t="shared" si="76"/>
        <v>118.3</v>
      </c>
      <c r="AX158">
        <v>125.7</v>
      </c>
      <c r="AY158">
        <f t="shared" si="77"/>
        <v>125.7</v>
      </c>
      <c r="AZ158">
        <v>113.4</v>
      </c>
      <c r="BA158">
        <f t="shared" si="78"/>
        <v>113.4</v>
      </c>
      <c r="BB158">
        <v>117.5</v>
      </c>
      <c r="BC158">
        <f t="shared" si="79"/>
        <v>117.5</v>
      </c>
      <c r="BD158">
        <v>125.4</v>
      </c>
      <c r="BE158">
        <f t="shared" si="80"/>
        <v>125.4</v>
      </c>
      <c r="BG158" t="s">
        <v>30</v>
      </c>
      <c r="BH158">
        <v>2017</v>
      </c>
      <c r="BI158" t="s">
        <v>38</v>
      </c>
      <c r="BJ158" t="s">
        <v>32</v>
      </c>
      <c r="BK158">
        <f t="shared" si="54"/>
        <v>132.1</v>
      </c>
      <c r="BM158" t="s">
        <v>34</v>
      </c>
      <c r="BN158">
        <v>121.6</v>
      </c>
    </row>
    <row r="159" spans="1:66" x14ac:dyDescent="0.3">
      <c r="A159" t="s">
        <v>34</v>
      </c>
      <c r="B159">
        <v>2015</v>
      </c>
      <c r="C159" t="s">
        <v>43</v>
      </c>
      <c r="D159">
        <v>125</v>
      </c>
      <c r="E159">
        <f t="shared" si="55"/>
        <v>125</v>
      </c>
      <c r="F159">
        <v>129.80000000000001</v>
      </c>
      <c r="G159">
        <f t="shared" si="56"/>
        <v>129.80000000000001</v>
      </c>
      <c r="H159">
        <v>118.9</v>
      </c>
      <c r="I159">
        <f t="shared" si="57"/>
        <v>118.9</v>
      </c>
      <c r="J159">
        <v>129.1</v>
      </c>
      <c r="K159">
        <f t="shared" si="58"/>
        <v>129.1</v>
      </c>
      <c r="L159">
        <v>113.3</v>
      </c>
      <c r="M159">
        <f t="shared" si="59"/>
        <v>113.3</v>
      </c>
      <c r="N159">
        <v>129</v>
      </c>
      <c r="O159">
        <f t="shared" si="60"/>
        <v>129</v>
      </c>
      <c r="P159">
        <v>160.4</v>
      </c>
      <c r="Q159">
        <f t="shared" si="61"/>
        <v>160.4</v>
      </c>
      <c r="R159">
        <v>165.3</v>
      </c>
      <c r="S159">
        <f t="shared" si="62"/>
        <v>165.3</v>
      </c>
      <c r="T159">
        <v>92.3</v>
      </c>
      <c r="U159">
        <f t="shared" si="63"/>
        <v>92.3</v>
      </c>
      <c r="V159">
        <v>129.69999999999999</v>
      </c>
      <c r="W159">
        <f t="shared" si="64"/>
        <v>129.69999999999999</v>
      </c>
      <c r="X159">
        <v>121.1</v>
      </c>
      <c r="Y159">
        <f t="shared" si="65"/>
        <v>121.1</v>
      </c>
      <c r="Z159">
        <v>133</v>
      </c>
      <c r="AA159">
        <f t="shared" si="66"/>
        <v>133</v>
      </c>
      <c r="AB159">
        <v>132.1</v>
      </c>
      <c r="AC159">
        <f t="shared" si="67"/>
        <v>132.1</v>
      </c>
      <c r="AD159">
        <v>132.5</v>
      </c>
      <c r="AE159">
        <f t="shared" si="68"/>
        <v>132.5</v>
      </c>
      <c r="AF159">
        <v>128.5</v>
      </c>
      <c r="AG159">
        <f t="shared" si="69"/>
        <v>128.5</v>
      </c>
      <c r="AH159">
        <v>123.8</v>
      </c>
      <c r="AI159">
        <f t="shared" si="70"/>
        <v>123.8</v>
      </c>
      <c r="AJ159">
        <v>127.8</v>
      </c>
      <c r="AK159">
        <f t="shared" si="71"/>
        <v>127.8</v>
      </c>
      <c r="AL159">
        <v>122.4</v>
      </c>
      <c r="AN159">
        <v>120.8</v>
      </c>
      <c r="AO159">
        <f t="shared" si="72"/>
        <v>120.8</v>
      </c>
      <c r="AP159">
        <v>123</v>
      </c>
      <c r="AQ159">
        <f t="shared" si="73"/>
        <v>123</v>
      </c>
      <c r="AR159">
        <v>120.4</v>
      </c>
      <c r="AS159">
        <f t="shared" si="74"/>
        <v>120.4</v>
      </c>
      <c r="AT159">
        <v>111.4</v>
      </c>
      <c r="AU159">
        <f t="shared" si="75"/>
        <v>111.4</v>
      </c>
      <c r="AV159">
        <v>118.7</v>
      </c>
      <c r="AW159">
        <f t="shared" si="76"/>
        <v>118.7</v>
      </c>
      <c r="AX159">
        <v>125.9</v>
      </c>
      <c r="AY159">
        <f t="shared" si="77"/>
        <v>125.9</v>
      </c>
      <c r="AZ159">
        <v>113.9</v>
      </c>
      <c r="BA159">
        <f t="shared" si="78"/>
        <v>113.9</v>
      </c>
      <c r="BB159">
        <v>117.9</v>
      </c>
      <c r="BC159">
        <f t="shared" si="79"/>
        <v>117.9</v>
      </c>
      <c r="BD159">
        <v>126.1</v>
      </c>
      <c r="BE159">
        <f t="shared" si="80"/>
        <v>126.1</v>
      </c>
      <c r="BG159" t="s">
        <v>33</v>
      </c>
      <c r="BH159">
        <v>2017</v>
      </c>
      <c r="BI159" t="s">
        <v>38</v>
      </c>
      <c r="BJ159">
        <v>132.1</v>
      </c>
      <c r="BK159">
        <f t="shared" si="54"/>
        <v>132.1</v>
      </c>
      <c r="BM159" t="s">
        <v>34</v>
      </c>
      <c r="BN159">
        <v>122.4</v>
      </c>
    </row>
    <row r="160" spans="1:66" x14ac:dyDescent="0.3">
      <c r="A160" t="s">
        <v>34</v>
      </c>
      <c r="B160">
        <v>2015</v>
      </c>
      <c r="C160" t="s">
        <v>45</v>
      </c>
      <c r="D160">
        <v>125.4</v>
      </c>
      <c r="E160">
        <f t="shared" si="55"/>
        <v>125.4</v>
      </c>
      <c r="F160">
        <v>130.30000000000001</v>
      </c>
      <c r="G160">
        <f t="shared" si="56"/>
        <v>130.30000000000001</v>
      </c>
      <c r="H160">
        <v>121.6</v>
      </c>
      <c r="I160">
        <f t="shared" si="57"/>
        <v>121.6</v>
      </c>
      <c r="J160">
        <v>129.19999999999999</v>
      </c>
      <c r="K160">
        <f t="shared" si="58"/>
        <v>129.19999999999999</v>
      </c>
      <c r="L160">
        <v>114.9</v>
      </c>
      <c r="M160">
        <f t="shared" si="59"/>
        <v>114.9</v>
      </c>
      <c r="N160">
        <v>128.19999999999999</v>
      </c>
      <c r="O160">
        <f t="shared" si="60"/>
        <v>128.19999999999999</v>
      </c>
      <c r="P160">
        <v>158.4</v>
      </c>
      <c r="Q160">
        <f t="shared" si="61"/>
        <v>158.4</v>
      </c>
      <c r="R160">
        <v>171.2</v>
      </c>
      <c r="S160">
        <f t="shared" si="62"/>
        <v>171.2</v>
      </c>
      <c r="T160">
        <v>93.3</v>
      </c>
      <c r="U160">
        <f t="shared" si="63"/>
        <v>93.3</v>
      </c>
      <c r="V160">
        <v>131.19999999999999</v>
      </c>
      <c r="W160">
        <f t="shared" si="64"/>
        <v>131.19999999999999</v>
      </c>
      <c r="X160">
        <v>121.7</v>
      </c>
      <c r="Y160">
        <f t="shared" si="65"/>
        <v>121.7</v>
      </c>
      <c r="Z160">
        <v>134</v>
      </c>
      <c r="AA160">
        <f t="shared" si="66"/>
        <v>134</v>
      </c>
      <c r="AB160">
        <v>132.69999999999999</v>
      </c>
      <c r="AC160">
        <f t="shared" si="67"/>
        <v>132.69999999999999</v>
      </c>
      <c r="AD160">
        <v>133.6</v>
      </c>
      <c r="AE160">
        <f t="shared" si="68"/>
        <v>133.6</v>
      </c>
      <c r="AF160">
        <v>129.30000000000001</v>
      </c>
      <c r="AG160">
        <f t="shared" si="69"/>
        <v>129.30000000000001</v>
      </c>
      <c r="AH160">
        <v>124.5</v>
      </c>
      <c r="AI160">
        <f t="shared" si="70"/>
        <v>124.5</v>
      </c>
      <c r="AJ160">
        <v>128.6</v>
      </c>
      <c r="AK160">
        <f t="shared" si="71"/>
        <v>128.6</v>
      </c>
      <c r="AL160">
        <v>122.9</v>
      </c>
      <c r="AN160">
        <v>121.6</v>
      </c>
      <c r="AO160">
        <f t="shared" si="72"/>
        <v>121.6</v>
      </c>
      <c r="AP160">
        <v>123.4</v>
      </c>
      <c r="AQ160">
        <f t="shared" si="73"/>
        <v>123.4</v>
      </c>
      <c r="AR160">
        <v>120.9</v>
      </c>
      <c r="AS160">
        <f t="shared" si="74"/>
        <v>120.9</v>
      </c>
      <c r="AT160">
        <v>111.5</v>
      </c>
      <c r="AU160">
        <f t="shared" si="75"/>
        <v>111.5</v>
      </c>
      <c r="AV160">
        <v>119.2</v>
      </c>
      <c r="AW160">
        <f t="shared" si="76"/>
        <v>119.2</v>
      </c>
      <c r="AX160">
        <v>126.3</v>
      </c>
      <c r="AY160">
        <f t="shared" si="77"/>
        <v>126.3</v>
      </c>
      <c r="AZ160">
        <v>113.8</v>
      </c>
      <c r="BA160">
        <f t="shared" si="78"/>
        <v>113.8</v>
      </c>
      <c r="BB160">
        <v>118.1</v>
      </c>
      <c r="BC160">
        <f t="shared" si="79"/>
        <v>118.1</v>
      </c>
      <c r="BD160">
        <v>126.6</v>
      </c>
      <c r="BE160">
        <f t="shared" si="80"/>
        <v>126.6</v>
      </c>
      <c r="BG160" t="s">
        <v>34</v>
      </c>
      <c r="BH160">
        <v>2017</v>
      </c>
      <c r="BI160" t="s">
        <v>38</v>
      </c>
      <c r="BJ160">
        <v>132.1</v>
      </c>
      <c r="BK160">
        <f t="shared" si="54"/>
        <v>132.1</v>
      </c>
      <c r="BM160" t="s">
        <v>34</v>
      </c>
      <c r="BN160">
        <v>122.9</v>
      </c>
    </row>
    <row r="161" spans="1:66" x14ac:dyDescent="0.3">
      <c r="A161" t="s">
        <v>34</v>
      </c>
      <c r="B161">
        <v>2015</v>
      </c>
      <c r="C161" t="s">
        <v>46</v>
      </c>
      <c r="D161">
        <v>125.7</v>
      </c>
      <c r="E161">
        <f t="shared" si="55"/>
        <v>125.7</v>
      </c>
      <c r="F161">
        <v>131.4</v>
      </c>
      <c r="G161">
        <f t="shared" si="56"/>
        <v>131.4</v>
      </c>
      <c r="H161">
        <v>124.8</v>
      </c>
      <c r="I161">
        <f t="shared" si="57"/>
        <v>124.8</v>
      </c>
      <c r="J161">
        <v>129.4</v>
      </c>
      <c r="K161">
        <f t="shared" si="58"/>
        <v>129.4</v>
      </c>
      <c r="L161">
        <v>115.3</v>
      </c>
      <c r="M161">
        <f t="shared" si="59"/>
        <v>115.3</v>
      </c>
      <c r="N161">
        <v>126.6</v>
      </c>
      <c r="O161">
        <f t="shared" si="60"/>
        <v>126.6</v>
      </c>
      <c r="P161">
        <v>146.69999999999999</v>
      </c>
      <c r="Q161">
        <f t="shared" si="61"/>
        <v>146.69999999999999</v>
      </c>
      <c r="R161">
        <v>171.5</v>
      </c>
      <c r="S161">
        <f t="shared" si="62"/>
        <v>171.5</v>
      </c>
      <c r="T161">
        <v>94.5</v>
      </c>
      <c r="U161">
        <f t="shared" si="63"/>
        <v>94.5</v>
      </c>
      <c r="V161">
        <v>132.1</v>
      </c>
      <c r="W161">
        <f t="shared" si="64"/>
        <v>132.1</v>
      </c>
      <c r="X161">
        <v>122</v>
      </c>
      <c r="Y161">
        <f t="shared" si="65"/>
        <v>122</v>
      </c>
      <c r="Z161">
        <v>134.69999999999999</v>
      </c>
      <c r="AA161">
        <f t="shared" si="66"/>
        <v>134.69999999999999</v>
      </c>
      <c r="AB161">
        <v>131.4</v>
      </c>
      <c r="AC161">
        <f t="shared" si="67"/>
        <v>131.4</v>
      </c>
      <c r="AD161">
        <v>134.5</v>
      </c>
      <c r="AE161">
        <f t="shared" si="68"/>
        <v>134.5</v>
      </c>
      <c r="AF161">
        <v>129.69999999999999</v>
      </c>
      <c r="AG161">
        <f t="shared" si="69"/>
        <v>129.69999999999999</v>
      </c>
      <c r="AH161">
        <v>124.8</v>
      </c>
      <c r="AI161">
        <f t="shared" si="70"/>
        <v>124.8</v>
      </c>
      <c r="AJ161">
        <v>129</v>
      </c>
      <c r="AK161">
        <f t="shared" si="71"/>
        <v>129</v>
      </c>
      <c r="AL161">
        <v>122.4</v>
      </c>
      <c r="AN161">
        <v>122</v>
      </c>
      <c r="AO161">
        <f t="shared" si="72"/>
        <v>122</v>
      </c>
      <c r="AP161">
        <v>123.6</v>
      </c>
      <c r="AQ161">
        <f t="shared" si="73"/>
        <v>123.6</v>
      </c>
      <c r="AR161">
        <v>121.4</v>
      </c>
      <c r="AS161">
        <f t="shared" si="74"/>
        <v>121.4</v>
      </c>
      <c r="AT161">
        <v>111.5</v>
      </c>
      <c r="AU161">
        <f t="shared" si="75"/>
        <v>111.5</v>
      </c>
      <c r="AV161">
        <v>119.6</v>
      </c>
      <c r="AW161">
        <f t="shared" si="76"/>
        <v>119.6</v>
      </c>
      <c r="AX161">
        <v>126.2</v>
      </c>
      <c r="AY161">
        <f t="shared" si="77"/>
        <v>126.2</v>
      </c>
      <c r="AZ161">
        <v>113.7</v>
      </c>
      <c r="BA161">
        <f t="shared" si="78"/>
        <v>113.7</v>
      </c>
      <c r="BB161">
        <v>118.3</v>
      </c>
      <c r="BC161">
        <f t="shared" si="79"/>
        <v>118.3</v>
      </c>
      <c r="BD161">
        <v>126.1</v>
      </c>
      <c r="BE161">
        <f t="shared" si="80"/>
        <v>126.1</v>
      </c>
      <c r="BG161" t="s">
        <v>30</v>
      </c>
      <c r="BH161">
        <v>2017</v>
      </c>
      <c r="BI161" t="s">
        <v>39</v>
      </c>
      <c r="BJ161" t="s">
        <v>32</v>
      </c>
      <c r="BK161">
        <f t="shared" si="54"/>
        <v>131.4</v>
      </c>
      <c r="BM161" t="s">
        <v>34</v>
      </c>
      <c r="BN161">
        <v>122.4</v>
      </c>
    </row>
    <row r="162" spans="1:66" x14ac:dyDescent="0.3">
      <c r="A162" t="s">
        <v>34</v>
      </c>
      <c r="B162">
        <v>2016</v>
      </c>
      <c r="C162" t="s">
        <v>31</v>
      </c>
      <c r="D162">
        <v>126.1</v>
      </c>
      <c r="E162">
        <f t="shared" si="55"/>
        <v>126.1</v>
      </c>
      <c r="F162">
        <v>134.1</v>
      </c>
      <c r="G162">
        <f t="shared" si="56"/>
        <v>134.1</v>
      </c>
      <c r="H162">
        <v>128.6</v>
      </c>
      <c r="I162">
        <f t="shared" si="57"/>
        <v>128.6</v>
      </c>
      <c r="J162">
        <v>129.9</v>
      </c>
      <c r="K162">
        <f t="shared" si="58"/>
        <v>129.9</v>
      </c>
      <c r="L162">
        <v>115.5</v>
      </c>
      <c r="M162">
        <f t="shared" si="59"/>
        <v>115.5</v>
      </c>
      <c r="N162">
        <v>125.7</v>
      </c>
      <c r="O162">
        <f t="shared" si="60"/>
        <v>125.7</v>
      </c>
      <c r="P162">
        <v>141.5</v>
      </c>
      <c r="Q162">
        <f t="shared" si="61"/>
        <v>141.5</v>
      </c>
      <c r="R162">
        <v>170.7</v>
      </c>
      <c r="S162">
        <f t="shared" si="62"/>
        <v>170.7</v>
      </c>
      <c r="T162">
        <v>97.4</v>
      </c>
      <c r="U162">
        <f t="shared" si="63"/>
        <v>97.4</v>
      </c>
      <c r="V162">
        <v>132.9</v>
      </c>
      <c r="W162">
        <f t="shared" si="64"/>
        <v>132.9</v>
      </c>
      <c r="X162">
        <v>122.7</v>
      </c>
      <c r="Y162">
        <f t="shared" si="65"/>
        <v>122.7</v>
      </c>
      <c r="Z162">
        <v>135.30000000000001</v>
      </c>
      <c r="AA162">
        <f t="shared" si="66"/>
        <v>135.30000000000001</v>
      </c>
      <c r="AB162">
        <v>131.30000000000001</v>
      </c>
      <c r="AC162">
        <f t="shared" si="67"/>
        <v>131.30000000000001</v>
      </c>
      <c r="AD162">
        <v>135.19999999999999</v>
      </c>
      <c r="AE162">
        <f t="shared" si="68"/>
        <v>135.19999999999999</v>
      </c>
      <c r="AF162">
        <v>130.30000000000001</v>
      </c>
      <c r="AG162">
        <f t="shared" si="69"/>
        <v>130.30000000000001</v>
      </c>
      <c r="AH162">
        <v>125.1</v>
      </c>
      <c r="AI162">
        <f t="shared" si="70"/>
        <v>125.1</v>
      </c>
      <c r="AJ162">
        <v>129.5</v>
      </c>
      <c r="AK162">
        <f t="shared" si="71"/>
        <v>129.5</v>
      </c>
      <c r="AL162">
        <v>123.4</v>
      </c>
      <c r="AN162">
        <v>122.7</v>
      </c>
      <c r="AO162">
        <f t="shared" si="72"/>
        <v>122.7</v>
      </c>
      <c r="AP162">
        <v>124.2</v>
      </c>
      <c r="AQ162">
        <f t="shared" si="73"/>
        <v>124.2</v>
      </c>
      <c r="AR162">
        <v>122</v>
      </c>
      <c r="AS162">
        <f t="shared" si="74"/>
        <v>122</v>
      </c>
      <c r="AT162">
        <v>111.1</v>
      </c>
      <c r="AU162">
        <f t="shared" si="75"/>
        <v>111.1</v>
      </c>
      <c r="AV162">
        <v>119.8</v>
      </c>
      <c r="AW162">
        <f t="shared" si="76"/>
        <v>119.8</v>
      </c>
      <c r="AX162">
        <v>126.3</v>
      </c>
      <c r="AY162">
        <f t="shared" si="77"/>
        <v>126.3</v>
      </c>
      <c r="AZ162">
        <v>114.5</v>
      </c>
      <c r="BA162">
        <f t="shared" si="78"/>
        <v>114.5</v>
      </c>
      <c r="BB162">
        <v>118.5</v>
      </c>
      <c r="BC162">
        <f t="shared" si="79"/>
        <v>118.5</v>
      </c>
      <c r="BD162">
        <v>126.3</v>
      </c>
      <c r="BE162">
        <f t="shared" si="80"/>
        <v>126.3</v>
      </c>
      <c r="BG162" t="s">
        <v>33</v>
      </c>
      <c r="BH162">
        <v>2017</v>
      </c>
      <c r="BI162" t="s">
        <v>39</v>
      </c>
      <c r="BJ162">
        <v>131.4</v>
      </c>
      <c r="BK162">
        <f t="shared" si="54"/>
        <v>131.4</v>
      </c>
      <c r="BM162" t="s">
        <v>34</v>
      </c>
      <c r="BN162">
        <v>123.4</v>
      </c>
    </row>
    <row r="163" spans="1:66" x14ac:dyDescent="0.3">
      <c r="A163" t="s">
        <v>34</v>
      </c>
      <c r="B163">
        <v>2016</v>
      </c>
      <c r="C163" t="s">
        <v>35</v>
      </c>
      <c r="D163">
        <v>126.4</v>
      </c>
      <c r="E163">
        <f t="shared" si="55"/>
        <v>126.4</v>
      </c>
      <c r="F163">
        <v>134.19999999999999</v>
      </c>
      <c r="G163">
        <f t="shared" si="56"/>
        <v>134.19999999999999</v>
      </c>
      <c r="H163">
        <v>128.69999999999999</v>
      </c>
      <c r="I163">
        <f t="shared" si="57"/>
        <v>128.69999999999999</v>
      </c>
      <c r="J163">
        <v>130.30000000000001</v>
      </c>
      <c r="K163">
        <f t="shared" si="58"/>
        <v>130.30000000000001</v>
      </c>
      <c r="L163">
        <v>114.8</v>
      </c>
      <c r="M163">
        <f t="shared" si="59"/>
        <v>114.8</v>
      </c>
      <c r="N163">
        <v>124.9</v>
      </c>
      <c r="O163">
        <f t="shared" si="60"/>
        <v>124.9</v>
      </c>
      <c r="P163">
        <v>130.30000000000001</v>
      </c>
      <c r="Q163">
        <f t="shared" si="61"/>
        <v>130.30000000000001</v>
      </c>
      <c r="R163">
        <v>167.4</v>
      </c>
      <c r="S163">
        <f t="shared" si="62"/>
        <v>167.4</v>
      </c>
      <c r="T163">
        <v>98.8</v>
      </c>
      <c r="U163">
        <f t="shared" si="63"/>
        <v>98.8</v>
      </c>
      <c r="V163">
        <v>133.6</v>
      </c>
      <c r="W163">
        <f t="shared" si="64"/>
        <v>133.6</v>
      </c>
      <c r="X163">
        <v>123</v>
      </c>
      <c r="Y163">
        <f t="shared" si="65"/>
        <v>123</v>
      </c>
      <c r="Z163">
        <v>135.80000000000001</v>
      </c>
      <c r="AA163">
        <f t="shared" si="66"/>
        <v>135.80000000000001</v>
      </c>
      <c r="AB163">
        <v>129.9</v>
      </c>
      <c r="AC163">
        <f t="shared" si="67"/>
        <v>129.9</v>
      </c>
      <c r="AD163">
        <v>135.9</v>
      </c>
      <c r="AE163">
        <f t="shared" si="68"/>
        <v>135.9</v>
      </c>
      <c r="AF163">
        <v>130.9</v>
      </c>
      <c r="AG163">
        <f t="shared" si="69"/>
        <v>130.9</v>
      </c>
      <c r="AH163">
        <v>125.8</v>
      </c>
      <c r="AI163">
        <f t="shared" si="70"/>
        <v>125.8</v>
      </c>
      <c r="AJ163">
        <v>130.19999999999999</v>
      </c>
      <c r="AK163">
        <f t="shared" si="71"/>
        <v>130.19999999999999</v>
      </c>
      <c r="AL163">
        <v>124.4</v>
      </c>
      <c r="AN163">
        <v>123.1</v>
      </c>
      <c r="AO163">
        <f t="shared" si="72"/>
        <v>123.1</v>
      </c>
      <c r="AP163">
        <v>124.6</v>
      </c>
      <c r="AQ163">
        <f t="shared" si="73"/>
        <v>124.6</v>
      </c>
      <c r="AR163">
        <v>122.5</v>
      </c>
      <c r="AS163">
        <f t="shared" si="74"/>
        <v>122.5</v>
      </c>
      <c r="AT163">
        <v>111.4</v>
      </c>
      <c r="AU163">
        <f t="shared" si="75"/>
        <v>111.4</v>
      </c>
      <c r="AV163">
        <v>120.3</v>
      </c>
      <c r="AW163">
        <f t="shared" si="76"/>
        <v>120.3</v>
      </c>
      <c r="AX163">
        <v>126.6</v>
      </c>
      <c r="AY163">
        <f t="shared" si="77"/>
        <v>126.6</v>
      </c>
      <c r="AZ163">
        <v>116.6</v>
      </c>
      <c r="BA163">
        <f t="shared" si="78"/>
        <v>116.6</v>
      </c>
      <c r="BB163">
        <v>119.1</v>
      </c>
      <c r="BC163">
        <f t="shared" si="79"/>
        <v>119.1</v>
      </c>
      <c r="BD163">
        <v>126</v>
      </c>
      <c r="BE163">
        <f t="shared" si="80"/>
        <v>126</v>
      </c>
      <c r="BG163" t="s">
        <v>34</v>
      </c>
      <c r="BH163">
        <v>2017</v>
      </c>
      <c r="BI163" t="s">
        <v>39</v>
      </c>
      <c r="BJ163">
        <v>131.4</v>
      </c>
      <c r="BK163">
        <f t="shared" si="54"/>
        <v>131.4</v>
      </c>
      <c r="BM163" t="s">
        <v>34</v>
      </c>
      <c r="BN163">
        <v>124.4</v>
      </c>
    </row>
    <row r="164" spans="1:66" x14ac:dyDescent="0.3">
      <c r="A164" t="s">
        <v>34</v>
      </c>
      <c r="B164">
        <v>2016</v>
      </c>
      <c r="C164" t="s">
        <v>36</v>
      </c>
      <c r="D164">
        <v>126.5</v>
      </c>
      <c r="E164">
        <f t="shared" si="55"/>
        <v>126.5</v>
      </c>
      <c r="F164">
        <v>135.1</v>
      </c>
      <c r="G164">
        <f t="shared" si="56"/>
        <v>135.1</v>
      </c>
      <c r="H164">
        <v>124.6</v>
      </c>
      <c r="I164">
        <f t="shared" si="57"/>
        <v>124.6</v>
      </c>
      <c r="J164">
        <v>130.19999999999999</v>
      </c>
      <c r="K164">
        <f t="shared" si="58"/>
        <v>130.19999999999999</v>
      </c>
      <c r="L164">
        <v>114.5</v>
      </c>
      <c r="M164">
        <f t="shared" si="59"/>
        <v>114.5</v>
      </c>
      <c r="N164">
        <v>126.2</v>
      </c>
      <c r="O164">
        <f t="shared" si="60"/>
        <v>126.2</v>
      </c>
      <c r="P164">
        <v>129.80000000000001</v>
      </c>
      <c r="Q164">
        <f t="shared" si="61"/>
        <v>129.80000000000001</v>
      </c>
      <c r="R164">
        <v>164.3</v>
      </c>
      <c r="S164">
        <f t="shared" si="62"/>
        <v>164.3</v>
      </c>
      <c r="T164">
        <v>100.9</v>
      </c>
      <c r="U164">
        <f t="shared" si="63"/>
        <v>100.9</v>
      </c>
      <c r="V164">
        <v>133.9</v>
      </c>
      <c r="W164">
        <f t="shared" si="64"/>
        <v>133.9</v>
      </c>
      <c r="X164">
        <v>123.1</v>
      </c>
      <c r="Y164">
        <f t="shared" si="65"/>
        <v>123.1</v>
      </c>
      <c r="Z164">
        <v>136.30000000000001</v>
      </c>
      <c r="AA164">
        <f t="shared" si="66"/>
        <v>136.30000000000001</v>
      </c>
      <c r="AB164">
        <v>129.80000000000001</v>
      </c>
      <c r="AC164">
        <f t="shared" si="67"/>
        <v>129.80000000000001</v>
      </c>
      <c r="AD164">
        <v>136.5</v>
      </c>
      <c r="AE164">
        <f t="shared" si="68"/>
        <v>136.5</v>
      </c>
      <c r="AF164">
        <v>131.30000000000001</v>
      </c>
      <c r="AG164">
        <f t="shared" si="69"/>
        <v>131.30000000000001</v>
      </c>
      <c r="AH164">
        <v>126.1</v>
      </c>
      <c r="AI164">
        <f t="shared" si="70"/>
        <v>126.1</v>
      </c>
      <c r="AJ164">
        <v>130.5</v>
      </c>
      <c r="AK164">
        <f t="shared" si="71"/>
        <v>130.5</v>
      </c>
      <c r="AL164">
        <v>124.9</v>
      </c>
      <c r="AN164">
        <v>122.4</v>
      </c>
      <c r="AO164">
        <f t="shared" si="72"/>
        <v>122.4</v>
      </c>
      <c r="AP164">
        <v>125.1</v>
      </c>
      <c r="AQ164">
        <f t="shared" si="73"/>
        <v>125.1</v>
      </c>
      <c r="AR164">
        <v>122.9</v>
      </c>
      <c r="AS164">
        <f t="shared" si="74"/>
        <v>122.9</v>
      </c>
      <c r="AT164">
        <v>110.9</v>
      </c>
      <c r="AU164">
        <f t="shared" si="75"/>
        <v>110.9</v>
      </c>
      <c r="AV164">
        <v>120.6</v>
      </c>
      <c r="AW164">
        <f t="shared" si="76"/>
        <v>120.6</v>
      </c>
      <c r="AX164">
        <v>126.9</v>
      </c>
      <c r="AY164">
        <f t="shared" si="77"/>
        <v>126.9</v>
      </c>
      <c r="AZ164">
        <v>117.3</v>
      </c>
      <c r="BA164">
        <f t="shared" si="78"/>
        <v>117.3</v>
      </c>
      <c r="BB164">
        <v>119.3</v>
      </c>
      <c r="BC164">
        <f t="shared" si="79"/>
        <v>119.3</v>
      </c>
      <c r="BD164">
        <v>126</v>
      </c>
      <c r="BE164">
        <f t="shared" si="80"/>
        <v>126</v>
      </c>
      <c r="BG164" t="s">
        <v>30</v>
      </c>
      <c r="BH164">
        <v>2017</v>
      </c>
      <c r="BI164" t="s">
        <v>40</v>
      </c>
      <c r="BJ164" t="s">
        <v>32</v>
      </c>
      <c r="BK164">
        <f t="shared" si="54"/>
        <v>132.6</v>
      </c>
      <c r="BM164" t="s">
        <v>34</v>
      </c>
      <c r="BN164">
        <v>124.9</v>
      </c>
    </row>
    <row r="165" spans="1:66" x14ac:dyDescent="0.3">
      <c r="A165" t="s">
        <v>34</v>
      </c>
      <c r="B165">
        <v>2016</v>
      </c>
      <c r="C165" t="s">
        <v>37</v>
      </c>
      <c r="D165">
        <v>126.6</v>
      </c>
      <c r="E165">
        <f t="shared" si="55"/>
        <v>126.6</v>
      </c>
      <c r="F165">
        <v>136.80000000000001</v>
      </c>
      <c r="G165">
        <f t="shared" si="56"/>
        <v>136.80000000000001</v>
      </c>
      <c r="H165">
        <v>122</v>
      </c>
      <c r="I165">
        <f t="shared" si="57"/>
        <v>122</v>
      </c>
      <c r="J165">
        <v>130.9</v>
      </c>
      <c r="K165">
        <f t="shared" si="58"/>
        <v>130.9</v>
      </c>
      <c r="L165">
        <v>114.8</v>
      </c>
      <c r="M165">
        <f t="shared" si="59"/>
        <v>114.8</v>
      </c>
      <c r="N165">
        <v>134.80000000000001</v>
      </c>
      <c r="O165">
        <f t="shared" si="60"/>
        <v>134.80000000000001</v>
      </c>
      <c r="P165">
        <v>135</v>
      </c>
      <c r="Q165">
        <f t="shared" si="61"/>
        <v>135</v>
      </c>
      <c r="R165">
        <v>167.5</v>
      </c>
      <c r="S165">
        <f t="shared" si="62"/>
        <v>167.5</v>
      </c>
      <c r="T165">
        <v>106.4</v>
      </c>
      <c r="U165">
        <f t="shared" si="63"/>
        <v>106.4</v>
      </c>
      <c r="V165">
        <v>134.4</v>
      </c>
      <c r="W165">
        <f t="shared" si="64"/>
        <v>134.4</v>
      </c>
      <c r="X165">
        <v>123.6</v>
      </c>
      <c r="Y165">
        <f t="shared" si="65"/>
        <v>123.6</v>
      </c>
      <c r="Z165">
        <v>136.69999999999999</v>
      </c>
      <c r="AA165">
        <f t="shared" si="66"/>
        <v>136.69999999999999</v>
      </c>
      <c r="AB165">
        <v>131.80000000000001</v>
      </c>
      <c r="AC165">
        <f t="shared" si="67"/>
        <v>131.80000000000001</v>
      </c>
      <c r="AD165">
        <v>137.1</v>
      </c>
      <c r="AE165">
        <f t="shared" si="68"/>
        <v>137.1</v>
      </c>
      <c r="AF165">
        <v>131.80000000000001</v>
      </c>
      <c r="AG165">
        <f t="shared" si="69"/>
        <v>131.80000000000001</v>
      </c>
      <c r="AH165">
        <v>126.4</v>
      </c>
      <c r="AI165">
        <f t="shared" si="70"/>
        <v>126.4</v>
      </c>
      <c r="AJ165">
        <v>131</v>
      </c>
      <c r="AK165">
        <f t="shared" si="71"/>
        <v>131</v>
      </c>
      <c r="AL165">
        <v>125.6</v>
      </c>
      <c r="AN165">
        <v>122.3</v>
      </c>
      <c r="AO165">
        <f t="shared" si="72"/>
        <v>122.3</v>
      </c>
      <c r="AP165">
        <v>125.5</v>
      </c>
      <c r="AQ165">
        <f t="shared" si="73"/>
        <v>125.5</v>
      </c>
      <c r="AR165">
        <v>123.2</v>
      </c>
      <c r="AS165">
        <f t="shared" si="74"/>
        <v>123.2</v>
      </c>
      <c r="AT165">
        <v>112.1</v>
      </c>
      <c r="AU165">
        <f t="shared" si="75"/>
        <v>112.1</v>
      </c>
      <c r="AV165">
        <v>121.1</v>
      </c>
      <c r="AW165">
        <f t="shared" si="76"/>
        <v>121.1</v>
      </c>
      <c r="AX165">
        <v>127.7</v>
      </c>
      <c r="AY165">
        <f t="shared" si="77"/>
        <v>127.7</v>
      </c>
      <c r="AZ165">
        <v>118.1</v>
      </c>
      <c r="BA165">
        <f t="shared" si="78"/>
        <v>118.1</v>
      </c>
      <c r="BB165">
        <v>120</v>
      </c>
      <c r="BC165">
        <f t="shared" si="79"/>
        <v>120</v>
      </c>
      <c r="BD165">
        <v>127.3</v>
      </c>
      <c r="BE165">
        <f t="shared" si="80"/>
        <v>127.3</v>
      </c>
      <c r="BG165" t="s">
        <v>33</v>
      </c>
      <c r="BH165">
        <v>2017</v>
      </c>
      <c r="BI165" t="s">
        <v>40</v>
      </c>
      <c r="BJ165">
        <v>132.6</v>
      </c>
      <c r="BK165">
        <f t="shared" si="54"/>
        <v>132.6</v>
      </c>
      <c r="BM165" t="s">
        <v>34</v>
      </c>
      <c r="BN165">
        <v>125.6</v>
      </c>
    </row>
    <row r="166" spans="1:66" x14ac:dyDescent="0.3">
      <c r="A166" t="s">
        <v>34</v>
      </c>
      <c r="B166">
        <v>2016</v>
      </c>
      <c r="C166" t="s">
        <v>38</v>
      </c>
      <c r="D166">
        <v>126.8</v>
      </c>
      <c r="E166">
        <f t="shared" si="55"/>
        <v>126.8</v>
      </c>
      <c r="F166">
        <v>139.1</v>
      </c>
      <c r="G166">
        <f t="shared" si="56"/>
        <v>139.1</v>
      </c>
      <c r="H166">
        <v>125.4</v>
      </c>
      <c r="I166">
        <f t="shared" si="57"/>
        <v>125.4</v>
      </c>
      <c r="J166">
        <v>131.69999999999999</v>
      </c>
      <c r="K166">
        <f t="shared" si="58"/>
        <v>131.69999999999999</v>
      </c>
      <c r="L166">
        <v>115</v>
      </c>
      <c r="M166">
        <f t="shared" si="59"/>
        <v>115</v>
      </c>
      <c r="N166">
        <v>136</v>
      </c>
      <c r="O166">
        <f t="shared" si="60"/>
        <v>136</v>
      </c>
      <c r="P166">
        <v>145.1</v>
      </c>
      <c r="Q166">
        <f t="shared" si="61"/>
        <v>145.1</v>
      </c>
      <c r="R166">
        <v>171.7</v>
      </c>
      <c r="S166">
        <f t="shared" si="62"/>
        <v>171.7</v>
      </c>
      <c r="T166">
        <v>108.7</v>
      </c>
      <c r="U166">
        <f t="shared" si="63"/>
        <v>108.7</v>
      </c>
      <c r="V166">
        <v>135.30000000000001</v>
      </c>
      <c r="W166">
        <f t="shared" si="64"/>
        <v>135.30000000000001</v>
      </c>
      <c r="X166">
        <v>124.2</v>
      </c>
      <c r="Y166">
        <f t="shared" si="65"/>
        <v>124.2</v>
      </c>
      <c r="Z166">
        <v>137.4</v>
      </c>
      <c r="AA166">
        <f t="shared" si="66"/>
        <v>137.4</v>
      </c>
      <c r="AB166">
        <v>134</v>
      </c>
      <c r="AC166">
        <f t="shared" si="67"/>
        <v>134</v>
      </c>
      <c r="AD166">
        <v>137.69999999999999</v>
      </c>
      <c r="AE166">
        <f t="shared" si="68"/>
        <v>137.69999999999999</v>
      </c>
      <c r="AF166">
        <v>132.19999999999999</v>
      </c>
      <c r="AG166">
        <f t="shared" si="69"/>
        <v>132.19999999999999</v>
      </c>
      <c r="AH166">
        <v>126.8</v>
      </c>
      <c r="AI166">
        <f t="shared" si="70"/>
        <v>126.8</v>
      </c>
      <c r="AJ166">
        <v>131.4</v>
      </c>
      <c r="AK166">
        <f t="shared" si="71"/>
        <v>131.4</v>
      </c>
      <c r="AL166">
        <v>126</v>
      </c>
      <c r="AN166">
        <v>122.7</v>
      </c>
      <c r="AO166">
        <f t="shared" si="72"/>
        <v>122.7</v>
      </c>
      <c r="AP166">
        <v>126</v>
      </c>
      <c r="AQ166">
        <f t="shared" si="73"/>
        <v>126</v>
      </c>
      <c r="AR166">
        <v>123.7</v>
      </c>
      <c r="AS166">
        <f t="shared" si="74"/>
        <v>123.7</v>
      </c>
      <c r="AT166">
        <v>112.8</v>
      </c>
      <c r="AU166">
        <f t="shared" si="75"/>
        <v>112.8</v>
      </c>
      <c r="AV166">
        <v>121.5</v>
      </c>
      <c r="AW166">
        <f t="shared" si="76"/>
        <v>121.5</v>
      </c>
      <c r="AX166">
        <v>128.5</v>
      </c>
      <c r="AY166">
        <f t="shared" si="77"/>
        <v>128.5</v>
      </c>
      <c r="AZ166">
        <v>119.2</v>
      </c>
      <c r="BA166">
        <f t="shared" si="78"/>
        <v>119.2</v>
      </c>
      <c r="BB166">
        <v>120.7</v>
      </c>
      <c r="BC166">
        <f t="shared" si="79"/>
        <v>120.7</v>
      </c>
      <c r="BD166">
        <v>128.6</v>
      </c>
      <c r="BE166">
        <f t="shared" si="80"/>
        <v>128.6</v>
      </c>
      <c r="BG166" t="s">
        <v>34</v>
      </c>
      <c r="BH166">
        <v>2017</v>
      </c>
      <c r="BI166" t="s">
        <v>40</v>
      </c>
      <c r="BJ166">
        <v>132.6</v>
      </c>
      <c r="BK166">
        <f t="shared" si="54"/>
        <v>132.6</v>
      </c>
      <c r="BM166" t="s">
        <v>34</v>
      </c>
      <c r="BN166">
        <v>126</v>
      </c>
    </row>
    <row r="167" spans="1:66" x14ac:dyDescent="0.3">
      <c r="A167" t="s">
        <v>34</v>
      </c>
      <c r="B167">
        <v>2016</v>
      </c>
      <c r="C167" t="s">
        <v>39</v>
      </c>
      <c r="D167">
        <v>127.7</v>
      </c>
      <c r="E167">
        <f t="shared" si="55"/>
        <v>127.7</v>
      </c>
      <c r="F167">
        <v>140.5</v>
      </c>
      <c r="G167">
        <f t="shared" si="56"/>
        <v>140.5</v>
      </c>
      <c r="H167">
        <v>128.30000000000001</v>
      </c>
      <c r="I167">
        <f t="shared" si="57"/>
        <v>128.30000000000001</v>
      </c>
      <c r="J167">
        <v>132.6</v>
      </c>
      <c r="K167">
        <f t="shared" si="58"/>
        <v>132.6</v>
      </c>
      <c r="L167">
        <v>115.5</v>
      </c>
      <c r="M167">
        <f t="shared" si="59"/>
        <v>115.5</v>
      </c>
      <c r="N167">
        <v>136.5</v>
      </c>
      <c r="O167">
        <f t="shared" si="60"/>
        <v>136.5</v>
      </c>
      <c r="P167">
        <v>159.69999999999999</v>
      </c>
      <c r="Q167">
        <f t="shared" si="61"/>
        <v>159.69999999999999</v>
      </c>
      <c r="R167">
        <v>174.3</v>
      </c>
      <c r="S167">
        <f t="shared" si="62"/>
        <v>174.3</v>
      </c>
      <c r="T167">
        <v>109.9</v>
      </c>
      <c r="U167">
        <f t="shared" si="63"/>
        <v>109.9</v>
      </c>
      <c r="V167">
        <v>136.30000000000001</v>
      </c>
      <c r="W167">
        <f t="shared" si="64"/>
        <v>136.30000000000001</v>
      </c>
      <c r="X167">
        <v>124.4</v>
      </c>
      <c r="Y167">
        <f t="shared" si="65"/>
        <v>124.4</v>
      </c>
      <c r="Z167">
        <v>138.1</v>
      </c>
      <c r="AA167">
        <f t="shared" si="66"/>
        <v>138.1</v>
      </c>
      <c r="AB167">
        <v>136.80000000000001</v>
      </c>
      <c r="AC167">
        <f t="shared" si="67"/>
        <v>136.80000000000001</v>
      </c>
      <c r="AD167">
        <v>138.69999999999999</v>
      </c>
      <c r="AE167">
        <f t="shared" si="68"/>
        <v>138.69999999999999</v>
      </c>
      <c r="AF167">
        <v>132.9</v>
      </c>
      <c r="AG167">
        <f t="shared" si="69"/>
        <v>132.9</v>
      </c>
      <c r="AH167">
        <v>127.2</v>
      </c>
      <c r="AI167">
        <f t="shared" si="70"/>
        <v>127.2</v>
      </c>
      <c r="AJ167">
        <v>132</v>
      </c>
      <c r="AK167">
        <f t="shared" si="71"/>
        <v>132</v>
      </c>
      <c r="AL167">
        <v>125.5</v>
      </c>
      <c r="AN167">
        <v>123.3</v>
      </c>
      <c r="AO167">
        <f t="shared" si="72"/>
        <v>123.3</v>
      </c>
      <c r="AP167">
        <v>126.4</v>
      </c>
      <c r="AQ167">
        <f t="shared" si="73"/>
        <v>126.4</v>
      </c>
      <c r="AR167">
        <v>124.1</v>
      </c>
      <c r="AS167">
        <f t="shared" si="74"/>
        <v>124.1</v>
      </c>
      <c r="AT167">
        <v>114.2</v>
      </c>
      <c r="AU167">
        <f t="shared" si="75"/>
        <v>114.2</v>
      </c>
      <c r="AV167">
        <v>121.7</v>
      </c>
      <c r="AW167">
        <f t="shared" si="76"/>
        <v>121.7</v>
      </c>
      <c r="AX167">
        <v>129.69999999999999</v>
      </c>
      <c r="AY167">
        <f t="shared" si="77"/>
        <v>129.69999999999999</v>
      </c>
      <c r="AZ167">
        <v>119.4</v>
      </c>
      <c r="BA167">
        <f t="shared" si="78"/>
        <v>119.4</v>
      </c>
      <c r="BB167">
        <v>121.5</v>
      </c>
      <c r="BC167">
        <f t="shared" si="79"/>
        <v>121.5</v>
      </c>
      <c r="BD167">
        <v>130.1</v>
      </c>
      <c r="BE167">
        <f t="shared" si="80"/>
        <v>130.1</v>
      </c>
      <c r="BG167" t="s">
        <v>30</v>
      </c>
      <c r="BH167">
        <v>2017</v>
      </c>
      <c r="BI167" t="s">
        <v>41</v>
      </c>
      <c r="BJ167" t="s">
        <v>32</v>
      </c>
      <c r="BK167">
        <f t="shared" si="54"/>
        <v>134.4</v>
      </c>
      <c r="BM167" t="s">
        <v>34</v>
      </c>
      <c r="BN167">
        <v>125.5</v>
      </c>
    </row>
    <row r="168" spans="1:66" x14ac:dyDescent="0.3">
      <c r="A168" t="s">
        <v>34</v>
      </c>
      <c r="B168">
        <v>2016</v>
      </c>
      <c r="C168" t="s">
        <v>40</v>
      </c>
      <c r="D168">
        <v>128.5</v>
      </c>
      <c r="E168">
        <f t="shared" si="55"/>
        <v>128.5</v>
      </c>
      <c r="F168">
        <v>141.19999999999999</v>
      </c>
      <c r="G168">
        <f t="shared" si="56"/>
        <v>141.19999999999999</v>
      </c>
      <c r="H168">
        <v>132.30000000000001</v>
      </c>
      <c r="I168">
        <f t="shared" si="57"/>
        <v>132.30000000000001</v>
      </c>
      <c r="J168">
        <v>133.5</v>
      </c>
      <c r="K168">
        <f t="shared" si="58"/>
        <v>133.5</v>
      </c>
      <c r="L168">
        <v>116.4</v>
      </c>
      <c r="M168">
        <f t="shared" si="59"/>
        <v>116.4</v>
      </c>
      <c r="N168">
        <v>137.80000000000001</v>
      </c>
      <c r="O168">
        <f t="shared" si="60"/>
        <v>137.80000000000001</v>
      </c>
      <c r="P168">
        <v>165.4</v>
      </c>
      <c r="Q168">
        <f t="shared" si="61"/>
        <v>165.4</v>
      </c>
      <c r="R168">
        <v>177.4</v>
      </c>
      <c r="S168">
        <f t="shared" si="62"/>
        <v>177.4</v>
      </c>
      <c r="T168">
        <v>111.3</v>
      </c>
      <c r="U168">
        <f t="shared" si="63"/>
        <v>111.3</v>
      </c>
      <c r="V168">
        <v>137.5</v>
      </c>
      <c r="W168">
        <f t="shared" si="64"/>
        <v>137.5</v>
      </c>
      <c r="X168">
        <v>125</v>
      </c>
      <c r="Y168">
        <f t="shared" si="65"/>
        <v>125</v>
      </c>
      <c r="Z168">
        <v>138.80000000000001</v>
      </c>
      <c r="AA168">
        <f t="shared" si="66"/>
        <v>138.80000000000001</v>
      </c>
      <c r="AB168">
        <v>138.4</v>
      </c>
      <c r="AC168">
        <f t="shared" si="67"/>
        <v>138.4</v>
      </c>
      <c r="AD168">
        <v>139.30000000000001</v>
      </c>
      <c r="AE168">
        <f t="shared" si="68"/>
        <v>139.30000000000001</v>
      </c>
      <c r="AF168">
        <v>133.5</v>
      </c>
      <c r="AG168">
        <f t="shared" si="69"/>
        <v>133.5</v>
      </c>
      <c r="AH168">
        <v>127.6</v>
      </c>
      <c r="AI168">
        <f t="shared" si="70"/>
        <v>127.6</v>
      </c>
      <c r="AJ168">
        <v>132.69999999999999</v>
      </c>
      <c r="AK168">
        <f t="shared" si="71"/>
        <v>132.69999999999999</v>
      </c>
      <c r="AL168">
        <v>126.4</v>
      </c>
      <c r="AN168">
        <v>123.4</v>
      </c>
      <c r="AO168">
        <f t="shared" si="72"/>
        <v>123.4</v>
      </c>
      <c r="AP168">
        <v>126.9</v>
      </c>
      <c r="AQ168">
        <f t="shared" si="73"/>
        <v>126.9</v>
      </c>
      <c r="AR168">
        <v>124.5</v>
      </c>
      <c r="AS168">
        <f t="shared" si="74"/>
        <v>124.5</v>
      </c>
      <c r="AT168">
        <v>113.9</v>
      </c>
      <c r="AU168">
        <f t="shared" si="75"/>
        <v>113.9</v>
      </c>
      <c r="AV168">
        <v>122.4</v>
      </c>
      <c r="AW168">
        <f t="shared" si="76"/>
        <v>122.4</v>
      </c>
      <c r="AX168">
        <v>130.80000000000001</v>
      </c>
      <c r="AY168">
        <f t="shared" si="77"/>
        <v>130.80000000000001</v>
      </c>
      <c r="AZ168">
        <v>120.5</v>
      </c>
      <c r="BA168">
        <f t="shared" si="78"/>
        <v>120.5</v>
      </c>
      <c r="BB168">
        <v>121.9</v>
      </c>
      <c r="BC168">
        <f t="shared" si="79"/>
        <v>121.9</v>
      </c>
      <c r="BD168">
        <v>131.1</v>
      </c>
      <c r="BE168">
        <f t="shared" si="80"/>
        <v>131.1</v>
      </c>
      <c r="BG168" t="s">
        <v>33</v>
      </c>
      <c r="BH168">
        <v>2017</v>
      </c>
      <c r="BI168" t="s">
        <v>41</v>
      </c>
      <c r="BJ168">
        <v>134.4</v>
      </c>
      <c r="BK168">
        <f t="shared" si="54"/>
        <v>134.4</v>
      </c>
      <c r="BM168" t="s">
        <v>34</v>
      </c>
      <c r="BN168">
        <v>126.4</v>
      </c>
    </row>
    <row r="169" spans="1:66" x14ac:dyDescent="0.3">
      <c r="A169" t="s">
        <v>34</v>
      </c>
      <c r="B169">
        <v>2016</v>
      </c>
      <c r="C169" t="s">
        <v>41</v>
      </c>
      <c r="D169">
        <v>129.30000000000001</v>
      </c>
      <c r="E169">
        <f t="shared" si="55"/>
        <v>129.30000000000001</v>
      </c>
      <c r="F169">
        <v>139.30000000000001</v>
      </c>
      <c r="G169">
        <f t="shared" si="56"/>
        <v>139.30000000000001</v>
      </c>
      <c r="H169">
        <v>131.6</v>
      </c>
      <c r="I169">
        <f t="shared" si="57"/>
        <v>131.6</v>
      </c>
      <c r="J169">
        <v>134.1</v>
      </c>
      <c r="K169">
        <f t="shared" si="58"/>
        <v>134.1</v>
      </c>
      <c r="L169">
        <v>116.9</v>
      </c>
      <c r="M169">
        <f t="shared" si="59"/>
        <v>116.9</v>
      </c>
      <c r="N169">
        <v>138.1</v>
      </c>
      <c r="O169">
        <f t="shared" si="60"/>
        <v>138.1</v>
      </c>
      <c r="P169">
        <v>159.1</v>
      </c>
      <c r="Q169">
        <f t="shared" si="61"/>
        <v>159.1</v>
      </c>
      <c r="R169">
        <v>175.6</v>
      </c>
      <c r="S169">
        <f t="shared" si="62"/>
        <v>175.6</v>
      </c>
      <c r="T169">
        <v>112.9</v>
      </c>
      <c r="U169">
        <f t="shared" si="63"/>
        <v>112.9</v>
      </c>
      <c r="V169">
        <v>138.1</v>
      </c>
      <c r="W169">
        <f t="shared" si="64"/>
        <v>138.1</v>
      </c>
      <c r="X169">
        <v>125.5</v>
      </c>
      <c r="Y169">
        <f t="shared" si="65"/>
        <v>125.5</v>
      </c>
      <c r="Z169">
        <v>139.5</v>
      </c>
      <c r="AA169">
        <f t="shared" si="66"/>
        <v>139.5</v>
      </c>
      <c r="AB169">
        <v>137.9</v>
      </c>
      <c r="AC169">
        <f t="shared" si="67"/>
        <v>137.9</v>
      </c>
      <c r="AD169">
        <v>140.19999999999999</v>
      </c>
      <c r="AE169">
        <f t="shared" si="68"/>
        <v>140.19999999999999</v>
      </c>
      <c r="AF169">
        <v>134.1</v>
      </c>
      <c r="AG169">
        <f t="shared" si="69"/>
        <v>134.1</v>
      </c>
      <c r="AH169">
        <v>128.19999999999999</v>
      </c>
      <c r="AI169">
        <f t="shared" si="70"/>
        <v>128.19999999999999</v>
      </c>
      <c r="AJ169">
        <v>133.19999999999999</v>
      </c>
      <c r="AK169">
        <f t="shared" si="71"/>
        <v>133.19999999999999</v>
      </c>
      <c r="AL169">
        <v>127.3</v>
      </c>
      <c r="AN169">
        <v>123.6</v>
      </c>
      <c r="AO169">
        <f t="shared" si="72"/>
        <v>123.6</v>
      </c>
      <c r="AP169">
        <v>127.4</v>
      </c>
      <c r="AQ169">
        <f t="shared" si="73"/>
        <v>127.4</v>
      </c>
      <c r="AR169">
        <v>124.8</v>
      </c>
      <c r="AS169">
        <f t="shared" si="74"/>
        <v>124.8</v>
      </c>
      <c r="AT169">
        <v>113.1</v>
      </c>
      <c r="AU169">
        <f t="shared" si="75"/>
        <v>113.1</v>
      </c>
      <c r="AV169">
        <v>122.7</v>
      </c>
      <c r="AW169">
        <f t="shared" si="76"/>
        <v>122.7</v>
      </c>
      <c r="AX169">
        <v>131.69999999999999</v>
      </c>
      <c r="AY169">
        <f t="shared" si="77"/>
        <v>131.69999999999999</v>
      </c>
      <c r="AZ169">
        <v>121.5</v>
      </c>
      <c r="BA169">
        <f t="shared" si="78"/>
        <v>121.5</v>
      </c>
      <c r="BB169">
        <v>122.1</v>
      </c>
      <c r="BC169">
        <f t="shared" si="79"/>
        <v>122.1</v>
      </c>
      <c r="BD169">
        <v>131.1</v>
      </c>
      <c r="BE169">
        <f t="shared" si="80"/>
        <v>131.1</v>
      </c>
      <c r="BG169" t="s">
        <v>34</v>
      </c>
      <c r="BH169">
        <v>2017</v>
      </c>
      <c r="BI169" t="s">
        <v>41</v>
      </c>
      <c r="BJ169">
        <v>134.4</v>
      </c>
      <c r="BK169">
        <f t="shared" si="54"/>
        <v>134.4</v>
      </c>
      <c r="BM169" t="s">
        <v>34</v>
      </c>
      <c r="BN169">
        <v>127.3</v>
      </c>
    </row>
    <row r="170" spans="1:66" x14ac:dyDescent="0.3">
      <c r="A170" t="s">
        <v>34</v>
      </c>
      <c r="B170">
        <v>2016</v>
      </c>
      <c r="C170" t="s">
        <v>42</v>
      </c>
      <c r="D170">
        <v>129.9</v>
      </c>
      <c r="E170">
        <f t="shared" si="55"/>
        <v>129.9</v>
      </c>
      <c r="F170">
        <v>138</v>
      </c>
      <c r="G170">
        <f t="shared" si="56"/>
        <v>138</v>
      </c>
      <c r="H170">
        <v>130.5</v>
      </c>
      <c r="I170">
        <f t="shared" si="57"/>
        <v>130.5</v>
      </c>
      <c r="J170">
        <v>134.4</v>
      </c>
      <c r="K170">
        <f t="shared" si="58"/>
        <v>134.4</v>
      </c>
      <c r="L170">
        <v>117.2</v>
      </c>
      <c r="M170">
        <f t="shared" si="59"/>
        <v>117.2</v>
      </c>
      <c r="N170">
        <v>136.1</v>
      </c>
      <c r="O170">
        <f t="shared" si="60"/>
        <v>136.1</v>
      </c>
      <c r="P170">
        <v>150.69999999999999</v>
      </c>
      <c r="Q170">
        <f t="shared" si="61"/>
        <v>150.69999999999999</v>
      </c>
      <c r="R170">
        <v>171.5</v>
      </c>
      <c r="S170">
        <f t="shared" si="62"/>
        <v>171.5</v>
      </c>
      <c r="T170">
        <v>113.8</v>
      </c>
      <c r="U170">
        <f t="shared" si="63"/>
        <v>113.8</v>
      </c>
      <c r="V170">
        <v>138.80000000000001</v>
      </c>
      <c r="W170">
        <f t="shared" si="64"/>
        <v>138.80000000000001</v>
      </c>
      <c r="X170">
        <v>126</v>
      </c>
      <c r="Y170">
        <f t="shared" si="65"/>
        <v>126</v>
      </c>
      <c r="Z170">
        <v>140.19999999999999</v>
      </c>
      <c r="AA170">
        <f t="shared" si="66"/>
        <v>140.19999999999999</v>
      </c>
      <c r="AB170">
        <v>136.6</v>
      </c>
      <c r="AC170">
        <f t="shared" si="67"/>
        <v>136.6</v>
      </c>
      <c r="AD170">
        <v>141</v>
      </c>
      <c r="AE170">
        <f t="shared" si="68"/>
        <v>141</v>
      </c>
      <c r="AF170">
        <v>134.6</v>
      </c>
      <c r="AG170">
        <f t="shared" si="69"/>
        <v>134.6</v>
      </c>
      <c r="AH170">
        <v>128.6</v>
      </c>
      <c r="AI170">
        <f t="shared" si="70"/>
        <v>128.6</v>
      </c>
      <c r="AJ170">
        <v>133.80000000000001</v>
      </c>
      <c r="AK170">
        <f t="shared" si="71"/>
        <v>133.80000000000001</v>
      </c>
      <c r="AL170">
        <v>127.9</v>
      </c>
      <c r="AN170">
        <v>124.1</v>
      </c>
      <c r="AO170">
        <f t="shared" si="72"/>
        <v>124.1</v>
      </c>
      <c r="AP170">
        <v>127.9</v>
      </c>
      <c r="AQ170">
        <f t="shared" si="73"/>
        <v>127.9</v>
      </c>
      <c r="AR170">
        <v>125.4</v>
      </c>
      <c r="AS170">
        <f t="shared" si="74"/>
        <v>125.4</v>
      </c>
      <c r="AT170">
        <v>114.3</v>
      </c>
      <c r="AU170">
        <f t="shared" si="75"/>
        <v>114.3</v>
      </c>
      <c r="AV170">
        <v>122.9</v>
      </c>
      <c r="AW170">
        <f t="shared" si="76"/>
        <v>122.9</v>
      </c>
      <c r="AX170">
        <v>131.80000000000001</v>
      </c>
      <c r="AY170">
        <f t="shared" si="77"/>
        <v>131.80000000000001</v>
      </c>
      <c r="AZ170">
        <v>122.1</v>
      </c>
      <c r="BA170">
        <f t="shared" si="78"/>
        <v>122.1</v>
      </c>
      <c r="BB170">
        <v>122.8</v>
      </c>
      <c r="BC170">
        <f t="shared" si="79"/>
        <v>122.8</v>
      </c>
      <c r="BD170">
        <v>130.9</v>
      </c>
      <c r="BE170">
        <f t="shared" si="80"/>
        <v>130.9</v>
      </c>
      <c r="BG170" t="s">
        <v>30</v>
      </c>
      <c r="BH170">
        <v>2017</v>
      </c>
      <c r="BI170" t="s">
        <v>42</v>
      </c>
      <c r="BJ170" t="s">
        <v>32</v>
      </c>
      <c r="BK170">
        <f t="shared" si="54"/>
        <v>135.69999999999999</v>
      </c>
      <c r="BM170" t="s">
        <v>34</v>
      </c>
      <c r="BN170">
        <v>127.9</v>
      </c>
    </row>
    <row r="171" spans="1:66" x14ac:dyDescent="0.3">
      <c r="A171" t="s">
        <v>34</v>
      </c>
      <c r="B171">
        <v>2016</v>
      </c>
      <c r="C171" t="s">
        <v>43</v>
      </c>
      <c r="D171">
        <v>130.5</v>
      </c>
      <c r="E171">
        <f t="shared" si="55"/>
        <v>130.5</v>
      </c>
      <c r="F171">
        <v>137.9</v>
      </c>
      <c r="G171">
        <f t="shared" si="56"/>
        <v>137.9</v>
      </c>
      <c r="H171">
        <v>130.19999999999999</v>
      </c>
      <c r="I171">
        <f t="shared" si="57"/>
        <v>130.19999999999999</v>
      </c>
      <c r="J171">
        <v>134.80000000000001</v>
      </c>
      <c r="K171">
        <f t="shared" si="58"/>
        <v>134.80000000000001</v>
      </c>
      <c r="L171">
        <v>117.8</v>
      </c>
      <c r="M171">
        <f t="shared" si="59"/>
        <v>117.8</v>
      </c>
      <c r="N171">
        <v>134.69999999999999</v>
      </c>
      <c r="O171">
        <f t="shared" si="60"/>
        <v>134.69999999999999</v>
      </c>
      <c r="P171">
        <v>151.19999999999999</v>
      </c>
      <c r="Q171">
        <f t="shared" si="61"/>
        <v>151.19999999999999</v>
      </c>
      <c r="R171">
        <v>172.1</v>
      </c>
      <c r="S171">
        <f t="shared" si="62"/>
        <v>172.1</v>
      </c>
      <c r="T171">
        <v>114.1</v>
      </c>
      <c r="U171">
        <f t="shared" si="63"/>
        <v>114.1</v>
      </c>
      <c r="V171">
        <v>139.30000000000001</v>
      </c>
      <c r="W171">
        <f t="shared" si="64"/>
        <v>139.30000000000001</v>
      </c>
      <c r="X171">
        <v>126.1</v>
      </c>
      <c r="Y171">
        <f t="shared" si="65"/>
        <v>126.1</v>
      </c>
      <c r="Z171">
        <v>141.1</v>
      </c>
      <c r="AA171">
        <f t="shared" si="66"/>
        <v>141.1</v>
      </c>
      <c r="AB171">
        <v>137</v>
      </c>
      <c r="AC171">
        <f t="shared" si="67"/>
        <v>137</v>
      </c>
      <c r="AD171">
        <v>141.80000000000001</v>
      </c>
      <c r="AE171">
        <f t="shared" si="68"/>
        <v>141.80000000000001</v>
      </c>
      <c r="AF171">
        <v>135.5</v>
      </c>
      <c r="AG171">
        <f t="shared" si="69"/>
        <v>135.5</v>
      </c>
      <c r="AH171">
        <v>129.1</v>
      </c>
      <c r="AI171">
        <f t="shared" si="70"/>
        <v>129.1</v>
      </c>
      <c r="AJ171">
        <v>134.5</v>
      </c>
      <c r="AK171">
        <f t="shared" si="71"/>
        <v>134.5</v>
      </c>
      <c r="AL171">
        <v>128.69999999999999</v>
      </c>
      <c r="AN171">
        <v>124.3</v>
      </c>
      <c r="AO171">
        <f t="shared" si="72"/>
        <v>124.3</v>
      </c>
      <c r="AP171">
        <v>128.4</v>
      </c>
      <c r="AQ171">
        <f t="shared" si="73"/>
        <v>128.4</v>
      </c>
      <c r="AR171">
        <v>126.1</v>
      </c>
      <c r="AS171">
        <f t="shared" si="74"/>
        <v>126.1</v>
      </c>
      <c r="AT171">
        <v>115.2</v>
      </c>
      <c r="AU171">
        <f t="shared" si="75"/>
        <v>115.2</v>
      </c>
      <c r="AV171">
        <v>123.5</v>
      </c>
      <c r="AW171">
        <f t="shared" si="76"/>
        <v>123.5</v>
      </c>
      <c r="AX171">
        <v>132.4</v>
      </c>
      <c r="AY171">
        <f t="shared" si="77"/>
        <v>132.4</v>
      </c>
      <c r="AZ171">
        <v>122.1</v>
      </c>
      <c r="BA171">
        <f t="shared" si="78"/>
        <v>122.1</v>
      </c>
      <c r="BB171">
        <v>123.4</v>
      </c>
      <c r="BC171">
        <f t="shared" si="79"/>
        <v>123.4</v>
      </c>
      <c r="BD171">
        <v>131.4</v>
      </c>
      <c r="BE171">
        <f t="shared" si="80"/>
        <v>131.4</v>
      </c>
      <c r="BG171" t="s">
        <v>33</v>
      </c>
      <c r="BH171">
        <v>2017</v>
      </c>
      <c r="BI171" t="s">
        <v>42</v>
      </c>
      <c r="BJ171">
        <v>135.69999999999999</v>
      </c>
      <c r="BK171">
        <f t="shared" si="54"/>
        <v>135.69999999999999</v>
      </c>
      <c r="BM171" t="s">
        <v>34</v>
      </c>
      <c r="BN171">
        <v>128.69999999999999</v>
      </c>
    </row>
    <row r="172" spans="1:66" x14ac:dyDescent="0.3">
      <c r="A172" t="s">
        <v>34</v>
      </c>
      <c r="B172">
        <v>2016</v>
      </c>
      <c r="C172" t="s">
        <v>45</v>
      </c>
      <c r="D172">
        <v>131.4</v>
      </c>
      <c r="E172">
        <f t="shared" si="55"/>
        <v>131.4</v>
      </c>
      <c r="F172">
        <v>137.80000000000001</v>
      </c>
      <c r="G172">
        <f t="shared" si="56"/>
        <v>137.80000000000001</v>
      </c>
      <c r="H172">
        <v>132</v>
      </c>
      <c r="I172">
        <f t="shared" si="57"/>
        <v>132</v>
      </c>
      <c r="J172">
        <v>135</v>
      </c>
      <c r="K172">
        <f t="shared" si="58"/>
        <v>135</v>
      </c>
      <c r="L172">
        <v>118</v>
      </c>
      <c r="M172">
        <f t="shared" si="59"/>
        <v>118</v>
      </c>
      <c r="N172">
        <v>134.1</v>
      </c>
      <c r="O172">
        <f t="shared" si="60"/>
        <v>134.1</v>
      </c>
      <c r="P172">
        <v>141.9</v>
      </c>
      <c r="Q172">
        <f t="shared" si="61"/>
        <v>141.9</v>
      </c>
      <c r="R172">
        <v>171.7</v>
      </c>
      <c r="S172">
        <f t="shared" si="62"/>
        <v>171.7</v>
      </c>
      <c r="T172">
        <v>114.1</v>
      </c>
      <c r="U172">
        <f t="shared" si="63"/>
        <v>114.1</v>
      </c>
      <c r="V172">
        <v>139.69999999999999</v>
      </c>
      <c r="W172">
        <f t="shared" si="64"/>
        <v>139.69999999999999</v>
      </c>
      <c r="X172">
        <v>126.2</v>
      </c>
      <c r="Y172">
        <f t="shared" si="65"/>
        <v>126.2</v>
      </c>
      <c r="Z172">
        <v>141.80000000000001</v>
      </c>
      <c r="AA172">
        <f t="shared" si="66"/>
        <v>141.80000000000001</v>
      </c>
      <c r="AB172">
        <v>136.1</v>
      </c>
      <c r="AC172">
        <f t="shared" si="67"/>
        <v>136.1</v>
      </c>
      <c r="AD172">
        <v>142</v>
      </c>
      <c r="AE172">
        <f t="shared" si="68"/>
        <v>142</v>
      </c>
      <c r="AF172">
        <v>135.80000000000001</v>
      </c>
      <c r="AG172">
        <f t="shared" si="69"/>
        <v>135.80000000000001</v>
      </c>
      <c r="AH172">
        <v>129.30000000000001</v>
      </c>
      <c r="AI172">
        <f t="shared" si="70"/>
        <v>129.30000000000001</v>
      </c>
      <c r="AJ172">
        <v>135</v>
      </c>
      <c r="AK172">
        <f t="shared" si="71"/>
        <v>135</v>
      </c>
      <c r="AL172">
        <v>129.1</v>
      </c>
      <c r="AN172">
        <v>125</v>
      </c>
      <c r="AO172">
        <f t="shared" si="72"/>
        <v>125</v>
      </c>
      <c r="AP172">
        <v>128.6</v>
      </c>
      <c r="AQ172">
        <f t="shared" si="73"/>
        <v>128.6</v>
      </c>
      <c r="AR172">
        <v>126.4</v>
      </c>
      <c r="AS172">
        <f t="shared" si="74"/>
        <v>126.4</v>
      </c>
      <c r="AT172">
        <v>115.7</v>
      </c>
      <c r="AU172">
        <f t="shared" si="75"/>
        <v>115.7</v>
      </c>
      <c r="AV172">
        <v>124</v>
      </c>
      <c r="AW172">
        <f t="shared" si="76"/>
        <v>124</v>
      </c>
      <c r="AX172">
        <v>132.80000000000001</v>
      </c>
      <c r="AY172">
        <f t="shared" si="77"/>
        <v>132.80000000000001</v>
      </c>
      <c r="AZ172">
        <v>122.6</v>
      </c>
      <c r="BA172">
        <f t="shared" si="78"/>
        <v>122.6</v>
      </c>
      <c r="BB172">
        <v>123.8</v>
      </c>
      <c r="BC172">
        <f t="shared" si="79"/>
        <v>123.8</v>
      </c>
      <c r="BD172">
        <v>131.19999999999999</v>
      </c>
      <c r="BE172">
        <f t="shared" si="80"/>
        <v>131.19999999999999</v>
      </c>
      <c r="BG172" t="s">
        <v>34</v>
      </c>
      <c r="BH172">
        <v>2017</v>
      </c>
      <c r="BI172" t="s">
        <v>42</v>
      </c>
      <c r="BJ172">
        <v>135.69999999999999</v>
      </c>
      <c r="BK172">
        <f t="shared" si="54"/>
        <v>135.69999999999999</v>
      </c>
      <c r="BM172" t="s">
        <v>34</v>
      </c>
      <c r="BN172">
        <v>129.1</v>
      </c>
    </row>
    <row r="173" spans="1:66" x14ac:dyDescent="0.3">
      <c r="A173" t="s">
        <v>34</v>
      </c>
      <c r="B173">
        <v>2016</v>
      </c>
      <c r="C173" t="s">
        <v>46</v>
      </c>
      <c r="D173">
        <v>132.30000000000001</v>
      </c>
      <c r="E173">
        <f t="shared" si="55"/>
        <v>132.30000000000001</v>
      </c>
      <c r="F173">
        <v>137.6</v>
      </c>
      <c r="G173">
        <f t="shared" si="56"/>
        <v>137.6</v>
      </c>
      <c r="H173">
        <v>132.9</v>
      </c>
      <c r="I173">
        <f t="shared" si="57"/>
        <v>132.9</v>
      </c>
      <c r="J173">
        <v>135.1</v>
      </c>
      <c r="K173">
        <f t="shared" si="58"/>
        <v>135.1</v>
      </c>
      <c r="L173">
        <v>118.6</v>
      </c>
      <c r="M173">
        <f t="shared" si="59"/>
        <v>118.6</v>
      </c>
      <c r="N173">
        <v>132.69999999999999</v>
      </c>
      <c r="O173">
        <f t="shared" si="60"/>
        <v>132.69999999999999</v>
      </c>
      <c r="P173">
        <v>125.3</v>
      </c>
      <c r="Q173">
        <f t="shared" si="61"/>
        <v>125.3</v>
      </c>
      <c r="R173">
        <v>168.7</v>
      </c>
      <c r="S173">
        <f t="shared" si="62"/>
        <v>168.7</v>
      </c>
      <c r="T173">
        <v>114.4</v>
      </c>
      <c r="U173">
        <f t="shared" si="63"/>
        <v>114.4</v>
      </c>
      <c r="V173">
        <v>140.19999999999999</v>
      </c>
      <c r="W173">
        <f t="shared" si="64"/>
        <v>140.19999999999999</v>
      </c>
      <c r="X173">
        <v>126.6</v>
      </c>
      <c r="Y173">
        <f t="shared" si="65"/>
        <v>126.6</v>
      </c>
      <c r="Z173">
        <v>142.30000000000001</v>
      </c>
      <c r="AA173">
        <f t="shared" si="66"/>
        <v>142.30000000000001</v>
      </c>
      <c r="AB173">
        <v>134</v>
      </c>
      <c r="AC173">
        <f t="shared" si="67"/>
        <v>134</v>
      </c>
      <c r="AD173">
        <v>143.1</v>
      </c>
      <c r="AE173">
        <f t="shared" si="68"/>
        <v>143.1</v>
      </c>
      <c r="AF173">
        <v>136.30000000000001</v>
      </c>
      <c r="AG173">
        <f t="shared" si="69"/>
        <v>136.30000000000001</v>
      </c>
      <c r="AH173">
        <v>129.80000000000001</v>
      </c>
      <c r="AI173">
        <f t="shared" si="70"/>
        <v>129.80000000000001</v>
      </c>
      <c r="AJ173">
        <v>135.4</v>
      </c>
      <c r="AK173">
        <f t="shared" si="71"/>
        <v>135.4</v>
      </c>
      <c r="AL173">
        <v>128.5</v>
      </c>
      <c r="AN173">
        <v>126.6</v>
      </c>
      <c r="AO173">
        <f t="shared" si="72"/>
        <v>126.6</v>
      </c>
      <c r="AP173">
        <v>129.19999999999999</v>
      </c>
      <c r="AQ173">
        <f t="shared" si="73"/>
        <v>129.19999999999999</v>
      </c>
      <c r="AR173">
        <v>126.9</v>
      </c>
      <c r="AS173">
        <f t="shared" si="74"/>
        <v>126.9</v>
      </c>
      <c r="AT173">
        <v>116</v>
      </c>
      <c r="AU173">
        <f t="shared" si="75"/>
        <v>116</v>
      </c>
      <c r="AV173">
        <v>124.2</v>
      </c>
      <c r="AW173">
        <f t="shared" si="76"/>
        <v>124.2</v>
      </c>
      <c r="AX173">
        <v>133.1</v>
      </c>
      <c r="AY173">
        <f t="shared" si="77"/>
        <v>133.1</v>
      </c>
      <c r="AZ173">
        <v>121.1</v>
      </c>
      <c r="BA173">
        <f t="shared" si="78"/>
        <v>121.1</v>
      </c>
      <c r="BB173">
        <v>123.9</v>
      </c>
      <c r="BC173">
        <f t="shared" si="79"/>
        <v>123.9</v>
      </c>
      <c r="BD173">
        <v>130.4</v>
      </c>
      <c r="BE173">
        <f t="shared" si="80"/>
        <v>130.4</v>
      </c>
      <c r="BG173" t="s">
        <v>30</v>
      </c>
      <c r="BH173">
        <v>2017</v>
      </c>
      <c r="BI173" t="s">
        <v>43</v>
      </c>
      <c r="BJ173" t="s">
        <v>32</v>
      </c>
      <c r="BK173">
        <f t="shared" si="54"/>
        <v>137.30000000000001</v>
      </c>
      <c r="BM173" t="s">
        <v>34</v>
      </c>
      <c r="BN173">
        <v>128.5</v>
      </c>
    </row>
    <row r="174" spans="1:66" x14ac:dyDescent="0.3">
      <c r="A174" t="s">
        <v>34</v>
      </c>
      <c r="B174">
        <v>2017</v>
      </c>
      <c r="C174" t="s">
        <v>31</v>
      </c>
      <c r="D174">
        <v>132.80000000000001</v>
      </c>
      <c r="E174">
        <f t="shared" si="55"/>
        <v>132.80000000000001</v>
      </c>
      <c r="F174">
        <v>138.19999999999999</v>
      </c>
      <c r="G174">
        <f t="shared" si="56"/>
        <v>138.19999999999999</v>
      </c>
      <c r="H174">
        <v>132.19999999999999</v>
      </c>
      <c r="I174">
        <f t="shared" si="57"/>
        <v>132.19999999999999</v>
      </c>
      <c r="J174">
        <v>135.4</v>
      </c>
      <c r="K174">
        <f t="shared" si="58"/>
        <v>135.4</v>
      </c>
      <c r="L174">
        <v>119.1</v>
      </c>
      <c r="M174">
        <f t="shared" si="59"/>
        <v>119.1</v>
      </c>
      <c r="N174">
        <v>133</v>
      </c>
      <c r="O174">
        <f t="shared" si="60"/>
        <v>133</v>
      </c>
      <c r="P174">
        <v>119.4</v>
      </c>
      <c r="Q174">
        <f t="shared" si="61"/>
        <v>119.4</v>
      </c>
      <c r="R174">
        <v>159.5</v>
      </c>
      <c r="S174">
        <f t="shared" si="62"/>
        <v>159.5</v>
      </c>
      <c r="T174">
        <v>115.6</v>
      </c>
      <c r="U174">
        <f t="shared" si="63"/>
        <v>115.6</v>
      </c>
      <c r="V174">
        <v>139.6</v>
      </c>
      <c r="W174">
        <f t="shared" si="64"/>
        <v>139.6</v>
      </c>
      <c r="X174">
        <v>126.6</v>
      </c>
      <c r="Y174">
        <f t="shared" si="65"/>
        <v>126.6</v>
      </c>
      <c r="Z174">
        <v>142.80000000000001</v>
      </c>
      <c r="AA174">
        <f t="shared" si="66"/>
        <v>142.80000000000001</v>
      </c>
      <c r="AB174">
        <v>133.1</v>
      </c>
      <c r="AC174">
        <f t="shared" si="67"/>
        <v>133.1</v>
      </c>
      <c r="AD174">
        <v>143.80000000000001</v>
      </c>
      <c r="AE174">
        <f t="shared" si="68"/>
        <v>143.80000000000001</v>
      </c>
      <c r="AF174">
        <v>136.6</v>
      </c>
      <c r="AG174">
        <f t="shared" si="69"/>
        <v>136.6</v>
      </c>
      <c r="AH174">
        <v>130.19999999999999</v>
      </c>
      <c r="AI174">
        <f t="shared" si="70"/>
        <v>130.19999999999999</v>
      </c>
      <c r="AJ174">
        <v>135.6</v>
      </c>
      <c r="AK174">
        <f t="shared" si="71"/>
        <v>135.6</v>
      </c>
      <c r="AL174">
        <v>129.6</v>
      </c>
      <c r="AN174">
        <v>126.8</v>
      </c>
      <c r="AO174">
        <f t="shared" si="72"/>
        <v>126.8</v>
      </c>
      <c r="AP174">
        <v>129.4</v>
      </c>
      <c r="AQ174">
        <f t="shared" si="73"/>
        <v>129.4</v>
      </c>
      <c r="AR174">
        <v>127.1</v>
      </c>
      <c r="AS174">
        <f t="shared" si="74"/>
        <v>127.1</v>
      </c>
      <c r="AT174">
        <v>117</v>
      </c>
      <c r="AU174">
        <f t="shared" si="75"/>
        <v>117</v>
      </c>
      <c r="AV174">
        <v>124.2</v>
      </c>
      <c r="AW174">
        <f t="shared" si="76"/>
        <v>124.2</v>
      </c>
      <c r="AX174">
        <v>133.30000000000001</v>
      </c>
      <c r="AY174">
        <f t="shared" si="77"/>
        <v>133.30000000000001</v>
      </c>
      <c r="AZ174">
        <v>121.7</v>
      </c>
      <c r="BA174">
        <f t="shared" si="78"/>
        <v>121.7</v>
      </c>
      <c r="BB174">
        <v>124.4</v>
      </c>
      <c r="BC174">
        <f t="shared" si="79"/>
        <v>124.4</v>
      </c>
      <c r="BD174">
        <v>130.30000000000001</v>
      </c>
      <c r="BE174">
        <f t="shared" si="80"/>
        <v>130.30000000000001</v>
      </c>
      <c r="BG174" t="s">
        <v>33</v>
      </c>
      <c r="BH174">
        <v>2017</v>
      </c>
      <c r="BI174" t="s">
        <v>43</v>
      </c>
      <c r="BJ174">
        <v>137.30000000000001</v>
      </c>
      <c r="BK174">
        <f t="shared" si="54"/>
        <v>137.30000000000001</v>
      </c>
      <c r="BM174" t="s">
        <v>34</v>
      </c>
      <c r="BN174">
        <v>129.6</v>
      </c>
    </row>
    <row r="175" spans="1:66" x14ac:dyDescent="0.3">
      <c r="A175" t="s">
        <v>34</v>
      </c>
      <c r="B175">
        <v>2017</v>
      </c>
      <c r="C175" t="s">
        <v>35</v>
      </c>
      <c r="D175">
        <v>133.1</v>
      </c>
      <c r="E175">
        <f t="shared" si="55"/>
        <v>133.1</v>
      </c>
      <c r="F175">
        <v>138.80000000000001</v>
      </c>
      <c r="G175">
        <f t="shared" si="56"/>
        <v>138.80000000000001</v>
      </c>
      <c r="H175">
        <v>129.30000000000001</v>
      </c>
      <c r="I175">
        <f t="shared" si="57"/>
        <v>129.30000000000001</v>
      </c>
      <c r="J175">
        <v>135.80000000000001</v>
      </c>
      <c r="K175">
        <f t="shared" si="58"/>
        <v>135.80000000000001</v>
      </c>
      <c r="L175">
        <v>119.2</v>
      </c>
      <c r="M175">
        <f t="shared" si="59"/>
        <v>119.2</v>
      </c>
      <c r="N175">
        <v>135.30000000000001</v>
      </c>
      <c r="O175">
        <f t="shared" si="60"/>
        <v>135.30000000000001</v>
      </c>
      <c r="P175">
        <v>119.5</v>
      </c>
      <c r="Q175">
        <f t="shared" si="61"/>
        <v>119.5</v>
      </c>
      <c r="R175">
        <v>152.19999999999999</v>
      </c>
      <c r="S175">
        <f t="shared" si="62"/>
        <v>152.19999999999999</v>
      </c>
      <c r="T175">
        <v>117.3</v>
      </c>
      <c r="U175">
        <f t="shared" si="63"/>
        <v>117.3</v>
      </c>
      <c r="V175">
        <v>138.69999999999999</v>
      </c>
      <c r="W175">
        <f t="shared" si="64"/>
        <v>138.69999999999999</v>
      </c>
      <c r="X175">
        <v>126.9</v>
      </c>
      <c r="Y175">
        <f t="shared" si="65"/>
        <v>126.9</v>
      </c>
      <c r="Z175">
        <v>143.19999999999999</v>
      </c>
      <c r="AA175">
        <f t="shared" si="66"/>
        <v>143.19999999999999</v>
      </c>
      <c r="AB175">
        <v>133</v>
      </c>
      <c r="AC175">
        <f t="shared" si="67"/>
        <v>133</v>
      </c>
      <c r="AD175">
        <v>144.4</v>
      </c>
      <c r="AE175">
        <f t="shared" si="68"/>
        <v>144.4</v>
      </c>
      <c r="AF175">
        <v>136.80000000000001</v>
      </c>
      <c r="AG175">
        <f t="shared" si="69"/>
        <v>136.80000000000001</v>
      </c>
      <c r="AH175">
        <v>130.30000000000001</v>
      </c>
      <c r="AI175">
        <f t="shared" si="70"/>
        <v>130.30000000000001</v>
      </c>
      <c r="AJ175">
        <v>135.9</v>
      </c>
      <c r="AK175">
        <f t="shared" si="71"/>
        <v>135.9</v>
      </c>
      <c r="AL175">
        <v>130.5</v>
      </c>
      <c r="AN175">
        <v>127.9</v>
      </c>
      <c r="AO175">
        <f t="shared" si="72"/>
        <v>127.9</v>
      </c>
      <c r="AP175">
        <v>129.69999999999999</v>
      </c>
      <c r="AQ175">
        <f t="shared" si="73"/>
        <v>129.69999999999999</v>
      </c>
      <c r="AR175">
        <v>127.4</v>
      </c>
      <c r="AS175">
        <f t="shared" si="74"/>
        <v>127.4</v>
      </c>
      <c r="AT175">
        <v>117.4</v>
      </c>
      <c r="AU175">
        <f t="shared" si="75"/>
        <v>117.4</v>
      </c>
      <c r="AV175">
        <v>124.6</v>
      </c>
      <c r="AW175">
        <f t="shared" si="76"/>
        <v>124.6</v>
      </c>
      <c r="AX175">
        <v>133.4</v>
      </c>
      <c r="AY175">
        <f t="shared" si="77"/>
        <v>133.4</v>
      </c>
      <c r="AZ175">
        <v>122.6</v>
      </c>
      <c r="BA175">
        <f t="shared" si="78"/>
        <v>122.6</v>
      </c>
      <c r="BB175">
        <v>124.8</v>
      </c>
      <c r="BC175">
        <f t="shared" si="79"/>
        <v>124.8</v>
      </c>
      <c r="BD175">
        <v>130.6</v>
      </c>
      <c r="BE175">
        <f t="shared" si="80"/>
        <v>130.6</v>
      </c>
      <c r="BG175" t="s">
        <v>34</v>
      </c>
      <c r="BH175">
        <v>2017</v>
      </c>
      <c r="BI175" t="s">
        <v>43</v>
      </c>
      <c r="BJ175">
        <v>137.30000000000001</v>
      </c>
      <c r="BK175">
        <f t="shared" si="54"/>
        <v>137.30000000000001</v>
      </c>
      <c r="BM175" t="s">
        <v>34</v>
      </c>
      <c r="BN175">
        <v>130.5</v>
      </c>
    </row>
    <row r="176" spans="1:66" x14ac:dyDescent="0.3">
      <c r="A176" t="s">
        <v>34</v>
      </c>
      <c r="B176">
        <v>2017</v>
      </c>
      <c r="C176" t="s">
        <v>36</v>
      </c>
      <c r="D176">
        <v>133.30000000000001</v>
      </c>
      <c r="E176">
        <f t="shared" si="55"/>
        <v>133.30000000000001</v>
      </c>
      <c r="F176">
        <v>139</v>
      </c>
      <c r="G176">
        <f t="shared" si="56"/>
        <v>139</v>
      </c>
      <c r="H176">
        <v>128.6</v>
      </c>
      <c r="I176">
        <f t="shared" si="57"/>
        <v>128.6</v>
      </c>
      <c r="J176">
        <v>136.30000000000001</v>
      </c>
      <c r="K176">
        <f t="shared" si="58"/>
        <v>136.30000000000001</v>
      </c>
      <c r="L176">
        <v>118.8</v>
      </c>
      <c r="M176">
        <f t="shared" si="59"/>
        <v>118.8</v>
      </c>
      <c r="N176">
        <v>138.30000000000001</v>
      </c>
      <c r="O176">
        <f t="shared" si="60"/>
        <v>138.30000000000001</v>
      </c>
      <c r="P176">
        <v>120.5</v>
      </c>
      <c r="Q176">
        <f t="shared" si="61"/>
        <v>120.5</v>
      </c>
      <c r="R176">
        <v>143.9</v>
      </c>
      <c r="S176">
        <f t="shared" si="62"/>
        <v>143.9</v>
      </c>
      <c r="T176">
        <v>118</v>
      </c>
      <c r="U176">
        <f t="shared" si="63"/>
        <v>118</v>
      </c>
      <c r="V176">
        <v>137.9</v>
      </c>
      <c r="W176">
        <f t="shared" si="64"/>
        <v>137.9</v>
      </c>
      <c r="X176">
        <v>127.2</v>
      </c>
      <c r="Y176">
        <f t="shared" si="65"/>
        <v>127.2</v>
      </c>
      <c r="Z176">
        <v>144</v>
      </c>
      <c r="AA176">
        <f t="shared" si="66"/>
        <v>144</v>
      </c>
      <c r="AB176">
        <v>133.1</v>
      </c>
      <c r="AC176">
        <f t="shared" si="67"/>
        <v>133.1</v>
      </c>
      <c r="AD176">
        <v>145.1</v>
      </c>
      <c r="AE176">
        <f t="shared" si="68"/>
        <v>145.1</v>
      </c>
      <c r="AF176">
        <v>137.30000000000001</v>
      </c>
      <c r="AG176">
        <f t="shared" si="69"/>
        <v>137.30000000000001</v>
      </c>
      <c r="AH176">
        <v>130.6</v>
      </c>
      <c r="AI176">
        <f t="shared" si="70"/>
        <v>130.6</v>
      </c>
      <c r="AJ176">
        <v>136.4</v>
      </c>
      <c r="AK176">
        <f t="shared" si="71"/>
        <v>136.4</v>
      </c>
      <c r="AL176">
        <v>131.1</v>
      </c>
      <c r="AN176">
        <v>129.1</v>
      </c>
      <c r="AO176">
        <f t="shared" si="72"/>
        <v>129.1</v>
      </c>
      <c r="AP176">
        <v>130.1</v>
      </c>
      <c r="AQ176">
        <f t="shared" si="73"/>
        <v>130.1</v>
      </c>
      <c r="AR176">
        <v>127.8</v>
      </c>
      <c r="AS176">
        <f t="shared" si="74"/>
        <v>127.8</v>
      </c>
      <c r="AT176">
        <v>117.6</v>
      </c>
      <c r="AU176">
        <f t="shared" si="75"/>
        <v>117.6</v>
      </c>
      <c r="AV176">
        <v>125</v>
      </c>
      <c r="AW176">
        <f t="shared" si="76"/>
        <v>125</v>
      </c>
      <c r="AX176">
        <v>133.80000000000001</v>
      </c>
      <c r="AY176">
        <f t="shared" si="77"/>
        <v>133.80000000000001</v>
      </c>
      <c r="AZ176">
        <v>122.6</v>
      </c>
      <c r="BA176">
        <f t="shared" si="78"/>
        <v>122.6</v>
      </c>
      <c r="BB176">
        <v>125.1</v>
      </c>
      <c r="BC176">
        <f t="shared" si="79"/>
        <v>125.1</v>
      </c>
      <c r="BD176">
        <v>130.9</v>
      </c>
      <c r="BE176">
        <f t="shared" si="80"/>
        <v>130.9</v>
      </c>
      <c r="BG176" t="s">
        <v>30</v>
      </c>
      <c r="BH176">
        <v>2017</v>
      </c>
      <c r="BI176" t="s">
        <v>45</v>
      </c>
      <c r="BJ176" t="s">
        <v>32</v>
      </c>
      <c r="BK176">
        <f t="shared" si="54"/>
        <v>138.6</v>
      </c>
      <c r="BM176" t="s">
        <v>34</v>
      </c>
      <c r="BN176">
        <v>131.1</v>
      </c>
    </row>
    <row r="177" spans="1:66" x14ac:dyDescent="0.3">
      <c r="A177" t="s">
        <v>34</v>
      </c>
      <c r="B177">
        <v>2017</v>
      </c>
      <c r="C177" t="s">
        <v>37</v>
      </c>
      <c r="D177">
        <v>133</v>
      </c>
      <c r="E177">
        <f t="shared" si="55"/>
        <v>133</v>
      </c>
      <c r="F177">
        <v>139.4</v>
      </c>
      <c r="G177">
        <f t="shared" si="56"/>
        <v>139.4</v>
      </c>
      <c r="H177">
        <v>126.1</v>
      </c>
      <c r="I177">
        <f t="shared" si="57"/>
        <v>126.1</v>
      </c>
      <c r="J177">
        <v>137.19999999999999</v>
      </c>
      <c r="K177">
        <f t="shared" si="58"/>
        <v>137.19999999999999</v>
      </c>
      <c r="L177">
        <v>118.4</v>
      </c>
      <c r="M177">
        <f t="shared" si="59"/>
        <v>118.4</v>
      </c>
      <c r="N177">
        <v>139.9</v>
      </c>
      <c r="O177">
        <f t="shared" si="60"/>
        <v>139.9</v>
      </c>
      <c r="P177">
        <v>123.4</v>
      </c>
      <c r="Q177">
        <f t="shared" si="61"/>
        <v>123.4</v>
      </c>
      <c r="R177">
        <v>140.9</v>
      </c>
      <c r="S177">
        <f t="shared" si="62"/>
        <v>140.9</v>
      </c>
      <c r="T177">
        <v>118.5</v>
      </c>
      <c r="U177">
        <f t="shared" si="63"/>
        <v>118.5</v>
      </c>
      <c r="V177">
        <v>136.5</v>
      </c>
      <c r="W177">
        <f t="shared" si="64"/>
        <v>136.5</v>
      </c>
      <c r="X177">
        <v>127.4</v>
      </c>
      <c r="Y177">
        <f t="shared" si="65"/>
        <v>127.4</v>
      </c>
      <c r="Z177">
        <v>144.19999999999999</v>
      </c>
      <c r="AA177">
        <f t="shared" si="66"/>
        <v>144.19999999999999</v>
      </c>
      <c r="AB177">
        <v>133.5</v>
      </c>
      <c r="AC177">
        <f t="shared" si="67"/>
        <v>133.5</v>
      </c>
      <c r="AD177">
        <v>145.4</v>
      </c>
      <c r="AE177">
        <f t="shared" si="68"/>
        <v>145.4</v>
      </c>
      <c r="AF177">
        <v>138</v>
      </c>
      <c r="AG177">
        <f t="shared" si="69"/>
        <v>138</v>
      </c>
      <c r="AH177">
        <v>131.1</v>
      </c>
      <c r="AI177">
        <f t="shared" si="70"/>
        <v>131.1</v>
      </c>
      <c r="AJ177">
        <v>137</v>
      </c>
      <c r="AK177">
        <f t="shared" si="71"/>
        <v>137</v>
      </c>
      <c r="AL177">
        <v>131.69999999999999</v>
      </c>
      <c r="AN177">
        <v>129.80000000000001</v>
      </c>
      <c r="AO177">
        <f t="shared" si="72"/>
        <v>129.80000000000001</v>
      </c>
      <c r="AP177">
        <v>130.4</v>
      </c>
      <c r="AQ177">
        <f t="shared" si="73"/>
        <v>130.4</v>
      </c>
      <c r="AR177">
        <v>128.1</v>
      </c>
      <c r="AS177">
        <f t="shared" si="74"/>
        <v>128.1</v>
      </c>
      <c r="AT177">
        <v>116.6</v>
      </c>
      <c r="AU177">
        <f t="shared" si="75"/>
        <v>116.6</v>
      </c>
      <c r="AV177">
        <v>125.1</v>
      </c>
      <c r="AW177">
        <f t="shared" si="76"/>
        <v>125.1</v>
      </c>
      <c r="AX177">
        <v>134.5</v>
      </c>
      <c r="AY177">
        <f t="shared" si="77"/>
        <v>134.5</v>
      </c>
      <c r="AZ177">
        <v>123.1</v>
      </c>
      <c r="BA177">
        <f t="shared" si="78"/>
        <v>123.1</v>
      </c>
      <c r="BB177">
        <v>125.1</v>
      </c>
      <c r="BC177">
        <f t="shared" si="79"/>
        <v>125.1</v>
      </c>
      <c r="BD177">
        <v>131.1</v>
      </c>
      <c r="BE177">
        <f t="shared" si="80"/>
        <v>131.1</v>
      </c>
      <c r="BG177" t="s">
        <v>33</v>
      </c>
      <c r="BH177">
        <v>2017</v>
      </c>
      <c r="BI177" t="s">
        <v>45</v>
      </c>
      <c r="BJ177">
        <v>138.6</v>
      </c>
      <c r="BK177">
        <f t="shared" si="54"/>
        <v>138.6</v>
      </c>
      <c r="BM177" t="s">
        <v>34</v>
      </c>
      <c r="BN177">
        <v>131.69999999999999</v>
      </c>
    </row>
    <row r="178" spans="1:66" x14ac:dyDescent="0.3">
      <c r="A178" t="s">
        <v>34</v>
      </c>
      <c r="B178">
        <v>2017</v>
      </c>
      <c r="C178" t="s">
        <v>38</v>
      </c>
      <c r="D178">
        <v>132.9</v>
      </c>
      <c r="E178">
        <f t="shared" si="55"/>
        <v>132.9</v>
      </c>
      <c r="F178">
        <v>141.6</v>
      </c>
      <c r="G178">
        <f t="shared" si="56"/>
        <v>141.6</v>
      </c>
      <c r="H178">
        <v>126.3</v>
      </c>
      <c r="I178">
        <f t="shared" si="57"/>
        <v>126.3</v>
      </c>
      <c r="J178">
        <v>137.69999999999999</v>
      </c>
      <c r="K178">
        <f t="shared" si="58"/>
        <v>137.69999999999999</v>
      </c>
      <c r="L178">
        <v>118.1</v>
      </c>
      <c r="M178">
        <f t="shared" si="59"/>
        <v>118.1</v>
      </c>
      <c r="N178">
        <v>137.9</v>
      </c>
      <c r="O178">
        <f t="shared" si="60"/>
        <v>137.9</v>
      </c>
      <c r="P178">
        <v>125.6</v>
      </c>
      <c r="Q178">
        <f t="shared" si="61"/>
        <v>125.6</v>
      </c>
      <c r="R178">
        <v>138.30000000000001</v>
      </c>
      <c r="S178">
        <f t="shared" si="62"/>
        <v>138.30000000000001</v>
      </c>
      <c r="T178">
        <v>119.4</v>
      </c>
      <c r="U178">
        <f t="shared" si="63"/>
        <v>119.4</v>
      </c>
      <c r="V178">
        <v>136</v>
      </c>
      <c r="W178">
        <f t="shared" si="64"/>
        <v>136</v>
      </c>
      <c r="X178">
        <v>127.6</v>
      </c>
      <c r="Y178">
        <f t="shared" si="65"/>
        <v>127.6</v>
      </c>
      <c r="Z178">
        <v>144.5</v>
      </c>
      <c r="AA178">
        <f t="shared" si="66"/>
        <v>144.5</v>
      </c>
      <c r="AB178">
        <v>133.69999999999999</v>
      </c>
      <c r="AC178">
        <f t="shared" si="67"/>
        <v>133.69999999999999</v>
      </c>
      <c r="AD178">
        <v>146.19999999999999</v>
      </c>
      <c r="AE178">
        <f t="shared" si="68"/>
        <v>146.19999999999999</v>
      </c>
      <c r="AF178">
        <v>138.19999999999999</v>
      </c>
      <c r="AG178">
        <f t="shared" si="69"/>
        <v>138.19999999999999</v>
      </c>
      <c r="AH178">
        <v>131.4</v>
      </c>
      <c r="AI178">
        <f t="shared" si="70"/>
        <v>131.4</v>
      </c>
      <c r="AJ178">
        <v>137.19999999999999</v>
      </c>
      <c r="AK178">
        <f t="shared" si="71"/>
        <v>137.19999999999999</v>
      </c>
      <c r="AL178">
        <v>132.1</v>
      </c>
      <c r="AN178">
        <v>129.4</v>
      </c>
      <c r="AO178">
        <f t="shared" si="72"/>
        <v>129.4</v>
      </c>
      <c r="AP178">
        <v>130.9</v>
      </c>
      <c r="AQ178">
        <f t="shared" si="73"/>
        <v>130.9</v>
      </c>
      <c r="AR178">
        <v>128.4</v>
      </c>
      <c r="AS178">
        <f t="shared" si="74"/>
        <v>128.4</v>
      </c>
      <c r="AT178">
        <v>116.7</v>
      </c>
      <c r="AU178">
        <f t="shared" si="75"/>
        <v>116.7</v>
      </c>
      <c r="AV178">
        <v>125.7</v>
      </c>
      <c r="AW178">
        <f t="shared" si="76"/>
        <v>125.7</v>
      </c>
      <c r="AX178">
        <v>134.80000000000001</v>
      </c>
      <c r="AY178">
        <f t="shared" si="77"/>
        <v>134.80000000000001</v>
      </c>
      <c r="AZ178">
        <v>123</v>
      </c>
      <c r="BA178">
        <f t="shared" si="78"/>
        <v>123</v>
      </c>
      <c r="BB178">
        <v>125.3</v>
      </c>
      <c r="BC178">
        <f t="shared" si="79"/>
        <v>125.3</v>
      </c>
      <c r="BD178">
        <v>131.4</v>
      </c>
      <c r="BE178">
        <f t="shared" si="80"/>
        <v>131.4</v>
      </c>
      <c r="BG178" t="s">
        <v>34</v>
      </c>
      <c r="BH178">
        <v>2017</v>
      </c>
      <c r="BI178" t="s">
        <v>45</v>
      </c>
      <c r="BJ178">
        <v>138.6</v>
      </c>
      <c r="BK178">
        <f t="shared" si="54"/>
        <v>138.6</v>
      </c>
      <c r="BM178" t="s">
        <v>34</v>
      </c>
      <c r="BN178">
        <v>132.1</v>
      </c>
    </row>
    <row r="179" spans="1:66" x14ac:dyDescent="0.3">
      <c r="A179" t="s">
        <v>34</v>
      </c>
      <c r="B179">
        <v>2017</v>
      </c>
      <c r="C179" t="s">
        <v>39</v>
      </c>
      <c r="D179">
        <v>133.30000000000001</v>
      </c>
      <c r="E179">
        <f t="shared" si="55"/>
        <v>133.30000000000001</v>
      </c>
      <c r="F179">
        <v>145.5</v>
      </c>
      <c r="G179">
        <f t="shared" si="56"/>
        <v>145.5</v>
      </c>
      <c r="H179">
        <v>128.1</v>
      </c>
      <c r="I179">
        <f t="shared" si="57"/>
        <v>128.1</v>
      </c>
      <c r="J179">
        <v>138.1</v>
      </c>
      <c r="K179">
        <f t="shared" si="58"/>
        <v>138.1</v>
      </c>
      <c r="L179">
        <v>118.2</v>
      </c>
      <c r="M179">
        <f t="shared" si="59"/>
        <v>118.2</v>
      </c>
      <c r="N179">
        <v>139.19999999999999</v>
      </c>
      <c r="O179">
        <f t="shared" si="60"/>
        <v>139.19999999999999</v>
      </c>
      <c r="P179">
        <v>133.30000000000001</v>
      </c>
      <c r="Q179">
        <f t="shared" si="61"/>
        <v>133.30000000000001</v>
      </c>
      <c r="R179">
        <v>136.19999999999999</v>
      </c>
      <c r="S179">
        <f t="shared" si="62"/>
        <v>136.19999999999999</v>
      </c>
      <c r="T179">
        <v>119.6</v>
      </c>
      <c r="U179">
        <f t="shared" si="63"/>
        <v>119.6</v>
      </c>
      <c r="V179">
        <v>135.30000000000001</v>
      </c>
      <c r="W179">
        <f t="shared" si="64"/>
        <v>135.30000000000001</v>
      </c>
      <c r="X179">
        <v>127.8</v>
      </c>
      <c r="Y179">
        <f t="shared" si="65"/>
        <v>127.8</v>
      </c>
      <c r="Z179">
        <v>144.9</v>
      </c>
      <c r="AA179">
        <f t="shared" si="66"/>
        <v>144.9</v>
      </c>
      <c r="AB179">
        <v>135.19999999999999</v>
      </c>
      <c r="AC179">
        <f t="shared" si="67"/>
        <v>135.19999999999999</v>
      </c>
      <c r="AD179">
        <v>146.5</v>
      </c>
      <c r="AE179">
        <f t="shared" si="68"/>
        <v>146.5</v>
      </c>
      <c r="AF179">
        <v>138.5</v>
      </c>
      <c r="AG179">
        <f t="shared" si="69"/>
        <v>138.5</v>
      </c>
      <c r="AH179">
        <v>131.69999999999999</v>
      </c>
      <c r="AI179">
        <f t="shared" si="70"/>
        <v>131.69999999999999</v>
      </c>
      <c r="AJ179">
        <v>137.5</v>
      </c>
      <c r="AK179">
        <f t="shared" si="71"/>
        <v>137.5</v>
      </c>
      <c r="AL179">
        <v>131.4</v>
      </c>
      <c r="AN179">
        <v>128.80000000000001</v>
      </c>
      <c r="AO179">
        <f t="shared" si="72"/>
        <v>128.80000000000001</v>
      </c>
      <c r="AP179">
        <v>131.19999999999999</v>
      </c>
      <c r="AQ179">
        <f t="shared" si="73"/>
        <v>131.19999999999999</v>
      </c>
      <c r="AR179">
        <v>128.5</v>
      </c>
      <c r="AS179">
        <f t="shared" si="74"/>
        <v>128.5</v>
      </c>
      <c r="AT179">
        <v>116.5</v>
      </c>
      <c r="AU179">
        <f t="shared" si="75"/>
        <v>116.5</v>
      </c>
      <c r="AV179">
        <v>125.9</v>
      </c>
      <c r="AW179">
        <f t="shared" si="76"/>
        <v>125.9</v>
      </c>
      <c r="AX179">
        <v>135.4</v>
      </c>
      <c r="AY179">
        <f t="shared" si="77"/>
        <v>135.4</v>
      </c>
      <c r="AZ179">
        <v>123.4</v>
      </c>
      <c r="BA179">
        <f t="shared" si="78"/>
        <v>123.4</v>
      </c>
      <c r="BB179">
        <v>125.5</v>
      </c>
      <c r="BC179">
        <f t="shared" si="79"/>
        <v>125.5</v>
      </c>
      <c r="BD179">
        <v>132</v>
      </c>
      <c r="BE179">
        <f t="shared" si="80"/>
        <v>132</v>
      </c>
      <c r="BG179" t="s">
        <v>30</v>
      </c>
      <c r="BH179">
        <v>2017</v>
      </c>
      <c r="BI179" t="s">
        <v>46</v>
      </c>
      <c r="BJ179" t="s">
        <v>32</v>
      </c>
      <c r="BK179">
        <f t="shared" si="54"/>
        <v>139.1</v>
      </c>
      <c r="BM179" t="s">
        <v>34</v>
      </c>
      <c r="BN179">
        <v>131.4</v>
      </c>
    </row>
    <row r="180" spans="1:66" x14ac:dyDescent="0.3">
      <c r="A180" t="s">
        <v>34</v>
      </c>
      <c r="B180">
        <v>2017</v>
      </c>
      <c r="C180" t="s">
        <v>40</v>
      </c>
      <c r="D180">
        <v>133.6</v>
      </c>
      <c r="E180">
        <f t="shared" si="55"/>
        <v>133.6</v>
      </c>
      <c r="F180">
        <v>145.69999999999999</v>
      </c>
      <c r="G180">
        <f t="shared" si="56"/>
        <v>145.69999999999999</v>
      </c>
      <c r="H180">
        <v>129.6</v>
      </c>
      <c r="I180">
        <f t="shared" si="57"/>
        <v>129.6</v>
      </c>
      <c r="J180">
        <v>138.5</v>
      </c>
      <c r="K180">
        <f t="shared" si="58"/>
        <v>138.5</v>
      </c>
      <c r="L180">
        <v>118.1</v>
      </c>
      <c r="M180">
        <f t="shared" si="59"/>
        <v>118.1</v>
      </c>
      <c r="N180">
        <v>141.80000000000001</v>
      </c>
      <c r="O180">
        <f t="shared" si="60"/>
        <v>141.80000000000001</v>
      </c>
      <c r="P180">
        <v>159.5</v>
      </c>
      <c r="Q180">
        <f t="shared" si="61"/>
        <v>159.5</v>
      </c>
      <c r="R180">
        <v>133.6</v>
      </c>
      <c r="S180">
        <f t="shared" si="62"/>
        <v>133.6</v>
      </c>
      <c r="T180">
        <v>120.5</v>
      </c>
      <c r="U180">
        <f t="shared" si="63"/>
        <v>120.5</v>
      </c>
      <c r="V180">
        <v>135.19999999999999</v>
      </c>
      <c r="W180">
        <f t="shared" si="64"/>
        <v>135.19999999999999</v>
      </c>
      <c r="X180">
        <v>128.5</v>
      </c>
      <c r="Y180">
        <f t="shared" si="65"/>
        <v>128.5</v>
      </c>
      <c r="Z180">
        <v>145.80000000000001</v>
      </c>
      <c r="AA180">
        <f t="shared" si="66"/>
        <v>145.80000000000001</v>
      </c>
      <c r="AB180">
        <v>139</v>
      </c>
      <c r="AC180">
        <f t="shared" si="67"/>
        <v>139</v>
      </c>
      <c r="AD180">
        <v>148.19999999999999</v>
      </c>
      <c r="AE180">
        <f t="shared" si="68"/>
        <v>148.19999999999999</v>
      </c>
      <c r="AF180">
        <v>139.30000000000001</v>
      </c>
      <c r="AG180">
        <f t="shared" si="69"/>
        <v>139.30000000000001</v>
      </c>
      <c r="AH180">
        <v>132.1</v>
      </c>
      <c r="AI180">
        <f t="shared" si="70"/>
        <v>132.1</v>
      </c>
      <c r="AJ180">
        <v>138.30000000000001</v>
      </c>
      <c r="AK180">
        <f t="shared" si="71"/>
        <v>138.30000000000001</v>
      </c>
      <c r="AL180">
        <v>132.6</v>
      </c>
      <c r="AN180">
        <v>129.4</v>
      </c>
      <c r="AO180">
        <f t="shared" si="72"/>
        <v>129.4</v>
      </c>
      <c r="AP180">
        <v>131.9</v>
      </c>
      <c r="AQ180">
        <f t="shared" si="73"/>
        <v>131.9</v>
      </c>
      <c r="AR180">
        <v>129.4</v>
      </c>
      <c r="AS180">
        <f t="shared" si="74"/>
        <v>129.4</v>
      </c>
      <c r="AT180">
        <v>116</v>
      </c>
      <c r="AU180">
        <f t="shared" si="75"/>
        <v>116</v>
      </c>
      <c r="AV180">
        <v>126.6</v>
      </c>
      <c r="AW180">
        <f t="shared" si="76"/>
        <v>126.6</v>
      </c>
      <c r="AX180">
        <v>136.80000000000001</v>
      </c>
      <c r="AY180">
        <f t="shared" si="77"/>
        <v>136.80000000000001</v>
      </c>
      <c r="AZ180">
        <v>123.6</v>
      </c>
      <c r="BA180">
        <f t="shared" si="78"/>
        <v>123.6</v>
      </c>
      <c r="BB180">
        <v>125.9</v>
      </c>
      <c r="BC180">
        <f t="shared" si="79"/>
        <v>125.9</v>
      </c>
      <c r="BD180">
        <v>134.19999999999999</v>
      </c>
      <c r="BE180">
        <f t="shared" si="80"/>
        <v>134.19999999999999</v>
      </c>
      <c r="BG180" t="s">
        <v>33</v>
      </c>
      <c r="BH180">
        <v>2017</v>
      </c>
      <c r="BI180" t="s">
        <v>46</v>
      </c>
      <c r="BJ180">
        <v>139.1</v>
      </c>
      <c r="BK180">
        <f t="shared" si="54"/>
        <v>139.1</v>
      </c>
      <c r="BM180" t="s">
        <v>34</v>
      </c>
      <c r="BN180">
        <v>132.6</v>
      </c>
    </row>
    <row r="181" spans="1:66" x14ac:dyDescent="0.3">
      <c r="A181" t="s">
        <v>34</v>
      </c>
      <c r="B181">
        <v>2017</v>
      </c>
      <c r="C181" t="s">
        <v>41</v>
      </c>
      <c r="D181">
        <v>134.30000000000001</v>
      </c>
      <c r="E181">
        <f t="shared" si="55"/>
        <v>134.30000000000001</v>
      </c>
      <c r="F181">
        <v>143.4</v>
      </c>
      <c r="G181">
        <f t="shared" si="56"/>
        <v>143.4</v>
      </c>
      <c r="H181">
        <v>129.30000000000001</v>
      </c>
      <c r="I181">
        <f t="shared" si="57"/>
        <v>129.30000000000001</v>
      </c>
      <c r="J181">
        <v>139</v>
      </c>
      <c r="K181">
        <f t="shared" si="58"/>
        <v>139</v>
      </c>
      <c r="L181">
        <v>118.1</v>
      </c>
      <c r="M181">
        <f t="shared" si="59"/>
        <v>118.1</v>
      </c>
      <c r="N181">
        <v>145.5</v>
      </c>
      <c r="O181">
        <f t="shared" si="60"/>
        <v>145.5</v>
      </c>
      <c r="P181">
        <v>168.6</v>
      </c>
      <c r="Q181">
        <f t="shared" si="61"/>
        <v>168.6</v>
      </c>
      <c r="R181">
        <v>132.69999999999999</v>
      </c>
      <c r="S181">
        <f t="shared" si="62"/>
        <v>132.69999999999999</v>
      </c>
      <c r="T181">
        <v>121.2</v>
      </c>
      <c r="U181">
        <f t="shared" si="63"/>
        <v>121.2</v>
      </c>
      <c r="V181">
        <v>135.6</v>
      </c>
      <c r="W181">
        <f t="shared" si="64"/>
        <v>135.6</v>
      </c>
      <c r="X181">
        <v>128.69999999999999</v>
      </c>
      <c r="Y181">
        <f t="shared" si="65"/>
        <v>128.69999999999999</v>
      </c>
      <c r="Z181">
        <v>146.80000000000001</v>
      </c>
      <c r="AA181">
        <f t="shared" si="66"/>
        <v>146.80000000000001</v>
      </c>
      <c r="AB181">
        <v>140.6</v>
      </c>
      <c r="AC181">
        <f t="shared" si="67"/>
        <v>140.6</v>
      </c>
      <c r="AD181">
        <v>149.80000000000001</v>
      </c>
      <c r="AE181">
        <f t="shared" si="68"/>
        <v>149.80000000000001</v>
      </c>
      <c r="AF181">
        <v>140.30000000000001</v>
      </c>
      <c r="AG181">
        <f t="shared" si="69"/>
        <v>140.30000000000001</v>
      </c>
      <c r="AH181">
        <v>133</v>
      </c>
      <c r="AI181">
        <f t="shared" si="70"/>
        <v>133</v>
      </c>
      <c r="AJ181">
        <v>139.30000000000001</v>
      </c>
      <c r="AK181">
        <f t="shared" si="71"/>
        <v>139.30000000000001</v>
      </c>
      <c r="AL181">
        <v>134.4</v>
      </c>
      <c r="AN181">
        <v>129.80000000000001</v>
      </c>
      <c r="AO181">
        <f t="shared" si="72"/>
        <v>129.80000000000001</v>
      </c>
      <c r="AP181">
        <v>132.80000000000001</v>
      </c>
      <c r="AQ181">
        <f t="shared" si="73"/>
        <v>132.80000000000001</v>
      </c>
      <c r="AR181">
        <v>130.19999999999999</v>
      </c>
      <c r="AS181">
        <f t="shared" si="74"/>
        <v>130.19999999999999</v>
      </c>
      <c r="AT181">
        <v>117.3</v>
      </c>
      <c r="AU181">
        <f t="shared" si="75"/>
        <v>117.3</v>
      </c>
      <c r="AV181">
        <v>127.3</v>
      </c>
      <c r="AW181">
        <f t="shared" si="76"/>
        <v>127.3</v>
      </c>
      <c r="AX181">
        <v>137.6</v>
      </c>
      <c r="AY181">
        <f t="shared" si="77"/>
        <v>137.6</v>
      </c>
      <c r="AZ181">
        <v>124.5</v>
      </c>
      <c r="BA181">
        <f t="shared" si="78"/>
        <v>124.5</v>
      </c>
      <c r="BB181">
        <v>126.8</v>
      </c>
      <c r="BC181">
        <f t="shared" si="79"/>
        <v>126.8</v>
      </c>
      <c r="BD181">
        <v>135.4</v>
      </c>
      <c r="BE181">
        <f t="shared" si="80"/>
        <v>135.4</v>
      </c>
      <c r="BG181" t="s">
        <v>34</v>
      </c>
      <c r="BH181">
        <v>2017</v>
      </c>
      <c r="BI181" t="s">
        <v>46</v>
      </c>
      <c r="BJ181">
        <v>139.1</v>
      </c>
      <c r="BK181">
        <f t="shared" si="54"/>
        <v>139.1</v>
      </c>
      <c r="BM181" t="s">
        <v>34</v>
      </c>
      <c r="BN181">
        <v>134.4</v>
      </c>
    </row>
    <row r="182" spans="1:66" x14ac:dyDescent="0.3">
      <c r="A182" t="s">
        <v>34</v>
      </c>
      <c r="B182">
        <v>2017</v>
      </c>
      <c r="C182" t="s">
        <v>42</v>
      </c>
      <c r="D182">
        <v>134.69999999999999</v>
      </c>
      <c r="E182">
        <f t="shared" si="55"/>
        <v>134.69999999999999</v>
      </c>
      <c r="F182">
        <v>142.4</v>
      </c>
      <c r="G182">
        <f t="shared" si="56"/>
        <v>142.4</v>
      </c>
      <c r="H182">
        <v>130.19999999999999</v>
      </c>
      <c r="I182">
        <f t="shared" si="57"/>
        <v>130.19999999999999</v>
      </c>
      <c r="J182">
        <v>139.6</v>
      </c>
      <c r="K182">
        <f t="shared" si="58"/>
        <v>139.6</v>
      </c>
      <c r="L182">
        <v>118.4</v>
      </c>
      <c r="M182">
        <f t="shared" si="59"/>
        <v>118.4</v>
      </c>
      <c r="N182">
        <v>143</v>
      </c>
      <c r="O182">
        <f t="shared" si="60"/>
        <v>143</v>
      </c>
      <c r="P182">
        <v>156.6</v>
      </c>
      <c r="Q182">
        <f t="shared" si="61"/>
        <v>156.6</v>
      </c>
      <c r="R182">
        <v>132.9</v>
      </c>
      <c r="S182">
        <f t="shared" si="62"/>
        <v>132.9</v>
      </c>
      <c r="T182">
        <v>121.5</v>
      </c>
      <c r="U182">
        <f t="shared" si="63"/>
        <v>121.5</v>
      </c>
      <c r="V182">
        <v>135.6</v>
      </c>
      <c r="W182">
        <f t="shared" si="64"/>
        <v>135.6</v>
      </c>
      <c r="X182">
        <v>128.80000000000001</v>
      </c>
      <c r="Y182">
        <f t="shared" si="65"/>
        <v>128.80000000000001</v>
      </c>
      <c r="Z182">
        <v>147.30000000000001</v>
      </c>
      <c r="AA182">
        <f t="shared" si="66"/>
        <v>147.30000000000001</v>
      </c>
      <c r="AB182">
        <v>139</v>
      </c>
      <c r="AC182">
        <f t="shared" si="67"/>
        <v>139</v>
      </c>
      <c r="AD182">
        <v>150.80000000000001</v>
      </c>
      <c r="AE182">
        <f t="shared" si="68"/>
        <v>150.80000000000001</v>
      </c>
      <c r="AF182">
        <v>141.1</v>
      </c>
      <c r="AG182">
        <f t="shared" si="69"/>
        <v>141.1</v>
      </c>
      <c r="AH182">
        <v>133.4</v>
      </c>
      <c r="AI182">
        <f t="shared" si="70"/>
        <v>133.4</v>
      </c>
      <c r="AJ182">
        <v>140</v>
      </c>
      <c r="AK182">
        <f t="shared" si="71"/>
        <v>140</v>
      </c>
      <c r="AL182">
        <v>135.69999999999999</v>
      </c>
      <c r="AN182">
        <v>131</v>
      </c>
      <c r="AO182">
        <f t="shared" si="72"/>
        <v>131</v>
      </c>
      <c r="AP182">
        <v>133.30000000000001</v>
      </c>
      <c r="AQ182">
        <f t="shared" si="73"/>
        <v>133.30000000000001</v>
      </c>
      <c r="AR182">
        <v>130.6</v>
      </c>
      <c r="AS182">
        <f t="shared" si="74"/>
        <v>130.6</v>
      </c>
      <c r="AT182">
        <v>118.3</v>
      </c>
      <c r="AU182">
        <f t="shared" si="75"/>
        <v>118.3</v>
      </c>
      <c r="AV182">
        <v>127.9</v>
      </c>
      <c r="AW182">
        <f t="shared" si="76"/>
        <v>127.9</v>
      </c>
      <c r="AX182">
        <v>137.4</v>
      </c>
      <c r="AY182">
        <f t="shared" si="77"/>
        <v>137.4</v>
      </c>
      <c r="AZ182">
        <v>125.7</v>
      </c>
      <c r="BA182">
        <f t="shared" si="78"/>
        <v>125.7</v>
      </c>
      <c r="BB182">
        <v>127.5</v>
      </c>
      <c r="BC182">
        <f t="shared" si="79"/>
        <v>127.5</v>
      </c>
      <c r="BD182">
        <v>135.19999999999999</v>
      </c>
      <c r="BE182">
        <f t="shared" si="80"/>
        <v>135.19999999999999</v>
      </c>
      <c r="BG182" t="s">
        <v>30</v>
      </c>
      <c r="BH182">
        <v>2018</v>
      </c>
      <c r="BI182" t="s">
        <v>31</v>
      </c>
      <c r="BJ182" t="s">
        <v>32</v>
      </c>
      <c r="BK182">
        <f t="shared" si="54"/>
        <v>140.4</v>
      </c>
      <c r="BM182" t="s">
        <v>34</v>
      </c>
      <c r="BN182">
        <v>135.69999999999999</v>
      </c>
    </row>
    <row r="183" spans="1:66" x14ac:dyDescent="0.3">
      <c r="A183" t="s">
        <v>34</v>
      </c>
      <c r="B183">
        <v>2017</v>
      </c>
      <c r="C183" t="s">
        <v>43</v>
      </c>
      <c r="D183">
        <v>135.30000000000001</v>
      </c>
      <c r="E183">
        <f t="shared" si="55"/>
        <v>135.30000000000001</v>
      </c>
      <c r="F183">
        <v>142.19999999999999</v>
      </c>
      <c r="G183">
        <f t="shared" si="56"/>
        <v>142.19999999999999</v>
      </c>
      <c r="H183">
        <v>131.19999999999999</v>
      </c>
      <c r="I183">
        <f t="shared" si="57"/>
        <v>131.19999999999999</v>
      </c>
      <c r="J183">
        <v>140.6</v>
      </c>
      <c r="K183">
        <f t="shared" si="58"/>
        <v>140.6</v>
      </c>
      <c r="L183">
        <v>119</v>
      </c>
      <c r="M183">
        <f t="shared" si="59"/>
        <v>119</v>
      </c>
      <c r="N183">
        <v>141.5</v>
      </c>
      <c r="O183">
        <f t="shared" si="60"/>
        <v>141.5</v>
      </c>
      <c r="P183">
        <v>162.6</v>
      </c>
      <c r="Q183">
        <f t="shared" si="61"/>
        <v>162.6</v>
      </c>
      <c r="R183">
        <v>132.30000000000001</v>
      </c>
      <c r="S183">
        <f t="shared" si="62"/>
        <v>132.30000000000001</v>
      </c>
      <c r="T183">
        <v>121.8</v>
      </c>
      <c r="U183">
        <f t="shared" si="63"/>
        <v>121.8</v>
      </c>
      <c r="V183">
        <v>136.30000000000001</v>
      </c>
      <c r="W183">
        <f t="shared" si="64"/>
        <v>136.30000000000001</v>
      </c>
      <c r="X183">
        <v>128.69999999999999</v>
      </c>
      <c r="Y183">
        <f t="shared" si="65"/>
        <v>128.69999999999999</v>
      </c>
      <c r="Z183">
        <v>148.1</v>
      </c>
      <c r="AA183">
        <f t="shared" si="66"/>
        <v>148.1</v>
      </c>
      <c r="AB183">
        <v>140.1</v>
      </c>
      <c r="AC183">
        <f t="shared" si="67"/>
        <v>140.1</v>
      </c>
      <c r="AD183">
        <v>151.6</v>
      </c>
      <c r="AE183">
        <f t="shared" si="68"/>
        <v>151.6</v>
      </c>
      <c r="AF183">
        <v>142</v>
      </c>
      <c r="AG183">
        <f t="shared" si="69"/>
        <v>142</v>
      </c>
      <c r="AH183">
        <v>134.1</v>
      </c>
      <c r="AI183">
        <f t="shared" si="70"/>
        <v>134.1</v>
      </c>
      <c r="AJ183">
        <v>140.80000000000001</v>
      </c>
      <c r="AK183">
        <f t="shared" si="71"/>
        <v>140.80000000000001</v>
      </c>
      <c r="AL183">
        <v>137.30000000000001</v>
      </c>
      <c r="AN183">
        <v>132.19999999999999</v>
      </c>
      <c r="AO183">
        <f t="shared" si="72"/>
        <v>132.19999999999999</v>
      </c>
      <c r="AP183">
        <v>133.6</v>
      </c>
      <c r="AQ183">
        <f t="shared" si="73"/>
        <v>133.6</v>
      </c>
      <c r="AR183">
        <v>131.30000000000001</v>
      </c>
      <c r="AS183">
        <f t="shared" si="74"/>
        <v>131.30000000000001</v>
      </c>
      <c r="AT183">
        <v>117.8</v>
      </c>
      <c r="AU183">
        <f t="shared" si="75"/>
        <v>117.8</v>
      </c>
      <c r="AV183">
        <v>128.4</v>
      </c>
      <c r="AW183">
        <f t="shared" si="76"/>
        <v>128.4</v>
      </c>
      <c r="AX183">
        <v>137.9</v>
      </c>
      <c r="AY183">
        <f t="shared" si="77"/>
        <v>137.9</v>
      </c>
      <c r="AZ183">
        <v>126.2</v>
      </c>
      <c r="BA183">
        <f t="shared" si="78"/>
        <v>126.2</v>
      </c>
      <c r="BB183">
        <v>127.7</v>
      </c>
      <c r="BC183">
        <f t="shared" si="79"/>
        <v>127.7</v>
      </c>
      <c r="BD183">
        <v>136.1</v>
      </c>
      <c r="BE183">
        <f t="shared" si="80"/>
        <v>136.1</v>
      </c>
      <c r="BG183" t="s">
        <v>33</v>
      </c>
      <c r="BH183">
        <v>2018</v>
      </c>
      <c r="BI183" t="s">
        <v>31</v>
      </c>
      <c r="BJ183">
        <v>140.4</v>
      </c>
      <c r="BK183">
        <f t="shared" si="54"/>
        <v>140.4</v>
      </c>
      <c r="BM183" t="s">
        <v>34</v>
      </c>
      <c r="BN183">
        <v>137.30000000000001</v>
      </c>
    </row>
    <row r="184" spans="1:66" x14ac:dyDescent="0.3">
      <c r="A184" t="s">
        <v>34</v>
      </c>
      <c r="B184">
        <v>2017</v>
      </c>
      <c r="C184" t="s">
        <v>45</v>
      </c>
      <c r="D184">
        <v>135.69999999999999</v>
      </c>
      <c r="E184">
        <f t="shared" si="55"/>
        <v>135.69999999999999</v>
      </c>
      <c r="F184">
        <v>142.4</v>
      </c>
      <c r="G184">
        <f t="shared" si="56"/>
        <v>142.4</v>
      </c>
      <c r="H184">
        <v>142.9</v>
      </c>
      <c r="I184">
        <f t="shared" si="57"/>
        <v>142.9</v>
      </c>
      <c r="J184">
        <v>140.80000000000001</v>
      </c>
      <c r="K184">
        <f t="shared" si="58"/>
        <v>140.80000000000001</v>
      </c>
      <c r="L184">
        <v>119.2</v>
      </c>
      <c r="M184">
        <f t="shared" si="59"/>
        <v>119.2</v>
      </c>
      <c r="N184">
        <v>142.19999999999999</v>
      </c>
      <c r="O184">
        <f t="shared" si="60"/>
        <v>142.19999999999999</v>
      </c>
      <c r="P184">
        <v>173.8</v>
      </c>
      <c r="Q184">
        <f t="shared" si="61"/>
        <v>173.8</v>
      </c>
      <c r="R184">
        <v>131.19999999999999</v>
      </c>
      <c r="S184">
        <f t="shared" si="62"/>
        <v>131.19999999999999</v>
      </c>
      <c r="T184">
        <v>123</v>
      </c>
      <c r="U184">
        <f t="shared" si="63"/>
        <v>123</v>
      </c>
      <c r="V184">
        <v>136.80000000000001</v>
      </c>
      <c r="W184">
        <f t="shared" si="64"/>
        <v>136.80000000000001</v>
      </c>
      <c r="X184">
        <v>129.19999999999999</v>
      </c>
      <c r="Y184">
        <f t="shared" si="65"/>
        <v>129.19999999999999</v>
      </c>
      <c r="Z184">
        <v>148.9</v>
      </c>
      <c r="AA184">
        <f t="shared" si="66"/>
        <v>148.9</v>
      </c>
      <c r="AB184">
        <v>142.1</v>
      </c>
      <c r="AC184">
        <f t="shared" si="67"/>
        <v>142.1</v>
      </c>
      <c r="AD184">
        <v>153.19999999999999</v>
      </c>
      <c r="AE184">
        <f t="shared" si="68"/>
        <v>153.19999999999999</v>
      </c>
      <c r="AF184">
        <v>143</v>
      </c>
      <c r="AG184">
        <f t="shared" si="69"/>
        <v>143</v>
      </c>
      <c r="AH184">
        <v>134.80000000000001</v>
      </c>
      <c r="AI184">
        <f t="shared" si="70"/>
        <v>134.80000000000001</v>
      </c>
      <c r="AJ184">
        <v>141.80000000000001</v>
      </c>
      <c r="AK184">
        <f t="shared" si="71"/>
        <v>141.80000000000001</v>
      </c>
      <c r="AL184">
        <v>138.6</v>
      </c>
      <c r="AN184">
        <v>135.30000000000001</v>
      </c>
      <c r="AO184">
        <f t="shared" si="72"/>
        <v>135.30000000000001</v>
      </c>
      <c r="AP184">
        <v>134.4</v>
      </c>
      <c r="AQ184">
        <f t="shared" si="73"/>
        <v>134.4</v>
      </c>
      <c r="AR184">
        <v>132.6</v>
      </c>
      <c r="AS184">
        <f t="shared" si="74"/>
        <v>132.6</v>
      </c>
      <c r="AT184">
        <v>118.3</v>
      </c>
      <c r="AU184">
        <f t="shared" si="75"/>
        <v>118.3</v>
      </c>
      <c r="AV184">
        <v>128.9</v>
      </c>
      <c r="AW184">
        <f t="shared" si="76"/>
        <v>128.9</v>
      </c>
      <c r="AX184">
        <v>138.6</v>
      </c>
      <c r="AY184">
        <f t="shared" si="77"/>
        <v>138.6</v>
      </c>
      <c r="AZ184">
        <v>126.8</v>
      </c>
      <c r="BA184">
        <f t="shared" si="78"/>
        <v>126.8</v>
      </c>
      <c r="BB184">
        <v>128.4</v>
      </c>
      <c r="BC184">
        <f t="shared" si="79"/>
        <v>128.4</v>
      </c>
      <c r="BD184">
        <v>137.6</v>
      </c>
      <c r="BE184">
        <f t="shared" si="80"/>
        <v>137.6</v>
      </c>
      <c r="BG184" t="s">
        <v>34</v>
      </c>
      <c r="BH184">
        <v>2018</v>
      </c>
      <c r="BI184" t="s">
        <v>31</v>
      </c>
      <c r="BJ184">
        <v>140.4</v>
      </c>
      <c r="BK184">
        <f t="shared" si="54"/>
        <v>140.4</v>
      </c>
      <c r="BM184" t="s">
        <v>34</v>
      </c>
      <c r="BN184">
        <v>138.6</v>
      </c>
    </row>
    <row r="185" spans="1:66" x14ac:dyDescent="0.3">
      <c r="A185" t="s">
        <v>34</v>
      </c>
      <c r="B185">
        <v>2017</v>
      </c>
      <c r="C185" t="s">
        <v>46</v>
      </c>
      <c r="D185">
        <v>135.80000000000001</v>
      </c>
      <c r="E185">
        <f t="shared" si="55"/>
        <v>135.80000000000001</v>
      </c>
      <c r="F185">
        <v>143.30000000000001</v>
      </c>
      <c r="G185">
        <f t="shared" si="56"/>
        <v>143.30000000000001</v>
      </c>
      <c r="H185">
        <v>145.19999999999999</v>
      </c>
      <c r="I185">
        <f t="shared" si="57"/>
        <v>145.19999999999999</v>
      </c>
      <c r="J185">
        <v>141</v>
      </c>
      <c r="K185">
        <f t="shared" si="58"/>
        <v>141</v>
      </c>
      <c r="L185">
        <v>120.5</v>
      </c>
      <c r="M185">
        <f t="shared" si="59"/>
        <v>120.5</v>
      </c>
      <c r="N185">
        <v>141.5</v>
      </c>
      <c r="O185">
        <f t="shared" si="60"/>
        <v>141.5</v>
      </c>
      <c r="P185">
        <v>161.69999999999999</v>
      </c>
      <c r="Q185">
        <f t="shared" si="61"/>
        <v>161.69999999999999</v>
      </c>
      <c r="R185">
        <v>129.1</v>
      </c>
      <c r="S185">
        <f t="shared" si="62"/>
        <v>129.1</v>
      </c>
      <c r="T185">
        <v>121.5</v>
      </c>
      <c r="U185">
        <f t="shared" si="63"/>
        <v>121.5</v>
      </c>
      <c r="V185">
        <v>137.1</v>
      </c>
      <c r="W185">
        <f t="shared" si="64"/>
        <v>137.1</v>
      </c>
      <c r="X185">
        <v>128.80000000000001</v>
      </c>
      <c r="Y185">
        <f t="shared" si="65"/>
        <v>128.80000000000001</v>
      </c>
      <c r="Z185">
        <v>149</v>
      </c>
      <c r="AA185">
        <f t="shared" si="66"/>
        <v>149</v>
      </c>
      <c r="AB185">
        <v>140.5</v>
      </c>
      <c r="AC185">
        <f t="shared" si="67"/>
        <v>140.5</v>
      </c>
      <c r="AD185">
        <v>154.19999999999999</v>
      </c>
      <c r="AE185">
        <f t="shared" si="68"/>
        <v>154.19999999999999</v>
      </c>
      <c r="AF185">
        <v>143.1</v>
      </c>
      <c r="AG185">
        <f t="shared" si="69"/>
        <v>143.1</v>
      </c>
      <c r="AH185">
        <v>135.1</v>
      </c>
      <c r="AI185">
        <f t="shared" si="70"/>
        <v>135.1</v>
      </c>
      <c r="AJ185">
        <v>142</v>
      </c>
      <c r="AK185">
        <f t="shared" si="71"/>
        <v>142</v>
      </c>
      <c r="AL185">
        <v>139.1</v>
      </c>
      <c r="AN185">
        <v>136.6</v>
      </c>
      <c r="AO185">
        <f t="shared" si="72"/>
        <v>136.6</v>
      </c>
      <c r="AP185">
        <v>134.69999999999999</v>
      </c>
      <c r="AQ185">
        <f t="shared" si="73"/>
        <v>134.69999999999999</v>
      </c>
      <c r="AR185">
        <v>133.1</v>
      </c>
      <c r="AS185">
        <f t="shared" si="74"/>
        <v>133.1</v>
      </c>
      <c r="AT185">
        <v>118.5</v>
      </c>
      <c r="AU185">
        <f t="shared" si="75"/>
        <v>118.5</v>
      </c>
      <c r="AV185">
        <v>129</v>
      </c>
      <c r="AW185">
        <f t="shared" si="76"/>
        <v>129</v>
      </c>
      <c r="AX185">
        <v>138.5</v>
      </c>
      <c r="AY185">
        <f t="shared" si="77"/>
        <v>138.5</v>
      </c>
      <c r="AZ185">
        <v>126.5</v>
      </c>
      <c r="BA185">
        <f t="shared" si="78"/>
        <v>126.5</v>
      </c>
      <c r="BB185">
        <v>128.6</v>
      </c>
      <c r="BC185">
        <f t="shared" si="79"/>
        <v>128.6</v>
      </c>
      <c r="BD185">
        <v>137.19999999999999</v>
      </c>
      <c r="BE185">
        <f t="shared" si="80"/>
        <v>137.19999999999999</v>
      </c>
      <c r="BG185" t="s">
        <v>30</v>
      </c>
      <c r="BH185">
        <v>2018</v>
      </c>
      <c r="BI185" t="s">
        <v>35</v>
      </c>
      <c r="BJ185" t="s">
        <v>32</v>
      </c>
      <c r="BK185">
        <f t="shared" si="54"/>
        <v>141.30000000000001</v>
      </c>
      <c r="BM185" t="s">
        <v>34</v>
      </c>
      <c r="BN185">
        <v>139.1</v>
      </c>
    </row>
    <row r="186" spans="1:66" x14ac:dyDescent="0.3">
      <c r="A186" t="s">
        <v>34</v>
      </c>
      <c r="B186">
        <v>2018</v>
      </c>
      <c r="C186" t="s">
        <v>31</v>
      </c>
      <c r="D186">
        <v>136</v>
      </c>
      <c r="E186">
        <f t="shared" si="55"/>
        <v>136</v>
      </c>
      <c r="F186">
        <v>144.19999999999999</v>
      </c>
      <c r="G186">
        <f t="shared" si="56"/>
        <v>144.19999999999999</v>
      </c>
      <c r="H186">
        <v>143.69999999999999</v>
      </c>
      <c r="I186">
        <f t="shared" si="57"/>
        <v>143.69999999999999</v>
      </c>
      <c r="J186">
        <v>141.1</v>
      </c>
      <c r="K186">
        <f t="shared" si="58"/>
        <v>141.1</v>
      </c>
      <c r="L186">
        <v>120.7</v>
      </c>
      <c r="M186">
        <f t="shared" si="59"/>
        <v>120.7</v>
      </c>
      <c r="N186">
        <v>141.30000000000001</v>
      </c>
      <c r="O186">
        <f t="shared" si="60"/>
        <v>141.30000000000001</v>
      </c>
      <c r="P186">
        <v>151.6</v>
      </c>
      <c r="Q186">
        <f t="shared" si="61"/>
        <v>151.6</v>
      </c>
      <c r="R186">
        <v>127.3</v>
      </c>
      <c r="S186">
        <f t="shared" si="62"/>
        <v>127.3</v>
      </c>
      <c r="T186">
        <v>118.8</v>
      </c>
      <c r="U186">
        <f t="shared" si="63"/>
        <v>118.8</v>
      </c>
      <c r="V186">
        <v>137.5</v>
      </c>
      <c r="W186">
        <f t="shared" si="64"/>
        <v>137.5</v>
      </c>
      <c r="X186">
        <v>129</v>
      </c>
      <c r="Y186">
        <f t="shared" si="65"/>
        <v>129</v>
      </c>
      <c r="Z186">
        <v>149.5</v>
      </c>
      <c r="AA186">
        <f t="shared" si="66"/>
        <v>149.5</v>
      </c>
      <c r="AB186">
        <v>139.19999999999999</v>
      </c>
      <c r="AC186">
        <f t="shared" si="67"/>
        <v>139.19999999999999</v>
      </c>
      <c r="AD186">
        <v>154.69999999999999</v>
      </c>
      <c r="AE186">
        <f t="shared" si="68"/>
        <v>154.69999999999999</v>
      </c>
      <c r="AF186">
        <v>143.5</v>
      </c>
      <c r="AG186">
        <f t="shared" si="69"/>
        <v>143.5</v>
      </c>
      <c r="AH186">
        <v>135.5</v>
      </c>
      <c r="AI186">
        <f t="shared" si="70"/>
        <v>135.5</v>
      </c>
      <c r="AJ186">
        <v>142.30000000000001</v>
      </c>
      <c r="AK186">
        <f t="shared" si="71"/>
        <v>142.30000000000001</v>
      </c>
      <c r="AL186">
        <v>140.4</v>
      </c>
      <c r="AN186">
        <v>136.6</v>
      </c>
      <c r="AO186">
        <f t="shared" si="72"/>
        <v>136.6</v>
      </c>
      <c r="AP186">
        <v>134.9</v>
      </c>
      <c r="AQ186">
        <f t="shared" si="73"/>
        <v>134.9</v>
      </c>
      <c r="AR186">
        <v>133.30000000000001</v>
      </c>
      <c r="AS186">
        <f t="shared" si="74"/>
        <v>133.30000000000001</v>
      </c>
      <c r="AT186">
        <v>119.3</v>
      </c>
      <c r="AU186">
        <f t="shared" si="75"/>
        <v>119.3</v>
      </c>
      <c r="AV186">
        <v>129.69999999999999</v>
      </c>
      <c r="AW186">
        <f t="shared" si="76"/>
        <v>129.69999999999999</v>
      </c>
      <c r="AX186">
        <v>139</v>
      </c>
      <c r="AY186">
        <f t="shared" si="77"/>
        <v>139</v>
      </c>
      <c r="AZ186">
        <v>127.3</v>
      </c>
      <c r="BA186">
        <f t="shared" si="78"/>
        <v>127.3</v>
      </c>
      <c r="BB186">
        <v>129.1</v>
      </c>
      <c r="BC186">
        <f t="shared" si="79"/>
        <v>129.1</v>
      </c>
      <c r="BD186">
        <v>136.9</v>
      </c>
      <c r="BE186">
        <f t="shared" si="80"/>
        <v>136.9</v>
      </c>
      <c r="BG186" t="s">
        <v>33</v>
      </c>
      <c r="BH186">
        <v>2018</v>
      </c>
      <c r="BI186" t="s">
        <v>35</v>
      </c>
      <c r="BJ186">
        <v>141.30000000000001</v>
      </c>
      <c r="BK186">
        <f t="shared" si="54"/>
        <v>141.30000000000001</v>
      </c>
      <c r="BM186" t="s">
        <v>34</v>
      </c>
      <c r="BN186">
        <v>140.4</v>
      </c>
    </row>
    <row r="187" spans="1:66" x14ac:dyDescent="0.3">
      <c r="A187" t="s">
        <v>34</v>
      </c>
      <c r="B187">
        <v>2018</v>
      </c>
      <c r="C187" t="s">
        <v>35</v>
      </c>
      <c r="D187">
        <v>135.9</v>
      </c>
      <c r="E187">
        <f t="shared" si="55"/>
        <v>135.9</v>
      </c>
      <c r="F187">
        <v>143.5</v>
      </c>
      <c r="G187">
        <f t="shared" si="56"/>
        <v>143.5</v>
      </c>
      <c r="H187">
        <v>140.30000000000001</v>
      </c>
      <c r="I187">
        <f t="shared" si="57"/>
        <v>140.30000000000001</v>
      </c>
      <c r="J187">
        <v>140.9</v>
      </c>
      <c r="K187">
        <f t="shared" si="58"/>
        <v>140.9</v>
      </c>
      <c r="L187">
        <v>120.4</v>
      </c>
      <c r="M187">
        <f t="shared" si="59"/>
        <v>120.4</v>
      </c>
      <c r="N187">
        <v>142.9</v>
      </c>
      <c r="O187">
        <f t="shared" si="60"/>
        <v>142.9</v>
      </c>
      <c r="P187">
        <v>140.5</v>
      </c>
      <c r="Q187">
        <f t="shared" si="61"/>
        <v>140.5</v>
      </c>
      <c r="R187">
        <v>125.8</v>
      </c>
      <c r="S187">
        <f t="shared" si="62"/>
        <v>125.8</v>
      </c>
      <c r="T187">
        <v>117.1</v>
      </c>
      <c r="U187">
        <f t="shared" si="63"/>
        <v>117.1</v>
      </c>
      <c r="V187">
        <v>137.30000000000001</v>
      </c>
      <c r="W187">
        <f t="shared" si="64"/>
        <v>137.30000000000001</v>
      </c>
      <c r="X187">
        <v>128.6</v>
      </c>
      <c r="Y187">
        <f t="shared" si="65"/>
        <v>128.6</v>
      </c>
      <c r="Z187">
        <v>149.6</v>
      </c>
      <c r="AA187">
        <f t="shared" si="66"/>
        <v>149.6</v>
      </c>
      <c r="AB187">
        <v>137.6</v>
      </c>
      <c r="AC187">
        <f t="shared" si="67"/>
        <v>137.6</v>
      </c>
      <c r="AD187">
        <v>154.9</v>
      </c>
      <c r="AE187">
        <f t="shared" si="68"/>
        <v>154.9</v>
      </c>
      <c r="AF187">
        <v>143.80000000000001</v>
      </c>
      <c r="AG187">
        <f t="shared" si="69"/>
        <v>143.80000000000001</v>
      </c>
      <c r="AH187">
        <v>135.6</v>
      </c>
      <c r="AI187">
        <f t="shared" si="70"/>
        <v>135.6</v>
      </c>
      <c r="AJ187">
        <v>142.6</v>
      </c>
      <c r="AK187">
        <f t="shared" si="71"/>
        <v>142.6</v>
      </c>
      <c r="AL187">
        <v>141.30000000000001</v>
      </c>
      <c r="AN187">
        <v>136.69999999999999</v>
      </c>
      <c r="AO187">
        <f t="shared" si="72"/>
        <v>136.69999999999999</v>
      </c>
      <c r="AP187">
        <v>135.19999999999999</v>
      </c>
      <c r="AQ187">
        <f t="shared" si="73"/>
        <v>135.19999999999999</v>
      </c>
      <c r="AR187">
        <v>133.80000000000001</v>
      </c>
      <c r="AS187">
        <f t="shared" si="74"/>
        <v>133.80000000000001</v>
      </c>
      <c r="AT187">
        <v>120.2</v>
      </c>
      <c r="AU187">
        <f t="shared" si="75"/>
        <v>120.2</v>
      </c>
      <c r="AV187">
        <v>129.9</v>
      </c>
      <c r="AW187">
        <f t="shared" si="76"/>
        <v>129.9</v>
      </c>
      <c r="AX187">
        <v>139</v>
      </c>
      <c r="AY187">
        <f t="shared" si="77"/>
        <v>139</v>
      </c>
      <c r="AZ187">
        <v>127.7</v>
      </c>
      <c r="BA187">
        <f t="shared" si="78"/>
        <v>127.7</v>
      </c>
      <c r="BB187">
        <v>129.6</v>
      </c>
      <c r="BC187">
        <f t="shared" si="79"/>
        <v>129.6</v>
      </c>
      <c r="BD187">
        <v>136.4</v>
      </c>
      <c r="BE187">
        <f t="shared" si="80"/>
        <v>136.4</v>
      </c>
      <c r="BG187" t="s">
        <v>34</v>
      </c>
      <c r="BH187">
        <v>2018</v>
      </c>
      <c r="BI187" t="s">
        <v>35</v>
      </c>
      <c r="BJ187">
        <v>141.30000000000001</v>
      </c>
      <c r="BK187">
        <f t="shared" si="54"/>
        <v>141.30000000000001</v>
      </c>
      <c r="BM187" t="s">
        <v>34</v>
      </c>
      <c r="BN187">
        <v>141.30000000000001</v>
      </c>
    </row>
    <row r="188" spans="1:66" x14ac:dyDescent="0.3">
      <c r="A188" t="s">
        <v>34</v>
      </c>
      <c r="B188">
        <v>2018</v>
      </c>
      <c r="C188" t="s">
        <v>36</v>
      </c>
      <c r="D188">
        <v>136.19999999999999</v>
      </c>
      <c r="E188">
        <f t="shared" si="55"/>
        <v>136.19999999999999</v>
      </c>
      <c r="F188">
        <v>143.6</v>
      </c>
      <c r="G188">
        <f t="shared" si="56"/>
        <v>143.6</v>
      </c>
      <c r="H188">
        <v>138.30000000000001</v>
      </c>
      <c r="I188">
        <f t="shared" si="57"/>
        <v>138.30000000000001</v>
      </c>
      <c r="J188">
        <v>141.19999999999999</v>
      </c>
      <c r="K188">
        <f t="shared" si="58"/>
        <v>141.19999999999999</v>
      </c>
      <c r="L188">
        <v>120.7</v>
      </c>
      <c r="M188">
        <f t="shared" si="59"/>
        <v>120.7</v>
      </c>
      <c r="N188">
        <v>146.19999999999999</v>
      </c>
      <c r="O188">
        <f t="shared" si="60"/>
        <v>146.19999999999999</v>
      </c>
      <c r="P188">
        <v>134.6</v>
      </c>
      <c r="Q188">
        <f t="shared" si="61"/>
        <v>134.6</v>
      </c>
      <c r="R188">
        <v>124.6</v>
      </c>
      <c r="S188">
        <f t="shared" si="62"/>
        <v>124.6</v>
      </c>
      <c r="T188">
        <v>116.1</v>
      </c>
      <c r="U188">
        <f t="shared" si="63"/>
        <v>116.1</v>
      </c>
      <c r="V188">
        <v>137.80000000000001</v>
      </c>
      <c r="W188">
        <f t="shared" si="64"/>
        <v>137.80000000000001</v>
      </c>
      <c r="X188">
        <v>129.1</v>
      </c>
      <c r="Y188">
        <f t="shared" si="65"/>
        <v>129.1</v>
      </c>
      <c r="Z188">
        <v>150.4</v>
      </c>
      <c r="AA188">
        <f t="shared" si="66"/>
        <v>150.4</v>
      </c>
      <c r="AB188">
        <v>137.19999999999999</v>
      </c>
      <c r="AC188">
        <f t="shared" si="67"/>
        <v>137.19999999999999</v>
      </c>
      <c r="AD188">
        <v>156.30000000000001</v>
      </c>
      <c r="AE188">
        <f t="shared" si="68"/>
        <v>156.30000000000001</v>
      </c>
      <c r="AF188">
        <v>144.30000000000001</v>
      </c>
      <c r="AG188">
        <f t="shared" si="69"/>
        <v>144.30000000000001</v>
      </c>
      <c r="AH188">
        <v>136.19999999999999</v>
      </c>
      <c r="AI188">
        <f t="shared" si="70"/>
        <v>136.19999999999999</v>
      </c>
      <c r="AJ188">
        <v>143.1</v>
      </c>
      <c r="AK188">
        <f t="shared" si="71"/>
        <v>143.1</v>
      </c>
      <c r="AL188">
        <v>142</v>
      </c>
      <c r="AN188">
        <v>136.5</v>
      </c>
      <c r="AO188">
        <f t="shared" si="72"/>
        <v>136.5</v>
      </c>
      <c r="AP188">
        <v>135.6</v>
      </c>
      <c r="AQ188">
        <f t="shared" si="73"/>
        <v>135.6</v>
      </c>
      <c r="AR188">
        <v>134.30000000000001</v>
      </c>
      <c r="AS188">
        <f t="shared" si="74"/>
        <v>134.30000000000001</v>
      </c>
      <c r="AT188">
        <v>121</v>
      </c>
      <c r="AU188">
        <f t="shared" si="75"/>
        <v>121</v>
      </c>
      <c r="AV188">
        <v>130.4</v>
      </c>
      <c r="AW188">
        <f t="shared" si="76"/>
        <v>130.4</v>
      </c>
      <c r="AX188">
        <v>139.80000000000001</v>
      </c>
      <c r="AY188">
        <f t="shared" si="77"/>
        <v>139.80000000000001</v>
      </c>
      <c r="AZ188">
        <v>128.19999999999999</v>
      </c>
      <c r="BA188">
        <f t="shared" si="78"/>
        <v>128.19999999999999</v>
      </c>
      <c r="BB188">
        <v>130.30000000000001</v>
      </c>
      <c r="BC188">
        <f t="shared" si="79"/>
        <v>130.30000000000001</v>
      </c>
      <c r="BD188">
        <v>136.5</v>
      </c>
      <c r="BE188">
        <f t="shared" si="80"/>
        <v>136.5</v>
      </c>
      <c r="BG188" t="s">
        <v>30</v>
      </c>
      <c r="BH188">
        <v>2018</v>
      </c>
      <c r="BI188" t="s">
        <v>36</v>
      </c>
      <c r="BJ188" t="s">
        <v>32</v>
      </c>
      <c r="BK188">
        <f t="shared" si="54"/>
        <v>142</v>
      </c>
      <c r="BM188" t="s">
        <v>34</v>
      </c>
      <c r="BN188">
        <v>142</v>
      </c>
    </row>
    <row r="189" spans="1:66" x14ac:dyDescent="0.3">
      <c r="A189" t="s">
        <v>34</v>
      </c>
      <c r="B189">
        <v>2018</v>
      </c>
      <c r="C189" t="s">
        <v>37</v>
      </c>
      <c r="D189">
        <v>136.4</v>
      </c>
      <c r="E189">
        <f t="shared" si="55"/>
        <v>136.4</v>
      </c>
      <c r="F189">
        <v>144.4</v>
      </c>
      <c r="G189">
        <f t="shared" si="56"/>
        <v>144.4</v>
      </c>
      <c r="H189">
        <v>133.9</v>
      </c>
      <c r="I189">
        <f t="shared" si="57"/>
        <v>133.9</v>
      </c>
      <c r="J189">
        <v>141.6</v>
      </c>
      <c r="K189">
        <f t="shared" si="58"/>
        <v>141.6</v>
      </c>
      <c r="L189">
        <v>121</v>
      </c>
      <c r="M189">
        <f t="shared" si="59"/>
        <v>121</v>
      </c>
      <c r="N189">
        <v>153.5</v>
      </c>
      <c r="O189">
        <f t="shared" si="60"/>
        <v>153.5</v>
      </c>
      <c r="P189">
        <v>132.6</v>
      </c>
      <c r="Q189">
        <f t="shared" si="61"/>
        <v>132.6</v>
      </c>
      <c r="R189">
        <v>123.5</v>
      </c>
      <c r="S189">
        <f t="shared" si="62"/>
        <v>123.5</v>
      </c>
      <c r="T189">
        <v>113.7</v>
      </c>
      <c r="U189">
        <f t="shared" si="63"/>
        <v>113.7</v>
      </c>
      <c r="V189">
        <v>138.19999999999999</v>
      </c>
      <c r="W189">
        <f t="shared" si="64"/>
        <v>138.19999999999999</v>
      </c>
      <c r="X189">
        <v>129.6</v>
      </c>
      <c r="Y189">
        <f t="shared" si="65"/>
        <v>129.6</v>
      </c>
      <c r="Z189">
        <v>151.19999999999999</v>
      </c>
      <c r="AA189">
        <f t="shared" si="66"/>
        <v>151.19999999999999</v>
      </c>
      <c r="AB189">
        <v>137.5</v>
      </c>
      <c r="AC189">
        <f t="shared" si="67"/>
        <v>137.5</v>
      </c>
      <c r="AD189">
        <v>156.9</v>
      </c>
      <c r="AE189">
        <f t="shared" si="68"/>
        <v>156.9</v>
      </c>
      <c r="AF189">
        <v>145.30000000000001</v>
      </c>
      <c r="AG189">
        <f t="shared" si="69"/>
        <v>145.30000000000001</v>
      </c>
      <c r="AH189">
        <v>136.69999999999999</v>
      </c>
      <c r="AI189">
        <f t="shared" si="70"/>
        <v>136.69999999999999</v>
      </c>
      <c r="AJ189">
        <v>144</v>
      </c>
      <c r="AK189">
        <f t="shared" si="71"/>
        <v>144</v>
      </c>
      <c r="AL189">
        <v>142.9</v>
      </c>
      <c r="AN189">
        <v>136.5</v>
      </c>
      <c r="AO189">
        <f t="shared" si="72"/>
        <v>136.5</v>
      </c>
      <c r="AP189">
        <v>136.6</v>
      </c>
      <c r="AQ189">
        <f t="shared" si="73"/>
        <v>136.6</v>
      </c>
      <c r="AR189">
        <v>135.19999999999999</v>
      </c>
      <c r="AS189">
        <f t="shared" si="74"/>
        <v>135.19999999999999</v>
      </c>
      <c r="AT189">
        <v>121.9</v>
      </c>
      <c r="AU189">
        <f t="shared" si="75"/>
        <v>121.9</v>
      </c>
      <c r="AV189">
        <v>131.30000000000001</v>
      </c>
      <c r="AW189">
        <f t="shared" si="76"/>
        <v>131.30000000000001</v>
      </c>
      <c r="AX189">
        <v>141.4</v>
      </c>
      <c r="AY189">
        <f t="shared" si="77"/>
        <v>141.4</v>
      </c>
      <c r="AZ189">
        <v>129.19999999999999</v>
      </c>
      <c r="BA189">
        <f t="shared" si="78"/>
        <v>129.19999999999999</v>
      </c>
      <c r="BB189">
        <v>131.30000000000001</v>
      </c>
      <c r="BC189">
        <f t="shared" si="79"/>
        <v>131.30000000000001</v>
      </c>
      <c r="BD189">
        <v>137.1</v>
      </c>
      <c r="BE189">
        <f t="shared" si="80"/>
        <v>137.1</v>
      </c>
      <c r="BG189" t="s">
        <v>33</v>
      </c>
      <c r="BH189">
        <v>2018</v>
      </c>
      <c r="BI189" t="s">
        <v>36</v>
      </c>
      <c r="BJ189">
        <v>142</v>
      </c>
      <c r="BK189">
        <f t="shared" si="54"/>
        <v>142</v>
      </c>
      <c r="BM189" t="s">
        <v>34</v>
      </c>
      <c r="BN189">
        <v>142.9</v>
      </c>
    </row>
    <row r="190" spans="1:66" x14ac:dyDescent="0.3">
      <c r="A190" t="s">
        <v>34</v>
      </c>
      <c r="B190">
        <v>2018</v>
      </c>
      <c r="C190" t="s">
        <v>38</v>
      </c>
      <c r="D190">
        <v>136.6</v>
      </c>
      <c r="E190">
        <f t="shared" si="55"/>
        <v>136.6</v>
      </c>
      <c r="F190">
        <v>146.6</v>
      </c>
      <c r="G190">
        <f t="shared" si="56"/>
        <v>146.6</v>
      </c>
      <c r="H190">
        <v>133.6</v>
      </c>
      <c r="I190">
        <f t="shared" si="57"/>
        <v>133.6</v>
      </c>
      <c r="J190">
        <v>142.1</v>
      </c>
      <c r="K190">
        <f t="shared" si="58"/>
        <v>142.1</v>
      </c>
      <c r="L190">
        <v>121</v>
      </c>
      <c r="M190">
        <f t="shared" si="59"/>
        <v>121</v>
      </c>
      <c r="N190">
        <v>154.6</v>
      </c>
      <c r="O190">
        <f t="shared" si="60"/>
        <v>154.6</v>
      </c>
      <c r="P190">
        <v>135.6</v>
      </c>
      <c r="Q190">
        <f t="shared" si="61"/>
        <v>135.6</v>
      </c>
      <c r="R190">
        <v>122.3</v>
      </c>
      <c r="S190">
        <f t="shared" si="62"/>
        <v>122.3</v>
      </c>
      <c r="T190">
        <v>109.6</v>
      </c>
      <c r="U190">
        <f t="shared" si="63"/>
        <v>109.6</v>
      </c>
      <c r="V190">
        <v>138.1</v>
      </c>
      <c r="W190">
        <f t="shared" si="64"/>
        <v>138.1</v>
      </c>
      <c r="X190">
        <v>129.9</v>
      </c>
      <c r="Y190">
        <f t="shared" si="65"/>
        <v>129.9</v>
      </c>
      <c r="Z190">
        <v>151.69999999999999</v>
      </c>
      <c r="AA190">
        <f t="shared" si="66"/>
        <v>151.69999999999999</v>
      </c>
      <c r="AB190">
        <v>138.1</v>
      </c>
      <c r="AC190">
        <f t="shared" si="67"/>
        <v>138.1</v>
      </c>
      <c r="AD190">
        <v>157.9</v>
      </c>
      <c r="AE190">
        <f t="shared" si="68"/>
        <v>157.9</v>
      </c>
      <c r="AF190">
        <v>146</v>
      </c>
      <c r="AG190">
        <f t="shared" si="69"/>
        <v>146</v>
      </c>
      <c r="AH190">
        <v>137.4</v>
      </c>
      <c r="AI190">
        <f t="shared" si="70"/>
        <v>137.4</v>
      </c>
      <c r="AJ190">
        <v>144.69999999999999</v>
      </c>
      <c r="AK190">
        <f t="shared" si="71"/>
        <v>144.69999999999999</v>
      </c>
      <c r="AL190">
        <v>143.19999999999999</v>
      </c>
      <c r="AN190">
        <v>136.9</v>
      </c>
      <c r="AO190">
        <f t="shared" si="72"/>
        <v>136.9</v>
      </c>
      <c r="AP190">
        <v>137.4</v>
      </c>
      <c r="AQ190">
        <f t="shared" si="73"/>
        <v>137.4</v>
      </c>
      <c r="AR190">
        <v>136</v>
      </c>
      <c r="AS190">
        <f t="shared" si="74"/>
        <v>136</v>
      </c>
      <c r="AT190">
        <v>122.9</v>
      </c>
      <c r="AU190">
        <f t="shared" si="75"/>
        <v>122.9</v>
      </c>
      <c r="AV190">
        <v>131.80000000000001</v>
      </c>
      <c r="AW190">
        <f t="shared" si="76"/>
        <v>131.80000000000001</v>
      </c>
      <c r="AX190">
        <v>142.1</v>
      </c>
      <c r="AY190">
        <f t="shared" si="77"/>
        <v>142.1</v>
      </c>
      <c r="AZ190">
        <v>129.9</v>
      </c>
      <c r="BA190">
        <f t="shared" si="78"/>
        <v>129.9</v>
      </c>
      <c r="BB190">
        <v>132.1</v>
      </c>
      <c r="BC190">
        <f t="shared" si="79"/>
        <v>132.1</v>
      </c>
      <c r="BD190">
        <v>137.80000000000001</v>
      </c>
      <c r="BE190">
        <f t="shared" si="80"/>
        <v>137.80000000000001</v>
      </c>
      <c r="BG190" t="s">
        <v>34</v>
      </c>
      <c r="BH190">
        <v>2018</v>
      </c>
      <c r="BI190" t="s">
        <v>36</v>
      </c>
      <c r="BJ190">
        <v>142</v>
      </c>
      <c r="BK190">
        <f t="shared" si="54"/>
        <v>142</v>
      </c>
      <c r="BM190" t="s">
        <v>34</v>
      </c>
      <c r="BN190">
        <v>143.19999999999999</v>
      </c>
    </row>
    <row r="191" spans="1:66" x14ac:dyDescent="0.3">
      <c r="A191" t="s">
        <v>34</v>
      </c>
      <c r="B191">
        <v>2018</v>
      </c>
      <c r="C191" t="s">
        <v>39</v>
      </c>
      <c r="D191">
        <v>136.9</v>
      </c>
      <c r="E191">
        <f t="shared" si="55"/>
        <v>136.9</v>
      </c>
      <c r="F191">
        <v>148.69999999999999</v>
      </c>
      <c r="G191">
        <f t="shared" si="56"/>
        <v>148.69999999999999</v>
      </c>
      <c r="H191">
        <v>135.6</v>
      </c>
      <c r="I191">
        <f t="shared" si="57"/>
        <v>135.6</v>
      </c>
      <c r="J191">
        <v>142.30000000000001</v>
      </c>
      <c r="K191">
        <f t="shared" si="58"/>
        <v>142.30000000000001</v>
      </c>
      <c r="L191">
        <v>121.3</v>
      </c>
      <c r="M191">
        <f t="shared" si="59"/>
        <v>121.3</v>
      </c>
      <c r="N191">
        <v>153.19999999999999</v>
      </c>
      <c r="O191">
        <f t="shared" si="60"/>
        <v>153.19999999999999</v>
      </c>
      <c r="P191">
        <v>143.69999999999999</v>
      </c>
      <c r="Q191">
        <f t="shared" si="61"/>
        <v>143.69999999999999</v>
      </c>
      <c r="R191">
        <v>121.4</v>
      </c>
      <c r="S191">
        <f t="shared" si="62"/>
        <v>121.4</v>
      </c>
      <c r="T191">
        <v>111.1</v>
      </c>
      <c r="U191">
        <f t="shared" si="63"/>
        <v>111.1</v>
      </c>
      <c r="V191">
        <v>138.4</v>
      </c>
      <c r="W191">
        <f t="shared" si="64"/>
        <v>138.4</v>
      </c>
      <c r="X191">
        <v>130.30000000000001</v>
      </c>
      <c r="Y191">
        <f t="shared" si="65"/>
        <v>130.30000000000001</v>
      </c>
      <c r="Z191">
        <v>151.80000000000001</v>
      </c>
      <c r="AA191">
        <f t="shared" si="66"/>
        <v>151.80000000000001</v>
      </c>
      <c r="AB191">
        <v>139.4</v>
      </c>
      <c r="AC191">
        <f t="shared" si="67"/>
        <v>139.4</v>
      </c>
      <c r="AD191">
        <v>158.30000000000001</v>
      </c>
      <c r="AE191">
        <f t="shared" si="68"/>
        <v>158.30000000000001</v>
      </c>
      <c r="AF191">
        <v>146.4</v>
      </c>
      <c r="AG191">
        <f t="shared" si="69"/>
        <v>146.4</v>
      </c>
      <c r="AH191">
        <v>138.1</v>
      </c>
      <c r="AI191">
        <f t="shared" si="70"/>
        <v>138.1</v>
      </c>
      <c r="AJ191">
        <v>145.19999999999999</v>
      </c>
      <c r="AK191">
        <f t="shared" si="71"/>
        <v>145.19999999999999</v>
      </c>
      <c r="AL191">
        <v>142.5</v>
      </c>
      <c r="AN191">
        <v>138.1</v>
      </c>
      <c r="AO191">
        <f t="shared" si="72"/>
        <v>138.1</v>
      </c>
      <c r="AP191">
        <v>137.9</v>
      </c>
      <c r="AQ191">
        <f t="shared" si="73"/>
        <v>137.9</v>
      </c>
      <c r="AR191">
        <v>136.19999999999999</v>
      </c>
      <c r="AS191">
        <f t="shared" si="74"/>
        <v>136.19999999999999</v>
      </c>
      <c r="AT191">
        <v>123.7</v>
      </c>
      <c r="AU191">
        <f t="shared" si="75"/>
        <v>123.7</v>
      </c>
      <c r="AV191">
        <v>132.6</v>
      </c>
      <c r="AW191">
        <f t="shared" si="76"/>
        <v>132.6</v>
      </c>
      <c r="AX191">
        <v>142.80000000000001</v>
      </c>
      <c r="AY191">
        <f t="shared" si="77"/>
        <v>142.80000000000001</v>
      </c>
      <c r="AZ191">
        <v>130.1</v>
      </c>
      <c r="BA191">
        <f t="shared" si="78"/>
        <v>130.1</v>
      </c>
      <c r="BB191">
        <v>132.6</v>
      </c>
      <c r="BC191">
        <f t="shared" si="79"/>
        <v>132.6</v>
      </c>
      <c r="BD191">
        <v>138.5</v>
      </c>
      <c r="BE191">
        <f t="shared" si="80"/>
        <v>138.5</v>
      </c>
      <c r="BG191" t="s">
        <v>30</v>
      </c>
      <c r="BH191">
        <v>2018</v>
      </c>
      <c r="BI191" t="s">
        <v>37</v>
      </c>
      <c r="BJ191" t="s">
        <v>32</v>
      </c>
      <c r="BK191">
        <f t="shared" si="54"/>
        <v>142.9</v>
      </c>
      <c r="BM191" t="s">
        <v>34</v>
      </c>
      <c r="BN191">
        <v>142.5</v>
      </c>
    </row>
    <row r="192" spans="1:66" x14ac:dyDescent="0.3">
      <c r="A192" t="s">
        <v>34</v>
      </c>
      <c r="B192">
        <v>2018</v>
      </c>
      <c r="C192" t="s">
        <v>40</v>
      </c>
      <c r="D192">
        <v>137.5</v>
      </c>
      <c r="E192">
        <f t="shared" si="55"/>
        <v>137.5</v>
      </c>
      <c r="F192">
        <v>149.1</v>
      </c>
      <c r="G192">
        <f t="shared" si="56"/>
        <v>149.1</v>
      </c>
      <c r="H192">
        <v>139.19999999999999</v>
      </c>
      <c r="I192">
        <f t="shared" si="57"/>
        <v>139.19999999999999</v>
      </c>
      <c r="J192">
        <v>142.5</v>
      </c>
      <c r="K192">
        <f t="shared" si="58"/>
        <v>142.5</v>
      </c>
      <c r="L192">
        <v>121.4</v>
      </c>
      <c r="M192">
        <f t="shared" si="59"/>
        <v>121.4</v>
      </c>
      <c r="N192">
        <v>151.6</v>
      </c>
      <c r="O192">
        <f t="shared" si="60"/>
        <v>151.6</v>
      </c>
      <c r="P192">
        <v>155.9</v>
      </c>
      <c r="Q192">
        <f t="shared" si="61"/>
        <v>155.9</v>
      </c>
      <c r="R192">
        <v>121.7</v>
      </c>
      <c r="S192">
        <f t="shared" si="62"/>
        <v>121.7</v>
      </c>
      <c r="T192">
        <v>113.5</v>
      </c>
      <c r="U192">
        <f t="shared" si="63"/>
        <v>113.5</v>
      </c>
      <c r="V192">
        <v>138.9</v>
      </c>
      <c r="W192">
        <f t="shared" si="64"/>
        <v>138.9</v>
      </c>
      <c r="X192">
        <v>130.30000000000001</v>
      </c>
      <c r="Y192">
        <f t="shared" si="65"/>
        <v>130.30000000000001</v>
      </c>
      <c r="Z192">
        <v>152.30000000000001</v>
      </c>
      <c r="AA192">
        <f t="shared" si="66"/>
        <v>152.30000000000001</v>
      </c>
      <c r="AB192">
        <v>141.4</v>
      </c>
      <c r="AC192">
        <f t="shared" si="67"/>
        <v>141.4</v>
      </c>
      <c r="AD192">
        <v>157.5</v>
      </c>
      <c r="AE192">
        <f t="shared" si="68"/>
        <v>157.5</v>
      </c>
      <c r="AF192">
        <v>146.80000000000001</v>
      </c>
      <c r="AG192">
        <f t="shared" si="69"/>
        <v>146.80000000000001</v>
      </c>
      <c r="AH192">
        <v>138.4</v>
      </c>
      <c r="AI192">
        <f t="shared" si="70"/>
        <v>138.4</v>
      </c>
      <c r="AJ192">
        <v>145.6</v>
      </c>
      <c r="AK192">
        <f t="shared" si="71"/>
        <v>145.6</v>
      </c>
      <c r="AL192">
        <v>143.6</v>
      </c>
      <c r="AN192">
        <v>139.69999999999999</v>
      </c>
      <c r="AO192">
        <f t="shared" si="72"/>
        <v>139.69999999999999</v>
      </c>
      <c r="AP192">
        <v>138.6</v>
      </c>
      <c r="AQ192">
        <f t="shared" si="73"/>
        <v>138.6</v>
      </c>
      <c r="AR192">
        <v>137</v>
      </c>
      <c r="AS192">
        <f t="shared" si="74"/>
        <v>137</v>
      </c>
      <c r="AT192">
        <v>123.6</v>
      </c>
      <c r="AU192">
        <f t="shared" si="75"/>
        <v>123.6</v>
      </c>
      <c r="AV192">
        <v>133.1</v>
      </c>
      <c r="AW192">
        <f t="shared" si="76"/>
        <v>133.1</v>
      </c>
      <c r="AX192">
        <v>144.69999999999999</v>
      </c>
      <c r="AY192">
        <f t="shared" si="77"/>
        <v>144.69999999999999</v>
      </c>
      <c r="AZ192">
        <v>130.1</v>
      </c>
      <c r="BA192">
        <f t="shared" si="78"/>
        <v>130.1</v>
      </c>
      <c r="BB192">
        <v>133.19999999999999</v>
      </c>
      <c r="BC192">
        <f t="shared" si="79"/>
        <v>133.19999999999999</v>
      </c>
      <c r="BD192">
        <v>139.80000000000001</v>
      </c>
      <c r="BE192">
        <f t="shared" si="80"/>
        <v>139.80000000000001</v>
      </c>
      <c r="BG192" t="s">
        <v>33</v>
      </c>
      <c r="BH192">
        <v>2018</v>
      </c>
      <c r="BI192" t="s">
        <v>37</v>
      </c>
      <c r="BJ192">
        <v>142.9</v>
      </c>
      <c r="BK192">
        <f t="shared" si="54"/>
        <v>142.9</v>
      </c>
      <c r="BM192" t="s">
        <v>34</v>
      </c>
      <c r="BN192">
        <v>143.6</v>
      </c>
    </row>
    <row r="193" spans="1:66" x14ac:dyDescent="0.3">
      <c r="A193" t="s">
        <v>34</v>
      </c>
      <c r="B193">
        <v>2018</v>
      </c>
      <c r="C193" t="s">
        <v>41</v>
      </c>
      <c r="D193">
        <v>138.30000000000001</v>
      </c>
      <c r="E193">
        <f t="shared" si="55"/>
        <v>138.30000000000001</v>
      </c>
      <c r="F193">
        <v>148</v>
      </c>
      <c r="G193">
        <f t="shared" si="56"/>
        <v>148</v>
      </c>
      <c r="H193">
        <v>138.1</v>
      </c>
      <c r="I193">
        <f t="shared" si="57"/>
        <v>138.1</v>
      </c>
      <c r="J193">
        <v>142.6</v>
      </c>
      <c r="K193">
        <f t="shared" si="58"/>
        <v>142.6</v>
      </c>
      <c r="L193">
        <v>122.2</v>
      </c>
      <c r="M193">
        <f t="shared" si="59"/>
        <v>122.2</v>
      </c>
      <c r="N193">
        <v>150.6</v>
      </c>
      <c r="O193">
        <f t="shared" si="60"/>
        <v>150.6</v>
      </c>
      <c r="P193">
        <v>156.6</v>
      </c>
      <c r="Q193">
        <f t="shared" si="61"/>
        <v>156.6</v>
      </c>
      <c r="R193">
        <v>122.4</v>
      </c>
      <c r="S193">
        <f t="shared" si="62"/>
        <v>122.4</v>
      </c>
      <c r="T193">
        <v>114.7</v>
      </c>
      <c r="U193">
        <f t="shared" si="63"/>
        <v>114.7</v>
      </c>
      <c r="V193">
        <v>139.4</v>
      </c>
      <c r="W193">
        <f t="shared" si="64"/>
        <v>139.4</v>
      </c>
      <c r="X193">
        <v>131.1</v>
      </c>
      <c r="Y193">
        <f t="shared" si="65"/>
        <v>131.1</v>
      </c>
      <c r="Z193">
        <v>153</v>
      </c>
      <c r="AA193">
        <f t="shared" si="66"/>
        <v>153</v>
      </c>
      <c r="AB193">
        <v>141.69999999999999</v>
      </c>
      <c r="AC193">
        <f t="shared" si="67"/>
        <v>141.69999999999999</v>
      </c>
      <c r="AD193">
        <v>157.9</v>
      </c>
      <c r="AE193">
        <f t="shared" si="68"/>
        <v>157.9</v>
      </c>
      <c r="AF193">
        <v>147.30000000000001</v>
      </c>
      <c r="AG193">
        <f t="shared" si="69"/>
        <v>147.30000000000001</v>
      </c>
      <c r="AH193">
        <v>138.80000000000001</v>
      </c>
      <c r="AI193">
        <f t="shared" si="70"/>
        <v>138.80000000000001</v>
      </c>
      <c r="AJ193">
        <v>146.1</v>
      </c>
      <c r="AK193">
        <f t="shared" si="71"/>
        <v>146.1</v>
      </c>
      <c r="AL193">
        <v>144.6</v>
      </c>
      <c r="AN193">
        <v>140.9</v>
      </c>
      <c r="AO193">
        <f t="shared" si="72"/>
        <v>140.9</v>
      </c>
      <c r="AP193">
        <v>139.4</v>
      </c>
      <c r="AQ193">
        <f t="shared" si="73"/>
        <v>139.4</v>
      </c>
      <c r="AR193">
        <v>137.69999999999999</v>
      </c>
      <c r="AS193">
        <f t="shared" si="74"/>
        <v>137.69999999999999</v>
      </c>
      <c r="AT193">
        <v>124.3</v>
      </c>
      <c r="AU193">
        <f t="shared" si="75"/>
        <v>124.3</v>
      </c>
      <c r="AV193">
        <v>133.6</v>
      </c>
      <c r="AW193">
        <f t="shared" si="76"/>
        <v>133.6</v>
      </c>
      <c r="AX193">
        <v>146</v>
      </c>
      <c r="AY193">
        <f t="shared" si="77"/>
        <v>146</v>
      </c>
      <c r="AZ193">
        <v>130.1</v>
      </c>
      <c r="BA193">
        <f t="shared" si="78"/>
        <v>130.1</v>
      </c>
      <c r="BB193">
        <v>133.9</v>
      </c>
      <c r="BC193">
        <f t="shared" si="79"/>
        <v>133.9</v>
      </c>
      <c r="BD193">
        <v>140.4</v>
      </c>
      <c r="BE193">
        <f t="shared" si="80"/>
        <v>140.4</v>
      </c>
      <c r="BG193" t="s">
        <v>34</v>
      </c>
      <c r="BH193">
        <v>2018</v>
      </c>
      <c r="BI193" t="s">
        <v>37</v>
      </c>
      <c r="BJ193">
        <v>142.9</v>
      </c>
      <c r="BK193">
        <f t="shared" si="54"/>
        <v>142.9</v>
      </c>
      <c r="BM193" t="s">
        <v>34</v>
      </c>
      <c r="BN193">
        <v>144.6</v>
      </c>
    </row>
    <row r="194" spans="1:66" x14ac:dyDescent="0.3">
      <c r="A194" t="s">
        <v>34</v>
      </c>
      <c r="B194">
        <v>2018</v>
      </c>
      <c r="C194" t="s">
        <v>42</v>
      </c>
      <c r="D194">
        <v>138.6</v>
      </c>
      <c r="E194">
        <f t="shared" si="55"/>
        <v>138.6</v>
      </c>
      <c r="F194">
        <v>145.80000000000001</v>
      </c>
      <c r="G194">
        <f t="shared" si="56"/>
        <v>145.80000000000001</v>
      </c>
      <c r="H194">
        <v>135.1</v>
      </c>
      <c r="I194">
        <f t="shared" si="57"/>
        <v>135.1</v>
      </c>
      <c r="J194">
        <v>142.9</v>
      </c>
      <c r="K194">
        <f t="shared" si="58"/>
        <v>142.9</v>
      </c>
      <c r="L194">
        <v>122.1</v>
      </c>
      <c r="M194">
        <f t="shared" si="59"/>
        <v>122.1</v>
      </c>
      <c r="N194">
        <v>145.4</v>
      </c>
      <c r="O194">
        <f t="shared" si="60"/>
        <v>145.4</v>
      </c>
      <c r="P194">
        <v>150</v>
      </c>
      <c r="Q194">
        <f t="shared" si="61"/>
        <v>150</v>
      </c>
      <c r="R194">
        <v>121.4</v>
      </c>
      <c r="S194">
        <f t="shared" si="62"/>
        <v>121.4</v>
      </c>
      <c r="T194">
        <v>113.7</v>
      </c>
      <c r="U194">
        <f t="shared" si="63"/>
        <v>113.7</v>
      </c>
      <c r="V194">
        <v>139.5</v>
      </c>
      <c r="W194">
        <f t="shared" si="64"/>
        <v>139.5</v>
      </c>
      <c r="X194">
        <v>130.80000000000001</v>
      </c>
      <c r="Y194">
        <f t="shared" si="65"/>
        <v>130.80000000000001</v>
      </c>
      <c r="Z194">
        <v>153.80000000000001</v>
      </c>
      <c r="AA194">
        <f t="shared" si="66"/>
        <v>153.80000000000001</v>
      </c>
      <c r="AB194">
        <v>140.4</v>
      </c>
      <c r="AC194">
        <f t="shared" si="67"/>
        <v>140.4</v>
      </c>
      <c r="AD194">
        <v>159.19999999999999</v>
      </c>
      <c r="AE194">
        <f t="shared" si="68"/>
        <v>159.19999999999999</v>
      </c>
      <c r="AF194">
        <v>147.69999999999999</v>
      </c>
      <c r="AG194">
        <f t="shared" si="69"/>
        <v>147.69999999999999</v>
      </c>
      <c r="AH194">
        <v>139.1</v>
      </c>
      <c r="AI194">
        <f t="shared" si="70"/>
        <v>139.1</v>
      </c>
      <c r="AJ194">
        <v>146.5</v>
      </c>
      <c r="AK194">
        <f t="shared" si="71"/>
        <v>146.5</v>
      </c>
      <c r="AL194">
        <v>145.30000000000001</v>
      </c>
      <c r="AN194">
        <v>142.30000000000001</v>
      </c>
      <c r="AO194">
        <f t="shared" si="72"/>
        <v>142.30000000000001</v>
      </c>
      <c r="AP194">
        <v>139.69999999999999</v>
      </c>
      <c r="AQ194">
        <f t="shared" si="73"/>
        <v>139.69999999999999</v>
      </c>
      <c r="AR194">
        <v>138.4</v>
      </c>
      <c r="AS194">
        <f t="shared" si="74"/>
        <v>138.4</v>
      </c>
      <c r="AT194">
        <v>126</v>
      </c>
      <c r="AU194">
        <f t="shared" si="75"/>
        <v>126</v>
      </c>
      <c r="AV194">
        <v>134.5</v>
      </c>
      <c r="AW194">
        <f t="shared" si="76"/>
        <v>134.5</v>
      </c>
      <c r="AX194">
        <v>146.19999999999999</v>
      </c>
      <c r="AY194">
        <f t="shared" si="77"/>
        <v>146.19999999999999</v>
      </c>
      <c r="AZ194">
        <v>130.9</v>
      </c>
      <c r="BA194">
        <f t="shared" si="78"/>
        <v>130.9</v>
      </c>
      <c r="BB194">
        <v>134.69999999999999</v>
      </c>
      <c r="BC194">
        <f t="shared" si="79"/>
        <v>134.69999999999999</v>
      </c>
      <c r="BD194">
        <v>140.19999999999999</v>
      </c>
      <c r="BE194">
        <f t="shared" si="80"/>
        <v>140.19999999999999</v>
      </c>
      <c r="BG194" t="s">
        <v>30</v>
      </c>
      <c r="BH194">
        <v>2018</v>
      </c>
      <c r="BI194" t="s">
        <v>38</v>
      </c>
      <c r="BJ194" t="s">
        <v>32</v>
      </c>
      <c r="BK194">
        <f t="shared" ref="BK194:BK257" si="81">IF(OR(BJ194="NA",  BJ194 = "-"),AVERAGE(BJ195:BJ196),BJ194)</f>
        <v>143.19999999999999</v>
      </c>
      <c r="BM194" t="s">
        <v>34</v>
      </c>
      <c r="BN194">
        <v>145.30000000000001</v>
      </c>
    </row>
    <row r="195" spans="1:66" x14ac:dyDescent="0.3">
      <c r="A195" t="s">
        <v>34</v>
      </c>
      <c r="B195">
        <v>2018</v>
      </c>
      <c r="C195" t="s">
        <v>43</v>
      </c>
      <c r="D195">
        <v>137.4</v>
      </c>
      <c r="E195">
        <f t="shared" ref="E195:E258" si="82">IF(OR(D195="NA",  D195 = "-"),AVERAGE(D196:D197),D195)</f>
        <v>137.4</v>
      </c>
      <c r="F195">
        <v>149.5</v>
      </c>
      <c r="G195">
        <f t="shared" ref="G195:G258" si="83">IF(OR(F195="NA",  F195 = "-"),AVERAGE(F196:F197),F195)</f>
        <v>149.5</v>
      </c>
      <c r="H195">
        <v>137.30000000000001</v>
      </c>
      <c r="I195">
        <f t="shared" ref="I195:I258" si="84">IF(OR(H195="NA",  H195 = "-"),AVERAGE(H196:H197),H195)</f>
        <v>137.30000000000001</v>
      </c>
      <c r="J195">
        <v>141.9</v>
      </c>
      <c r="K195">
        <f t="shared" ref="K195:K258" si="85">IF(OR(J195="NA",  J195 = "-"),AVERAGE(J196:J197),J195)</f>
        <v>141.9</v>
      </c>
      <c r="L195">
        <v>121.1</v>
      </c>
      <c r="M195">
        <f t="shared" ref="M195:M258" si="86">IF(OR(L195="NA",  L195 = "-"),AVERAGE(L196:L197),L195)</f>
        <v>121.1</v>
      </c>
      <c r="N195">
        <v>142.5</v>
      </c>
      <c r="O195">
        <f t="shared" ref="O195:O258" si="87">IF(OR(N195="NA",  N195 = "-"),AVERAGE(N196:N197),N195)</f>
        <v>142.5</v>
      </c>
      <c r="P195">
        <v>146.69999999999999</v>
      </c>
      <c r="Q195">
        <f t="shared" ref="Q195:Q258" si="88">IF(OR(P195="NA",  P195 = "-"),AVERAGE(P196:P197),P195)</f>
        <v>146.69999999999999</v>
      </c>
      <c r="R195">
        <v>119.1</v>
      </c>
      <c r="S195">
        <f t="shared" ref="S195:S258" si="89">IF(OR(R195="NA",  R195 = "-"),AVERAGE(R196:R197),R195)</f>
        <v>119.1</v>
      </c>
      <c r="T195">
        <v>111.9</v>
      </c>
      <c r="U195">
        <f t="shared" ref="U195:U258" si="90">IF(OR(T195="NA",  T195 = "-"),AVERAGE(T196:T197),T195)</f>
        <v>111.9</v>
      </c>
      <c r="V195">
        <v>141</v>
      </c>
      <c r="W195">
        <f t="shared" ref="W195:W258" si="91">IF(OR(V195="NA",  V195 = "-"),AVERAGE(V196:V197),V195)</f>
        <v>141</v>
      </c>
      <c r="X195">
        <v>133.6</v>
      </c>
      <c r="Y195">
        <f t="shared" ref="Y195:Y258" si="92">IF(OR(X195="NA",  X195 = "-"),AVERAGE(X196:X197),X195)</f>
        <v>133.6</v>
      </c>
      <c r="Z195">
        <v>154.5</v>
      </c>
      <c r="AA195">
        <f t="shared" ref="AA195:AA258" si="93">IF(OR(Z195="NA",  Z195 = "-"),AVERAGE(Z196:Z197),Z195)</f>
        <v>154.5</v>
      </c>
      <c r="AB195">
        <v>139.69999999999999</v>
      </c>
      <c r="AC195">
        <f t="shared" ref="AC195:AC258" si="94">IF(OR(AB195="NA",  AB195 = "-"),AVERAGE(AB196:AB197),AB195)</f>
        <v>139.69999999999999</v>
      </c>
      <c r="AD195">
        <v>162.6</v>
      </c>
      <c r="AE195">
        <f t="shared" ref="AE195:AE258" si="95">IF(OR(AD195="NA",  AD195 = "-"),AVERAGE(AD196:AD197),AD195)</f>
        <v>162.6</v>
      </c>
      <c r="AF195">
        <v>148</v>
      </c>
      <c r="AG195">
        <f t="shared" ref="AG195:AG258" si="96">IF(OR(AF195="NA",  AF195 = "-"),AVERAGE(AF196:AF197),AF195)</f>
        <v>148</v>
      </c>
      <c r="AH195">
        <v>139.19999999999999</v>
      </c>
      <c r="AI195">
        <f t="shared" ref="AI195:AI258" si="97">IF(OR(AH195="NA",  AH195 = "-"),AVERAGE(AH196:AH197),AH195)</f>
        <v>139.19999999999999</v>
      </c>
      <c r="AJ195">
        <v>146.80000000000001</v>
      </c>
      <c r="AK195">
        <f t="shared" ref="AK195:AK258" si="98">IF(OR(AJ195="NA",  AJ195 = "-"),AVERAGE(AJ196:AJ197),AJ195)</f>
        <v>146.80000000000001</v>
      </c>
      <c r="AL195">
        <v>146.9</v>
      </c>
      <c r="AN195">
        <v>145.30000000000001</v>
      </c>
      <c r="AO195">
        <f t="shared" ref="AO195:AO258" si="99">IF(OR(AN195="NA",  AN195 = "-"),AVERAGE(AN196:AN197),AN195)</f>
        <v>145.30000000000001</v>
      </c>
      <c r="AP195">
        <v>142.19999999999999</v>
      </c>
      <c r="AQ195">
        <f t="shared" ref="AQ195:AQ258" si="100">IF(OR(AP195="NA",  AP195 = "-"),AVERAGE(AP196:AP197),AP195)</f>
        <v>142.19999999999999</v>
      </c>
      <c r="AR195">
        <v>142.1</v>
      </c>
      <c r="AS195">
        <f t="shared" ref="AS195:AS258" si="101">IF(OR(AR195="NA",  AR195 = "-"),AVERAGE(AR196:AR197),AR195)</f>
        <v>142.1</v>
      </c>
      <c r="AT195">
        <v>125.5</v>
      </c>
      <c r="AU195">
        <f t="shared" ref="AU195:AU258" si="102">IF(OR(AT195="NA",  AT195 = "-"),AVERAGE(AT196:AT197),AT195)</f>
        <v>125.5</v>
      </c>
      <c r="AV195">
        <v>136.5</v>
      </c>
      <c r="AW195">
        <f t="shared" ref="AW195:AW258" si="103">IF(OR(AV195="NA",  AV195 = "-"),AVERAGE(AV196:AV197),AV195)</f>
        <v>136.5</v>
      </c>
      <c r="AX195">
        <v>147.80000000000001</v>
      </c>
      <c r="AY195">
        <f t="shared" ref="AY195:AY258" si="104">IF(OR(AX195="NA",  AX195 = "-"),AVERAGE(AX196:AX197),AX195)</f>
        <v>147.80000000000001</v>
      </c>
      <c r="AZ195">
        <v>132</v>
      </c>
      <c r="BA195">
        <f t="shared" ref="BA195:BA258" si="105">IF(OR(AZ195="NA",  AZ195 = "-"),AVERAGE(AZ196:AZ197),AZ195)</f>
        <v>132</v>
      </c>
      <c r="BB195">
        <v>136.30000000000001</v>
      </c>
      <c r="BC195">
        <f t="shared" ref="BC195:BC258" si="106">IF(OR(BB195="NA",  BB195 = "-"),AVERAGE(BB196:BB197),BB195)</f>
        <v>136.30000000000001</v>
      </c>
      <c r="BD195">
        <v>140.80000000000001</v>
      </c>
      <c r="BE195">
        <f t="shared" ref="BE195:BE258" si="107">IF(OR(BD195="NA",  BD195 = "-"),AVERAGE(BD196:BD197),BD195)</f>
        <v>140.80000000000001</v>
      </c>
      <c r="BG195" t="s">
        <v>33</v>
      </c>
      <c r="BH195">
        <v>2018</v>
      </c>
      <c r="BI195" t="s">
        <v>38</v>
      </c>
      <c r="BJ195">
        <v>143.19999999999999</v>
      </c>
      <c r="BK195">
        <f t="shared" si="81"/>
        <v>143.19999999999999</v>
      </c>
      <c r="BM195" t="s">
        <v>34</v>
      </c>
      <c r="BN195">
        <v>146.9</v>
      </c>
    </row>
    <row r="196" spans="1:66" x14ac:dyDescent="0.3">
      <c r="A196" t="s">
        <v>34</v>
      </c>
      <c r="B196">
        <v>2018</v>
      </c>
      <c r="C196" t="s">
        <v>45</v>
      </c>
      <c r="D196">
        <v>137.4</v>
      </c>
      <c r="E196">
        <f t="shared" si="82"/>
        <v>137.4</v>
      </c>
      <c r="F196">
        <v>149.19999999999999</v>
      </c>
      <c r="G196">
        <f t="shared" si="83"/>
        <v>149.19999999999999</v>
      </c>
      <c r="H196">
        <v>137.1</v>
      </c>
      <c r="I196">
        <f t="shared" si="84"/>
        <v>137.1</v>
      </c>
      <c r="J196">
        <v>141.80000000000001</v>
      </c>
      <c r="K196">
        <f t="shared" si="85"/>
        <v>141.80000000000001</v>
      </c>
      <c r="L196">
        <v>121.1</v>
      </c>
      <c r="M196">
        <f t="shared" si="86"/>
        <v>121.1</v>
      </c>
      <c r="N196">
        <v>142.80000000000001</v>
      </c>
      <c r="O196">
        <f t="shared" si="87"/>
        <v>142.80000000000001</v>
      </c>
      <c r="P196">
        <v>146.69999999999999</v>
      </c>
      <c r="Q196">
        <f t="shared" si="88"/>
        <v>146.69999999999999</v>
      </c>
      <c r="R196">
        <v>119.1</v>
      </c>
      <c r="S196">
        <f t="shared" si="89"/>
        <v>119.1</v>
      </c>
      <c r="T196">
        <v>111.9</v>
      </c>
      <c r="U196">
        <f t="shared" si="90"/>
        <v>111.9</v>
      </c>
      <c r="V196">
        <v>140.9</v>
      </c>
      <c r="W196">
        <f t="shared" si="91"/>
        <v>140.9</v>
      </c>
      <c r="X196">
        <v>133.5</v>
      </c>
      <c r="Y196">
        <f t="shared" si="92"/>
        <v>133.5</v>
      </c>
      <c r="Z196">
        <v>154.5</v>
      </c>
      <c r="AA196">
        <f t="shared" si="93"/>
        <v>154.5</v>
      </c>
      <c r="AB196">
        <v>139.69999999999999</v>
      </c>
      <c r="AC196">
        <f t="shared" si="94"/>
        <v>139.69999999999999</v>
      </c>
      <c r="AD196">
        <v>162.6</v>
      </c>
      <c r="AE196">
        <f t="shared" si="95"/>
        <v>162.6</v>
      </c>
      <c r="AF196">
        <v>148</v>
      </c>
      <c r="AG196">
        <f t="shared" si="96"/>
        <v>148</v>
      </c>
      <c r="AH196">
        <v>139.1</v>
      </c>
      <c r="AI196">
        <f t="shared" si="97"/>
        <v>139.1</v>
      </c>
      <c r="AJ196">
        <v>146.69999999999999</v>
      </c>
      <c r="AK196">
        <f t="shared" si="98"/>
        <v>146.69999999999999</v>
      </c>
      <c r="AL196">
        <v>146.9</v>
      </c>
      <c r="AN196">
        <v>145.1</v>
      </c>
      <c r="AO196">
        <f t="shared" si="99"/>
        <v>145.1</v>
      </c>
      <c r="AP196">
        <v>142.19999999999999</v>
      </c>
      <c r="AQ196">
        <f t="shared" si="100"/>
        <v>142.19999999999999</v>
      </c>
      <c r="AR196">
        <v>142.1</v>
      </c>
      <c r="AS196">
        <f t="shared" si="101"/>
        <v>142.1</v>
      </c>
      <c r="AT196">
        <v>125.5</v>
      </c>
      <c r="AU196">
        <f t="shared" si="102"/>
        <v>125.5</v>
      </c>
      <c r="AV196">
        <v>136.5</v>
      </c>
      <c r="AW196">
        <f t="shared" si="103"/>
        <v>136.5</v>
      </c>
      <c r="AX196">
        <v>147.80000000000001</v>
      </c>
      <c r="AY196">
        <f t="shared" si="104"/>
        <v>147.80000000000001</v>
      </c>
      <c r="AZ196">
        <v>132</v>
      </c>
      <c r="BA196">
        <f t="shared" si="105"/>
        <v>132</v>
      </c>
      <c r="BB196">
        <v>136.30000000000001</v>
      </c>
      <c r="BC196">
        <f t="shared" si="106"/>
        <v>136.30000000000001</v>
      </c>
      <c r="BD196">
        <v>140.80000000000001</v>
      </c>
      <c r="BE196">
        <f t="shared" si="107"/>
        <v>140.80000000000001</v>
      </c>
      <c r="BG196" t="s">
        <v>34</v>
      </c>
      <c r="BH196">
        <v>2018</v>
      </c>
      <c r="BI196" t="s">
        <v>38</v>
      </c>
      <c r="BJ196">
        <v>143.19999999999999</v>
      </c>
      <c r="BK196">
        <f t="shared" si="81"/>
        <v>143.19999999999999</v>
      </c>
      <c r="BM196" t="s">
        <v>34</v>
      </c>
      <c r="BN196">
        <v>146.9</v>
      </c>
    </row>
    <row r="197" spans="1:66" x14ac:dyDescent="0.3">
      <c r="A197" t="s">
        <v>34</v>
      </c>
      <c r="B197">
        <v>2018</v>
      </c>
      <c r="C197" t="s">
        <v>46</v>
      </c>
      <c r="D197">
        <v>137.5</v>
      </c>
      <c r="E197">
        <f t="shared" si="82"/>
        <v>137.5</v>
      </c>
      <c r="F197">
        <v>150.5</v>
      </c>
      <c r="G197">
        <f t="shared" si="83"/>
        <v>150.5</v>
      </c>
      <c r="H197">
        <v>138.80000000000001</v>
      </c>
      <c r="I197">
        <f t="shared" si="84"/>
        <v>138.80000000000001</v>
      </c>
      <c r="J197">
        <v>142.1</v>
      </c>
      <c r="K197">
        <f t="shared" si="85"/>
        <v>142.1</v>
      </c>
      <c r="L197">
        <v>122</v>
      </c>
      <c r="M197">
        <f t="shared" si="86"/>
        <v>122</v>
      </c>
      <c r="N197">
        <v>139.4</v>
      </c>
      <c r="O197">
        <f t="shared" si="87"/>
        <v>139.4</v>
      </c>
      <c r="P197">
        <v>135.19999999999999</v>
      </c>
      <c r="Q197">
        <f t="shared" si="88"/>
        <v>135.19999999999999</v>
      </c>
      <c r="R197">
        <v>119.8</v>
      </c>
      <c r="S197">
        <f t="shared" si="89"/>
        <v>119.8</v>
      </c>
      <c r="T197">
        <v>110.3</v>
      </c>
      <c r="U197">
        <f t="shared" si="90"/>
        <v>110.3</v>
      </c>
      <c r="V197">
        <v>140.6</v>
      </c>
      <c r="W197">
        <f t="shared" si="91"/>
        <v>140.6</v>
      </c>
      <c r="X197">
        <v>133.80000000000001</v>
      </c>
      <c r="Y197">
        <f t="shared" si="92"/>
        <v>133.80000000000001</v>
      </c>
      <c r="Z197">
        <v>154.6</v>
      </c>
      <c r="AA197">
        <f t="shared" si="93"/>
        <v>154.6</v>
      </c>
      <c r="AB197">
        <v>138.19999999999999</v>
      </c>
      <c r="AC197">
        <f t="shared" si="94"/>
        <v>138.19999999999999</v>
      </c>
      <c r="AD197">
        <v>163</v>
      </c>
      <c r="AE197">
        <f t="shared" si="95"/>
        <v>163</v>
      </c>
      <c r="AF197">
        <v>148.1</v>
      </c>
      <c r="AG197">
        <f t="shared" si="96"/>
        <v>148.1</v>
      </c>
      <c r="AH197">
        <v>139.4</v>
      </c>
      <c r="AI197">
        <f t="shared" si="97"/>
        <v>139.4</v>
      </c>
      <c r="AJ197">
        <v>146.80000000000001</v>
      </c>
      <c r="AK197">
        <f t="shared" si="98"/>
        <v>146.80000000000001</v>
      </c>
      <c r="AL197">
        <v>146.5</v>
      </c>
      <c r="AN197">
        <v>142.69999999999999</v>
      </c>
      <c r="AO197">
        <f t="shared" si="99"/>
        <v>142.69999999999999</v>
      </c>
      <c r="AP197">
        <v>143.19999999999999</v>
      </c>
      <c r="AQ197">
        <f t="shared" si="100"/>
        <v>143.19999999999999</v>
      </c>
      <c r="AR197">
        <v>144.9</v>
      </c>
      <c r="AS197">
        <f t="shared" si="101"/>
        <v>144.9</v>
      </c>
      <c r="AT197">
        <v>123.6</v>
      </c>
      <c r="AU197">
        <f t="shared" si="102"/>
        <v>123.6</v>
      </c>
      <c r="AV197">
        <v>136.80000000000001</v>
      </c>
      <c r="AW197">
        <f t="shared" si="103"/>
        <v>136.80000000000001</v>
      </c>
      <c r="AX197">
        <v>150.1</v>
      </c>
      <c r="AY197">
        <f t="shared" si="104"/>
        <v>150.1</v>
      </c>
      <c r="AZ197">
        <v>132.19999999999999</v>
      </c>
      <c r="BA197">
        <f t="shared" si="105"/>
        <v>132.19999999999999</v>
      </c>
      <c r="BB197">
        <v>136.80000000000001</v>
      </c>
      <c r="BC197">
        <f t="shared" si="106"/>
        <v>136.80000000000001</v>
      </c>
      <c r="BD197">
        <v>140.1</v>
      </c>
      <c r="BE197">
        <f t="shared" si="107"/>
        <v>140.1</v>
      </c>
      <c r="BG197" t="s">
        <v>30</v>
      </c>
      <c r="BH197">
        <v>2018</v>
      </c>
      <c r="BI197" t="s">
        <v>39</v>
      </c>
      <c r="BJ197" t="s">
        <v>32</v>
      </c>
      <c r="BK197">
        <f t="shared" si="81"/>
        <v>142.5</v>
      </c>
      <c r="BM197" t="s">
        <v>34</v>
      </c>
      <c r="BN197">
        <v>146.5</v>
      </c>
    </row>
    <row r="198" spans="1:66" x14ac:dyDescent="0.3">
      <c r="A198" t="s">
        <v>34</v>
      </c>
      <c r="B198">
        <v>2019</v>
      </c>
      <c r="C198" t="s">
        <v>31</v>
      </c>
      <c r="D198">
        <v>137.1</v>
      </c>
      <c r="E198">
        <f t="shared" si="82"/>
        <v>137.1</v>
      </c>
      <c r="F198">
        <v>151.4</v>
      </c>
      <c r="G198">
        <f t="shared" si="83"/>
        <v>151.4</v>
      </c>
      <c r="H198">
        <v>140.19999999999999</v>
      </c>
      <c r="I198">
        <f t="shared" si="84"/>
        <v>140.19999999999999</v>
      </c>
      <c r="J198">
        <v>142.1</v>
      </c>
      <c r="K198">
        <f t="shared" si="85"/>
        <v>142.1</v>
      </c>
      <c r="L198">
        <v>121.8</v>
      </c>
      <c r="M198">
        <f t="shared" si="86"/>
        <v>121.8</v>
      </c>
      <c r="N198">
        <v>135.4</v>
      </c>
      <c r="O198">
        <f t="shared" si="87"/>
        <v>135.4</v>
      </c>
      <c r="P198">
        <v>131.30000000000001</v>
      </c>
      <c r="Q198">
        <f t="shared" si="88"/>
        <v>131.30000000000001</v>
      </c>
      <c r="R198">
        <v>120.3</v>
      </c>
      <c r="S198">
        <f t="shared" si="89"/>
        <v>120.3</v>
      </c>
      <c r="T198">
        <v>109.1</v>
      </c>
      <c r="U198">
        <f t="shared" si="90"/>
        <v>109.1</v>
      </c>
      <c r="V198">
        <v>139.4</v>
      </c>
      <c r="W198">
        <f t="shared" si="91"/>
        <v>139.4</v>
      </c>
      <c r="X198">
        <v>133.30000000000001</v>
      </c>
      <c r="Y198">
        <f t="shared" si="92"/>
        <v>133.30000000000001</v>
      </c>
      <c r="Z198">
        <v>154.6</v>
      </c>
      <c r="AA198">
        <f t="shared" si="93"/>
        <v>154.6</v>
      </c>
      <c r="AB198">
        <v>137.4</v>
      </c>
      <c r="AC198">
        <f t="shared" si="94"/>
        <v>137.4</v>
      </c>
      <c r="AD198">
        <v>163.19999999999999</v>
      </c>
      <c r="AE198">
        <f t="shared" si="95"/>
        <v>163.19999999999999</v>
      </c>
      <c r="AF198">
        <v>147.6</v>
      </c>
      <c r="AG198">
        <f t="shared" si="96"/>
        <v>147.6</v>
      </c>
      <c r="AH198">
        <v>139</v>
      </c>
      <c r="AI198">
        <f t="shared" si="97"/>
        <v>139</v>
      </c>
      <c r="AJ198">
        <v>146.4</v>
      </c>
      <c r="AK198">
        <f t="shared" si="98"/>
        <v>146.4</v>
      </c>
      <c r="AL198">
        <v>147.69999999999999</v>
      </c>
      <c r="AN198">
        <v>139.5</v>
      </c>
      <c r="AO198">
        <f t="shared" si="99"/>
        <v>139.5</v>
      </c>
      <c r="AP198">
        <v>143.6</v>
      </c>
      <c r="AQ198">
        <f t="shared" si="100"/>
        <v>143.6</v>
      </c>
      <c r="AR198">
        <v>145.1</v>
      </c>
      <c r="AS198">
        <f t="shared" si="101"/>
        <v>145.1</v>
      </c>
      <c r="AT198">
        <v>123.3</v>
      </c>
      <c r="AU198">
        <f t="shared" si="102"/>
        <v>123.3</v>
      </c>
      <c r="AV198">
        <v>136.69999999999999</v>
      </c>
      <c r="AW198">
        <f t="shared" si="103"/>
        <v>136.69999999999999</v>
      </c>
      <c r="AX198">
        <v>150.19999999999999</v>
      </c>
      <c r="AY198">
        <f t="shared" si="104"/>
        <v>150.19999999999999</v>
      </c>
      <c r="AZ198">
        <v>132.80000000000001</v>
      </c>
      <c r="BA198">
        <f t="shared" si="105"/>
        <v>132.80000000000001</v>
      </c>
      <c r="BB198">
        <v>136.9</v>
      </c>
      <c r="BC198">
        <f t="shared" si="106"/>
        <v>136.9</v>
      </c>
      <c r="BD198">
        <v>139.6</v>
      </c>
      <c r="BE198">
        <f t="shared" si="107"/>
        <v>139.6</v>
      </c>
      <c r="BG198" t="s">
        <v>33</v>
      </c>
      <c r="BH198">
        <v>2018</v>
      </c>
      <c r="BI198" t="s">
        <v>39</v>
      </c>
      <c r="BJ198">
        <v>142.5</v>
      </c>
      <c r="BK198">
        <f t="shared" si="81"/>
        <v>142.5</v>
      </c>
      <c r="BM198" t="s">
        <v>34</v>
      </c>
      <c r="BN198">
        <v>147.69999999999999</v>
      </c>
    </row>
    <row r="199" spans="1:66" x14ac:dyDescent="0.3">
      <c r="A199" t="s">
        <v>34</v>
      </c>
      <c r="B199">
        <v>2019</v>
      </c>
      <c r="C199" t="s">
        <v>35</v>
      </c>
      <c r="D199">
        <v>137.6</v>
      </c>
      <c r="E199">
        <f t="shared" si="82"/>
        <v>137.6</v>
      </c>
      <c r="F199">
        <v>152</v>
      </c>
      <c r="G199">
        <f t="shared" si="83"/>
        <v>152</v>
      </c>
      <c r="H199">
        <v>141.5</v>
      </c>
      <c r="I199">
        <f t="shared" si="84"/>
        <v>141.5</v>
      </c>
      <c r="J199">
        <v>142.19999999999999</v>
      </c>
      <c r="K199">
        <f t="shared" si="85"/>
        <v>142.19999999999999</v>
      </c>
      <c r="L199">
        <v>122</v>
      </c>
      <c r="M199">
        <f t="shared" si="86"/>
        <v>122</v>
      </c>
      <c r="N199">
        <v>136.4</v>
      </c>
      <c r="O199">
        <f t="shared" si="87"/>
        <v>136.4</v>
      </c>
      <c r="P199">
        <v>129.69999999999999</v>
      </c>
      <c r="Q199">
        <f t="shared" si="88"/>
        <v>129.69999999999999</v>
      </c>
      <c r="R199">
        <v>121</v>
      </c>
      <c r="S199">
        <f t="shared" si="89"/>
        <v>121</v>
      </c>
      <c r="T199">
        <v>109</v>
      </c>
      <c r="U199">
        <f t="shared" si="90"/>
        <v>109</v>
      </c>
      <c r="V199">
        <v>139.69999999999999</v>
      </c>
      <c r="W199">
        <f t="shared" si="91"/>
        <v>139.69999999999999</v>
      </c>
      <c r="X199">
        <v>133.6</v>
      </c>
      <c r="Y199">
        <f t="shared" si="92"/>
        <v>133.6</v>
      </c>
      <c r="Z199">
        <v>154.9</v>
      </c>
      <c r="AA199">
        <f t="shared" si="93"/>
        <v>154.9</v>
      </c>
      <c r="AB199">
        <v>137.5</v>
      </c>
      <c r="AC199">
        <f t="shared" si="94"/>
        <v>137.5</v>
      </c>
      <c r="AD199">
        <v>163.4</v>
      </c>
      <c r="AE199">
        <f t="shared" si="95"/>
        <v>163.4</v>
      </c>
      <c r="AF199">
        <v>147.69999999999999</v>
      </c>
      <c r="AG199">
        <f t="shared" si="96"/>
        <v>147.69999999999999</v>
      </c>
      <c r="AH199">
        <v>139.69999999999999</v>
      </c>
      <c r="AI199">
        <f t="shared" si="97"/>
        <v>139.69999999999999</v>
      </c>
      <c r="AJ199">
        <v>146.5</v>
      </c>
      <c r="AK199">
        <f t="shared" si="98"/>
        <v>146.5</v>
      </c>
      <c r="AL199">
        <v>148.5</v>
      </c>
      <c r="AN199">
        <v>138.4</v>
      </c>
      <c r="AO199">
        <f t="shared" si="99"/>
        <v>138.4</v>
      </c>
      <c r="AP199">
        <v>143.69999999999999</v>
      </c>
      <c r="AQ199">
        <f t="shared" si="100"/>
        <v>143.69999999999999</v>
      </c>
      <c r="AR199">
        <v>145.6</v>
      </c>
      <c r="AS199">
        <f t="shared" si="101"/>
        <v>145.6</v>
      </c>
      <c r="AT199">
        <v>123.9</v>
      </c>
      <c r="AU199">
        <f t="shared" si="102"/>
        <v>123.9</v>
      </c>
      <c r="AV199">
        <v>137.1</v>
      </c>
      <c r="AW199">
        <f t="shared" si="103"/>
        <v>137.1</v>
      </c>
      <c r="AX199">
        <v>150.30000000000001</v>
      </c>
      <c r="AY199">
        <f t="shared" si="104"/>
        <v>150.30000000000001</v>
      </c>
      <c r="AZ199">
        <v>134.1</v>
      </c>
      <c r="BA199">
        <f t="shared" si="105"/>
        <v>134.1</v>
      </c>
      <c r="BB199">
        <v>137.4</v>
      </c>
      <c r="BC199">
        <f t="shared" si="106"/>
        <v>137.4</v>
      </c>
      <c r="BD199">
        <v>139.9</v>
      </c>
      <c r="BE199">
        <f t="shared" si="107"/>
        <v>139.9</v>
      </c>
      <c r="BG199" t="s">
        <v>34</v>
      </c>
      <c r="BH199">
        <v>2018</v>
      </c>
      <c r="BI199" t="s">
        <v>39</v>
      </c>
      <c r="BJ199">
        <v>142.5</v>
      </c>
      <c r="BK199">
        <f t="shared" si="81"/>
        <v>142.5</v>
      </c>
      <c r="BM199" t="s">
        <v>34</v>
      </c>
      <c r="BN199">
        <v>148.5</v>
      </c>
    </row>
    <row r="200" spans="1:66" x14ac:dyDescent="0.3">
      <c r="A200" t="s">
        <v>34</v>
      </c>
      <c r="B200">
        <v>2019</v>
      </c>
      <c r="C200" t="s">
        <v>36</v>
      </c>
      <c r="D200">
        <v>137.80000000000001</v>
      </c>
      <c r="E200">
        <f t="shared" si="82"/>
        <v>137.80000000000001</v>
      </c>
      <c r="F200">
        <v>153</v>
      </c>
      <c r="G200">
        <f t="shared" si="83"/>
        <v>153</v>
      </c>
      <c r="H200">
        <v>140.30000000000001</v>
      </c>
      <c r="I200">
        <f t="shared" si="84"/>
        <v>140.30000000000001</v>
      </c>
      <c r="J200">
        <v>142.30000000000001</v>
      </c>
      <c r="K200">
        <f t="shared" si="85"/>
        <v>142.30000000000001</v>
      </c>
      <c r="L200">
        <v>122</v>
      </c>
      <c r="M200">
        <f t="shared" si="86"/>
        <v>122</v>
      </c>
      <c r="N200">
        <v>137.6</v>
      </c>
      <c r="O200">
        <f t="shared" si="87"/>
        <v>137.6</v>
      </c>
      <c r="P200">
        <v>132.6</v>
      </c>
      <c r="Q200">
        <f t="shared" si="88"/>
        <v>132.6</v>
      </c>
      <c r="R200">
        <v>121.8</v>
      </c>
      <c r="S200">
        <f t="shared" si="89"/>
        <v>121.8</v>
      </c>
      <c r="T200">
        <v>109</v>
      </c>
      <c r="U200">
        <f t="shared" si="90"/>
        <v>109</v>
      </c>
      <c r="V200">
        <v>139.5</v>
      </c>
      <c r="W200">
        <f t="shared" si="91"/>
        <v>139.5</v>
      </c>
      <c r="X200">
        <v>133.69999999999999</v>
      </c>
      <c r="Y200">
        <f t="shared" si="92"/>
        <v>133.69999999999999</v>
      </c>
      <c r="Z200">
        <v>155.19999999999999</v>
      </c>
      <c r="AA200">
        <f t="shared" si="93"/>
        <v>155.19999999999999</v>
      </c>
      <c r="AB200">
        <v>138.1</v>
      </c>
      <c r="AC200">
        <f t="shared" si="94"/>
        <v>138.1</v>
      </c>
      <c r="AD200">
        <v>163.5</v>
      </c>
      <c r="AE200">
        <f t="shared" si="95"/>
        <v>163.5</v>
      </c>
      <c r="AF200">
        <v>147.9</v>
      </c>
      <c r="AG200">
        <f t="shared" si="96"/>
        <v>147.9</v>
      </c>
      <c r="AH200">
        <v>139.9</v>
      </c>
      <c r="AI200">
        <f t="shared" si="97"/>
        <v>139.9</v>
      </c>
      <c r="AJ200">
        <v>146.69999999999999</v>
      </c>
      <c r="AK200">
        <f t="shared" si="98"/>
        <v>146.69999999999999</v>
      </c>
      <c r="AL200">
        <v>149</v>
      </c>
      <c r="AN200">
        <v>139.69999999999999</v>
      </c>
      <c r="AO200">
        <f t="shared" si="99"/>
        <v>139.69999999999999</v>
      </c>
      <c r="AP200">
        <v>143.80000000000001</v>
      </c>
      <c r="AQ200">
        <f t="shared" si="100"/>
        <v>143.80000000000001</v>
      </c>
      <c r="AR200">
        <v>146.19999999999999</v>
      </c>
      <c r="AS200">
        <f t="shared" si="101"/>
        <v>146.19999999999999</v>
      </c>
      <c r="AT200">
        <v>124.6</v>
      </c>
      <c r="AU200">
        <f t="shared" si="102"/>
        <v>124.6</v>
      </c>
      <c r="AV200">
        <v>137.69999999999999</v>
      </c>
      <c r="AW200">
        <f t="shared" si="103"/>
        <v>137.69999999999999</v>
      </c>
      <c r="AX200">
        <v>150.30000000000001</v>
      </c>
      <c r="AY200">
        <f t="shared" si="104"/>
        <v>150.30000000000001</v>
      </c>
      <c r="AZ200">
        <v>133.4</v>
      </c>
      <c r="BA200">
        <f t="shared" si="105"/>
        <v>133.4</v>
      </c>
      <c r="BB200">
        <v>137.69999999999999</v>
      </c>
      <c r="BC200">
        <f t="shared" si="106"/>
        <v>137.69999999999999</v>
      </c>
      <c r="BD200">
        <v>140.4</v>
      </c>
      <c r="BE200">
        <f t="shared" si="107"/>
        <v>140.4</v>
      </c>
      <c r="BG200" t="s">
        <v>30</v>
      </c>
      <c r="BH200">
        <v>2018</v>
      </c>
      <c r="BI200" t="s">
        <v>40</v>
      </c>
      <c r="BJ200" t="s">
        <v>32</v>
      </c>
      <c r="BK200">
        <f t="shared" si="81"/>
        <v>143.6</v>
      </c>
      <c r="BM200" t="s">
        <v>34</v>
      </c>
      <c r="BN200">
        <v>149</v>
      </c>
    </row>
    <row r="201" spans="1:66" x14ac:dyDescent="0.3">
      <c r="A201" t="s">
        <v>34</v>
      </c>
      <c r="B201">
        <v>2019</v>
      </c>
      <c r="C201" t="s">
        <v>38</v>
      </c>
      <c r="D201">
        <v>138.30000000000001</v>
      </c>
      <c r="E201">
        <f t="shared" si="82"/>
        <v>138.30000000000001</v>
      </c>
      <c r="F201">
        <v>158.5</v>
      </c>
      <c r="G201">
        <f t="shared" si="83"/>
        <v>158.5</v>
      </c>
      <c r="H201">
        <v>136</v>
      </c>
      <c r="I201">
        <f t="shared" si="84"/>
        <v>136</v>
      </c>
      <c r="J201">
        <v>142.5</v>
      </c>
      <c r="K201">
        <f t="shared" si="85"/>
        <v>142.5</v>
      </c>
      <c r="L201">
        <v>122</v>
      </c>
      <c r="M201">
        <f t="shared" si="86"/>
        <v>122</v>
      </c>
      <c r="N201">
        <v>146.5</v>
      </c>
      <c r="O201">
        <f t="shared" si="87"/>
        <v>146.5</v>
      </c>
      <c r="P201">
        <v>143</v>
      </c>
      <c r="Q201">
        <f t="shared" si="88"/>
        <v>143</v>
      </c>
      <c r="R201">
        <v>124.9</v>
      </c>
      <c r="S201">
        <f t="shared" si="89"/>
        <v>124.9</v>
      </c>
      <c r="T201">
        <v>109.9</v>
      </c>
      <c r="U201">
        <f t="shared" si="90"/>
        <v>109.9</v>
      </c>
      <c r="V201">
        <v>139.9</v>
      </c>
      <c r="W201">
        <f t="shared" si="91"/>
        <v>139.9</v>
      </c>
      <c r="X201">
        <v>134</v>
      </c>
      <c r="Y201">
        <f t="shared" si="92"/>
        <v>134</v>
      </c>
      <c r="Z201">
        <v>155.5</v>
      </c>
      <c r="AA201">
        <f t="shared" si="93"/>
        <v>155.5</v>
      </c>
      <c r="AB201">
        <v>140.9</v>
      </c>
      <c r="AC201">
        <f t="shared" si="94"/>
        <v>140.9</v>
      </c>
      <c r="AD201">
        <v>164.1</v>
      </c>
      <c r="AE201">
        <f t="shared" si="95"/>
        <v>164.1</v>
      </c>
      <c r="AF201">
        <v>148.4</v>
      </c>
      <c r="AG201">
        <f t="shared" si="96"/>
        <v>148.4</v>
      </c>
      <c r="AH201">
        <v>140.4</v>
      </c>
      <c r="AI201">
        <f t="shared" si="97"/>
        <v>140.4</v>
      </c>
      <c r="AJ201">
        <v>147.30000000000001</v>
      </c>
      <c r="AK201">
        <f t="shared" si="98"/>
        <v>147.30000000000001</v>
      </c>
      <c r="AL201">
        <v>150.1</v>
      </c>
      <c r="AN201">
        <v>140.30000000000001</v>
      </c>
      <c r="AO201">
        <f t="shared" si="99"/>
        <v>140.30000000000001</v>
      </c>
      <c r="AP201">
        <v>143.69999999999999</v>
      </c>
      <c r="AQ201">
        <f t="shared" si="100"/>
        <v>143.69999999999999</v>
      </c>
      <c r="AR201">
        <v>146.9</v>
      </c>
      <c r="AS201">
        <f t="shared" si="101"/>
        <v>146.9</v>
      </c>
      <c r="AT201">
        <v>124.9</v>
      </c>
      <c r="AU201">
        <f t="shared" si="102"/>
        <v>124.9</v>
      </c>
      <c r="AV201">
        <v>139.19999999999999</v>
      </c>
      <c r="AW201">
        <f t="shared" si="103"/>
        <v>139.19999999999999</v>
      </c>
      <c r="AX201">
        <v>151.6</v>
      </c>
      <c r="AY201">
        <f t="shared" si="104"/>
        <v>151.6</v>
      </c>
      <c r="AZ201">
        <v>133.4</v>
      </c>
      <c r="BA201">
        <f t="shared" si="105"/>
        <v>133.4</v>
      </c>
      <c r="BB201">
        <v>138.19999999999999</v>
      </c>
      <c r="BC201">
        <f t="shared" si="106"/>
        <v>138.19999999999999</v>
      </c>
      <c r="BD201">
        <v>142</v>
      </c>
      <c r="BE201">
        <f t="shared" si="107"/>
        <v>142</v>
      </c>
      <c r="BG201" t="s">
        <v>33</v>
      </c>
      <c r="BH201">
        <v>2018</v>
      </c>
      <c r="BI201" t="s">
        <v>40</v>
      </c>
      <c r="BJ201">
        <v>143.6</v>
      </c>
      <c r="BK201">
        <f t="shared" si="81"/>
        <v>143.6</v>
      </c>
      <c r="BM201" t="s">
        <v>34</v>
      </c>
      <c r="BN201">
        <v>150.1</v>
      </c>
    </row>
    <row r="202" spans="1:66" x14ac:dyDescent="0.3">
      <c r="A202" t="s">
        <v>34</v>
      </c>
      <c r="B202">
        <v>2019</v>
      </c>
      <c r="C202" t="s">
        <v>39</v>
      </c>
      <c r="D202">
        <v>138.69999999999999</v>
      </c>
      <c r="E202">
        <f t="shared" si="82"/>
        <v>138.69999999999999</v>
      </c>
      <c r="F202">
        <v>162.1</v>
      </c>
      <c r="G202">
        <f t="shared" si="83"/>
        <v>162.1</v>
      </c>
      <c r="H202">
        <v>137.80000000000001</v>
      </c>
      <c r="I202">
        <f t="shared" si="84"/>
        <v>137.80000000000001</v>
      </c>
      <c r="J202">
        <v>143.30000000000001</v>
      </c>
      <c r="K202">
        <f t="shared" si="85"/>
        <v>143.30000000000001</v>
      </c>
      <c r="L202">
        <v>122.2</v>
      </c>
      <c r="M202">
        <f t="shared" si="86"/>
        <v>122.2</v>
      </c>
      <c r="N202">
        <v>146.80000000000001</v>
      </c>
      <c r="O202">
        <f t="shared" si="87"/>
        <v>146.80000000000001</v>
      </c>
      <c r="P202">
        <v>150.5</v>
      </c>
      <c r="Q202">
        <f t="shared" si="88"/>
        <v>150.5</v>
      </c>
      <c r="R202">
        <v>128.30000000000001</v>
      </c>
      <c r="S202">
        <f t="shared" si="89"/>
        <v>128.30000000000001</v>
      </c>
      <c r="T202">
        <v>111</v>
      </c>
      <c r="U202">
        <f t="shared" si="90"/>
        <v>111</v>
      </c>
      <c r="V202">
        <v>140.6</v>
      </c>
      <c r="W202">
        <f t="shared" si="91"/>
        <v>140.6</v>
      </c>
      <c r="X202">
        <v>134.19999999999999</v>
      </c>
      <c r="Y202">
        <f t="shared" si="92"/>
        <v>134.19999999999999</v>
      </c>
      <c r="Z202">
        <v>155.9</v>
      </c>
      <c r="AA202">
        <f t="shared" si="93"/>
        <v>155.9</v>
      </c>
      <c r="AB202">
        <v>142.69999999999999</v>
      </c>
      <c r="AC202">
        <f t="shared" si="94"/>
        <v>142.69999999999999</v>
      </c>
      <c r="AD202">
        <v>164.9</v>
      </c>
      <c r="AE202">
        <f t="shared" si="95"/>
        <v>164.9</v>
      </c>
      <c r="AF202">
        <v>148.6</v>
      </c>
      <c r="AG202">
        <f t="shared" si="96"/>
        <v>148.6</v>
      </c>
      <c r="AH202">
        <v>140.4</v>
      </c>
      <c r="AI202">
        <f t="shared" si="97"/>
        <v>140.4</v>
      </c>
      <c r="AJ202">
        <v>147.4</v>
      </c>
      <c r="AK202">
        <f t="shared" si="98"/>
        <v>147.4</v>
      </c>
      <c r="AL202">
        <v>149.4</v>
      </c>
      <c r="AN202">
        <v>141.19999999999999</v>
      </c>
      <c r="AO202">
        <f t="shared" si="99"/>
        <v>141.19999999999999</v>
      </c>
      <c r="AP202">
        <v>143.80000000000001</v>
      </c>
      <c r="AQ202">
        <f t="shared" si="100"/>
        <v>143.80000000000001</v>
      </c>
      <c r="AR202">
        <v>147.4</v>
      </c>
      <c r="AS202">
        <f t="shared" si="101"/>
        <v>147.4</v>
      </c>
      <c r="AT202">
        <v>124.6</v>
      </c>
      <c r="AU202">
        <f t="shared" si="102"/>
        <v>124.6</v>
      </c>
      <c r="AV202">
        <v>139.6</v>
      </c>
      <c r="AW202">
        <f t="shared" si="103"/>
        <v>139.6</v>
      </c>
      <c r="AX202">
        <v>152.5</v>
      </c>
      <c r="AY202">
        <f t="shared" si="104"/>
        <v>152.5</v>
      </c>
      <c r="AZ202">
        <v>134.30000000000001</v>
      </c>
      <c r="BA202">
        <f t="shared" si="105"/>
        <v>134.30000000000001</v>
      </c>
      <c r="BB202">
        <v>138.6</v>
      </c>
      <c r="BC202">
        <f t="shared" si="106"/>
        <v>138.6</v>
      </c>
      <c r="BD202">
        <v>142.9</v>
      </c>
      <c r="BE202">
        <f t="shared" si="107"/>
        <v>142.9</v>
      </c>
      <c r="BG202" t="s">
        <v>34</v>
      </c>
      <c r="BH202">
        <v>2018</v>
      </c>
      <c r="BI202" t="s">
        <v>40</v>
      </c>
      <c r="BJ202">
        <v>143.6</v>
      </c>
      <c r="BK202">
        <f t="shared" si="81"/>
        <v>143.6</v>
      </c>
      <c r="BM202" t="s">
        <v>34</v>
      </c>
      <c r="BN202">
        <v>149.4</v>
      </c>
    </row>
    <row r="203" spans="1:66" x14ac:dyDescent="0.3">
      <c r="A203" t="s">
        <v>34</v>
      </c>
      <c r="B203">
        <v>2019</v>
      </c>
      <c r="C203" t="s">
        <v>40</v>
      </c>
      <c r="D203">
        <v>139.30000000000001</v>
      </c>
      <c r="E203">
        <f t="shared" si="82"/>
        <v>139.30000000000001</v>
      </c>
      <c r="F203">
        <v>162.69999999999999</v>
      </c>
      <c r="G203">
        <f t="shared" si="83"/>
        <v>162.69999999999999</v>
      </c>
      <c r="H203">
        <v>140</v>
      </c>
      <c r="I203">
        <f t="shared" si="84"/>
        <v>140</v>
      </c>
      <c r="J203">
        <v>144</v>
      </c>
      <c r="K203">
        <f t="shared" si="85"/>
        <v>144</v>
      </c>
      <c r="L203">
        <v>122.5</v>
      </c>
      <c r="M203">
        <f t="shared" si="86"/>
        <v>122.5</v>
      </c>
      <c r="N203">
        <v>150.30000000000001</v>
      </c>
      <c r="O203">
        <f t="shared" si="87"/>
        <v>150.30000000000001</v>
      </c>
      <c r="P203">
        <v>160.30000000000001</v>
      </c>
      <c r="Q203">
        <f t="shared" si="88"/>
        <v>160.30000000000001</v>
      </c>
      <c r="R203">
        <v>130</v>
      </c>
      <c r="S203">
        <f t="shared" si="89"/>
        <v>130</v>
      </c>
      <c r="T203">
        <v>111.1</v>
      </c>
      <c r="U203">
        <f t="shared" si="90"/>
        <v>111.1</v>
      </c>
      <c r="V203">
        <v>141.69999999999999</v>
      </c>
      <c r="W203">
        <f t="shared" si="91"/>
        <v>141.69999999999999</v>
      </c>
      <c r="X203">
        <v>134.69999999999999</v>
      </c>
      <c r="Y203">
        <f t="shared" si="92"/>
        <v>134.69999999999999</v>
      </c>
      <c r="Z203">
        <v>156.19999999999999</v>
      </c>
      <c r="AA203">
        <f t="shared" si="93"/>
        <v>156.19999999999999</v>
      </c>
      <c r="AB203">
        <v>144.69999999999999</v>
      </c>
      <c r="AC203">
        <f t="shared" si="94"/>
        <v>144.69999999999999</v>
      </c>
      <c r="AD203">
        <v>165.2</v>
      </c>
      <c r="AE203">
        <f t="shared" si="95"/>
        <v>165.2</v>
      </c>
      <c r="AF203">
        <v>148.9</v>
      </c>
      <c r="AG203">
        <f t="shared" si="96"/>
        <v>148.9</v>
      </c>
      <c r="AH203">
        <v>140.5</v>
      </c>
      <c r="AI203">
        <f t="shared" si="97"/>
        <v>140.5</v>
      </c>
      <c r="AJ203">
        <v>147.6</v>
      </c>
      <c r="AK203">
        <f t="shared" si="98"/>
        <v>147.6</v>
      </c>
      <c r="AL203">
        <v>150.6</v>
      </c>
      <c r="AN203">
        <v>139.30000000000001</v>
      </c>
      <c r="AO203">
        <f t="shared" si="99"/>
        <v>139.30000000000001</v>
      </c>
      <c r="AP203">
        <v>144.19999999999999</v>
      </c>
      <c r="AQ203">
        <f t="shared" si="100"/>
        <v>144.19999999999999</v>
      </c>
      <c r="AR203">
        <v>147.9</v>
      </c>
      <c r="AS203">
        <f t="shared" si="101"/>
        <v>147.9</v>
      </c>
      <c r="AT203">
        <v>125.6</v>
      </c>
      <c r="AU203">
        <f t="shared" si="102"/>
        <v>125.6</v>
      </c>
      <c r="AV203">
        <v>140.5</v>
      </c>
      <c r="AW203">
        <f t="shared" si="103"/>
        <v>140.5</v>
      </c>
      <c r="AX203">
        <v>154</v>
      </c>
      <c r="AY203">
        <f t="shared" si="104"/>
        <v>154</v>
      </c>
      <c r="AZ203">
        <v>135.69999999999999</v>
      </c>
      <c r="BA203">
        <f t="shared" si="105"/>
        <v>135.69999999999999</v>
      </c>
      <c r="BB203">
        <v>139.5</v>
      </c>
      <c r="BC203">
        <f t="shared" si="106"/>
        <v>139.5</v>
      </c>
      <c r="BD203">
        <v>144.19999999999999</v>
      </c>
      <c r="BE203">
        <f t="shared" si="107"/>
        <v>144.19999999999999</v>
      </c>
      <c r="BG203" t="s">
        <v>30</v>
      </c>
      <c r="BH203">
        <v>2018</v>
      </c>
      <c r="BI203" t="s">
        <v>41</v>
      </c>
      <c r="BJ203" t="s">
        <v>32</v>
      </c>
      <c r="BK203">
        <f t="shared" si="81"/>
        <v>144.6</v>
      </c>
      <c r="BM203" t="s">
        <v>34</v>
      </c>
      <c r="BN203">
        <v>150.6</v>
      </c>
    </row>
    <row r="204" spans="1:66" x14ac:dyDescent="0.3">
      <c r="A204" t="s">
        <v>34</v>
      </c>
      <c r="B204">
        <v>2019</v>
      </c>
      <c r="C204" t="s">
        <v>41</v>
      </c>
      <c r="D204">
        <v>140.1</v>
      </c>
      <c r="E204">
        <f t="shared" si="82"/>
        <v>140.1</v>
      </c>
      <c r="F204">
        <v>160.6</v>
      </c>
      <c r="G204">
        <f t="shared" si="83"/>
        <v>160.6</v>
      </c>
      <c r="H204">
        <v>138.5</v>
      </c>
      <c r="I204">
        <f t="shared" si="84"/>
        <v>138.5</v>
      </c>
      <c r="J204">
        <v>144.69999999999999</v>
      </c>
      <c r="K204">
        <f t="shared" si="85"/>
        <v>144.69999999999999</v>
      </c>
      <c r="L204">
        <v>122.9</v>
      </c>
      <c r="M204">
        <f t="shared" si="86"/>
        <v>122.9</v>
      </c>
      <c r="N204">
        <v>149.4</v>
      </c>
      <c r="O204">
        <f t="shared" si="87"/>
        <v>149.4</v>
      </c>
      <c r="P204">
        <v>167.4</v>
      </c>
      <c r="Q204">
        <f t="shared" si="88"/>
        <v>167.4</v>
      </c>
      <c r="R204">
        <v>130.9</v>
      </c>
      <c r="S204">
        <f t="shared" si="89"/>
        <v>130.9</v>
      </c>
      <c r="T204">
        <v>112</v>
      </c>
      <c r="U204">
        <f t="shared" si="90"/>
        <v>112</v>
      </c>
      <c r="V204">
        <v>142.6</v>
      </c>
      <c r="W204">
        <f t="shared" si="91"/>
        <v>142.6</v>
      </c>
      <c r="X204">
        <v>134.9</v>
      </c>
      <c r="Y204">
        <f t="shared" si="92"/>
        <v>134.9</v>
      </c>
      <c r="Z204">
        <v>156.6</v>
      </c>
      <c r="AA204">
        <f t="shared" si="93"/>
        <v>156.6</v>
      </c>
      <c r="AB204">
        <v>145.9</v>
      </c>
      <c r="AC204">
        <f t="shared" si="94"/>
        <v>145.9</v>
      </c>
      <c r="AD204">
        <v>165.8</v>
      </c>
      <c r="AE204">
        <f t="shared" si="95"/>
        <v>165.8</v>
      </c>
      <c r="AF204">
        <v>149.1</v>
      </c>
      <c r="AG204">
        <f t="shared" si="96"/>
        <v>149.1</v>
      </c>
      <c r="AH204">
        <v>140.6</v>
      </c>
      <c r="AI204">
        <f t="shared" si="97"/>
        <v>140.6</v>
      </c>
      <c r="AJ204">
        <v>147.9</v>
      </c>
      <c r="AK204">
        <f t="shared" si="98"/>
        <v>147.9</v>
      </c>
      <c r="AL204">
        <v>151.6</v>
      </c>
      <c r="AN204">
        <v>138.5</v>
      </c>
      <c r="AO204">
        <f t="shared" si="99"/>
        <v>138.5</v>
      </c>
      <c r="AP204">
        <v>144.5</v>
      </c>
      <c r="AQ204">
        <f t="shared" si="100"/>
        <v>144.5</v>
      </c>
      <c r="AR204">
        <v>148.5</v>
      </c>
      <c r="AS204">
        <f t="shared" si="101"/>
        <v>148.5</v>
      </c>
      <c r="AT204">
        <v>125.8</v>
      </c>
      <c r="AU204">
        <f t="shared" si="102"/>
        <v>125.8</v>
      </c>
      <c r="AV204">
        <v>140.9</v>
      </c>
      <c r="AW204">
        <f t="shared" si="103"/>
        <v>140.9</v>
      </c>
      <c r="AX204">
        <v>154.9</v>
      </c>
      <c r="AY204">
        <f t="shared" si="104"/>
        <v>154.9</v>
      </c>
      <c r="AZ204">
        <v>138.4</v>
      </c>
      <c r="BA204">
        <f t="shared" si="105"/>
        <v>138.4</v>
      </c>
      <c r="BB204">
        <v>140.19999999999999</v>
      </c>
      <c r="BC204">
        <f t="shared" si="106"/>
        <v>140.19999999999999</v>
      </c>
      <c r="BD204">
        <v>145</v>
      </c>
      <c r="BE204">
        <f t="shared" si="107"/>
        <v>145</v>
      </c>
      <c r="BG204" t="s">
        <v>33</v>
      </c>
      <c r="BH204">
        <v>2018</v>
      </c>
      <c r="BI204" t="s">
        <v>41</v>
      </c>
      <c r="BJ204">
        <v>144.6</v>
      </c>
      <c r="BK204">
        <f t="shared" si="81"/>
        <v>144.6</v>
      </c>
      <c r="BM204" t="s">
        <v>34</v>
      </c>
      <c r="BN204">
        <v>151.6</v>
      </c>
    </row>
    <row r="205" spans="1:66" x14ac:dyDescent="0.3">
      <c r="A205" t="s">
        <v>34</v>
      </c>
      <c r="B205">
        <v>2019</v>
      </c>
      <c r="C205" t="s">
        <v>42</v>
      </c>
      <c r="D205">
        <v>140.9</v>
      </c>
      <c r="E205">
        <f t="shared" si="82"/>
        <v>140.9</v>
      </c>
      <c r="F205">
        <v>160.80000000000001</v>
      </c>
      <c r="G205">
        <f t="shared" si="83"/>
        <v>160.80000000000001</v>
      </c>
      <c r="H205">
        <v>139.6</v>
      </c>
      <c r="I205">
        <f t="shared" si="84"/>
        <v>139.6</v>
      </c>
      <c r="J205">
        <v>145.4</v>
      </c>
      <c r="K205">
        <f t="shared" si="85"/>
        <v>145.4</v>
      </c>
      <c r="L205">
        <v>123.5</v>
      </c>
      <c r="M205">
        <f t="shared" si="86"/>
        <v>123.5</v>
      </c>
      <c r="N205">
        <v>146.6</v>
      </c>
      <c r="O205">
        <f t="shared" si="87"/>
        <v>146.6</v>
      </c>
      <c r="P205">
        <v>173.2</v>
      </c>
      <c r="Q205">
        <f t="shared" si="88"/>
        <v>173.2</v>
      </c>
      <c r="R205">
        <v>131.6</v>
      </c>
      <c r="S205">
        <f t="shared" si="89"/>
        <v>131.6</v>
      </c>
      <c r="T205">
        <v>113.2</v>
      </c>
      <c r="U205">
        <f t="shared" si="90"/>
        <v>113.2</v>
      </c>
      <c r="V205">
        <v>144.1</v>
      </c>
      <c r="W205">
        <f t="shared" si="91"/>
        <v>144.1</v>
      </c>
      <c r="X205">
        <v>135</v>
      </c>
      <c r="Y205">
        <f t="shared" si="92"/>
        <v>135</v>
      </c>
      <c r="Z205">
        <v>156.80000000000001</v>
      </c>
      <c r="AA205">
        <f t="shared" si="93"/>
        <v>156.80000000000001</v>
      </c>
      <c r="AB205">
        <v>147</v>
      </c>
      <c r="AC205">
        <f t="shared" si="94"/>
        <v>147</v>
      </c>
      <c r="AD205">
        <v>166.5</v>
      </c>
      <c r="AE205">
        <f t="shared" si="95"/>
        <v>166.5</v>
      </c>
      <c r="AF205">
        <v>149.19999999999999</v>
      </c>
      <c r="AG205">
        <f t="shared" si="96"/>
        <v>149.19999999999999</v>
      </c>
      <c r="AH205">
        <v>140.6</v>
      </c>
      <c r="AI205">
        <f t="shared" si="97"/>
        <v>140.6</v>
      </c>
      <c r="AJ205">
        <v>147.9</v>
      </c>
      <c r="AK205">
        <f t="shared" si="98"/>
        <v>147.9</v>
      </c>
      <c r="AL205">
        <v>152.19999999999999</v>
      </c>
      <c r="AN205">
        <v>139.19999999999999</v>
      </c>
      <c r="AO205">
        <f t="shared" si="99"/>
        <v>139.19999999999999</v>
      </c>
      <c r="AP205">
        <v>144.6</v>
      </c>
      <c r="AQ205">
        <f t="shared" si="100"/>
        <v>144.6</v>
      </c>
      <c r="AR205">
        <v>149</v>
      </c>
      <c r="AS205">
        <f t="shared" si="101"/>
        <v>149</v>
      </c>
      <c r="AT205">
        <v>126.1</v>
      </c>
      <c r="AU205">
        <f t="shared" si="102"/>
        <v>126.1</v>
      </c>
      <c r="AV205">
        <v>141.30000000000001</v>
      </c>
      <c r="AW205">
        <f t="shared" si="103"/>
        <v>141.30000000000001</v>
      </c>
      <c r="AX205">
        <v>155.19999999999999</v>
      </c>
      <c r="AY205">
        <f t="shared" si="104"/>
        <v>155.19999999999999</v>
      </c>
      <c r="AZ205">
        <v>139.69999999999999</v>
      </c>
      <c r="BA205">
        <f t="shared" si="105"/>
        <v>139.69999999999999</v>
      </c>
      <c r="BB205">
        <v>140.69999999999999</v>
      </c>
      <c r="BC205">
        <f t="shared" si="106"/>
        <v>140.69999999999999</v>
      </c>
      <c r="BD205">
        <v>145.80000000000001</v>
      </c>
      <c r="BE205">
        <f t="shared" si="107"/>
        <v>145.80000000000001</v>
      </c>
      <c r="BG205" t="s">
        <v>34</v>
      </c>
      <c r="BH205">
        <v>2018</v>
      </c>
      <c r="BI205" t="s">
        <v>41</v>
      </c>
      <c r="BJ205">
        <v>144.6</v>
      </c>
      <c r="BK205">
        <f t="shared" si="81"/>
        <v>144.6</v>
      </c>
      <c r="BM205" t="s">
        <v>34</v>
      </c>
      <c r="BN205">
        <v>152.19999999999999</v>
      </c>
    </row>
    <row r="206" spans="1:66" x14ac:dyDescent="0.3">
      <c r="A206" t="s">
        <v>34</v>
      </c>
      <c r="B206">
        <v>2019</v>
      </c>
      <c r="C206" t="s">
        <v>43</v>
      </c>
      <c r="D206">
        <v>141.80000000000001</v>
      </c>
      <c r="E206">
        <f t="shared" si="82"/>
        <v>141.80000000000001</v>
      </c>
      <c r="F206">
        <v>161</v>
      </c>
      <c r="G206">
        <f t="shared" si="83"/>
        <v>161</v>
      </c>
      <c r="H206">
        <v>142.6</v>
      </c>
      <c r="I206">
        <f t="shared" si="84"/>
        <v>142.6</v>
      </c>
      <c r="J206">
        <v>146.19999999999999</v>
      </c>
      <c r="K206">
        <f t="shared" si="85"/>
        <v>146.19999999999999</v>
      </c>
      <c r="L206">
        <v>123.9</v>
      </c>
      <c r="M206">
        <f t="shared" si="86"/>
        <v>123.9</v>
      </c>
      <c r="N206">
        <v>148</v>
      </c>
      <c r="O206">
        <f t="shared" si="87"/>
        <v>148</v>
      </c>
      <c r="P206">
        <v>188.4</v>
      </c>
      <c r="Q206">
        <f t="shared" si="88"/>
        <v>188.4</v>
      </c>
      <c r="R206">
        <v>132.5</v>
      </c>
      <c r="S206">
        <f t="shared" si="89"/>
        <v>132.5</v>
      </c>
      <c r="T206">
        <v>114</v>
      </c>
      <c r="U206">
        <f t="shared" si="90"/>
        <v>114</v>
      </c>
      <c r="V206">
        <v>145.4</v>
      </c>
      <c r="W206">
        <f t="shared" si="91"/>
        <v>145.4</v>
      </c>
      <c r="X206">
        <v>135.1</v>
      </c>
      <c r="Y206">
        <f t="shared" si="92"/>
        <v>135.1</v>
      </c>
      <c r="Z206">
        <v>157.1</v>
      </c>
      <c r="AA206">
        <f t="shared" si="93"/>
        <v>157.1</v>
      </c>
      <c r="AB206">
        <v>149.6</v>
      </c>
      <c r="AC206">
        <f t="shared" si="94"/>
        <v>149.6</v>
      </c>
      <c r="AD206">
        <v>167.1</v>
      </c>
      <c r="AE206">
        <f t="shared" si="95"/>
        <v>167.1</v>
      </c>
      <c r="AF206">
        <v>149.4</v>
      </c>
      <c r="AG206">
        <f t="shared" si="96"/>
        <v>149.4</v>
      </c>
      <c r="AH206">
        <v>140.80000000000001</v>
      </c>
      <c r="AI206">
        <f t="shared" si="97"/>
        <v>140.80000000000001</v>
      </c>
      <c r="AJ206">
        <v>148.19999999999999</v>
      </c>
      <c r="AK206">
        <f t="shared" si="98"/>
        <v>148.19999999999999</v>
      </c>
      <c r="AL206">
        <v>153</v>
      </c>
      <c r="AN206">
        <v>140.6</v>
      </c>
      <c r="AO206">
        <f t="shared" si="99"/>
        <v>140.6</v>
      </c>
      <c r="AP206">
        <v>145</v>
      </c>
      <c r="AQ206">
        <f t="shared" si="100"/>
        <v>145</v>
      </c>
      <c r="AR206">
        <v>149.4</v>
      </c>
      <c r="AS206">
        <f t="shared" si="101"/>
        <v>149.4</v>
      </c>
      <c r="AT206">
        <v>126.3</v>
      </c>
      <c r="AU206">
        <f t="shared" si="102"/>
        <v>126.3</v>
      </c>
      <c r="AV206">
        <v>141.69999999999999</v>
      </c>
      <c r="AW206">
        <f t="shared" si="103"/>
        <v>141.69999999999999</v>
      </c>
      <c r="AX206">
        <v>155.4</v>
      </c>
      <c r="AY206">
        <f t="shared" si="104"/>
        <v>155.4</v>
      </c>
      <c r="AZ206">
        <v>140</v>
      </c>
      <c r="BA206">
        <f t="shared" si="105"/>
        <v>140</v>
      </c>
      <c r="BB206">
        <v>141</v>
      </c>
      <c r="BC206">
        <f t="shared" si="106"/>
        <v>141</v>
      </c>
      <c r="BD206">
        <v>147.19999999999999</v>
      </c>
      <c r="BE206">
        <f t="shared" si="107"/>
        <v>147.19999999999999</v>
      </c>
      <c r="BG206" t="s">
        <v>30</v>
      </c>
      <c r="BH206">
        <v>2018</v>
      </c>
      <c r="BI206" t="s">
        <v>42</v>
      </c>
      <c r="BJ206" t="s">
        <v>32</v>
      </c>
      <c r="BK206">
        <f t="shared" si="81"/>
        <v>145.30000000000001</v>
      </c>
      <c r="BM206" t="s">
        <v>34</v>
      </c>
      <c r="BN206">
        <v>153</v>
      </c>
    </row>
    <row r="207" spans="1:66" x14ac:dyDescent="0.3">
      <c r="A207" t="s">
        <v>34</v>
      </c>
      <c r="B207">
        <v>2019</v>
      </c>
      <c r="C207" t="s">
        <v>45</v>
      </c>
      <c r="D207">
        <v>142.5</v>
      </c>
      <c r="E207">
        <f t="shared" si="82"/>
        <v>142.5</v>
      </c>
      <c r="F207">
        <v>163.19999999999999</v>
      </c>
      <c r="G207">
        <f t="shared" si="83"/>
        <v>163.19999999999999</v>
      </c>
      <c r="H207">
        <v>145.6</v>
      </c>
      <c r="I207">
        <f t="shared" si="84"/>
        <v>145.6</v>
      </c>
      <c r="J207">
        <v>146.69999999999999</v>
      </c>
      <c r="K207">
        <f t="shared" si="85"/>
        <v>146.69999999999999</v>
      </c>
      <c r="L207">
        <v>124.3</v>
      </c>
      <c r="M207">
        <f t="shared" si="86"/>
        <v>124.3</v>
      </c>
      <c r="N207">
        <v>147.4</v>
      </c>
      <c r="O207">
        <f t="shared" si="87"/>
        <v>147.4</v>
      </c>
      <c r="P207">
        <v>199.6</v>
      </c>
      <c r="Q207">
        <f t="shared" si="88"/>
        <v>199.6</v>
      </c>
      <c r="R207">
        <v>135.69999999999999</v>
      </c>
      <c r="S207">
        <f t="shared" si="89"/>
        <v>135.69999999999999</v>
      </c>
      <c r="T207">
        <v>114.2</v>
      </c>
      <c r="U207">
        <f t="shared" si="90"/>
        <v>114.2</v>
      </c>
      <c r="V207">
        <v>147</v>
      </c>
      <c r="W207">
        <f t="shared" si="91"/>
        <v>147</v>
      </c>
      <c r="X207">
        <v>135.30000000000001</v>
      </c>
      <c r="Y207">
        <f t="shared" si="92"/>
        <v>135.30000000000001</v>
      </c>
      <c r="Z207">
        <v>157.5</v>
      </c>
      <c r="AA207">
        <f t="shared" si="93"/>
        <v>157.5</v>
      </c>
      <c r="AB207">
        <v>151.9</v>
      </c>
      <c r="AC207">
        <f t="shared" si="94"/>
        <v>151.9</v>
      </c>
      <c r="AD207">
        <v>167.9</v>
      </c>
      <c r="AE207">
        <f t="shared" si="95"/>
        <v>167.9</v>
      </c>
      <c r="AF207">
        <v>149.9</v>
      </c>
      <c r="AG207">
        <f t="shared" si="96"/>
        <v>149.9</v>
      </c>
      <c r="AH207">
        <v>141</v>
      </c>
      <c r="AI207">
        <f t="shared" si="97"/>
        <v>141</v>
      </c>
      <c r="AJ207">
        <v>148.6</v>
      </c>
      <c r="AK207">
        <f t="shared" si="98"/>
        <v>148.6</v>
      </c>
      <c r="AL207">
        <v>153.5</v>
      </c>
      <c r="AN207">
        <v>142.30000000000001</v>
      </c>
      <c r="AO207">
        <f t="shared" si="99"/>
        <v>142.30000000000001</v>
      </c>
      <c r="AP207">
        <v>145.30000000000001</v>
      </c>
      <c r="AQ207">
        <f t="shared" si="100"/>
        <v>145.30000000000001</v>
      </c>
      <c r="AR207">
        <v>149.9</v>
      </c>
      <c r="AS207">
        <f t="shared" si="101"/>
        <v>149.9</v>
      </c>
      <c r="AT207">
        <v>126.6</v>
      </c>
      <c r="AU207">
        <f t="shared" si="102"/>
        <v>126.6</v>
      </c>
      <c r="AV207">
        <v>142.1</v>
      </c>
      <c r="AW207">
        <f t="shared" si="103"/>
        <v>142.1</v>
      </c>
      <c r="AX207">
        <v>155.5</v>
      </c>
      <c r="AY207">
        <f t="shared" si="104"/>
        <v>155.5</v>
      </c>
      <c r="AZ207">
        <v>140.30000000000001</v>
      </c>
      <c r="BA207">
        <f t="shared" si="105"/>
        <v>140.30000000000001</v>
      </c>
      <c r="BB207">
        <v>141.30000000000001</v>
      </c>
      <c r="BC207">
        <f t="shared" si="106"/>
        <v>141.30000000000001</v>
      </c>
      <c r="BD207">
        <v>148.6</v>
      </c>
      <c r="BE207">
        <f t="shared" si="107"/>
        <v>148.6</v>
      </c>
      <c r="BG207" t="s">
        <v>33</v>
      </c>
      <c r="BH207">
        <v>2018</v>
      </c>
      <c r="BI207" t="s">
        <v>42</v>
      </c>
      <c r="BJ207">
        <v>145.30000000000001</v>
      </c>
      <c r="BK207">
        <f t="shared" si="81"/>
        <v>145.30000000000001</v>
      </c>
      <c r="BM207" t="s">
        <v>34</v>
      </c>
      <c r="BN207">
        <v>153.5</v>
      </c>
    </row>
    <row r="208" spans="1:66" x14ac:dyDescent="0.3">
      <c r="A208" t="s">
        <v>34</v>
      </c>
      <c r="B208">
        <v>2019</v>
      </c>
      <c r="C208" t="s">
        <v>46</v>
      </c>
      <c r="D208">
        <v>143.5</v>
      </c>
      <c r="E208">
        <f t="shared" si="82"/>
        <v>143.5</v>
      </c>
      <c r="F208">
        <v>165</v>
      </c>
      <c r="G208">
        <f t="shared" si="83"/>
        <v>165</v>
      </c>
      <c r="H208">
        <v>151.1</v>
      </c>
      <c r="I208">
        <f t="shared" si="84"/>
        <v>151.1</v>
      </c>
      <c r="J208">
        <v>148.30000000000001</v>
      </c>
      <c r="K208">
        <f t="shared" si="85"/>
        <v>148.30000000000001</v>
      </c>
      <c r="L208">
        <v>125.7</v>
      </c>
      <c r="M208">
        <f t="shared" si="86"/>
        <v>125.7</v>
      </c>
      <c r="N208">
        <v>145.69999999999999</v>
      </c>
      <c r="O208">
        <f t="shared" si="87"/>
        <v>145.69999999999999</v>
      </c>
      <c r="P208">
        <v>217</v>
      </c>
      <c r="Q208">
        <f t="shared" si="88"/>
        <v>217</v>
      </c>
      <c r="R208">
        <v>138.30000000000001</v>
      </c>
      <c r="S208">
        <f t="shared" si="89"/>
        <v>138.30000000000001</v>
      </c>
      <c r="T208">
        <v>114</v>
      </c>
      <c r="U208">
        <f t="shared" si="90"/>
        <v>114</v>
      </c>
      <c r="V208">
        <v>148.69999999999999</v>
      </c>
      <c r="W208">
        <f t="shared" si="91"/>
        <v>148.69999999999999</v>
      </c>
      <c r="X208">
        <v>135.80000000000001</v>
      </c>
      <c r="Y208">
        <f t="shared" si="92"/>
        <v>135.80000000000001</v>
      </c>
      <c r="Z208">
        <v>158</v>
      </c>
      <c r="AA208">
        <f t="shared" si="93"/>
        <v>158</v>
      </c>
      <c r="AB208">
        <v>155</v>
      </c>
      <c r="AC208">
        <f t="shared" si="94"/>
        <v>155</v>
      </c>
      <c r="AD208">
        <v>168.5</v>
      </c>
      <c r="AE208">
        <f t="shared" si="95"/>
        <v>168.5</v>
      </c>
      <c r="AF208">
        <v>150.30000000000001</v>
      </c>
      <c r="AG208">
        <f t="shared" si="96"/>
        <v>150.30000000000001</v>
      </c>
      <c r="AH208">
        <v>141.30000000000001</v>
      </c>
      <c r="AI208">
        <f t="shared" si="97"/>
        <v>141.30000000000001</v>
      </c>
      <c r="AJ208">
        <v>149</v>
      </c>
      <c r="AK208">
        <f t="shared" si="98"/>
        <v>149</v>
      </c>
      <c r="AL208">
        <v>152.80000000000001</v>
      </c>
      <c r="AN208">
        <v>143.69999999999999</v>
      </c>
      <c r="AO208">
        <f t="shared" si="99"/>
        <v>143.69999999999999</v>
      </c>
      <c r="AP208">
        <v>145.80000000000001</v>
      </c>
      <c r="AQ208">
        <f t="shared" si="100"/>
        <v>145.80000000000001</v>
      </c>
      <c r="AR208">
        <v>150.4</v>
      </c>
      <c r="AS208">
        <f t="shared" si="101"/>
        <v>150.4</v>
      </c>
      <c r="AT208">
        <v>129.80000000000001</v>
      </c>
      <c r="AU208">
        <f t="shared" si="102"/>
        <v>129.80000000000001</v>
      </c>
      <c r="AV208">
        <v>142.30000000000001</v>
      </c>
      <c r="AW208">
        <f t="shared" si="103"/>
        <v>142.30000000000001</v>
      </c>
      <c r="AX208">
        <v>155.69999999999999</v>
      </c>
      <c r="AY208">
        <f t="shared" si="104"/>
        <v>155.69999999999999</v>
      </c>
      <c r="AZ208">
        <v>140.4</v>
      </c>
      <c r="BA208">
        <f t="shared" si="105"/>
        <v>140.4</v>
      </c>
      <c r="BB208">
        <v>142.5</v>
      </c>
      <c r="BC208">
        <f t="shared" si="106"/>
        <v>142.5</v>
      </c>
      <c r="BD208">
        <v>150.4</v>
      </c>
      <c r="BE208">
        <f t="shared" si="107"/>
        <v>150.4</v>
      </c>
      <c r="BG208" t="s">
        <v>34</v>
      </c>
      <c r="BH208">
        <v>2018</v>
      </c>
      <c r="BI208" t="s">
        <v>42</v>
      </c>
      <c r="BJ208">
        <v>145.30000000000001</v>
      </c>
      <c r="BK208">
        <f t="shared" si="81"/>
        <v>145.30000000000001</v>
      </c>
      <c r="BM208" t="s">
        <v>34</v>
      </c>
      <c r="BN208">
        <v>152.80000000000001</v>
      </c>
    </row>
    <row r="209" spans="1:66" x14ac:dyDescent="0.3">
      <c r="A209" t="s">
        <v>34</v>
      </c>
      <c r="B209">
        <v>2020</v>
      </c>
      <c r="C209" t="s">
        <v>31</v>
      </c>
      <c r="D209">
        <v>144.30000000000001</v>
      </c>
      <c r="E209">
        <f t="shared" si="82"/>
        <v>144.30000000000001</v>
      </c>
      <c r="F209">
        <v>167.4</v>
      </c>
      <c r="G209">
        <f t="shared" si="83"/>
        <v>167.4</v>
      </c>
      <c r="H209">
        <v>154.9</v>
      </c>
      <c r="I209">
        <f t="shared" si="84"/>
        <v>154.9</v>
      </c>
      <c r="J209">
        <v>150.1</v>
      </c>
      <c r="K209">
        <f t="shared" si="85"/>
        <v>150.1</v>
      </c>
      <c r="L209">
        <v>129.9</v>
      </c>
      <c r="M209">
        <f t="shared" si="86"/>
        <v>129.9</v>
      </c>
      <c r="N209">
        <v>143.19999999999999</v>
      </c>
      <c r="O209">
        <f t="shared" si="87"/>
        <v>143.19999999999999</v>
      </c>
      <c r="P209">
        <v>197</v>
      </c>
      <c r="Q209">
        <f t="shared" si="88"/>
        <v>197</v>
      </c>
      <c r="R209">
        <v>140.4</v>
      </c>
      <c r="S209">
        <f t="shared" si="89"/>
        <v>140.4</v>
      </c>
      <c r="T209">
        <v>114.1</v>
      </c>
      <c r="U209">
        <f t="shared" si="90"/>
        <v>114.1</v>
      </c>
      <c r="V209">
        <v>150.9</v>
      </c>
      <c r="W209">
        <f t="shared" si="91"/>
        <v>150.9</v>
      </c>
      <c r="X209">
        <v>136.1</v>
      </c>
      <c r="Y209">
        <f t="shared" si="92"/>
        <v>136.1</v>
      </c>
      <c r="Z209">
        <v>158.6</v>
      </c>
      <c r="AA209">
        <f t="shared" si="93"/>
        <v>158.6</v>
      </c>
      <c r="AB209">
        <v>153.5</v>
      </c>
      <c r="AC209">
        <f t="shared" si="94"/>
        <v>153.5</v>
      </c>
      <c r="AD209">
        <v>169.2</v>
      </c>
      <c r="AE209">
        <f t="shared" si="95"/>
        <v>169.2</v>
      </c>
      <c r="AF209">
        <v>150.5</v>
      </c>
      <c r="AG209">
        <f t="shared" si="96"/>
        <v>150.5</v>
      </c>
      <c r="AH209">
        <v>141.5</v>
      </c>
      <c r="AI209">
        <f t="shared" si="97"/>
        <v>141.5</v>
      </c>
      <c r="AJ209">
        <v>149.19999999999999</v>
      </c>
      <c r="AK209">
        <f t="shared" si="98"/>
        <v>149.19999999999999</v>
      </c>
      <c r="AL209">
        <v>153.9</v>
      </c>
      <c r="AN209">
        <v>144.6</v>
      </c>
      <c r="AO209">
        <f t="shared" si="99"/>
        <v>144.6</v>
      </c>
      <c r="AP209">
        <v>146.19999999999999</v>
      </c>
      <c r="AQ209">
        <f t="shared" si="100"/>
        <v>146.19999999999999</v>
      </c>
      <c r="AR209">
        <v>151.19999999999999</v>
      </c>
      <c r="AS209">
        <f t="shared" si="101"/>
        <v>151.19999999999999</v>
      </c>
      <c r="AT209">
        <v>130.9</v>
      </c>
      <c r="AU209">
        <f t="shared" si="102"/>
        <v>130.9</v>
      </c>
      <c r="AV209">
        <v>142.80000000000001</v>
      </c>
      <c r="AW209">
        <f t="shared" si="103"/>
        <v>142.80000000000001</v>
      </c>
      <c r="AX209">
        <v>156.1</v>
      </c>
      <c r="AY209">
        <f t="shared" si="104"/>
        <v>156.1</v>
      </c>
      <c r="AZ209">
        <v>142.30000000000001</v>
      </c>
      <c r="BA209">
        <f t="shared" si="105"/>
        <v>142.30000000000001</v>
      </c>
      <c r="BB209">
        <v>143.4</v>
      </c>
      <c r="BC209">
        <f t="shared" si="106"/>
        <v>143.4</v>
      </c>
      <c r="BD209">
        <v>150.19999999999999</v>
      </c>
      <c r="BE209">
        <f t="shared" si="107"/>
        <v>150.19999999999999</v>
      </c>
      <c r="BG209" t="s">
        <v>30</v>
      </c>
      <c r="BH209">
        <v>2018</v>
      </c>
      <c r="BI209" t="s">
        <v>43</v>
      </c>
      <c r="BJ209" t="s">
        <v>32</v>
      </c>
      <c r="BK209">
        <f t="shared" si="81"/>
        <v>146.60000000000002</v>
      </c>
      <c r="BM209" t="s">
        <v>34</v>
      </c>
      <c r="BN209">
        <v>153.9</v>
      </c>
    </row>
    <row r="210" spans="1:66" x14ac:dyDescent="0.3">
      <c r="A210" t="s">
        <v>34</v>
      </c>
      <c r="B210">
        <v>2020</v>
      </c>
      <c r="C210" t="s">
        <v>35</v>
      </c>
      <c r="D210">
        <v>144.80000000000001</v>
      </c>
      <c r="E210">
        <f t="shared" si="82"/>
        <v>144.80000000000001</v>
      </c>
      <c r="F210">
        <v>167.5</v>
      </c>
      <c r="G210">
        <f t="shared" si="83"/>
        <v>167.5</v>
      </c>
      <c r="H210">
        <v>151.80000000000001</v>
      </c>
      <c r="I210">
        <f t="shared" si="84"/>
        <v>151.80000000000001</v>
      </c>
      <c r="J210">
        <v>150.80000000000001</v>
      </c>
      <c r="K210">
        <f t="shared" si="85"/>
        <v>150.80000000000001</v>
      </c>
      <c r="L210">
        <v>131.4</v>
      </c>
      <c r="M210">
        <f t="shared" si="86"/>
        <v>131.4</v>
      </c>
      <c r="N210">
        <v>141.80000000000001</v>
      </c>
      <c r="O210">
        <f t="shared" si="87"/>
        <v>141.80000000000001</v>
      </c>
      <c r="P210">
        <v>170.7</v>
      </c>
      <c r="Q210">
        <f t="shared" si="88"/>
        <v>170.7</v>
      </c>
      <c r="R210">
        <v>141.1</v>
      </c>
      <c r="S210">
        <f t="shared" si="89"/>
        <v>141.1</v>
      </c>
      <c r="T210">
        <v>113.6</v>
      </c>
      <c r="U210">
        <f t="shared" si="90"/>
        <v>113.6</v>
      </c>
      <c r="V210">
        <v>152</v>
      </c>
      <c r="W210">
        <f t="shared" si="91"/>
        <v>152</v>
      </c>
      <c r="X210">
        <v>136.5</v>
      </c>
      <c r="Y210">
        <f t="shared" si="92"/>
        <v>136.5</v>
      </c>
      <c r="Z210">
        <v>159.1</v>
      </c>
      <c r="AA210">
        <f t="shared" si="93"/>
        <v>159.1</v>
      </c>
      <c r="AB210">
        <v>150.5</v>
      </c>
      <c r="AC210">
        <f t="shared" si="94"/>
        <v>150.5</v>
      </c>
      <c r="AD210">
        <v>170.1</v>
      </c>
      <c r="AE210">
        <f t="shared" si="95"/>
        <v>170.1</v>
      </c>
      <c r="AF210">
        <v>150.80000000000001</v>
      </c>
      <c r="AG210">
        <f t="shared" si="96"/>
        <v>150.80000000000001</v>
      </c>
      <c r="AH210">
        <v>141.69999999999999</v>
      </c>
      <c r="AI210">
        <f t="shared" si="97"/>
        <v>141.69999999999999</v>
      </c>
      <c r="AJ210">
        <v>149.5</v>
      </c>
      <c r="AK210">
        <f t="shared" si="98"/>
        <v>149.5</v>
      </c>
      <c r="AL210">
        <v>154.80000000000001</v>
      </c>
      <c r="AN210">
        <v>147.19999999999999</v>
      </c>
      <c r="AO210">
        <f t="shared" si="99"/>
        <v>147.19999999999999</v>
      </c>
      <c r="AP210">
        <v>146.4</v>
      </c>
      <c r="AQ210">
        <f t="shared" si="100"/>
        <v>146.4</v>
      </c>
      <c r="AR210">
        <v>151.69999999999999</v>
      </c>
      <c r="AS210">
        <f t="shared" si="101"/>
        <v>151.69999999999999</v>
      </c>
      <c r="AT210">
        <v>130.30000000000001</v>
      </c>
      <c r="AU210">
        <f t="shared" si="102"/>
        <v>130.30000000000001</v>
      </c>
      <c r="AV210">
        <v>143.19999999999999</v>
      </c>
      <c r="AW210">
        <f t="shared" si="103"/>
        <v>143.19999999999999</v>
      </c>
      <c r="AX210">
        <v>156.19999999999999</v>
      </c>
      <c r="AY210">
        <f t="shared" si="104"/>
        <v>156.19999999999999</v>
      </c>
      <c r="AZ210">
        <v>143.4</v>
      </c>
      <c r="BA210">
        <f t="shared" si="105"/>
        <v>143.4</v>
      </c>
      <c r="BB210">
        <v>143.6</v>
      </c>
      <c r="BC210">
        <f t="shared" si="106"/>
        <v>143.6</v>
      </c>
      <c r="BD210">
        <v>149.1</v>
      </c>
      <c r="BE210">
        <f t="shared" si="107"/>
        <v>149.1</v>
      </c>
      <c r="BG210" t="s">
        <v>33</v>
      </c>
      <c r="BH210">
        <v>2018</v>
      </c>
      <c r="BI210" t="s">
        <v>43</v>
      </c>
      <c r="BJ210">
        <v>146.30000000000001</v>
      </c>
      <c r="BK210">
        <f t="shared" si="81"/>
        <v>146.30000000000001</v>
      </c>
      <c r="BM210" t="s">
        <v>34</v>
      </c>
      <c r="BN210">
        <v>154.80000000000001</v>
      </c>
    </row>
    <row r="211" spans="1:66" x14ac:dyDescent="0.3">
      <c r="A211" t="s">
        <v>34</v>
      </c>
      <c r="B211">
        <v>2020</v>
      </c>
      <c r="C211" t="s">
        <v>36</v>
      </c>
      <c r="D211">
        <v>145.1</v>
      </c>
      <c r="E211">
        <f t="shared" si="82"/>
        <v>145.1</v>
      </c>
      <c r="F211">
        <v>167</v>
      </c>
      <c r="G211">
        <f t="shared" si="83"/>
        <v>167</v>
      </c>
      <c r="H211">
        <v>148.1</v>
      </c>
      <c r="I211">
        <f t="shared" si="84"/>
        <v>148.1</v>
      </c>
      <c r="J211">
        <v>151.5</v>
      </c>
      <c r="K211">
        <f t="shared" si="85"/>
        <v>151.5</v>
      </c>
      <c r="L211">
        <v>131.19999999999999</v>
      </c>
      <c r="M211">
        <f t="shared" si="86"/>
        <v>131.19999999999999</v>
      </c>
      <c r="N211">
        <v>142.5</v>
      </c>
      <c r="O211">
        <f t="shared" si="87"/>
        <v>142.5</v>
      </c>
      <c r="P211">
        <v>157.30000000000001</v>
      </c>
      <c r="Q211">
        <f t="shared" si="88"/>
        <v>157.30000000000001</v>
      </c>
      <c r="R211">
        <v>141.1</v>
      </c>
      <c r="S211">
        <f t="shared" si="89"/>
        <v>141.1</v>
      </c>
      <c r="T211">
        <v>113.2</v>
      </c>
      <c r="U211">
        <f t="shared" si="90"/>
        <v>113.2</v>
      </c>
      <c r="V211">
        <v>153.19999999999999</v>
      </c>
      <c r="W211">
        <f t="shared" si="91"/>
        <v>153.19999999999999</v>
      </c>
      <c r="X211">
        <v>136.69999999999999</v>
      </c>
      <c r="Y211">
        <f t="shared" si="92"/>
        <v>136.69999999999999</v>
      </c>
      <c r="Z211">
        <v>159.6</v>
      </c>
      <c r="AA211">
        <f t="shared" si="93"/>
        <v>159.6</v>
      </c>
      <c r="AB211">
        <v>148.9</v>
      </c>
      <c r="AC211">
        <f t="shared" si="94"/>
        <v>148.9</v>
      </c>
      <c r="AD211">
        <v>171.2</v>
      </c>
      <c r="AE211">
        <f t="shared" si="95"/>
        <v>171.2</v>
      </c>
      <c r="AF211">
        <v>151.19999999999999</v>
      </c>
      <c r="AG211">
        <f t="shared" si="96"/>
        <v>151.19999999999999</v>
      </c>
      <c r="AH211">
        <v>141.9</v>
      </c>
      <c r="AI211">
        <f t="shared" si="97"/>
        <v>141.9</v>
      </c>
      <c r="AJ211">
        <v>149.80000000000001</v>
      </c>
      <c r="AK211">
        <f t="shared" si="98"/>
        <v>149.80000000000001</v>
      </c>
      <c r="AL211">
        <v>154.5</v>
      </c>
      <c r="AN211">
        <v>148.9</v>
      </c>
      <c r="AO211">
        <f t="shared" si="99"/>
        <v>148.9</v>
      </c>
      <c r="AP211">
        <v>146.4</v>
      </c>
      <c r="AQ211">
        <f t="shared" si="100"/>
        <v>146.4</v>
      </c>
      <c r="AR211">
        <v>152.30000000000001</v>
      </c>
      <c r="AS211">
        <f t="shared" si="101"/>
        <v>152.30000000000001</v>
      </c>
      <c r="AT211">
        <v>129.9</v>
      </c>
      <c r="AU211">
        <f t="shared" si="102"/>
        <v>129.9</v>
      </c>
      <c r="AV211">
        <v>143.69999999999999</v>
      </c>
      <c r="AW211">
        <f t="shared" si="103"/>
        <v>143.69999999999999</v>
      </c>
      <c r="AX211">
        <v>156.1</v>
      </c>
      <c r="AY211">
        <f t="shared" si="104"/>
        <v>156.1</v>
      </c>
      <c r="AZ211">
        <v>145.19999999999999</v>
      </c>
      <c r="BA211">
        <f t="shared" si="105"/>
        <v>145.19999999999999</v>
      </c>
      <c r="BB211">
        <v>143.80000000000001</v>
      </c>
      <c r="BC211">
        <f t="shared" si="106"/>
        <v>143.80000000000001</v>
      </c>
      <c r="BD211">
        <v>148.6</v>
      </c>
      <c r="BE211">
        <f t="shared" si="107"/>
        <v>148.6</v>
      </c>
      <c r="BG211" t="s">
        <v>34</v>
      </c>
      <c r="BH211">
        <v>2018</v>
      </c>
      <c r="BI211" t="s">
        <v>43</v>
      </c>
      <c r="BJ211">
        <v>146.9</v>
      </c>
      <c r="BK211">
        <f t="shared" si="81"/>
        <v>146.9</v>
      </c>
      <c r="BM211" t="s">
        <v>34</v>
      </c>
      <c r="BN211">
        <v>154.5</v>
      </c>
    </row>
    <row r="212" spans="1:66" x14ac:dyDescent="0.3">
      <c r="A212" t="s">
        <v>34</v>
      </c>
      <c r="B212">
        <v>2020</v>
      </c>
      <c r="C212" t="s">
        <v>37</v>
      </c>
      <c r="D212">
        <v>148.69999999999999</v>
      </c>
      <c r="E212">
        <f t="shared" si="82"/>
        <v>148.69999999999999</v>
      </c>
      <c r="F212" t="s">
        <v>32</v>
      </c>
      <c r="G212">
        <f t="shared" si="83"/>
        <v>192.7</v>
      </c>
      <c r="H212">
        <v>148.80000000000001</v>
      </c>
      <c r="I212">
        <f t="shared" si="84"/>
        <v>148.80000000000001</v>
      </c>
      <c r="J212">
        <v>155.6</v>
      </c>
      <c r="K212">
        <f t="shared" si="85"/>
        <v>155.6</v>
      </c>
      <c r="L212">
        <v>135.1</v>
      </c>
      <c r="M212">
        <f t="shared" si="86"/>
        <v>135.1</v>
      </c>
      <c r="N212">
        <v>149.9</v>
      </c>
      <c r="O212">
        <f t="shared" si="87"/>
        <v>149.9</v>
      </c>
      <c r="P212">
        <v>168.6</v>
      </c>
      <c r="Q212">
        <f t="shared" si="88"/>
        <v>168.6</v>
      </c>
      <c r="R212">
        <v>150.4</v>
      </c>
      <c r="S212">
        <f t="shared" si="89"/>
        <v>150.4</v>
      </c>
      <c r="T212">
        <v>120.3</v>
      </c>
      <c r="U212">
        <f t="shared" si="90"/>
        <v>120.3</v>
      </c>
      <c r="V212">
        <v>157.1</v>
      </c>
      <c r="W212">
        <f t="shared" si="91"/>
        <v>157.1</v>
      </c>
      <c r="X212">
        <v>136.80000000000001</v>
      </c>
      <c r="Y212">
        <f t="shared" si="92"/>
        <v>136.80000000000001</v>
      </c>
      <c r="Z212" t="s">
        <v>32</v>
      </c>
      <c r="AA212">
        <f t="shared" si="93"/>
        <v>161.80000000000001</v>
      </c>
      <c r="AB212">
        <v>151.4</v>
      </c>
      <c r="AC212">
        <f t="shared" si="94"/>
        <v>151.4</v>
      </c>
      <c r="AD212" t="s">
        <v>32</v>
      </c>
      <c r="AE212">
        <f t="shared" si="95"/>
        <v>183.5</v>
      </c>
      <c r="AF212" t="s">
        <v>32</v>
      </c>
      <c r="AG212">
        <f t="shared" si="96"/>
        <v>152.5</v>
      </c>
      <c r="AH212" t="s">
        <v>32</v>
      </c>
      <c r="AI212">
        <f t="shared" si="97"/>
        <v>144.4</v>
      </c>
      <c r="AJ212" t="s">
        <v>32</v>
      </c>
      <c r="AK212">
        <f t="shared" si="98"/>
        <v>151.4</v>
      </c>
      <c r="AL212">
        <v>155.6</v>
      </c>
      <c r="AN212">
        <v>144.1</v>
      </c>
      <c r="AO212">
        <f t="shared" si="99"/>
        <v>144.1</v>
      </c>
      <c r="AP212" t="s">
        <v>32</v>
      </c>
      <c r="AQ212">
        <f t="shared" si="100"/>
        <v>146.4</v>
      </c>
      <c r="AR212">
        <v>150.69999999999999</v>
      </c>
      <c r="AS212">
        <f t="shared" si="101"/>
        <v>150.69999999999999</v>
      </c>
      <c r="AT212" t="s">
        <v>32</v>
      </c>
      <c r="AU212">
        <f t="shared" si="102"/>
        <v>135</v>
      </c>
      <c r="AV212" t="s">
        <v>32</v>
      </c>
      <c r="AW212">
        <f t="shared" si="103"/>
        <v>148.30000000000001</v>
      </c>
      <c r="AX212" t="s">
        <v>32</v>
      </c>
      <c r="AY212">
        <f t="shared" si="104"/>
        <v>156.4</v>
      </c>
      <c r="AZ212" t="s">
        <v>32</v>
      </c>
      <c r="BA212">
        <f t="shared" si="105"/>
        <v>151.6</v>
      </c>
      <c r="BB212" t="s">
        <v>32</v>
      </c>
      <c r="BC212">
        <f t="shared" si="106"/>
        <v>147</v>
      </c>
      <c r="BD212" t="s">
        <v>32</v>
      </c>
      <c r="BE212">
        <f t="shared" si="107"/>
        <v>151.80000000000001</v>
      </c>
      <c r="BG212" t="s">
        <v>30</v>
      </c>
      <c r="BH212">
        <v>2018</v>
      </c>
      <c r="BI212" t="s">
        <v>45</v>
      </c>
      <c r="BJ212" t="s">
        <v>32</v>
      </c>
      <c r="BK212">
        <f t="shared" si="81"/>
        <v>146.9</v>
      </c>
      <c r="BM212" t="s">
        <v>34</v>
      </c>
      <c r="BN212">
        <v>155.6</v>
      </c>
    </row>
    <row r="213" spans="1:66" x14ac:dyDescent="0.3">
      <c r="A213" t="s">
        <v>34</v>
      </c>
      <c r="B213">
        <v>2020</v>
      </c>
      <c r="C213" t="s">
        <v>38</v>
      </c>
      <c r="D213" t="s">
        <v>32</v>
      </c>
      <c r="E213">
        <f t="shared" si="82"/>
        <v>149.6</v>
      </c>
      <c r="F213" t="s">
        <v>32</v>
      </c>
      <c r="G213">
        <f t="shared" si="83"/>
        <v>192.7</v>
      </c>
      <c r="H213" t="s">
        <v>32</v>
      </c>
      <c r="I213">
        <f t="shared" si="84"/>
        <v>151.4</v>
      </c>
      <c r="J213" t="s">
        <v>32</v>
      </c>
      <c r="K213">
        <f t="shared" si="85"/>
        <v>153.30000000000001</v>
      </c>
      <c r="L213" t="s">
        <v>32</v>
      </c>
      <c r="M213">
        <f t="shared" si="86"/>
        <v>136.30000000000001</v>
      </c>
      <c r="N213" t="s">
        <v>32</v>
      </c>
      <c r="O213">
        <f t="shared" si="87"/>
        <v>147.19999999999999</v>
      </c>
      <c r="P213" t="s">
        <v>32</v>
      </c>
      <c r="Q213">
        <f t="shared" si="88"/>
        <v>156.5</v>
      </c>
      <c r="R213" t="s">
        <v>32</v>
      </c>
      <c r="S213">
        <f t="shared" si="89"/>
        <v>150.9</v>
      </c>
      <c r="T213" t="s">
        <v>32</v>
      </c>
      <c r="U213">
        <f t="shared" si="90"/>
        <v>114.2</v>
      </c>
      <c r="V213" t="s">
        <v>32</v>
      </c>
      <c r="W213">
        <f t="shared" si="91"/>
        <v>159.5</v>
      </c>
      <c r="X213" t="s">
        <v>32</v>
      </c>
      <c r="Y213">
        <f t="shared" si="92"/>
        <v>139.4</v>
      </c>
      <c r="Z213" t="s">
        <v>32</v>
      </c>
      <c r="AA213">
        <f t="shared" si="93"/>
        <v>161.80000000000001</v>
      </c>
      <c r="AB213" t="s">
        <v>32</v>
      </c>
      <c r="AC213">
        <f t="shared" si="94"/>
        <v>154</v>
      </c>
      <c r="AD213" t="s">
        <v>32</v>
      </c>
      <c r="AE213">
        <f t="shared" si="95"/>
        <v>183.5</v>
      </c>
      <c r="AF213" t="s">
        <v>32</v>
      </c>
      <c r="AG213">
        <f t="shared" si="96"/>
        <v>152.5</v>
      </c>
      <c r="AH213" t="s">
        <v>32</v>
      </c>
      <c r="AI213">
        <f t="shared" si="97"/>
        <v>144.4</v>
      </c>
      <c r="AJ213" t="s">
        <v>32</v>
      </c>
      <c r="AK213">
        <f t="shared" si="98"/>
        <v>151.4</v>
      </c>
      <c r="AL213" t="s">
        <v>32</v>
      </c>
      <c r="AN213" t="s">
        <v>32</v>
      </c>
      <c r="AO213">
        <f t="shared" si="99"/>
        <v>141.9</v>
      </c>
      <c r="AP213" t="s">
        <v>32</v>
      </c>
      <c r="AQ213">
        <f t="shared" si="100"/>
        <v>146.4</v>
      </c>
      <c r="AR213" t="s">
        <v>32</v>
      </c>
      <c r="AS213">
        <f t="shared" si="101"/>
        <v>154.4</v>
      </c>
      <c r="AT213" t="s">
        <v>32</v>
      </c>
      <c r="AU213">
        <f t="shared" si="102"/>
        <v>135</v>
      </c>
      <c r="AV213" t="s">
        <v>32</v>
      </c>
      <c r="AW213">
        <f t="shared" si="103"/>
        <v>148.30000000000001</v>
      </c>
      <c r="AX213" t="s">
        <v>32</v>
      </c>
      <c r="AY213">
        <f t="shared" si="104"/>
        <v>156.4</v>
      </c>
      <c r="AZ213" t="s">
        <v>32</v>
      </c>
      <c r="BA213">
        <f t="shared" si="105"/>
        <v>151.6</v>
      </c>
      <c r="BB213" t="s">
        <v>32</v>
      </c>
      <c r="BC213">
        <f t="shared" si="106"/>
        <v>147</v>
      </c>
      <c r="BD213" t="s">
        <v>32</v>
      </c>
      <c r="BE213">
        <f t="shared" si="107"/>
        <v>151.80000000000001</v>
      </c>
      <c r="BG213" t="s">
        <v>33</v>
      </c>
      <c r="BH213">
        <v>2018</v>
      </c>
      <c r="BI213" t="s">
        <v>45</v>
      </c>
      <c r="BJ213">
        <v>146.9</v>
      </c>
      <c r="BK213">
        <f t="shared" si="81"/>
        <v>146.9</v>
      </c>
      <c r="BM213" t="s">
        <v>34</v>
      </c>
      <c r="BN213">
        <v>154.69999999999999</v>
      </c>
    </row>
    <row r="214" spans="1:66" x14ac:dyDescent="0.3">
      <c r="A214" t="s">
        <v>34</v>
      </c>
      <c r="B214">
        <v>2020</v>
      </c>
      <c r="C214" t="s">
        <v>39</v>
      </c>
      <c r="D214">
        <v>149.6</v>
      </c>
      <c r="E214">
        <f t="shared" si="82"/>
        <v>149.6</v>
      </c>
      <c r="F214">
        <v>192.7</v>
      </c>
      <c r="G214">
        <f t="shared" si="83"/>
        <v>192.7</v>
      </c>
      <c r="H214">
        <v>151.4</v>
      </c>
      <c r="I214">
        <f t="shared" si="84"/>
        <v>151.4</v>
      </c>
      <c r="J214">
        <v>153.30000000000001</v>
      </c>
      <c r="K214">
        <f t="shared" si="85"/>
        <v>153.30000000000001</v>
      </c>
      <c r="L214">
        <v>136.30000000000001</v>
      </c>
      <c r="M214">
        <f t="shared" si="86"/>
        <v>136.30000000000001</v>
      </c>
      <c r="N214">
        <v>147.19999999999999</v>
      </c>
      <c r="O214">
        <f t="shared" si="87"/>
        <v>147.19999999999999</v>
      </c>
      <c r="P214">
        <v>156.5</v>
      </c>
      <c r="Q214">
        <f t="shared" si="88"/>
        <v>156.5</v>
      </c>
      <c r="R214">
        <v>150.9</v>
      </c>
      <c r="S214">
        <f t="shared" si="89"/>
        <v>150.9</v>
      </c>
      <c r="T214">
        <v>114.2</v>
      </c>
      <c r="U214">
        <f t="shared" si="90"/>
        <v>114.2</v>
      </c>
      <c r="V214">
        <v>159.5</v>
      </c>
      <c r="W214">
        <f t="shared" si="91"/>
        <v>159.5</v>
      </c>
      <c r="X214">
        <v>139.4</v>
      </c>
      <c r="Y214">
        <f t="shared" si="92"/>
        <v>139.4</v>
      </c>
      <c r="Z214">
        <v>161.80000000000001</v>
      </c>
      <c r="AA214">
        <f t="shared" si="93"/>
        <v>161.80000000000001</v>
      </c>
      <c r="AB214">
        <v>154</v>
      </c>
      <c r="AC214">
        <f t="shared" si="94"/>
        <v>154</v>
      </c>
      <c r="AD214">
        <v>183.5</v>
      </c>
      <c r="AE214">
        <f t="shared" si="95"/>
        <v>183.5</v>
      </c>
      <c r="AF214">
        <v>152.5</v>
      </c>
      <c r="AG214">
        <f t="shared" si="96"/>
        <v>152.5</v>
      </c>
      <c r="AH214">
        <v>144.4</v>
      </c>
      <c r="AI214">
        <f t="shared" si="97"/>
        <v>144.4</v>
      </c>
      <c r="AJ214">
        <v>151.4</v>
      </c>
      <c r="AK214">
        <f t="shared" si="98"/>
        <v>151.4</v>
      </c>
      <c r="AL214">
        <v>154.69999999999999</v>
      </c>
      <c r="AN214">
        <v>141.9</v>
      </c>
      <c r="AO214">
        <f t="shared" si="99"/>
        <v>141.9</v>
      </c>
      <c r="AP214">
        <v>146.4</v>
      </c>
      <c r="AQ214">
        <f t="shared" si="100"/>
        <v>146.4</v>
      </c>
      <c r="AR214">
        <v>154.4</v>
      </c>
      <c r="AS214">
        <f t="shared" si="101"/>
        <v>154.4</v>
      </c>
      <c r="AT214">
        <v>135</v>
      </c>
      <c r="AU214">
        <f t="shared" si="102"/>
        <v>135</v>
      </c>
      <c r="AV214">
        <v>148.30000000000001</v>
      </c>
      <c r="AW214">
        <f t="shared" si="103"/>
        <v>148.30000000000001</v>
      </c>
      <c r="AX214">
        <v>156.4</v>
      </c>
      <c r="AY214">
        <f t="shared" si="104"/>
        <v>156.4</v>
      </c>
      <c r="AZ214">
        <v>151.6</v>
      </c>
      <c r="BA214">
        <f t="shared" si="105"/>
        <v>151.6</v>
      </c>
      <c r="BB214">
        <v>147</v>
      </c>
      <c r="BC214">
        <f t="shared" si="106"/>
        <v>147</v>
      </c>
      <c r="BD214">
        <v>151.80000000000001</v>
      </c>
      <c r="BE214">
        <f t="shared" si="107"/>
        <v>151.80000000000001</v>
      </c>
      <c r="BG214" t="s">
        <v>34</v>
      </c>
      <c r="BH214">
        <v>2018</v>
      </c>
      <c r="BI214" t="s">
        <v>45</v>
      </c>
      <c r="BJ214">
        <v>146.9</v>
      </c>
      <c r="BK214">
        <f t="shared" si="81"/>
        <v>146.9</v>
      </c>
      <c r="BM214" t="s">
        <v>34</v>
      </c>
      <c r="BN214">
        <v>154.69999999999999</v>
      </c>
    </row>
    <row r="215" spans="1:66" x14ac:dyDescent="0.3">
      <c r="A215" t="s">
        <v>34</v>
      </c>
      <c r="B215">
        <v>2020</v>
      </c>
      <c r="C215" t="s">
        <v>40</v>
      </c>
      <c r="D215">
        <v>149.6</v>
      </c>
      <c r="E215">
        <f t="shared" si="82"/>
        <v>149.6</v>
      </c>
      <c r="F215">
        <v>192.7</v>
      </c>
      <c r="G215">
        <f t="shared" si="83"/>
        <v>192.7</v>
      </c>
      <c r="H215">
        <v>151.4</v>
      </c>
      <c r="I215">
        <f t="shared" si="84"/>
        <v>151.4</v>
      </c>
      <c r="J215">
        <v>153.30000000000001</v>
      </c>
      <c r="K215">
        <f t="shared" si="85"/>
        <v>153.30000000000001</v>
      </c>
      <c r="L215">
        <v>136.30000000000001</v>
      </c>
      <c r="M215">
        <f t="shared" si="86"/>
        <v>136.30000000000001</v>
      </c>
      <c r="N215">
        <v>147.19999999999999</v>
      </c>
      <c r="O215">
        <f t="shared" si="87"/>
        <v>147.19999999999999</v>
      </c>
      <c r="P215">
        <v>156.5</v>
      </c>
      <c r="Q215">
        <f t="shared" si="88"/>
        <v>156.5</v>
      </c>
      <c r="R215">
        <v>150.9</v>
      </c>
      <c r="S215">
        <f t="shared" si="89"/>
        <v>150.9</v>
      </c>
      <c r="T215">
        <v>114.2</v>
      </c>
      <c r="U215">
        <f t="shared" si="90"/>
        <v>114.2</v>
      </c>
      <c r="V215">
        <v>159.5</v>
      </c>
      <c r="W215">
        <f t="shared" si="91"/>
        <v>159.5</v>
      </c>
      <c r="X215">
        <v>139.4</v>
      </c>
      <c r="Y215">
        <f t="shared" si="92"/>
        <v>139.4</v>
      </c>
      <c r="Z215">
        <v>161.80000000000001</v>
      </c>
      <c r="AA215">
        <f t="shared" si="93"/>
        <v>161.80000000000001</v>
      </c>
      <c r="AB215">
        <v>154</v>
      </c>
      <c r="AC215">
        <f t="shared" si="94"/>
        <v>154</v>
      </c>
      <c r="AD215">
        <v>183.5</v>
      </c>
      <c r="AE215">
        <f t="shared" si="95"/>
        <v>183.5</v>
      </c>
      <c r="AF215">
        <v>152.5</v>
      </c>
      <c r="AG215">
        <f t="shared" si="96"/>
        <v>152.5</v>
      </c>
      <c r="AH215">
        <v>144.4</v>
      </c>
      <c r="AI215">
        <f t="shared" si="97"/>
        <v>144.4</v>
      </c>
      <c r="AJ215">
        <v>151.4</v>
      </c>
      <c r="AK215">
        <f t="shared" si="98"/>
        <v>151.4</v>
      </c>
      <c r="AL215">
        <v>154.69999999999999</v>
      </c>
      <c r="AN215">
        <v>141.9</v>
      </c>
      <c r="AO215">
        <f t="shared" si="99"/>
        <v>141.9</v>
      </c>
      <c r="AP215">
        <v>146.4</v>
      </c>
      <c r="AQ215">
        <f t="shared" si="100"/>
        <v>146.4</v>
      </c>
      <c r="AR215">
        <v>154.4</v>
      </c>
      <c r="AS215">
        <f t="shared" si="101"/>
        <v>154.4</v>
      </c>
      <c r="AT215">
        <v>135</v>
      </c>
      <c r="AU215">
        <f t="shared" si="102"/>
        <v>135</v>
      </c>
      <c r="AV215">
        <v>148.30000000000001</v>
      </c>
      <c r="AW215">
        <f t="shared" si="103"/>
        <v>148.30000000000001</v>
      </c>
      <c r="AX215">
        <v>156.4</v>
      </c>
      <c r="AY215">
        <f t="shared" si="104"/>
        <v>156.4</v>
      </c>
      <c r="AZ215">
        <v>151.6</v>
      </c>
      <c r="BA215">
        <f t="shared" si="105"/>
        <v>151.6</v>
      </c>
      <c r="BB215">
        <v>147</v>
      </c>
      <c r="BC215">
        <f t="shared" si="106"/>
        <v>147</v>
      </c>
      <c r="BD215">
        <v>151.80000000000001</v>
      </c>
      <c r="BE215">
        <f t="shared" si="107"/>
        <v>151.80000000000001</v>
      </c>
      <c r="BG215" t="s">
        <v>30</v>
      </c>
      <c r="BH215">
        <v>2018</v>
      </c>
      <c r="BI215" t="s">
        <v>46</v>
      </c>
      <c r="BJ215" t="s">
        <v>32</v>
      </c>
      <c r="BK215">
        <f t="shared" si="81"/>
        <v>146.5</v>
      </c>
      <c r="BM215" t="s">
        <v>34</v>
      </c>
      <c r="BN215">
        <v>154.69999999999999</v>
      </c>
    </row>
    <row r="216" spans="1:66" x14ac:dyDescent="0.3">
      <c r="A216" t="s">
        <v>34</v>
      </c>
      <c r="B216">
        <v>2020</v>
      </c>
      <c r="C216" t="s">
        <v>41</v>
      </c>
      <c r="D216">
        <v>148.9</v>
      </c>
      <c r="E216">
        <f t="shared" si="82"/>
        <v>148.9</v>
      </c>
      <c r="F216">
        <v>190.9</v>
      </c>
      <c r="G216">
        <f t="shared" si="83"/>
        <v>190.9</v>
      </c>
      <c r="H216">
        <v>150.80000000000001</v>
      </c>
      <c r="I216">
        <f t="shared" si="84"/>
        <v>150.80000000000001</v>
      </c>
      <c r="J216">
        <v>153.30000000000001</v>
      </c>
      <c r="K216">
        <f t="shared" si="85"/>
        <v>153.30000000000001</v>
      </c>
      <c r="L216">
        <v>137.4</v>
      </c>
      <c r="M216">
        <f t="shared" si="86"/>
        <v>137.4</v>
      </c>
      <c r="N216">
        <v>150.4</v>
      </c>
      <c r="O216">
        <f t="shared" si="87"/>
        <v>150.4</v>
      </c>
      <c r="P216">
        <v>178.1</v>
      </c>
      <c r="Q216">
        <f t="shared" si="88"/>
        <v>178.1</v>
      </c>
      <c r="R216">
        <v>150.4</v>
      </c>
      <c r="S216">
        <f t="shared" si="89"/>
        <v>150.4</v>
      </c>
      <c r="T216">
        <v>115.1</v>
      </c>
      <c r="U216">
        <f t="shared" si="90"/>
        <v>115.1</v>
      </c>
      <c r="V216">
        <v>160</v>
      </c>
      <c r="W216">
        <f t="shared" si="91"/>
        <v>160</v>
      </c>
      <c r="X216">
        <v>140.6</v>
      </c>
      <c r="Y216">
        <f t="shared" si="92"/>
        <v>140.6</v>
      </c>
      <c r="Z216">
        <v>162.30000000000001</v>
      </c>
      <c r="AA216">
        <f t="shared" si="93"/>
        <v>162.30000000000001</v>
      </c>
      <c r="AB216">
        <v>157</v>
      </c>
      <c r="AC216">
        <f t="shared" si="94"/>
        <v>157</v>
      </c>
      <c r="AD216">
        <v>182.6</v>
      </c>
      <c r="AE216">
        <f t="shared" si="95"/>
        <v>182.6</v>
      </c>
      <c r="AF216">
        <v>153.1</v>
      </c>
      <c r="AG216">
        <f t="shared" si="96"/>
        <v>153.1</v>
      </c>
      <c r="AH216">
        <v>143.4</v>
      </c>
      <c r="AI216">
        <f t="shared" si="97"/>
        <v>143.4</v>
      </c>
      <c r="AJ216">
        <v>151.69999999999999</v>
      </c>
      <c r="AK216">
        <f t="shared" si="98"/>
        <v>151.69999999999999</v>
      </c>
      <c r="AL216">
        <v>155.5</v>
      </c>
      <c r="AN216">
        <v>143</v>
      </c>
      <c r="AO216">
        <f t="shared" si="99"/>
        <v>143</v>
      </c>
      <c r="AP216">
        <v>148.4</v>
      </c>
      <c r="AQ216">
        <f t="shared" si="100"/>
        <v>148.4</v>
      </c>
      <c r="AR216">
        <v>155</v>
      </c>
      <c r="AS216">
        <f t="shared" si="101"/>
        <v>155</v>
      </c>
      <c r="AT216">
        <v>138.5</v>
      </c>
      <c r="AU216">
        <f t="shared" si="102"/>
        <v>138.5</v>
      </c>
      <c r="AV216">
        <v>146</v>
      </c>
      <c r="AW216">
        <f t="shared" si="103"/>
        <v>146</v>
      </c>
      <c r="AX216">
        <v>158.5</v>
      </c>
      <c r="AY216">
        <f t="shared" si="104"/>
        <v>158.5</v>
      </c>
      <c r="AZ216">
        <v>154.30000000000001</v>
      </c>
      <c r="BA216">
        <f t="shared" si="105"/>
        <v>154.30000000000001</v>
      </c>
      <c r="BB216">
        <v>149</v>
      </c>
      <c r="BC216">
        <f t="shared" si="106"/>
        <v>149</v>
      </c>
      <c r="BD216">
        <v>153.9</v>
      </c>
      <c r="BE216">
        <f t="shared" si="107"/>
        <v>153.9</v>
      </c>
      <c r="BG216" t="s">
        <v>33</v>
      </c>
      <c r="BH216">
        <v>2018</v>
      </c>
      <c r="BI216" t="s">
        <v>46</v>
      </c>
      <c r="BJ216">
        <v>146.5</v>
      </c>
      <c r="BK216">
        <f t="shared" si="81"/>
        <v>146.5</v>
      </c>
      <c r="BM216" t="s">
        <v>34</v>
      </c>
      <c r="BN216">
        <v>155.5</v>
      </c>
    </row>
    <row r="217" spans="1:66" x14ac:dyDescent="0.3">
      <c r="A217" t="s">
        <v>34</v>
      </c>
      <c r="B217">
        <v>2020</v>
      </c>
      <c r="C217" t="s">
        <v>42</v>
      </c>
      <c r="D217">
        <v>148.4</v>
      </c>
      <c r="E217">
        <f t="shared" si="82"/>
        <v>148.4</v>
      </c>
      <c r="F217">
        <v>187.1</v>
      </c>
      <c r="G217">
        <f t="shared" si="83"/>
        <v>187.1</v>
      </c>
      <c r="H217">
        <v>152.5</v>
      </c>
      <c r="I217">
        <f t="shared" si="84"/>
        <v>152.5</v>
      </c>
      <c r="J217">
        <v>153.6</v>
      </c>
      <c r="K217">
        <f t="shared" si="85"/>
        <v>153.6</v>
      </c>
      <c r="L217">
        <v>138.19999999999999</v>
      </c>
      <c r="M217">
        <f t="shared" si="86"/>
        <v>138.19999999999999</v>
      </c>
      <c r="N217">
        <v>150.9</v>
      </c>
      <c r="O217">
        <f t="shared" si="87"/>
        <v>150.9</v>
      </c>
      <c r="P217">
        <v>186.7</v>
      </c>
      <c r="Q217">
        <f t="shared" si="88"/>
        <v>186.7</v>
      </c>
      <c r="R217">
        <v>149.80000000000001</v>
      </c>
      <c r="S217">
        <f t="shared" si="89"/>
        <v>149.80000000000001</v>
      </c>
      <c r="T217">
        <v>116.4</v>
      </c>
      <c r="U217">
        <f t="shared" si="90"/>
        <v>116.4</v>
      </c>
      <c r="V217">
        <v>160.30000000000001</v>
      </c>
      <c r="W217">
        <f t="shared" si="91"/>
        <v>160.30000000000001</v>
      </c>
      <c r="X217">
        <v>142.19999999999999</v>
      </c>
      <c r="Y217">
        <f t="shared" si="92"/>
        <v>142.19999999999999</v>
      </c>
      <c r="Z217">
        <v>162.9</v>
      </c>
      <c r="AA217">
        <f t="shared" si="93"/>
        <v>162.9</v>
      </c>
      <c r="AB217">
        <v>158</v>
      </c>
      <c r="AC217">
        <f t="shared" si="94"/>
        <v>158</v>
      </c>
      <c r="AD217">
        <v>184.4</v>
      </c>
      <c r="AE217">
        <f t="shared" si="95"/>
        <v>184.4</v>
      </c>
      <c r="AF217">
        <v>153.4</v>
      </c>
      <c r="AG217">
        <f t="shared" si="96"/>
        <v>153.4</v>
      </c>
      <c r="AH217">
        <v>144.30000000000001</v>
      </c>
      <c r="AI217">
        <f t="shared" si="97"/>
        <v>144.30000000000001</v>
      </c>
      <c r="AJ217">
        <v>152</v>
      </c>
      <c r="AK217">
        <f t="shared" si="98"/>
        <v>152</v>
      </c>
      <c r="AL217">
        <v>156.30000000000001</v>
      </c>
      <c r="AN217">
        <v>142.9</v>
      </c>
      <c r="AO217">
        <f t="shared" si="99"/>
        <v>142.9</v>
      </c>
      <c r="AP217">
        <v>148.69999999999999</v>
      </c>
      <c r="AQ217">
        <f t="shared" si="100"/>
        <v>148.69999999999999</v>
      </c>
      <c r="AR217">
        <v>155.6</v>
      </c>
      <c r="AS217">
        <f t="shared" si="101"/>
        <v>155.6</v>
      </c>
      <c r="AT217">
        <v>139.6</v>
      </c>
      <c r="AU217">
        <f t="shared" si="102"/>
        <v>139.6</v>
      </c>
      <c r="AV217">
        <v>146.6</v>
      </c>
      <c r="AW217">
        <f t="shared" si="103"/>
        <v>146.6</v>
      </c>
      <c r="AX217">
        <v>157.5</v>
      </c>
      <c r="AY217">
        <f t="shared" si="104"/>
        <v>157.5</v>
      </c>
      <c r="AZ217">
        <v>158.4</v>
      </c>
      <c r="BA217">
        <f t="shared" si="105"/>
        <v>158.4</v>
      </c>
      <c r="BB217">
        <v>150</v>
      </c>
      <c r="BC217">
        <f t="shared" si="106"/>
        <v>150</v>
      </c>
      <c r="BD217">
        <v>154.69999999999999</v>
      </c>
      <c r="BE217">
        <f t="shared" si="107"/>
        <v>154.69999999999999</v>
      </c>
      <c r="BG217" t="s">
        <v>34</v>
      </c>
      <c r="BH217">
        <v>2018</v>
      </c>
      <c r="BI217" t="s">
        <v>46</v>
      </c>
      <c r="BJ217">
        <v>146.5</v>
      </c>
      <c r="BK217">
        <f t="shared" si="81"/>
        <v>146.5</v>
      </c>
      <c r="BM217" t="s">
        <v>34</v>
      </c>
      <c r="BN217">
        <v>156.30000000000001</v>
      </c>
    </row>
    <row r="218" spans="1:66" x14ac:dyDescent="0.3">
      <c r="A218" t="s">
        <v>34</v>
      </c>
      <c r="B218">
        <v>2020</v>
      </c>
      <c r="C218" t="s">
        <v>43</v>
      </c>
      <c r="D218">
        <v>147.5</v>
      </c>
      <c r="E218">
        <f t="shared" si="82"/>
        <v>147.5</v>
      </c>
      <c r="F218">
        <v>188.9</v>
      </c>
      <c r="G218">
        <f t="shared" si="83"/>
        <v>188.9</v>
      </c>
      <c r="H218">
        <v>161.4</v>
      </c>
      <c r="I218">
        <f t="shared" si="84"/>
        <v>161.4</v>
      </c>
      <c r="J218">
        <v>153.6</v>
      </c>
      <c r="K218">
        <f t="shared" si="85"/>
        <v>153.6</v>
      </c>
      <c r="L218">
        <v>140.1</v>
      </c>
      <c r="M218">
        <f t="shared" si="86"/>
        <v>140.1</v>
      </c>
      <c r="N218">
        <v>151.19999999999999</v>
      </c>
      <c r="O218">
        <f t="shared" si="87"/>
        <v>151.19999999999999</v>
      </c>
      <c r="P218">
        <v>209.2</v>
      </c>
      <c r="Q218">
        <f t="shared" si="88"/>
        <v>209.2</v>
      </c>
      <c r="R218">
        <v>150.9</v>
      </c>
      <c r="S218">
        <f t="shared" si="89"/>
        <v>150.9</v>
      </c>
      <c r="T218">
        <v>116.2</v>
      </c>
      <c r="U218">
        <f t="shared" si="90"/>
        <v>116.2</v>
      </c>
      <c r="V218">
        <v>161</v>
      </c>
      <c r="W218">
        <f t="shared" si="91"/>
        <v>161</v>
      </c>
      <c r="X218">
        <v>144</v>
      </c>
      <c r="Y218">
        <f t="shared" si="92"/>
        <v>144</v>
      </c>
      <c r="Z218">
        <v>163.19999999999999</v>
      </c>
      <c r="AA218">
        <f t="shared" si="93"/>
        <v>163.19999999999999</v>
      </c>
      <c r="AB218">
        <v>161.4</v>
      </c>
      <c r="AC218">
        <f t="shared" si="94"/>
        <v>161.4</v>
      </c>
      <c r="AD218">
        <v>184.3</v>
      </c>
      <c r="AE218">
        <f t="shared" si="95"/>
        <v>184.3</v>
      </c>
      <c r="AF218">
        <v>153.69999999999999</v>
      </c>
      <c r="AG218">
        <f t="shared" si="96"/>
        <v>153.69999999999999</v>
      </c>
      <c r="AH218">
        <v>144.6</v>
      </c>
      <c r="AI218">
        <f t="shared" si="97"/>
        <v>144.6</v>
      </c>
      <c r="AJ218">
        <v>152.30000000000001</v>
      </c>
      <c r="AK218">
        <f t="shared" si="98"/>
        <v>152.30000000000001</v>
      </c>
      <c r="AL218">
        <v>156.5</v>
      </c>
      <c r="AN218">
        <v>143.1</v>
      </c>
      <c r="AO218">
        <f t="shared" si="99"/>
        <v>143.1</v>
      </c>
      <c r="AP218">
        <v>148.69999999999999</v>
      </c>
      <c r="AQ218">
        <f t="shared" si="100"/>
        <v>148.69999999999999</v>
      </c>
      <c r="AR218">
        <v>156.30000000000001</v>
      </c>
      <c r="AS218">
        <f t="shared" si="101"/>
        <v>156.30000000000001</v>
      </c>
      <c r="AT218">
        <v>140.6</v>
      </c>
      <c r="AU218">
        <f t="shared" si="102"/>
        <v>140.6</v>
      </c>
      <c r="AV218">
        <v>146.5</v>
      </c>
      <c r="AW218">
        <f t="shared" si="103"/>
        <v>146.5</v>
      </c>
      <c r="AX218">
        <v>158.5</v>
      </c>
      <c r="AY218">
        <f t="shared" si="104"/>
        <v>158.5</v>
      </c>
      <c r="AZ218">
        <v>157</v>
      </c>
      <c r="BA218">
        <f t="shared" si="105"/>
        <v>157</v>
      </c>
      <c r="BB218">
        <v>150.4</v>
      </c>
      <c r="BC218">
        <f t="shared" si="106"/>
        <v>150.4</v>
      </c>
      <c r="BD218">
        <v>156.4</v>
      </c>
      <c r="BE218">
        <f t="shared" si="107"/>
        <v>156.4</v>
      </c>
      <c r="BG218" t="s">
        <v>30</v>
      </c>
      <c r="BH218">
        <v>2019</v>
      </c>
      <c r="BI218" t="s">
        <v>31</v>
      </c>
      <c r="BJ218" t="s">
        <v>32</v>
      </c>
      <c r="BK218">
        <f t="shared" si="81"/>
        <v>147.69999999999999</v>
      </c>
      <c r="BM218" t="s">
        <v>34</v>
      </c>
      <c r="BN218">
        <v>156.5</v>
      </c>
    </row>
    <row r="219" spans="1:66" x14ac:dyDescent="0.3">
      <c r="A219" t="s">
        <v>34</v>
      </c>
      <c r="B219">
        <v>2020</v>
      </c>
      <c r="C219" t="s">
        <v>45</v>
      </c>
      <c r="D219">
        <v>146.80000000000001</v>
      </c>
      <c r="E219">
        <f t="shared" si="82"/>
        <v>146.80000000000001</v>
      </c>
      <c r="F219">
        <v>191</v>
      </c>
      <c r="G219">
        <f t="shared" si="83"/>
        <v>191</v>
      </c>
      <c r="H219">
        <v>173.6</v>
      </c>
      <c r="I219">
        <f t="shared" si="84"/>
        <v>173.6</v>
      </c>
      <c r="J219">
        <v>153.80000000000001</v>
      </c>
      <c r="K219">
        <f t="shared" si="85"/>
        <v>153.80000000000001</v>
      </c>
      <c r="L219">
        <v>142.69999999999999</v>
      </c>
      <c r="M219">
        <f t="shared" si="86"/>
        <v>142.69999999999999</v>
      </c>
      <c r="N219">
        <v>148.4</v>
      </c>
      <c r="O219">
        <f t="shared" si="87"/>
        <v>148.4</v>
      </c>
      <c r="P219">
        <v>230</v>
      </c>
      <c r="Q219">
        <f t="shared" si="88"/>
        <v>230</v>
      </c>
      <c r="R219">
        <v>156.80000000000001</v>
      </c>
      <c r="S219">
        <f t="shared" si="89"/>
        <v>156.80000000000001</v>
      </c>
      <c r="T219">
        <v>115.7</v>
      </c>
      <c r="U219">
        <f t="shared" si="90"/>
        <v>115.7</v>
      </c>
      <c r="V219">
        <v>161.80000000000001</v>
      </c>
      <c r="W219">
        <f t="shared" si="91"/>
        <v>161.80000000000001</v>
      </c>
      <c r="X219">
        <v>146.5</v>
      </c>
      <c r="Y219">
        <f t="shared" si="92"/>
        <v>146.5</v>
      </c>
      <c r="Z219">
        <v>163.80000000000001</v>
      </c>
      <c r="AA219">
        <f t="shared" si="93"/>
        <v>163.80000000000001</v>
      </c>
      <c r="AB219">
        <v>164.7</v>
      </c>
      <c r="AC219">
        <f t="shared" si="94"/>
        <v>164.7</v>
      </c>
      <c r="AD219">
        <v>184.8</v>
      </c>
      <c r="AE219">
        <f t="shared" si="95"/>
        <v>184.8</v>
      </c>
      <c r="AF219">
        <v>154.30000000000001</v>
      </c>
      <c r="AG219">
        <f t="shared" si="96"/>
        <v>154.30000000000001</v>
      </c>
      <c r="AH219">
        <v>144.9</v>
      </c>
      <c r="AI219">
        <f t="shared" si="97"/>
        <v>144.9</v>
      </c>
      <c r="AJ219">
        <v>152.80000000000001</v>
      </c>
      <c r="AK219">
        <f t="shared" si="98"/>
        <v>152.80000000000001</v>
      </c>
      <c r="AL219">
        <v>158</v>
      </c>
      <c r="AN219">
        <v>143.6</v>
      </c>
      <c r="AO219">
        <f t="shared" si="99"/>
        <v>143.6</v>
      </c>
      <c r="AP219">
        <v>149.19999999999999</v>
      </c>
      <c r="AQ219">
        <f t="shared" si="100"/>
        <v>149.19999999999999</v>
      </c>
      <c r="AR219">
        <v>157.19999999999999</v>
      </c>
      <c r="AS219">
        <f t="shared" si="101"/>
        <v>157.19999999999999</v>
      </c>
      <c r="AT219">
        <v>140.4</v>
      </c>
      <c r="AU219">
        <f t="shared" si="102"/>
        <v>140.4</v>
      </c>
      <c r="AV219">
        <v>148.4</v>
      </c>
      <c r="AW219">
        <f t="shared" si="103"/>
        <v>148.4</v>
      </c>
      <c r="AX219">
        <v>158.6</v>
      </c>
      <c r="AY219">
        <f t="shared" si="104"/>
        <v>158.6</v>
      </c>
      <c r="AZ219">
        <v>156.9</v>
      </c>
      <c r="BA219">
        <f t="shared" si="105"/>
        <v>156.9</v>
      </c>
      <c r="BB219">
        <v>150.69999999999999</v>
      </c>
      <c r="BC219">
        <f t="shared" si="106"/>
        <v>150.69999999999999</v>
      </c>
      <c r="BD219">
        <v>158.4</v>
      </c>
      <c r="BE219">
        <f t="shared" si="107"/>
        <v>158.4</v>
      </c>
      <c r="BG219" t="s">
        <v>33</v>
      </c>
      <c r="BH219">
        <v>2019</v>
      </c>
      <c r="BI219" t="s">
        <v>31</v>
      </c>
      <c r="BJ219">
        <v>147.69999999999999</v>
      </c>
      <c r="BK219">
        <f t="shared" si="81"/>
        <v>147.69999999999999</v>
      </c>
      <c r="BM219" t="s">
        <v>34</v>
      </c>
      <c r="BN219">
        <v>158</v>
      </c>
    </row>
    <row r="220" spans="1:66" x14ac:dyDescent="0.3">
      <c r="A220" t="s">
        <v>34</v>
      </c>
      <c r="B220">
        <v>2020</v>
      </c>
      <c r="C220" t="s">
        <v>46</v>
      </c>
      <c r="D220">
        <v>146</v>
      </c>
      <c r="E220">
        <f t="shared" si="82"/>
        <v>146</v>
      </c>
      <c r="F220">
        <v>191</v>
      </c>
      <c r="G220">
        <f t="shared" si="83"/>
        <v>191</v>
      </c>
      <c r="H220">
        <v>175.3</v>
      </c>
      <c r="I220">
        <f t="shared" si="84"/>
        <v>175.3</v>
      </c>
      <c r="J220">
        <v>154.1</v>
      </c>
      <c r="K220">
        <f t="shared" si="85"/>
        <v>154.1</v>
      </c>
      <c r="L220">
        <v>146.6</v>
      </c>
      <c r="M220">
        <f t="shared" si="86"/>
        <v>146.6</v>
      </c>
      <c r="N220">
        <v>147.69999999999999</v>
      </c>
      <c r="O220">
        <f t="shared" si="87"/>
        <v>147.69999999999999</v>
      </c>
      <c r="P220">
        <v>230.5</v>
      </c>
      <c r="Q220">
        <f t="shared" si="88"/>
        <v>230.5</v>
      </c>
      <c r="R220">
        <v>160.19999999999999</v>
      </c>
      <c r="S220">
        <f t="shared" si="89"/>
        <v>160.19999999999999</v>
      </c>
      <c r="T220">
        <v>115.3</v>
      </c>
      <c r="U220">
        <f t="shared" si="90"/>
        <v>115.3</v>
      </c>
      <c r="V220">
        <v>163</v>
      </c>
      <c r="W220">
        <f t="shared" si="91"/>
        <v>163</v>
      </c>
      <c r="X220">
        <v>149.19999999999999</v>
      </c>
      <c r="Y220">
        <f t="shared" si="92"/>
        <v>149.19999999999999</v>
      </c>
      <c r="Z220">
        <v>164.8</v>
      </c>
      <c r="AA220">
        <f t="shared" si="93"/>
        <v>164.8</v>
      </c>
      <c r="AB220">
        <v>165.4</v>
      </c>
      <c r="AC220">
        <f t="shared" si="94"/>
        <v>165.4</v>
      </c>
      <c r="AD220">
        <v>185.4</v>
      </c>
      <c r="AE220">
        <f t="shared" si="95"/>
        <v>185.4</v>
      </c>
      <c r="AF220">
        <v>155</v>
      </c>
      <c r="AG220">
        <f t="shared" si="96"/>
        <v>155</v>
      </c>
      <c r="AH220">
        <v>145.4</v>
      </c>
      <c r="AI220">
        <f t="shared" si="97"/>
        <v>145.4</v>
      </c>
      <c r="AJ220">
        <v>153.6</v>
      </c>
      <c r="AK220">
        <f t="shared" si="98"/>
        <v>153.6</v>
      </c>
      <c r="AL220">
        <v>158.4</v>
      </c>
      <c r="AN220">
        <v>144.6</v>
      </c>
      <c r="AO220">
        <f t="shared" si="99"/>
        <v>144.6</v>
      </c>
      <c r="AP220">
        <v>149.69999999999999</v>
      </c>
      <c r="AQ220">
        <f t="shared" si="100"/>
        <v>149.69999999999999</v>
      </c>
      <c r="AR220">
        <v>158.30000000000001</v>
      </c>
      <c r="AS220">
        <f t="shared" si="101"/>
        <v>158.30000000000001</v>
      </c>
      <c r="AT220">
        <v>140.69999999999999</v>
      </c>
      <c r="AU220">
        <f t="shared" si="102"/>
        <v>140.69999999999999</v>
      </c>
      <c r="AV220">
        <v>148.5</v>
      </c>
      <c r="AW220">
        <f t="shared" si="103"/>
        <v>148.5</v>
      </c>
      <c r="AX220">
        <v>159.4</v>
      </c>
      <c r="AY220">
        <f t="shared" si="104"/>
        <v>159.4</v>
      </c>
      <c r="AZ220">
        <v>157.1</v>
      </c>
      <c r="BA220">
        <f t="shared" si="105"/>
        <v>157.1</v>
      </c>
      <c r="BB220">
        <v>151.19999999999999</v>
      </c>
      <c r="BC220">
        <f t="shared" si="106"/>
        <v>151.19999999999999</v>
      </c>
      <c r="BD220">
        <v>158.9</v>
      </c>
      <c r="BE220">
        <f t="shared" si="107"/>
        <v>158.9</v>
      </c>
      <c r="BG220" t="s">
        <v>34</v>
      </c>
      <c r="BH220">
        <v>2019</v>
      </c>
      <c r="BI220" t="s">
        <v>31</v>
      </c>
      <c r="BJ220">
        <v>147.69999999999999</v>
      </c>
      <c r="BK220">
        <f t="shared" si="81"/>
        <v>147.69999999999999</v>
      </c>
      <c r="BM220" t="s">
        <v>34</v>
      </c>
      <c r="BN220">
        <v>158.4</v>
      </c>
    </row>
    <row r="221" spans="1:66" x14ac:dyDescent="0.3">
      <c r="A221" t="s">
        <v>34</v>
      </c>
      <c r="B221">
        <v>2021</v>
      </c>
      <c r="C221" t="s">
        <v>31</v>
      </c>
      <c r="D221">
        <v>144.9</v>
      </c>
      <c r="E221">
        <f t="shared" si="82"/>
        <v>144.9</v>
      </c>
      <c r="F221">
        <v>190.1</v>
      </c>
      <c r="G221">
        <f t="shared" si="83"/>
        <v>190.1</v>
      </c>
      <c r="H221">
        <v>175.3</v>
      </c>
      <c r="I221">
        <f t="shared" si="84"/>
        <v>175.3</v>
      </c>
      <c r="J221">
        <v>154.1</v>
      </c>
      <c r="K221">
        <f t="shared" si="85"/>
        <v>154.1</v>
      </c>
      <c r="L221">
        <v>150.9</v>
      </c>
      <c r="M221">
        <f t="shared" si="86"/>
        <v>150.9</v>
      </c>
      <c r="N221">
        <v>149.6</v>
      </c>
      <c r="O221">
        <f t="shared" si="87"/>
        <v>149.6</v>
      </c>
      <c r="P221">
        <v>194.2</v>
      </c>
      <c r="Q221">
        <f t="shared" si="88"/>
        <v>194.2</v>
      </c>
      <c r="R221">
        <v>160.4</v>
      </c>
      <c r="S221">
        <f t="shared" si="89"/>
        <v>160.4</v>
      </c>
      <c r="T221">
        <v>114.6</v>
      </c>
      <c r="U221">
        <f t="shared" si="90"/>
        <v>114.6</v>
      </c>
      <c r="V221">
        <v>164</v>
      </c>
      <c r="W221">
        <f t="shared" si="91"/>
        <v>164</v>
      </c>
      <c r="X221">
        <v>151.80000000000001</v>
      </c>
      <c r="Y221">
        <f t="shared" si="92"/>
        <v>151.80000000000001</v>
      </c>
      <c r="Z221">
        <v>165.6</v>
      </c>
      <c r="AA221">
        <f t="shared" si="93"/>
        <v>165.6</v>
      </c>
      <c r="AB221">
        <v>161</v>
      </c>
      <c r="AC221">
        <f t="shared" si="94"/>
        <v>161</v>
      </c>
      <c r="AD221">
        <v>186.5</v>
      </c>
      <c r="AE221">
        <f t="shared" si="95"/>
        <v>186.5</v>
      </c>
      <c r="AF221">
        <v>155.5</v>
      </c>
      <c r="AG221">
        <f t="shared" si="96"/>
        <v>155.5</v>
      </c>
      <c r="AH221">
        <v>146.1</v>
      </c>
      <c r="AI221">
        <f t="shared" si="97"/>
        <v>146.1</v>
      </c>
      <c r="AJ221">
        <v>154.19999999999999</v>
      </c>
      <c r="AK221">
        <f t="shared" si="98"/>
        <v>154.19999999999999</v>
      </c>
      <c r="AL221">
        <v>157.69999999999999</v>
      </c>
      <c r="AN221">
        <v>147.9</v>
      </c>
      <c r="AO221">
        <f t="shared" si="99"/>
        <v>147.9</v>
      </c>
      <c r="AP221">
        <v>150</v>
      </c>
      <c r="AQ221">
        <f t="shared" si="100"/>
        <v>150</v>
      </c>
      <c r="AR221">
        <v>159.30000000000001</v>
      </c>
      <c r="AS221">
        <f t="shared" si="101"/>
        <v>159.30000000000001</v>
      </c>
      <c r="AT221">
        <v>141.9</v>
      </c>
      <c r="AU221">
        <f t="shared" si="102"/>
        <v>141.9</v>
      </c>
      <c r="AV221">
        <v>149.6</v>
      </c>
      <c r="AW221">
        <f t="shared" si="103"/>
        <v>149.6</v>
      </c>
      <c r="AX221">
        <v>159.19999999999999</v>
      </c>
      <c r="AY221">
        <f t="shared" si="104"/>
        <v>159.19999999999999</v>
      </c>
      <c r="AZ221">
        <v>156.80000000000001</v>
      </c>
      <c r="BA221">
        <f t="shared" si="105"/>
        <v>156.80000000000001</v>
      </c>
      <c r="BB221">
        <v>151.9</v>
      </c>
      <c r="BC221">
        <f t="shared" si="106"/>
        <v>151.9</v>
      </c>
      <c r="BD221">
        <v>157.30000000000001</v>
      </c>
      <c r="BE221">
        <f t="shared" si="107"/>
        <v>157.30000000000001</v>
      </c>
      <c r="BG221" t="s">
        <v>30</v>
      </c>
      <c r="BH221">
        <v>2019</v>
      </c>
      <c r="BI221" t="s">
        <v>35</v>
      </c>
      <c r="BJ221" t="s">
        <v>32</v>
      </c>
      <c r="BK221">
        <f t="shared" si="81"/>
        <v>148.5</v>
      </c>
      <c r="BM221" t="s">
        <v>34</v>
      </c>
      <c r="BN221">
        <v>157.69999999999999</v>
      </c>
    </row>
    <row r="222" spans="1:66" x14ac:dyDescent="0.3">
      <c r="A222" t="s">
        <v>34</v>
      </c>
      <c r="B222">
        <v>2021</v>
      </c>
      <c r="C222" t="s">
        <v>35</v>
      </c>
      <c r="D222">
        <v>144.30000000000001</v>
      </c>
      <c r="E222">
        <f t="shared" si="82"/>
        <v>144.30000000000001</v>
      </c>
      <c r="F222">
        <v>186.5</v>
      </c>
      <c r="G222">
        <f t="shared" si="83"/>
        <v>186.5</v>
      </c>
      <c r="H222">
        <v>168.7</v>
      </c>
      <c r="I222">
        <f t="shared" si="84"/>
        <v>168.7</v>
      </c>
      <c r="J222">
        <v>154.69999999999999</v>
      </c>
      <c r="K222">
        <f t="shared" si="85"/>
        <v>154.69999999999999</v>
      </c>
      <c r="L222">
        <v>158.69999999999999</v>
      </c>
      <c r="M222">
        <f t="shared" si="86"/>
        <v>158.69999999999999</v>
      </c>
      <c r="N222">
        <v>150.69999999999999</v>
      </c>
      <c r="O222">
        <f t="shared" si="87"/>
        <v>150.69999999999999</v>
      </c>
      <c r="P222">
        <v>160</v>
      </c>
      <c r="Q222">
        <f t="shared" si="88"/>
        <v>160</v>
      </c>
      <c r="R222">
        <v>158.80000000000001</v>
      </c>
      <c r="S222">
        <f t="shared" si="89"/>
        <v>158.80000000000001</v>
      </c>
      <c r="T222">
        <v>112.8</v>
      </c>
      <c r="U222">
        <f t="shared" si="90"/>
        <v>112.8</v>
      </c>
      <c r="V222">
        <v>164.2</v>
      </c>
      <c r="W222">
        <f t="shared" si="91"/>
        <v>164.2</v>
      </c>
      <c r="X222">
        <v>155.5</v>
      </c>
      <c r="Y222">
        <f t="shared" si="92"/>
        <v>155.5</v>
      </c>
      <c r="Z222">
        <v>167.5</v>
      </c>
      <c r="AA222">
        <f t="shared" si="93"/>
        <v>167.5</v>
      </c>
      <c r="AB222">
        <v>156.9</v>
      </c>
      <c r="AC222">
        <f t="shared" si="94"/>
        <v>156.9</v>
      </c>
      <c r="AD222">
        <v>188.3</v>
      </c>
      <c r="AE222">
        <f t="shared" si="95"/>
        <v>188.3</v>
      </c>
      <c r="AF222">
        <v>157.19999999999999</v>
      </c>
      <c r="AG222">
        <f t="shared" si="96"/>
        <v>157.19999999999999</v>
      </c>
      <c r="AH222">
        <v>147.4</v>
      </c>
      <c r="AI222">
        <f t="shared" si="97"/>
        <v>147.4</v>
      </c>
      <c r="AJ222">
        <v>155.80000000000001</v>
      </c>
      <c r="AK222">
        <f t="shared" si="98"/>
        <v>155.80000000000001</v>
      </c>
      <c r="AL222">
        <v>159.80000000000001</v>
      </c>
      <c r="AN222">
        <v>152.4</v>
      </c>
      <c r="AO222">
        <f t="shared" si="99"/>
        <v>152.4</v>
      </c>
      <c r="AP222">
        <v>150.9</v>
      </c>
      <c r="AQ222">
        <f t="shared" si="100"/>
        <v>150.9</v>
      </c>
      <c r="AR222">
        <v>161.30000000000001</v>
      </c>
      <c r="AS222">
        <f t="shared" si="101"/>
        <v>161.30000000000001</v>
      </c>
      <c r="AT222">
        <v>145.1</v>
      </c>
      <c r="AU222">
        <f t="shared" si="102"/>
        <v>145.1</v>
      </c>
      <c r="AV222">
        <v>151.5</v>
      </c>
      <c r="AW222">
        <f t="shared" si="103"/>
        <v>151.5</v>
      </c>
      <c r="AX222">
        <v>159.5</v>
      </c>
      <c r="AY222">
        <f t="shared" si="104"/>
        <v>159.5</v>
      </c>
      <c r="AZ222">
        <v>155.80000000000001</v>
      </c>
      <c r="BA222">
        <f t="shared" si="105"/>
        <v>155.80000000000001</v>
      </c>
      <c r="BB222">
        <v>153.4</v>
      </c>
      <c r="BC222">
        <f t="shared" si="106"/>
        <v>153.4</v>
      </c>
      <c r="BD222">
        <v>156.6</v>
      </c>
      <c r="BE222">
        <f t="shared" si="107"/>
        <v>156.6</v>
      </c>
      <c r="BG222" t="s">
        <v>33</v>
      </c>
      <c r="BH222">
        <v>2019</v>
      </c>
      <c r="BI222" t="s">
        <v>35</v>
      </c>
      <c r="BJ222">
        <v>148.5</v>
      </c>
      <c r="BK222">
        <f t="shared" si="81"/>
        <v>148.5</v>
      </c>
      <c r="BM222" t="s">
        <v>34</v>
      </c>
      <c r="BN222">
        <v>159.80000000000001</v>
      </c>
    </row>
    <row r="223" spans="1:66" x14ac:dyDescent="0.3">
      <c r="A223" t="s">
        <v>34</v>
      </c>
      <c r="B223">
        <v>2021</v>
      </c>
      <c r="C223" t="s">
        <v>36</v>
      </c>
      <c r="D223">
        <v>144.1</v>
      </c>
      <c r="E223">
        <f t="shared" si="82"/>
        <v>144.1</v>
      </c>
      <c r="F223">
        <v>192.2</v>
      </c>
      <c r="G223">
        <f t="shared" si="83"/>
        <v>192.2</v>
      </c>
      <c r="H223">
        <v>163.80000000000001</v>
      </c>
      <c r="I223">
        <f t="shared" si="84"/>
        <v>163.80000000000001</v>
      </c>
      <c r="J223">
        <v>154.9</v>
      </c>
      <c r="K223">
        <f t="shared" si="85"/>
        <v>154.9</v>
      </c>
      <c r="L223">
        <v>163.9</v>
      </c>
      <c r="M223">
        <f t="shared" si="86"/>
        <v>163.9</v>
      </c>
      <c r="N223">
        <v>153.69999999999999</v>
      </c>
      <c r="O223">
        <f t="shared" si="87"/>
        <v>153.69999999999999</v>
      </c>
      <c r="P223">
        <v>149.5</v>
      </c>
      <c r="Q223">
        <f t="shared" si="88"/>
        <v>149.5</v>
      </c>
      <c r="R223">
        <v>159.80000000000001</v>
      </c>
      <c r="S223">
        <f t="shared" si="89"/>
        <v>159.80000000000001</v>
      </c>
      <c r="T223">
        <v>112.6</v>
      </c>
      <c r="U223">
        <f t="shared" si="90"/>
        <v>112.6</v>
      </c>
      <c r="V223">
        <v>163.5</v>
      </c>
      <c r="W223">
        <f t="shared" si="91"/>
        <v>163.5</v>
      </c>
      <c r="X223">
        <v>156.5</v>
      </c>
      <c r="Y223">
        <f t="shared" si="92"/>
        <v>156.5</v>
      </c>
      <c r="Z223">
        <v>168.2</v>
      </c>
      <c r="AA223">
        <f t="shared" si="93"/>
        <v>168.2</v>
      </c>
      <c r="AB223">
        <v>156.69999999999999</v>
      </c>
      <c r="AC223">
        <f t="shared" si="94"/>
        <v>156.69999999999999</v>
      </c>
      <c r="AD223">
        <v>188.1</v>
      </c>
      <c r="AE223">
        <f t="shared" si="95"/>
        <v>188.1</v>
      </c>
      <c r="AF223">
        <v>157.80000000000001</v>
      </c>
      <c r="AG223">
        <f t="shared" si="96"/>
        <v>157.80000000000001</v>
      </c>
      <c r="AH223">
        <v>147.9</v>
      </c>
      <c r="AI223">
        <f t="shared" si="97"/>
        <v>147.9</v>
      </c>
      <c r="AJ223">
        <v>156.4</v>
      </c>
      <c r="AK223">
        <f t="shared" si="98"/>
        <v>156.4</v>
      </c>
      <c r="AL223">
        <v>159.9</v>
      </c>
      <c r="AN223">
        <v>155.5</v>
      </c>
      <c r="AO223">
        <f t="shared" si="99"/>
        <v>155.5</v>
      </c>
      <c r="AP223">
        <v>151.19999999999999</v>
      </c>
      <c r="AQ223">
        <f t="shared" si="100"/>
        <v>151.19999999999999</v>
      </c>
      <c r="AR223">
        <v>161.69999999999999</v>
      </c>
      <c r="AS223">
        <f t="shared" si="101"/>
        <v>161.69999999999999</v>
      </c>
      <c r="AT223">
        <v>146.19999999999999</v>
      </c>
      <c r="AU223">
        <f t="shared" si="102"/>
        <v>146.19999999999999</v>
      </c>
      <c r="AV223">
        <v>152.6</v>
      </c>
      <c r="AW223">
        <f t="shared" si="103"/>
        <v>152.6</v>
      </c>
      <c r="AX223">
        <v>160.19999999999999</v>
      </c>
      <c r="AY223">
        <f t="shared" si="104"/>
        <v>160.19999999999999</v>
      </c>
      <c r="AZ223">
        <v>153.80000000000001</v>
      </c>
      <c r="BA223">
        <f t="shared" si="105"/>
        <v>153.80000000000001</v>
      </c>
      <c r="BB223">
        <v>153.80000000000001</v>
      </c>
      <c r="BC223">
        <f t="shared" si="106"/>
        <v>153.80000000000001</v>
      </c>
      <c r="BD223">
        <v>156.80000000000001</v>
      </c>
      <c r="BE223">
        <f t="shared" si="107"/>
        <v>156.80000000000001</v>
      </c>
      <c r="BG223" t="s">
        <v>34</v>
      </c>
      <c r="BH223">
        <v>2019</v>
      </c>
      <c r="BI223" t="s">
        <v>35</v>
      </c>
      <c r="BJ223">
        <v>148.5</v>
      </c>
      <c r="BK223">
        <f t="shared" si="81"/>
        <v>148.5</v>
      </c>
      <c r="BM223" t="s">
        <v>34</v>
      </c>
      <c r="BN223">
        <v>159.9</v>
      </c>
    </row>
    <row r="224" spans="1:66" x14ac:dyDescent="0.3">
      <c r="A224" t="s">
        <v>34</v>
      </c>
      <c r="B224">
        <v>2021</v>
      </c>
      <c r="C224" t="s">
        <v>37</v>
      </c>
      <c r="D224">
        <v>144.30000000000001</v>
      </c>
      <c r="E224">
        <f t="shared" si="82"/>
        <v>144.30000000000001</v>
      </c>
      <c r="F224">
        <v>198</v>
      </c>
      <c r="G224">
        <f t="shared" si="83"/>
        <v>198</v>
      </c>
      <c r="H224">
        <v>164.6</v>
      </c>
      <c r="I224">
        <f t="shared" si="84"/>
        <v>164.6</v>
      </c>
      <c r="J224">
        <v>155.4</v>
      </c>
      <c r="K224">
        <f t="shared" si="85"/>
        <v>155.4</v>
      </c>
      <c r="L224">
        <v>170.1</v>
      </c>
      <c r="M224">
        <f t="shared" si="86"/>
        <v>170.1</v>
      </c>
      <c r="N224">
        <v>164.4</v>
      </c>
      <c r="O224">
        <f t="shared" si="87"/>
        <v>164.4</v>
      </c>
      <c r="P224">
        <v>144.1</v>
      </c>
      <c r="Q224">
        <f t="shared" si="88"/>
        <v>144.1</v>
      </c>
      <c r="R224">
        <v>161.69999999999999</v>
      </c>
      <c r="S224">
        <f t="shared" si="89"/>
        <v>161.69999999999999</v>
      </c>
      <c r="T224">
        <v>113.1</v>
      </c>
      <c r="U224">
        <f t="shared" si="90"/>
        <v>113.1</v>
      </c>
      <c r="V224">
        <v>163.9</v>
      </c>
      <c r="W224">
        <f t="shared" si="91"/>
        <v>163.9</v>
      </c>
      <c r="X224">
        <v>157.6</v>
      </c>
      <c r="Y224">
        <f t="shared" si="92"/>
        <v>157.6</v>
      </c>
      <c r="Z224">
        <v>168.9</v>
      </c>
      <c r="AA224">
        <f t="shared" si="93"/>
        <v>168.9</v>
      </c>
      <c r="AB224">
        <v>158</v>
      </c>
      <c r="AC224">
        <f t="shared" si="94"/>
        <v>158</v>
      </c>
      <c r="AD224">
        <v>188.8</v>
      </c>
      <c r="AE224">
        <f t="shared" si="95"/>
        <v>188.8</v>
      </c>
      <c r="AF224">
        <v>158.80000000000001</v>
      </c>
      <c r="AG224">
        <f t="shared" si="96"/>
        <v>158.80000000000001</v>
      </c>
      <c r="AH224">
        <v>148.5</v>
      </c>
      <c r="AI224">
        <f t="shared" si="97"/>
        <v>148.5</v>
      </c>
      <c r="AJ224">
        <v>157.30000000000001</v>
      </c>
      <c r="AK224">
        <f t="shared" si="98"/>
        <v>157.30000000000001</v>
      </c>
      <c r="AL224">
        <v>161.4</v>
      </c>
      <c r="AN224">
        <v>155.6</v>
      </c>
      <c r="AO224">
        <f t="shared" si="99"/>
        <v>155.6</v>
      </c>
      <c r="AP224">
        <v>151.80000000000001</v>
      </c>
      <c r="AQ224">
        <f t="shared" si="100"/>
        <v>151.80000000000001</v>
      </c>
      <c r="AR224">
        <v>162.30000000000001</v>
      </c>
      <c r="AS224">
        <f t="shared" si="101"/>
        <v>162.30000000000001</v>
      </c>
      <c r="AT224">
        <v>146.6</v>
      </c>
      <c r="AU224">
        <f t="shared" si="102"/>
        <v>146.6</v>
      </c>
      <c r="AV224">
        <v>153.19999999999999</v>
      </c>
      <c r="AW224">
        <f t="shared" si="103"/>
        <v>153.19999999999999</v>
      </c>
      <c r="AX224">
        <v>160.30000000000001</v>
      </c>
      <c r="AY224">
        <f t="shared" si="104"/>
        <v>160.30000000000001</v>
      </c>
      <c r="AZ224">
        <v>155.4</v>
      </c>
      <c r="BA224">
        <f t="shared" si="105"/>
        <v>155.4</v>
      </c>
      <c r="BB224">
        <v>154.4</v>
      </c>
      <c r="BC224">
        <f t="shared" si="106"/>
        <v>154.4</v>
      </c>
      <c r="BD224">
        <v>157.80000000000001</v>
      </c>
      <c r="BE224">
        <f t="shared" si="107"/>
        <v>157.80000000000001</v>
      </c>
      <c r="BG224" t="s">
        <v>30</v>
      </c>
      <c r="BH224">
        <v>2019</v>
      </c>
      <c r="BI224" t="s">
        <v>36</v>
      </c>
      <c r="BJ224" t="s">
        <v>32</v>
      </c>
      <c r="BK224">
        <f t="shared" si="81"/>
        <v>149</v>
      </c>
      <c r="BM224" t="s">
        <v>34</v>
      </c>
      <c r="BN224">
        <v>161.4</v>
      </c>
    </row>
    <row r="225" spans="1:66" x14ac:dyDescent="0.3">
      <c r="A225" t="s">
        <v>34</v>
      </c>
      <c r="B225">
        <v>2021</v>
      </c>
      <c r="C225" t="s">
        <v>38</v>
      </c>
      <c r="D225">
        <v>146.30000000000001</v>
      </c>
      <c r="E225">
        <f t="shared" si="82"/>
        <v>146.30000000000001</v>
      </c>
      <c r="F225">
        <v>200.5</v>
      </c>
      <c r="G225">
        <f t="shared" si="83"/>
        <v>200.5</v>
      </c>
      <c r="H225">
        <v>170.3</v>
      </c>
      <c r="I225">
        <f t="shared" si="84"/>
        <v>170.3</v>
      </c>
      <c r="J225">
        <v>156.1</v>
      </c>
      <c r="K225">
        <f t="shared" si="85"/>
        <v>156.1</v>
      </c>
      <c r="L225">
        <v>178.7</v>
      </c>
      <c r="M225">
        <f t="shared" si="86"/>
        <v>178.7</v>
      </c>
      <c r="N225">
        <v>167.1</v>
      </c>
      <c r="O225">
        <f t="shared" si="87"/>
        <v>167.1</v>
      </c>
      <c r="P225">
        <v>147.9</v>
      </c>
      <c r="Q225">
        <f t="shared" si="88"/>
        <v>147.9</v>
      </c>
      <c r="R225">
        <v>165.4</v>
      </c>
      <c r="S225">
        <f t="shared" si="89"/>
        <v>165.4</v>
      </c>
      <c r="T225">
        <v>114.8</v>
      </c>
      <c r="U225">
        <f t="shared" si="90"/>
        <v>114.8</v>
      </c>
      <c r="V225">
        <v>168.2</v>
      </c>
      <c r="W225">
        <f t="shared" si="91"/>
        <v>168.2</v>
      </c>
      <c r="X225">
        <v>159.30000000000001</v>
      </c>
      <c r="Y225">
        <f t="shared" si="92"/>
        <v>159.30000000000001</v>
      </c>
      <c r="Z225">
        <v>170.4</v>
      </c>
      <c r="AA225">
        <f t="shared" si="93"/>
        <v>170.4</v>
      </c>
      <c r="AB225">
        <v>160.69999999999999</v>
      </c>
      <c r="AC225">
        <f t="shared" si="94"/>
        <v>160.69999999999999</v>
      </c>
      <c r="AD225">
        <v>191.9</v>
      </c>
      <c r="AE225">
        <f t="shared" si="95"/>
        <v>191.9</v>
      </c>
      <c r="AF225">
        <v>161.80000000000001</v>
      </c>
      <c r="AG225">
        <f t="shared" si="96"/>
        <v>161.80000000000001</v>
      </c>
      <c r="AH225">
        <v>152.1</v>
      </c>
      <c r="AI225">
        <f t="shared" si="97"/>
        <v>152.1</v>
      </c>
      <c r="AJ225">
        <v>160.4</v>
      </c>
      <c r="AK225">
        <f t="shared" si="98"/>
        <v>160.4</v>
      </c>
      <c r="AL225">
        <v>161.6</v>
      </c>
      <c r="AN225">
        <v>159.4</v>
      </c>
      <c r="AO225">
        <f t="shared" si="99"/>
        <v>159.4</v>
      </c>
      <c r="AP225">
        <v>154.69999999999999</v>
      </c>
      <c r="AQ225">
        <f t="shared" si="100"/>
        <v>154.69999999999999</v>
      </c>
      <c r="AR225">
        <v>165.8</v>
      </c>
      <c r="AS225">
        <f t="shared" si="101"/>
        <v>165.8</v>
      </c>
      <c r="AT225">
        <v>148.9</v>
      </c>
      <c r="AU225">
        <f t="shared" si="102"/>
        <v>148.9</v>
      </c>
      <c r="AV225">
        <v>155.80000000000001</v>
      </c>
      <c r="AW225">
        <f t="shared" si="103"/>
        <v>155.80000000000001</v>
      </c>
      <c r="AX225">
        <v>161.19999999999999</v>
      </c>
      <c r="AY225">
        <f t="shared" si="104"/>
        <v>161.19999999999999</v>
      </c>
      <c r="AZ225">
        <v>158.6</v>
      </c>
      <c r="BA225">
        <f t="shared" si="105"/>
        <v>158.6</v>
      </c>
      <c r="BB225">
        <v>156.80000000000001</v>
      </c>
      <c r="BC225">
        <f t="shared" si="106"/>
        <v>156.80000000000001</v>
      </c>
      <c r="BD225">
        <v>160.4</v>
      </c>
      <c r="BE225">
        <f t="shared" si="107"/>
        <v>160.4</v>
      </c>
      <c r="BG225" t="s">
        <v>33</v>
      </c>
      <c r="BH225">
        <v>2019</v>
      </c>
      <c r="BI225" t="s">
        <v>36</v>
      </c>
      <c r="BJ225">
        <v>149</v>
      </c>
      <c r="BK225">
        <f t="shared" si="81"/>
        <v>149</v>
      </c>
      <c r="BM225" t="s">
        <v>34</v>
      </c>
      <c r="BN225">
        <v>161.6</v>
      </c>
    </row>
    <row r="226" spans="1:66" x14ac:dyDescent="0.3">
      <c r="A226" t="s">
        <v>34</v>
      </c>
      <c r="B226">
        <v>2021</v>
      </c>
      <c r="C226" t="s">
        <v>39</v>
      </c>
      <c r="D226">
        <v>146.69999999999999</v>
      </c>
      <c r="E226">
        <f t="shared" si="82"/>
        <v>146.69999999999999</v>
      </c>
      <c r="F226">
        <v>202</v>
      </c>
      <c r="G226">
        <f t="shared" si="83"/>
        <v>202</v>
      </c>
      <c r="H226">
        <v>180.7</v>
      </c>
      <c r="I226">
        <f t="shared" si="84"/>
        <v>180.7</v>
      </c>
      <c r="J226">
        <v>156.19999999999999</v>
      </c>
      <c r="K226">
        <f t="shared" si="85"/>
        <v>156.19999999999999</v>
      </c>
      <c r="L226">
        <v>183.7</v>
      </c>
      <c r="M226">
        <f t="shared" si="86"/>
        <v>183.7</v>
      </c>
      <c r="N226">
        <v>164.6</v>
      </c>
      <c r="O226">
        <f t="shared" si="87"/>
        <v>164.6</v>
      </c>
      <c r="P226">
        <v>155.4</v>
      </c>
      <c r="Q226">
        <f t="shared" si="88"/>
        <v>155.4</v>
      </c>
      <c r="R226">
        <v>166</v>
      </c>
      <c r="S226">
        <f t="shared" si="89"/>
        <v>166</v>
      </c>
      <c r="T226">
        <v>115.1</v>
      </c>
      <c r="U226">
        <f t="shared" si="90"/>
        <v>115.1</v>
      </c>
      <c r="V226">
        <v>168.5</v>
      </c>
      <c r="W226">
        <f t="shared" si="91"/>
        <v>168.5</v>
      </c>
      <c r="X226">
        <v>160</v>
      </c>
      <c r="Y226">
        <f t="shared" si="92"/>
        <v>160</v>
      </c>
      <c r="Z226">
        <v>172.4</v>
      </c>
      <c r="AA226">
        <f t="shared" si="93"/>
        <v>172.4</v>
      </c>
      <c r="AB226">
        <v>162.6</v>
      </c>
      <c r="AC226">
        <f t="shared" si="94"/>
        <v>162.6</v>
      </c>
      <c r="AD226">
        <v>190.8</v>
      </c>
      <c r="AE226">
        <f t="shared" si="95"/>
        <v>190.8</v>
      </c>
      <c r="AF226">
        <v>162.19999999999999</v>
      </c>
      <c r="AG226">
        <f t="shared" si="96"/>
        <v>162.19999999999999</v>
      </c>
      <c r="AH226">
        <v>151.80000000000001</v>
      </c>
      <c r="AI226">
        <f t="shared" si="97"/>
        <v>151.80000000000001</v>
      </c>
      <c r="AJ226">
        <v>160.69999999999999</v>
      </c>
      <c r="AK226">
        <f t="shared" si="98"/>
        <v>160.69999999999999</v>
      </c>
      <c r="AL226">
        <v>160.5</v>
      </c>
      <c r="AN226">
        <v>159.80000000000001</v>
      </c>
      <c r="AO226">
        <f t="shared" si="99"/>
        <v>159.80000000000001</v>
      </c>
      <c r="AP226">
        <v>154.80000000000001</v>
      </c>
      <c r="AQ226">
        <f t="shared" si="100"/>
        <v>154.80000000000001</v>
      </c>
      <c r="AR226">
        <v>166.3</v>
      </c>
      <c r="AS226">
        <f t="shared" si="101"/>
        <v>166.3</v>
      </c>
      <c r="AT226">
        <v>150.69999999999999</v>
      </c>
      <c r="AU226">
        <f t="shared" si="102"/>
        <v>150.69999999999999</v>
      </c>
      <c r="AV226">
        <v>154.9</v>
      </c>
      <c r="AW226">
        <f t="shared" si="103"/>
        <v>154.9</v>
      </c>
      <c r="AX226">
        <v>161.69999999999999</v>
      </c>
      <c r="AY226">
        <f t="shared" si="104"/>
        <v>161.69999999999999</v>
      </c>
      <c r="AZ226">
        <v>158.80000000000001</v>
      </c>
      <c r="BA226">
        <f t="shared" si="105"/>
        <v>158.80000000000001</v>
      </c>
      <c r="BB226">
        <v>157.6</v>
      </c>
      <c r="BC226">
        <f t="shared" si="106"/>
        <v>157.6</v>
      </c>
      <c r="BD226">
        <v>161.30000000000001</v>
      </c>
      <c r="BE226">
        <f t="shared" si="107"/>
        <v>161.30000000000001</v>
      </c>
      <c r="BG226" t="s">
        <v>34</v>
      </c>
      <c r="BH226">
        <v>2019</v>
      </c>
      <c r="BI226" t="s">
        <v>36</v>
      </c>
      <c r="BJ226">
        <v>149</v>
      </c>
      <c r="BK226">
        <f t="shared" si="81"/>
        <v>149</v>
      </c>
      <c r="BM226" t="s">
        <v>34</v>
      </c>
      <c r="BN226">
        <v>160.5</v>
      </c>
    </row>
    <row r="227" spans="1:66" x14ac:dyDescent="0.3">
      <c r="A227" t="s">
        <v>34</v>
      </c>
      <c r="B227">
        <v>2021</v>
      </c>
      <c r="C227" t="s">
        <v>40</v>
      </c>
      <c r="D227">
        <v>146.4</v>
      </c>
      <c r="E227">
        <f t="shared" si="82"/>
        <v>146.4</v>
      </c>
      <c r="F227">
        <v>206.8</v>
      </c>
      <c r="G227">
        <f t="shared" si="83"/>
        <v>206.8</v>
      </c>
      <c r="H227">
        <v>182.2</v>
      </c>
      <c r="I227">
        <f t="shared" si="84"/>
        <v>182.2</v>
      </c>
      <c r="J227">
        <v>157.5</v>
      </c>
      <c r="K227">
        <f t="shared" si="85"/>
        <v>157.5</v>
      </c>
      <c r="L227">
        <v>182.1</v>
      </c>
      <c r="M227">
        <f t="shared" si="86"/>
        <v>182.1</v>
      </c>
      <c r="N227">
        <v>163.9</v>
      </c>
      <c r="O227">
        <f t="shared" si="87"/>
        <v>163.9</v>
      </c>
      <c r="P227">
        <v>164.2</v>
      </c>
      <c r="Q227">
        <f t="shared" si="88"/>
        <v>164.2</v>
      </c>
      <c r="R227">
        <v>164</v>
      </c>
      <c r="S227">
        <f t="shared" si="89"/>
        <v>164</v>
      </c>
      <c r="T227">
        <v>114.5</v>
      </c>
      <c r="U227">
        <f t="shared" si="90"/>
        <v>114.5</v>
      </c>
      <c r="V227">
        <v>168.3</v>
      </c>
      <c r="W227">
        <f t="shared" si="91"/>
        <v>168.3</v>
      </c>
      <c r="X227">
        <v>160.9</v>
      </c>
      <c r="Y227">
        <f t="shared" si="92"/>
        <v>160.9</v>
      </c>
      <c r="Z227">
        <v>172.2</v>
      </c>
      <c r="AA227">
        <f t="shared" si="93"/>
        <v>172.2</v>
      </c>
      <c r="AB227">
        <v>164</v>
      </c>
      <c r="AC227">
        <f t="shared" si="94"/>
        <v>164</v>
      </c>
      <c r="AD227">
        <v>191.2</v>
      </c>
      <c r="AE227">
        <f t="shared" si="95"/>
        <v>191.2</v>
      </c>
      <c r="AF227">
        <v>162.80000000000001</v>
      </c>
      <c r="AG227">
        <f t="shared" si="96"/>
        <v>162.80000000000001</v>
      </c>
      <c r="AH227">
        <v>153.1</v>
      </c>
      <c r="AI227">
        <f t="shared" si="97"/>
        <v>153.1</v>
      </c>
      <c r="AJ227">
        <v>161.4</v>
      </c>
      <c r="AK227">
        <f t="shared" si="98"/>
        <v>161.4</v>
      </c>
      <c r="AL227">
        <v>161.5</v>
      </c>
      <c r="AN227">
        <v>160.69999999999999</v>
      </c>
      <c r="AO227">
        <f t="shared" si="99"/>
        <v>160.69999999999999</v>
      </c>
      <c r="AP227">
        <v>155.80000000000001</v>
      </c>
      <c r="AQ227">
        <f t="shared" si="100"/>
        <v>155.80000000000001</v>
      </c>
      <c r="AR227">
        <v>167</v>
      </c>
      <c r="AS227">
        <f t="shared" si="101"/>
        <v>167</v>
      </c>
      <c r="AT227">
        <v>153.1</v>
      </c>
      <c r="AU227">
        <f t="shared" si="102"/>
        <v>153.1</v>
      </c>
      <c r="AV227">
        <v>155.30000000000001</v>
      </c>
      <c r="AW227">
        <f t="shared" si="103"/>
        <v>155.30000000000001</v>
      </c>
      <c r="AX227">
        <v>163.19999999999999</v>
      </c>
      <c r="AY227">
        <f t="shared" si="104"/>
        <v>163.19999999999999</v>
      </c>
      <c r="AZ227">
        <v>160.1</v>
      </c>
      <c r="BA227">
        <f t="shared" si="105"/>
        <v>160.1</v>
      </c>
      <c r="BB227">
        <v>159</v>
      </c>
      <c r="BC227">
        <f t="shared" si="106"/>
        <v>159</v>
      </c>
      <c r="BD227">
        <v>162.5</v>
      </c>
      <c r="BE227">
        <f t="shared" si="107"/>
        <v>162.5</v>
      </c>
      <c r="BG227" t="s">
        <v>30</v>
      </c>
      <c r="BH227">
        <v>2019</v>
      </c>
      <c r="BI227" t="s">
        <v>38</v>
      </c>
      <c r="BJ227" t="s">
        <v>32</v>
      </c>
      <c r="BK227">
        <f t="shared" si="81"/>
        <v>150.1</v>
      </c>
      <c r="BM227" t="s">
        <v>34</v>
      </c>
      <c r="BN227">
        <v>161.5</v>
      </c>
    </row>
    <row r="228" spans="1:66" x14ac:dyDescent="0.3">
      <c r="A228" t="s">
        <v>34</v>
      </c>
      <c r="B228">
        <v>2021</v>
      </c>
      <c r="C228" t="s">
        <v>41</v>
      </c>
      <c r="D228">
        <v>146.6</v>
      </c>
      <c r="E228">
        <f t="shared" si="82"/>
        <v>146.6</v>
      </c>
      <c r="F228">
        <v>204</v>
      </c>
      <c r="G228">
        <f t="shared" si="83"/>
        <v>204</v>
      </c>
      <c r="H228">
        <v>172.8</v>
      </c>
      <c r="I228">
        <f t="shared" si="84"/>
        <v>172.8</v>
      </c>
      <c r="J228">
        <v>158.4</v>
      </c>
      <c r="K228">
        <f t="shared" si="85"/>
        <v>158.4</v>
      </c>
      <c r="L228">
        <v>188</v>
      </c>
      <c r="M228">
        <f t="shared" si="86"/>
        <v>188</v>
      </c>
      <c r="N228">
        <v>156.80000000000001</v>
      </c>
      <c r="O228">
        <f t="shared" si="87"/>
        <v>156.80000000000001</v>
      </c>
      <c r="P228">
        <v>162.19999999999999</v>
      </c>
      <c r="Q228">
        <f t="shared" si="88"/>
        <v>162.19999999999999</v>
      </c>
      <c r="R228">
        <v>164.1</v>
      </c>
      <c r="S228">
        <f t="shared" si="89"/>
        <v>164.1</v>
      </c>
      <c r="T228">
        <v>119.7</v>
      </c>
      <c r="U228">
        <f t="shared" si="90"/>
        <v>119.7</v>
      </c>
      <c r="V228">
        <v>168.8</v>
      </c>
      <c r="W228">
        <f t="shared" si="91"/>
        <v>168.8</v>
      </c>
      <c r="X228">
        <v>162.69999999999999</v>
      </c>
      <c r="Y228">
        <f t="shared" si="92"/>
        <v>162.69999999999999</v>
      </c>
      <c r="Z228">
        <v>173.9</v>
      </c>
      <c r="AA228">
        <f t="shared" si="93"/>
        <v>173.9</v>
      </c>
      <c r="AB228">
        <v>164</v>
      </c>
      <c r="AC228">
        <f t="shared" si="94"/>
        <v>164</v>
      </c>
      <c r="AD228">
        <v>192.1</v>
      </c>
      <c r="AE228">
        <f t="shared" si="95"/>
        <v>192.1</v>
      </c>
      <c r="AF228">
        <v>164.5</v>
      </c>
      <c r="AG228">
        <f t="shared" si="96"/>
        <v>164.5</v>
      </c>
      <c r="AH228">
        <v>155.30000000000001</v>
      </c>
      <c r="AI228">
        <f t="shared" si="97"/>
        <v>155.30000000000001</v>
      </c>
      <c r="AJ228">
        <v>163.19999999999999</v>
      </c>
      <c r="AK228">
        <f t="shared" si="98"/>
        <v>163.19999999999999</v>
      </c>
      <c r="AL228">
        <v>162.1</v>
      </c>
      <c r="AN228">
        <v>162.6</v>
      </c>
      <c r="AO228">
        <f t="shared" si="99"/>
        <v>162.6</v>
      </c>
      <c r="AP228">
        <v>157.5</v>
      </c>
      <c r="AQ228">
        <f t="shared" si="100"/>
        <v>157.5</v>
      </c>
      <c r="AR228">
        <v>168.4</v>
      </c>
      <c r="AS228">
        <f t="shared" si="101"/>
        <v>168.4</v>
      </c>
      <c r="AT228">
        <v>154</v>
      </c>
      <c r="AU228">
        <f t="shared" si="102"/>
        <v>154</v>
      </c>
      <c r="AV228">
        <v>157.6</v>
      </c>
      <c r="AW228">
        <f t="shared" si="103"/>
        <v>157.6</v>
      </c>
      <c r="AX228">
        <v>163.80000000000001</v>
      </c>
      <c r="AY228">
        <f t="shared" si="104"/>
        <v>163.80000000000001</v>
      </c>
      <c r="AZ228">
        <v>160</v>
      </c>
      <c r="BA228">
        <f t="shared" si="105"/>
        <v>160</v>
      </c>
      <c r="BB228">
        <v>160</v>
      </c>
      <c r="BC228">
        <f t="shared" si="106"/>
        <v>160</v>
      </c>
      <c r="BD228">
        <v>163.19999999999999</v>
      </c>
      <c r="BE228">
        <f t="shared" si="107"/>
        <v>163.19999999999999</v>
      </c>
      <c r="BG228" t="s">
        <v>33</v>
      </c>
      <c r="BH228">
        <v>2019</v>
      </c>
      <c r="BI228" t="s">
        <v>38</v>
      </c>
      <c r="BJ228">
        <v>150.1</v>
      </c>
      <c r="BK228">
        <f t="shared" si="81"/>
        <v>150.1</v>
      </c>
      <c r="BM228" t="s">
        <v>34</v>
      </c>
      <c r="BN228">
        <v>162.1</v>
      </c>
    </row>
    <row r="229" spans="1:66" x14ac:dyDescent="0.3">
      <c r="A229" t="s">
        <v>34</v>
      </c>
      <c r="B229">
        <v>2021</v>
      </c>
      <c r="C229" t="s">
        <v>42</v>
      </c>
      <c r="D229">
        <v>146.6</v>
      </c>
      <c r="E229">
        <f t="shared" si="82"/>
        <v>146.6</v>
      </c>
      <c r="F229">
        <v>204</v>
      </c>
      <c r="G229">
        <f t="shared" si="83"/>
        <v>204</v>
      </c>
      <c r="H229">
        <v>172.8</v>
      </c>
      <c r="I229">
        <f t="shared" si="84"/>
        <v>172.8</v>
      </c>
      <c r="J229">
        <v>158.4</v>
      </c>
      <c r="K229">
        <f t="shared" si="85"/>
        <v>158.4</v>
      </c>
      <c r="L229">
        <v>188</v>
      </c>
      <c r="M229">
        <f t="shared" si="86"/>
        <v>188</v>
      </c>
      <c r="N229">
        <v>156.69999999999999</v>
      </c>
      <c r="O229">
        <f t="shared" si="87"/>
        <v>156.69999999999999</v>
      </c>
      <c r="P229">
        <v>162.30000000000001</v>
      </c>
      <c r="Q229">
        <f t="shared" si="88"/>
        <v>162.30000000000001</v>
      </c>
      <c r="R229">
        <v>164.1</v>
      </c>
      <c r="S229">
        <f t="shared" si="89"/>
        <v>164.1</v>
      </c>
      <c r="T229">
        <v>119.7</v>
      </c>
      <c r="U229">
        <f t="shared" si="90"/>
        <v>119.7</v>
      </c>
      <c r="V229">
        <v>168.8</v>
      </c>
      <c r="W229">
        <f t="shared" si="91"/>
        <v>168.8</v>
      </c>
      <c r="X229">
        <v>162.69999999999999</v>
      </c>
      <c r="Y229">
        <f t="shared" si="92"/>
        <v>162.69999999999999</v>
      </c>
      <c r="Z229">
        <v>173.9</v>
      </c>
      <c r="AA229">
        <f t="shared" si="93"/>
        <v>173.9</v>
      </c>
      <c r="AB229">
        <v>164</v>
      </c>
      <c r="AC229">
        <f t="shared" si="94"/>
        <v>164</v>
      </c>
      <c r="AD229">
        <v>192.1</v>
      </c>
      <c r="AE229">
        <f t="shared" si="95"/>
        <v>192.1</v>
      </c>
      <c r="AF229">
        <v>164.6</v>
      </c>
      <c r="AG229">
        <f t="shared" si="96"/>
        <v>164.6</v>
      </c>
      <c r="AH229">
        <v>155.30000000000001</v>
      </c>
      <c r="AI229">
        <f t="shared" si="97"/>
        <v>155.30000000000001</v>
      </c>
      <c r="AJ229">
        <v>163.30000000000001</v>
      </c>
      <c r="AK229">
        <f t="shared" si="98"/>
        <v>163.30000000000001</v>
      </c>
      <c r="AL229">
        <v>162.1</v>
      </c>
      <c r="AN229">
        <v>162.6</v>
      </c>
      <c r="AO229">
        <f t="shared" si="99"/>
        <v>162.6</v>
      </c>
      <c r="AP229">
        <v>157.5</v>
      </c>
      <c r="AQ229">
        <f t="shared" si="100"/>
        <v>157.5</v>
      </c>
      <c r="AR229">
        <v>168.4</v>
      </c>
      <c r="AS229">
        <f t="shared" si="101"/>
        <v>168.4</v>
      </c>
      <c r="AT229">
        <v>154</v>
      </c>
      <c r="AU229">
        <f t="shared" si="102"/>
        <v>154</v>
      </c>
      <c r="AV229">
        <v>157.69999999999999</v>
      </c>
      <c r="AW229">
        <f t="shared" si="103"/>
        <v>157.69999999999999</v>
      </c>
      <c r="AX229">
        <v>163.69999999999999</v>
      </c>
      <c r="AY229">
        <f t="shared" si="104"/>
        <v>163.69999999999999</v>
      </c>
      <c r="AZ229">
        <v>160</v>
      </c>
      <c r="BA229">
        <f t="shared" si="105"/>
        <v>160</v>
      </c>
      <c r="BB229">
        <v>160</v>
      </c>
      <c r="BC229">
        <f t="shared" si="106"/>
        <v>160</v>
      </c>
      <c r="BD229">
        <v>163.19999999999999</v>
      </c>
      <c r="BE229">
        <f t="shared" si="107"/>
        <v>163.19999999999999</v>
      </c>
      <c r="BG229" t="s">
        <v>34</v>
      </c>
      <c r="BH229">
        <v>2019</v>
      </c>
      <c r="BI229" t="s">
        <v>38</v>
      </c>
      <c r="BJ229">
        <v>150.1</v>
      </c>
      <c r="BK229">
        <f t="shared" si="81"/>
        <v>150.1</v>
      </c>
      <c r="BM229" t="s">
        <v>34</v>
      </c>
      <c r="BN229">
        <v>162.1</v>
      </c>
    </row>
    <row r="230" spans="1:66" x14ac:dyDescent="0.3">
      <c r="A230" t="s">
        <v>34</v>
      </c>
      <c r="B230">
        <v>2021</v>
      </c>
      <c r="C230" t="s">
        <v>43</v>
      </c>
      <c r="D230">
        <v>147.4</v>
      </c>
      <c r="E230">
        <f t="shared" si="82"/>
        <v>147.4</v>
      </c>
      <c r="F230">
        <v>204.6</v>
      </c>
      <c r="G230">
        <f t="shared" si="83"/>
        <v>204.6</v>
      </c>
      <c r="H230">
        <v>171.2</v>
      </c>
      <c r="I230">
        <f t="shared" si="84"/>
        <v>171.2</v>
      </c>
      <c r="J230">
        <v>158.69999999999999</v>
      </c>
      <c r="K230">
        <f t="shared" si="85"/>
        <v>158.69999999999999</v>
      </c>
      <c r="L230">
        <v>190.6</v>
      </c>
      <c r="M230">
        <f t="shared" si="86"/>
        <v>190.6</v>
      </c>
      <c r="N230">
        <v>155.69999999999999</v>
      </c>
      <c r="O230">
        <f t="shared" si="87"/>
        <v>155.69999999999999</v>
      </c>
      <c r="P230">
        <v>185.3</v>
      </c>
      <c r="Q230">
        <f t="shared" si="88"/>
        <v>185.3</v>
      </c>
      <c r="R230">
        <v>165.2</v>
      </c>
      <c r="S230">
        <f t="shared" si="89"/>
        <v>165.2</v>
      </c>
      <c r="T230">
        <v>121.9</v>
      </c>
      <c r="U230">
        <f t="shared" si="90"/>
        <v>121.9</v>
      </c>
      <c r="V230">
        <v>169.3</v>
      </c>
      <c r="W230">
        <f t="shared" si="91"/>
        <v>169.3</v>
      </c>
      <c r="X230">
        <v>163.19999999999999</v>
      </c>
      <c r="Y230">
        <f t="shared" si="92"/>
        <v>163.19999999999999</v>
      </c>
      <c r="Z230">
        <v>174.7</v>
      </c>
      <c r="AA230">
        <f t="shared" si="93"/>
        <v>174.7</v>
      </c>
      <c r="AB230">
        <v>167.7</v>
      </c>
      <c r="AC230">
        <f t="shared" si="94"/>
        <v>167.7</v>
      </c>
      <c r="AD230">
        <v>192.7</v>
      </c>
      <c r="AE230">
        <f t="shared" si="95"/>
        <v>192.7</v>
      </c>
      <c r="AF230">
        <v>165.7</v>
      </c>
      <c r="AG230">
        <f t="shared" si="96"/>
        <v>165.7</v>
      </c>
      <c r="AH230">
        <v>156.30000000000001</v>
      </c>
      <c r="AI230">
        <f t="shared" si="97"/>
        <v>156.30000000000001</v>
      </c>
      <c r="AJ230">
        <v>164.3</v>
      </c>
      <c r="AK230">
        <f t="shared" si="98"/>
        <v>164.3</v>
      </c>
      <c r="AL230">
        <v>163.6</v>
      </c>
      <c r="AN230">
        <v>164.2</v>
      </c>
      <c r="AO230">
        <f t="shared" si="99"/>
        <v>164.2</v>
      </c>
      <c r="AP230">
        <v>158.4</v>
      </c>
      <c r="AQ230">
        <f t="shared" si="100"/>
        <v>158.4</v>
      </c>
      <c r="AR230">
        <v>169.1</v>
      </c>
      <c r="AS230">
        <f t="shared" si="101"/>
        <v>169.1</v>
      </c>
      <c r="AT230">
        <v>155.69999999999999</v>
      </c>
      <c r="AU230">
        <f t="shared" si="102"/>
        <v>155.69999999999999</v>
      </c>
      <c r="AV230">
        <v>158.6</v>
      </c>
      <c r="AW230">
        <f t="shared" si="103"/>
        <v>158.6</v>
      </c>
      <c r="AX230">
        <v>163.9</v>
      </c>
      <c r="AY230">
        <f t="shared" si="104"/>
        <v>163.9</v>
      </c>
      <c r="AZ230">
        <v>160.80000000000001</v>
      </c>
      <c r="BA230">
        <f t="shared" si="105"/>
        <v>160.80000000000001</v>
      </c>
      <c r="BB230">
        <v>161</v>
      </c>
      <c r="BC230">
        <f t="shared" si="106"/>
        <v>161</v>
      </c>
      <c r="BD230">
        <v>165.5</v>
      </c>
      <c r="BE230">
        <f t="shared" si="107"/>
        <v>165.5</v>
      </c>
      <c r="BG230" t="s">
        <v>30</v>
      </c>
      <c r="BH230">
        <v>2019</v>
      </c>
      <c r="BI230" t="s">
        <v>39</v>
      </c>
      <c r="BJ230" t="s">
        <v>32</v>
      </c>
      <c r="BK230">
        <f t="shared" si="81"/>
        <v>149.4</v>
      </c>
      <c r="BM230" t="s">
        <v>34</v>
      </c>
      <c r="BN230">
        <v>163.6</v>
      </c>
    </row>
    <row r="231" spans="1:66" x14ac:dyDescent="0.3">
      <c r="A231" t="s">
        <v>34</v>
      </c>
      <c r="B231">
        <v>2021</v>
      </c>
      <c r="C231" t="s">
        <v>45</v>
      </c>
      <c r="D231">
        <v>148.19999999999999</v>
      </c>
      <c r="E231">
        <f t="shared" si="82"/>
        <v>148.19999999999999</v>
      </c>
      <c r="F231">
        <v>201.6</v>
      </c>
      <c r="G231">
        <f t="shared" si="83"/>
        <v>201.6</v>
      </c>
      <c r="H231">
        <v>173</v>
      </c>
      <c r="I231">
        <f t="shared" si="84"/>
        <v>173</v>
      </c>
      <c r="J231">
        <v>159.30000000000001</v>
      </c>
      <c r="K231">
        <f t="shared" si="85"/>
        <v>159.30000000000001</v>
      </c>
      <c r="L231">
        <v>190.1</v>
      </c>
      <c r="M231">
        <f t="shared" si="86"/>
        <v>190.1</v>
      </c>
      <c r="N231">
        <v>156.5</v>
      </c>
      <c r="O231">
        <f t="shared" si="87"/>
        <v>156.5</v>
      </c>
      <c r="P231">
        <v>199.2</v>
      </c>
      <c r="Q231">
        <f t="shared" si="88"/>
        <v>199.2</v>
      </c>
      <c r="R231">
        <v>165.3</v>
      </c>
      <c r="S231">
        <f t="shared" si="89"/>
        <v>165.3</v>
      </c>
      <c r="T231">
        <v>122.4</v>
      </c>
      <c r="U231">
        <f t="shared" si="90"/>
        <v>122.4</v>
      </c>
      <c r="V231">
        <v>169.6</v>
      </c>
      <c r="W231">
        <f t="shared" si="91"/>
        <v>169.6</v>
      </c>
      <c r="X231">
        <v>163.69999999999999</v>
      </c>
      <c r="Y231">
        <f t="shared" si="92"/>
        <v>163.69999999999999</v>
      </c>
      <c r="Z231">
        <v>175.5</v>
      </c>
      <c r="AA231">
        <f t="shared" si="93"/>
        <v>175.5</v>
      </c>
      <c r="AB231">
        <v>169.7</v>
      </c>
      <c r="AC231">
        <f t="shared" si="94"/>
        <v>169.7</v>
      </c>
      <c r="AD231">
        <v>192.9</v>
      </c>
      <c r="AE231">
        <f t="shared" si="95"/>
        <v>192.9</v>
      </c>
      <c r="AF231">
        <v>167.2</v>
      </c>
      <c r="AG231">
        <f t="shared" si="96"/>
        <v>167.2</v>
      </c>
      <c r="AH231">
        <v>157.4</v>
      </c>
      <c r="AI231">
        <f t="shared" si="97"/>
        <v>157.4</v>
      </c>
      <c r="AJ231">
        <v>165.8</v>
      </c>
      <c r="AK231">
        <f t="shared" si="98"/>
        <v>165.8</v>
      </c>
      <c r="AL231">
        <v>164.2</v>
      </c>
      <c r="AN231">
        <v>163.9</v>
      </c>
      <c r="AO231">
        <f t="shared" si="99"/>
        <v>163.9</v>
      </c>
      <c r="AP231">
        <v>159.30000000000001</v>
      </c>
      <c r="AQ231">
        <f t="shared" si="100"/>
        <v>159.30000000000001</v>
      </c>
      <c r="AR231">
        <v>169.9</v>
      </c>
      <c r="AS231">
        <f t="shared" si="101"/>
        <v>169.9</v>
      </c>
      <c r="AT231">
        <v>154.80000000000001</v>
      </c>
      <c r="AU231">
        <f t="shared" si="102"/>
        <v>154.80000000000001</v>
      </c>
      <c r="AV231">
        <v>159.80000000000001</v>
      </c>
      <c r="AW231">
        <f t="shared" si="103"/>
        <v>159.80000000000001</v>
      </c>
      <c r="AX231">
        <v>164.3</v>
      </c>
      <c r="AY231">
        <f t="shared" si="104"/>
        <v>164.3</v>
      </c>
      <c r="AZ231">
        <v>162.19999999999999</v>
      </c>
      <c r="BA231">
        <f t="shared" si="105"/>
        <v>162.19999999999999</v>
      </c>
      <c r="BB231">
        <v>161.4</v>
      </c>
      <c r="BC231">
        <f t="shared" si="106"/>
        <v>161.4</v>
      </c>
      <c r="BD231">
        <v>166.7</v>
      </c>
      <c r="BE231">
        <f t="shared" si="107"/>
        <v>166.7</v>
      </c>
      <c r="BG231" t="s">
        <v>33</v>
      </c>
      <c r="BH231">
        <v>2019</v>
      </c>
      <c r="BI231" t="s">
        <v>39</v>
      </c>
      <c r="BJ231">
        <v>149.4</v>
      </c>
      <c r="BK231">
        <f t="shared" si="81"/>
        <v>149.4</v>
      </c>
      <c r="BM231" t="s">
        <v>34</v>
      </c>
      <c r="BN231">
        <v>164.2</v>
      </c>
    </row>
    <row r="232" spans="1:66" x14ac:dyDescent="0.3">
      <c r="A232" t="s">
        <v>34</v>
      </c>
      <c r="B232">
        <v>2021</v>
      </c>
      <c r="C232" t="s">
        <v>46</v>
      </c>
      <c r="D232">
        <v>148.69999999999999</v>
      </c>
      <c r="E232">
        <f t="shared" si="82"/>
        <v>148.69999999999999</v>
      </c>
      <c r="F232">
        <v>198.8</v>
      </c>
      <c r="G232">
        <f t="shared" si="83"/>
        <v>198.8</v>
      </c>
      <c r="H232">
        <v>177.9</v>
      </c>
      <c r="I232">
        <f t="shared" si="84"/>
        <v>177.9</v>
      </c>
      <c r="J232">
        <v>159.9</v>
      </c>
      <c r="K232">
        <f t="shared" si="85"/>
        <v>159.9</v>
      </c>
      <c r="L232">
        <v>187.6</v>
      </c>
      <c r="M232">
        <f t="shared" si="86"/>
        <v>187.6</v>
      </c>
      <c r="N232">
        <v>154.9</v>
      </c>
      <c r="O232">
        <f t="shared" si="87"/>
        <v>154.9</v>
      </c>
      <c r="P232">
        <v>188.3</v>
      </c>
      <c r="Q232">
        <f t="shared" si="88"/>
        <v>188.3</v>
      </c>
      <c r="R232">
        <v>164.4</v>
      </c>
      <c r="S232">
        <f t="shared" si="89"/>
        <v>164.4</v>
      </c>
      <c r="T232">
        <v>121</v>
      </c>
      <c r="U232">
        <f t="shared" si="90"/>
        <v>121</v>
      </c>
      <c r="V232">
        <v>170.5</v>
      </c>
      <c r="W232">
        <f t="shared" si="91"/>
        <v>170.5</v>
      </c>
      <c r="X232">
        <v>164.2</v>
      </c>
      <c r="Y232">
        <f t="shared" si="92"/>
        <v>164.2</v>
      </c>
      <c r="Z232">
        <v>176.5</v>
      </c>
      <c r="AA232">
        <f t="shared" si="93"/>
        <v>176.5</v>
      </c>
      <c r="AB232">
        <v>168.2</v>
      </c>
      <c r="AC232">
        <f t="shared" si="94"/>
        <v>168.2</v>
      </c>
      <c r="AD232">
        <v>192.4</v>
      </c>
      <c r="AE232">
        <f t="shared" si="95"/>
        <v>192.4</v>
      </c>
      <c r="AF232">
        <v>168.5</v>
      </c>
      <c r="AG232">
        <f t="shared" si="96"/>
        <v>168.5</v>
      </c>
      <c r="AH232">
        <v>158.69999999999999</v>
      </c>
      <c r="AI232">
        <f t="shared" si="97"/>
        <v>158.69999999999999</v>
      </c>
      <c r="AJ232">
        <v>167</v>
      </c>
      <c r="AK232">
        <f t="shared" si="98"/>
        <v>167</v>
      </c>
      <c r="AL232">
        <v>163.4</v>
      </c>
      <c r="AN232">
        <v>164.1</v>
      </c>
      <c r="AO232">
        <f t="shared" si="99"/>
        <v>164.1</v>
      </c>
      <c r="AP232">
        <v>160.19999999999999</v>
      </c>
      <c r="AQ232">
        <f t="shared" si="100"/>
        <v>160.19999999999999</v>
      </c>
      <c r="AR232">
        <v>170.6</v>
      </c>
      <c r="AS232">
        <f t="shared" si="101"/>
        <v>170.6</v>
      </c>
      <c r="AT232">
        <v>155.69999999999999</v>
      </c>
      <c r="AU232">
        <f t="shared" si="102"/>
        <v>155.69999999999999</v>
      </c>
      <c r="AV232">
        <v>160.6</v>
      </c>
      <c r="AW232">
        <f t="shared" si="103"/>
        <v>160.6</v>
      </c>
      <c r="AX232">
        <v>164.4</v>
      </c>
      <c r="AY232">
        <f t="shared" si="104"/>
        <v>164.4</v>
      </c>
      <c r="AZ232">
        <v>162.6</v>
      </c>
      <c r="BA232">
        <f t="shared" si="105"/>
        <v>162.6</v>
      </c>
      <c r="BB232">
        <v>162</v>
      </c>
      <c r="BC232">
        <f t="shared" si="106"/>
        <v>162</v>
      </c>
      <c r="BD232">
        <v>166.2</v>
      </c>
      <c r="BE232">
        <f t="shared" si="107"/>
        <v>166.2</v>
      </c>
      <c r="BG232" t="s">
        <v>34</v>
      </c>
      <c r="BH232">
        <v>2019</v>
      </c>
      <c r="BI232" t="s">
        <v>39</v>
      </c>
      <c r="BJ232">
        <v>149.4</v>
      </c>
      <c r="BK232">
        <f t="shared" si="81"/>
        <v>149.4</v>
      </c>
      <c r="BM232" t="s">
        <v>34</v>
      </c>
      <c r="BN232">
        <v>163.4</v>
      </c>
    </row>
    <row r="233" spans="1:66" x14ac:dyDescent="0.3">
      <c r="A233" t="s">
        <v>34</v>
      </c>
      <c r="B233">
        <v>2022</v>
      </c>
      <c r="C233" t="s">
        <v>31</v>
      </c>
      <c r="D233">
        <v>149.5</v>
      </c>
      <c r="E233">
        <f t="shared" si="82"/>
        <v>149.5</v>
      </c>
      <c r="F233">
        <v>198.7</v>
      </c>
      <c r="G233">
        <f t="shared" si="83"/>
        <v>198.7</v>
      </c>
      <c r="H233">
        <v>178.8</v>
      </c>
      <c r="I233">
        <f t="shared" si="84"/>
        <v>178.8</v>
      </c>
      <c r="J233">
        <v>160.5</v>
      </c>
      <c r="K233">
        <f t="shared" si="85"/>
        <v>160.5</v>
      </c>
      <c r="L233">
        <v>184.7</v>
      </c>
      <c r="M233">
        <f t="shared" si="86"/>
        <v>184.7</v>
      </c>
      <c r="N233">
        <v>153.69999999999999</v>
      </c>
      <c r="O233">
        <f t="shared" si="87"/>
        <v>153.69999999999999</v>
      </c>
      <c r="P233">
        <v>174.3</v>
      </c>
      <c r="Q233">
        <f t="shared" si="88"/>
        <v>174.3</v>
      </c>
      <c r="R233">
        <v>163.9</v>
      </c>
      <c r="S233">
        <f t="shared" si="89"/>
        <v>163.9</v>
      </c>
      <c r="T233">
        <v>120</v>
      </c>
      <c r="U233">
        <f t="shared" si="90"/>
        <v>120</v>
      </c>
      <c r="V233">
        <v>172.1</v>
      </c>
      <c r="W233">
        <f t="shared" si="91"/>
        <v>172.1</v>
      </c>
      <c r="X233">
        <v>164.3</v>
      </c>
      <c r="Y233">
        <f t="shared" si="92"/>
        <v>164.3</v>
      </c>
      <c r="Z233">
        <v>177.3</v>
      </c>
      <c r="AA233">
        <f t="shared" si="93"/>
        <v>177.3</v>
      </c>
      <c r="AB233">
        <v>166.4</v>
      </c>
      <c r="AC233">
        <f t="shared" si="94"/>
        <v>166.4</v>
      </c>
      <c r="AD233">
        <v>192.2</v>
      </c>
      <c r="AE233">
        <f t="shared" si="95"/>
        <v>192.2</v>
      </c>
      <c r="AF233">
        <v>169.9</v>
      </c>
      <c r="AG233">
        <f t="shared" si="96"/>
        <v>169.9</v>
      </c>
      <c r="AH233">
        <v>160.69999999999999</v>
      </c>
      <c r="AI233">
        <f t="shared" si="97"/>
        <v>160.69999999999999</v>
      </c>
      <c r="AJ233">
        <v>168.5</v>
      </c>
      <c r="AK233">
        <f t="shared" si="98"/>
        <v>168.5</v>
      </c>
      <c r="AL233">
        <v>164.5</v>
      </c>
      <c r="AN233">
        <v>164.2</v>
      </c>
      <c r="AO233">
        <f t="shared" si="99"/>
        <v>164.2</v>
      </c>
      <c r="AP233">
        <v>161.1</v>
      </c>
      <c r="AQ233">
        <f t="shared" si="100"/>
        <v>161.1</v>
      </c>
      <c r="AR233">
        <v>171.4</v>
      </c>
      <c r="AS233">
        <f t="shared" si="101"/>
        <v>171.4</v>
      </c>
      <c r="AT233">
        <v>156.5</v>
      </c>
      <c r="AU233">
        <f t="shared" si="102"/>
        <v>156.5</v>
      </c>
      <c r="AV233">
        <v>161.19999999999999</v>
      </c>
      <c r="AW233">
        <f t="shared" si="103"/>
        <v>161.19999999999999</v>
      </c>
      <c r="AX233">
        <v>164.7</v>
      </c>
      <c r="AY233">
        <f t="shared" si="104"/>
        <v>164.7</v>
      </c>
      <c r="AZ233">
        <v>163</v>
      </c>
      <c r="BA233">
        <f t="shared" si="105"/>
        <v>163</v>
      </c>
      <c r="BB233">
        <v>162.69999999999999</v>
      </c>
      <c r="BC233">
        <f t="shared" si="106"/>
        <v>162.69999999999999</v>
      </c>
      <c r="BD233">
        <v>165.7</v>
      </c>
      <c r="BE233">
        <f t="shared" si="107"/>
        <v>165.7</v>
      </c>
      <c r="BG233" t="s">
        <v>30</v>
      </c>
      <c r="BH233">
        <v>2019</v>
      </c>
      <c r="BI233" t="s">
        <v>40</v>
      </c>
      <c r="BJ233" t="s">
        <v>32</v>
      </c>
      <c r="BK233">
        <f t="shared" si="81"/>
        <v>150.6</v>
      </c>
      <c r="BM233" t="s">
        <v>34</v>
      </c>
      <c r="BN233">
        <v>164.5</v>
      </c>
    </row>
    <row r="234" spans="1:66" x14ac:dyDescent="0.3">
      <c r="A234" t="s">
        <v>34</v>
      </c>
      <c r="B234">
        <v>2022</v>
      </c>
      <c r="C234" t="s">
        <v>35</v>
      </c>
      <c r="D234">
        <v>150</v>
      </c>
      <c r="E234">
        <f t="shared" si="82"/>
        <v>150</v>
      </c>
      <c r="F234">
        <v>200.6</v>
      </c>
      <c r="G234">
        <f t="shared" si="83"/>
        <v>200.6</v>
      </c>
      <c r="H234">
        <v>175.8</v>
      </c>
      <c r="I234">
        <f t="shared" si="84"/>
        <v>175.8</v>
      </c>
      <c r="J234">
        <v>160.69999999999999</v>
      </c>
      <c r="K234">
        <f t="shared" si="85"/>
        <v>160.69999999999999</v>
      </c>
      <c r="L234">
        <v>184.9</v>
      </c>
      <c r="M234">
        <f t="shared" si="86"/>
        <v>184.9</v>
      </c>
      <c r="N234">
        <v>153.69999999999999</v>
      </c>
      <c r="O234">
        <f t="shared" si="87"/>
        <v>153.69999999999999</v>
      </c>
      <c r="P234">
        <v>169.7</v>
      </c>
      <c r="Q234">
        <f t="shared" si="88"/>
        <v>169.7</v>
      </c>
      <c r="R234">
        <v>163.69999999999999</v>
      </c>
      <c r="S234">
        <f t="shared" si="89"/>
        <v>163.69999999999999</v>
      </c>
      <c r="T234">
        <v>118.9</v>
      </c>
      <c r="U234">
        <f t="shared" si="90"/>
        <v>118.9</v>
      </c>
      <c r="V234">
        <v>174.3</v>
      </c>
      <c r="W234">
        <f t="shared" si="91"/>
        <v>174.3</v>
      </c>
      <c r="X234">
        <v>164.7</v>
      </c>
      <c r="Y234">
        <f t="shared" si="92"/>
        <v>164.7</v>
      </c>
      <c r="Z234">
        <v>178</v>
      </c>
      <c r="AA234">
        <f t="shared" si="93"/>
        <v>178</v>
      </c>
      <c r="AB234">
        <v>166.2</v>
      </c>
      <c r="AC234">
        <f t="shared" si="94"/>
        <v>166.2</v>
      </c>
      <c r="AD234">
        <v>192.8</v>
      </c>
      <c r="AE234">
        <f t="shared" si="95"/>
        <v>192.8</v>
      </c>
      <c r="AF234">
        <v>170.8</v>
      </c>
      <c r="AG234">
        <f t="shared" si="96"/>
        <v>170.8</v>
      </c>
      <c r="AH234">
        <v>162.4</v>
      </c>
      <c r="AI234">
        <f t="shared" si="97"/>
        <v>162.4</v>
      </c>
      <c r="AJ234">
        <v>169.6</v>
      </c>
      <c r="AK234">
        <f t="shared" si="98"/>
        <v>169.6</v>
      </c>
      <c r="AL234">
        <v>165.5</v>
      </c>
      <c r="AN234">
        <v>165.7</v>
      </c>
      <c r="AO234">
        <f t="shared" si="99"/>
        <v>165.7</v>
      </c>
      <c r="AP234">
        <v>161.80000000000001</v>
      </c>
      <c r="AQ234">
        <f t="shared" si="100"/>
        <v>161.80000000000001</v>
      </c>
      <c r="AR234">
        <v>172.2</v>
      </c>
      <c r="AS234">
        <f t="shared" si="101"/>
        <v>172.2</v>
      </c>
      <c r="AT234">
        <v>156.9</v>
      </c>
      <c r="AU234">
        <f t="shared" si="102"/>
        <v>156.9</v>
      </c>
      <c r="AV234">
        <v>162.1</v>
      </c>
      <c r="AW234">
        <f t="shared" si="103"/>
        <v>162.1</v>
      </c>
      <c r="AX234">
        <v>165.4</v>
      </c>
      <c r="AY234">
        <f t="shared" si="104"/>
        <v>165.4</v>
      </c>
      <c r="AZ234">
        <v>164.4</v>
      </c>
      <c r="BA234">
        <f t="shared" si="105"/>
        <v>164.4</v>
      </c>
      <c r="BB234">
        <v>163.5</v>
      </c>
      <c r="BC234">
        <f t="shared" si="106"/>
        <v>163.5</v>
      </c>
      <c r="BD234">
        <v>166.1</v>
      </c>
      <c r="BE234">
        <f t="shared" si="107"/>
        <v>166.1</v>
      </c>
      <c r="BG234" t="s">
        <v>33</v>
      </c>
      <c r="BH234">
        <v>2019</v>
      </c>
      <c r="BI234" t="s">
        <v>40</v>
      </c>
      <c r="BJ234">
        <v>150.6</v>
      </c>
      <c r="BK234">
        <f t="shared" si="81"/>
        <v>150.6</v>
      </c>
      <c r="BM234" t="s">
        <v>34</v>
      </c>
      <c r="BN234">
        <v>165.5</v>
      </c>
    </row>
    <row r="235" spans="1:66" x14ac:dyDescent="0.3">
      <c r="A235" t="s">
        <v>34</v>
      </c>
      <c r="B235">
        <v>2022</v>
      </c>
      <c r="C235" t="s">
        <v>36</v>
      </c>
      <c r="D235">
        <v>151.30000000000001</v>
      </c>
      <c r="E235">
        <f t="shared" si="82"/>
        <v>151.30000000000001</v>
      </c>
      <c r="F235">
        <v>210.7</v>
      </c>
      <c r="G235">
        <f t="shared" si="83"/>
        <v>210.7</v>
      </c>
      <c r="H235">
        <v>167.8</v>
      </c>
      <c r="I235">
        <f t="shared" si="84"/>
        <v>167.8</v>
      </c>
      <c r="J235">
        <v>162.19999999999999</v>
      </c>
      <c r="K235">
        <f t="shared" si="85"/>
        <v>162.19999999999999</v>
      </c>
      <c r="L235">
        <v>194.6</v>
      </c>
      <c r="M235">
        <f t="shared" si="86"/>
        <v>194.6</v>
      </c>
      <c r="N235">
        <v>157.6</v>
      </c>
      <c r="O235">
        <f t="shared" si="87"/>
        <v>157.6</v>
      </c>
      <c r="P235">
        <v>166.9</v>
      </c>
      <c r="Q235">
        <f t="shared" si="88"/>
        <v>166.9</v>
      </c>
      <c r="R235">
        <v>163.9</v>
      </c>
      <c r="S235">
        <f t="shared" si="89"/>
        <v>163.9</v>
      </c>
      <c r="T235">
        <v>118.8</v>
      </c>
      <c r="U235">
        <f t="shared" si="90"/>
        <v>118.8</v>
      </c>
      <c r="V235">
        <v>177.4</v>
      </c>
      <c r="W235">
        <f t="shared" si="91"/>
        <v>177.4</v>
      </c>
      <c r="X235">
        <v>165.3</v>
      </c>
      <c r="Y235">
        <f t="shared" si="92"/>
        <v>165.3</v>
      </c>
      <c r="Z235">
        <v>179.3</v>
      </c>
      <c r="AA235">
        <f t="shared" si="93"/>
        <v>179.3</v>
      </c>
      <c r="AB235">
        <v>168.4</v>
      </c>
      <c r="AC235">
        <f t="shared" si="94"/>
        <v>168.4</v>
      </c>
      <c r="AD235">
        <v>193.7</v>
      </c>
      <c r="AE235">
        <f t="shared" si="95"/>
        <v>193.7</v>
      </c>
      <c r="AF235">
        <v>172.1</v>
      </c>
      <c r="AG235">
        <f t="shared" si="96"/>
        <v>172.1</v>
      </c>
      <c r="AH235">
        <v>164.6</v>
      </c>
      <c r="AI235">
        <f t="shared" si="97"/>
        <v>164.6</v>
      </c>
      <c r="AJ235">
        <v>171.1</v>
      </c>
      <c r="AK235">
        <f t="shared" si="98"/>
        <v>171.1</v>
      </c>
      <c r="AL235">
        <v>165.3</v>
      </c>
      <c r="AN235">
        <v>167.2</v>
      </c>
      <c r="AO235">
        <f t="shared" si="99"/>
        <v>167.2</v>
      </c>
      <c r="AP235">
        <v>162.80000000000001</v>
      </c>
      <c r="AQ235">
        <f t="shared" si="100"/>
        <v>162.80000000000001</v>
      </c>
      <c r="AR235">
        <v>173</v>
      </c>
      <c r="AS235">
        <f t="shared" si="101"/>
        <v>173</v>
      </c>
      <c r="AT235">
        <v>157.9</v>
      </c>
      <c r="AU235">
        <f t="shared" si="102"/>
        <v>157.9</v>
      </c>
      <c r="AV235">
        <v>163.30000000000001</v>
      </c>
      <c r="AW235">
        <f t="shared" si="103"/>
        <v>163.30000000000001</v>
      </c>
      <c r="AX235">
        <v>166</v>
      </c>
      <c r="AY235">
        <f t="shared" si="104"/>
        <v>166</v>
      </c>
      <c r="AZ235">
        <v>167.2</v>
      </c>
      <c r="BA235">
        <f t="shared" si="105"/>
        <v>167.2</v>
      </c>
      <c r="BB235">
        <v>164.6</v>
      </c>
      <c r="BC235">
        <f t="shared" si="106"/>
        <v>164.6</v>
      </c>
      <c r="BD235">
        <v>167.7</v>
      </c>
      <c r="BE235">
        <f t="shared" si="107"/>
        <v>167.7</v>
      </c>
      <c r="BG235" t="s">
        <v>34</v>
      </c>
      <c r="BH235">
        <v>2019</v>
      </c>
      <c r="BI235" t="s">
        <v>40</v>
      </c>
      <c r="BJ235">
        <v>150.6</v>
      </c>
      <c r="BK235">
        <f t="shared" si="81"/>
        <v>150.6</v>
      </c>
      <c r="BM235" t="s">
        <v>34</v>
      </c>
      <c r="BN235">
        <v>165.3</v>
      </c>
    </row>
    <row r="236" spans="1:66" x14ac:dyDescent="0.3">
      <c r="A236" t="s">
        <v>34</v>
      </c>
      <c r="B236">
        <v>2022</v>
      </c>
      <c r="C236" t="s">
        <v>37</v>
      </c>
      <c r="D236">
        <v>152.9</v>
      </c>
      <c r="E236">
        <f t="shared" si="82"/>
        <v>152.9</v>
      </c>
      <c r="F236">
        <v>211.8</v>
      </c>
      <c r="G236">
        <f t="shared" si="83"/>
        <v>211.8</v>
      </c>
      <c r="H236">
        <v>164.5</v>
      </c>
      <c r="I236">
        <f t="shared" si="84"/>
        <v>164.5</v>
      </c>
      <c r="J236">
        <v>163.9</v>
      </c>
      <c r="K236">
        <f t="shared" si="85"/>
        <v>163.9</v>
      </c>
      <c r="L236">
        <v>199.5</v>
      </c>
      <c r="M236">
        <f t="shared" si="86"/>
        <v>199.5</v>
      </c>
      <c r="N236">
        <v>172.6</v>
      </c>
      <c r="O236">
        <f t="shared" si="87"/>
        <v>172.6</v>
      </c>
      <c r="P236">
        <v>166.2</v>
      </c>
      <c r="Q236">
        <f t="shared" si="88"/>
        <v>166.2</v>
      </c>
      <c r="R236">
        <v>164.7</v>
      </c>
      <c r="S236">
        <f t="shared" si="89"/>
        <v>164.7</v>
      </c>
      <c r="T236">
        <v>119</v>
      </c>
      <c r="U236">
        <f t="shared" si="90"/>
        <v>119</v>
      </c>
      <c r="V236">
        <v>181.3</v>
      </c>
      <c r="W236">
        <f t="shared" si="91"/>
        <v>181.3</v>
      </c>
      <c r="X236">
        <v>166.2</v>
      </c>
      <c r="Y236">
        <f t="shared" si="92"/>
        <v>166.2</v>
      </c>
      <c r="Z236">
        <v>180.9</v>
      </c>
      <c r="AA236">
        <f t="shared" si="93"/>
        <v>180.9</v>
      </c>
      <c r="AB236">
        <v>170.8</v>
      </c>
      <c r="AC236">
        <f t="shared" si="94"/>
        <v>170.8</v>
      </c>
      <c r="AD236">
        <v>193.9</v>
      </c>
      <c r="AE236">
        <f t="shared" si="95"/>
        <v>193.9</v>
      </c>
      <c r="AF236">
        <v>173.9</v>
      </c>
      <c r="AG236">
        <f t="shared" si="96"/>
        <v>173.9</v>
      </c>
      <c r="AH236">
        <v>166.5</v>
      </c>
      <c r="AI236">
        <f t="shared" si="97"/>
        <v>166.5</v>
      </c>
      <c r="AJ236">
        <v>172.8</v>
      </c>
      <c r="AK236">
        <f t="shared" si="98"/>
        <v>172.8</v>
      </c>
      <c r="AL236">
        <v>167</v>
      </c>
      <c r="AN236">
        <v>172.2</v>
      </c>
      <c r="AO236">
        <f t="shared" si="99"/>
        <v>172.2</v>
      </c>
      <c r="AP236">
        <v>164</v>
      </c>
      <c r="AQ236">
        <f t="shared" si="100"/>
        <v>164</v>
      </c>
      <c r="AR236">
        <v>174</v>
      </c>
      <c r="AS236">
        <f t="shared" si="101"/>
        <v>174</v>
      </c>
      <c r="AT236">
        <v>162.6</v>
      </c>
      <c r="AU236">
        <f t="shared" si="102"/>
        <v>162.6</v>
      </c>
      <c r="AV236">
        <v>164.4</v>
      </c>
      <c r="AW236">
        <f t="shared" si="103"/>
        <v>164.4</v>
      </c>
      <c r="AX236">
        <v>166.9</v>
      </c>
      <c r="AY236">
        <f t="shared" si="104"/>
        <v>166.9</v>
      </c>
      <c r="AZ236">
        <v>168.8</v>
      </c>
      <c r="BA236">
        <f t="shared" si="105"/>
        <v>168.8</v>
      </c>
      <c r="BB236">
        <v>166.8</v>
      </c>
      <c r="BC236">
        <f t="shared" si="106"/>
        <v>166.8</v>
      </c>
      <c r="BD236">
        <v>170.1</v>
      </c>
      <c r="BE236">
        <f t="shared" si="107"/>
        <v>170.1</v>
      </c>
      <c r="BG236" t="s">
        <v>30</v>
      </c>
      <c r="BH236">
        <v>2019</v>
      </c>
      <c r="BI236" t="s">
        <v>41</v>
      </c>
      <c r="BJ236" t="s">
        <v>32</v>
      </c>
      <c r="BK236">
        <f t="shared" si="81"/>
        <v>151.6</v>
      </c>
      <c r="BM236" t="s">
        <v>34</v>
      </c>
      <c r="BN236">
        <v>167</v>
      </c>
    </row>
    <row r="237" spans="1:66" x14ac:dyDescent="0.3">
      <c r="A237" t="s">
        <v>34</v>
      </c>
      <c r="B237">
        <v>2022</v>
      </c>
      <c r="C237" t="s">
        <v>38</v>
      </c>
      <c r="D237">
        <v>154.1</v>
      </c>
      <c r="E237">
        <f t="shared" si="82"/>
        <v>154.1</v>
      </c>
      <c r="F237">
        <v>217</v>
      </c>
      <c r="G237">
        <f t="shared" si="83"/>
        <v>217</v>
      </c>
      <c r="H237">
        <v>162.4</v>
      </c>
      <c r="I237">
        <f t="shared" si="84"/>
        <v>162.4</v>
      </c>
      <c r="J237">
        <v>164.9</v>
      </c>
      <c r="K237">
        <f t="shared" si="85"/>
        <v>164.9</v>
      </c>
      <c r="L237">
        <v>202.4</v>
      </c>
      <c r="M237">
        <f t="shared" si="86"/>
        <v>202.4</v>
      </c>
      <c r="N237">
        <v>171</v>
      </c>
      <c r="O237">
        <f t="shared" si="87"/>
        <v>171</v>
      </c>
      <c r="P237">
        <v>174.9</v>
      </c>
      <c r="Q237">
        <f t="shared" si="88"/>
        <v>174.9</v>
      </c>
      <c r="R237">
        <v>164.7</v>
      </c>
      <c r="S237">
        <f t="shared" si="89"/>
        <v>164.7</v>
      </c>
      <c r="T237">
        <v>119.7</v>
      </c>
      <c r="U237">
        <f t="shared" si="90"/>
        <v>119.7</v>
      </c>
      <c r="V237">
        <v>184.9</v>
      </c>
      <c r="W237">
        <f t="shared" si="91"/>
        <v>184.9</v>
      </c>
      <c r="X237">
        <v>167.1</v>
      </c>
      <c r="Y237">
        <f t="shared" si="92"/>
        <v>167.1</v>
      </c>
      <c r="Z237">
        <v>182.5</v>
      </c>
      <c r="AA237">
        <f t="shared" si="93"/>
        <v>182.5</v>
      </c>
      <c r="AB237">
        <v>173.3</v>
      </c>
      <c r="AC237">
        <f t="shared" si="94"/>
        <v>173.3</v>
      </c>
      <c r="AD237">
        <v>194.1</v>
      </c>
      <c r="AE237">
        <f t="shared" si="95"/>
        <v>194.1</v>
      </c>
      <c r="AF237">
        <v>175.6</v>
      </c>
      <c r="AG237">
        <f t="shared" si="96"/>
        <v>175.6</v>
      </c>
      <c r="AH237">
        <v>168.4</v>
      </c>
      <c r="AI237">
        <f t="shared" si="97"/>
        <v>168.4</v>
      </c>
      <c r="AJ237">
        <v>174.6</v>
      </c>
      <c r="AK237">
        <f t="shared" si="98"/>
        <v>174.6</v>
      </c>
      <c r="AL237">
        <v>167.5</v>
      </c>
      <c r="AN237">
        <v>174.6</v>
      </c>
      <c r="AO237">
        <f t="shared" si="99"/>
        <v>174.6</v>
      </c>
      <c r="AP237">
        <v>165.2</v>
      </c>
      <c r="AQ237">
        <f t="shared" si="100"/>
        <v>165.2</v>
      </c>
      <c r="AR237">
        <v>174.8</v>
      </c>
      <c r="AS237">
        <f t="shared" si="101"/>
        <v>174.8</v>
      </c>
      <c r="AT237">
        <v>163</v>
      </c>
      <c r="AU237">
        <f t="shared" si="102"/>
        <v>163</v>
      </c>
      <c r="AV237">
        <v>165.1</v>
      </c>
      <c r="AW237">
        <f t="shared" si="103"/>
        <v>165.1</v>
      </c>
      <c r="AX237">
        <v>167.9</v>
      </c>
      <c r="AY237">
        <f t="shared" si="104"/>
        <v>167.9</v>
      </c>
      <c r="AZ237">
        <v>168.4</v>
      </c>
      <c r="BA237">
        <f t="shared" si="105"/>
        <v>168.4</v>
      </c>
      <c r="BB237">
        <v>167.5</v>
      </c>
      <c r="BC237">
        <f t="shared" si="106"/>
        <v>167.5</v>
      </c>
      <c r="BD237">
        <v>171.7</v>
      </c>
      <c r="BE237">
        <f t="shared" si="107"/>
        <v>171.7</v>
      </c>
      <c r="BG237" t="s">
        <v>33</v>
      </c>
      <c r="BH237">
        <v>2019</v>
      </c>
      <c r="BI237" t="s">
        <v>41</v>
      </c>
      <c r="BJ237">
        <v>151.6</v>
      </c>
      <c r="BK237">
        <f t="shared" si="81"/>
        <v>151.6</v>
      </c>
      <c r="BM237" t="s">
        <v>34</v>
      </c>
      <c r="BN237">
        <v>167.5</v>
      </c>
    </row>
    <row r="238" spans="1:66" x14ac:dyDescent="0.3">
      <c r="A238" t="s">
        <v>34</v>
      </c>
      <c r="B238">
        <v>2022</v>
      </c>
      <c r="C238" t="s">
        <v>39</v>
      </c>
      <c r="D238">
        <v>155</v>
      </c>
      <c r="E238">
        <f t="shared" si="82"/>
        <v>155</v>
      </c>
      <c r="F238">
        <v>219.4</v>
      </c>
      <c r="G238">
        <f t="shared" si="83"/>
        <v>219.4</v>
      </c>
      <c r="H238">
        <v>170.8</v>
      </c>
      <c r="I238">
        <f t="shared" si="84"/>
        <v>170.8</v>
      </c>
      <c r="J238">
        <v>165.8</v>
      </c>
      <c r="K238">
        <f t="shared" si="85"/>
        <v>165.8</v>
      </c>
      <c r="L238">
        <v>200.9</v>
      </c>
      <c r="M238">
        <f t="shared" si="86"/>
        <v>200.9</v>
      </c>
      <c r="N238">
        <v>169.7</v>
      </c>
      <c r="O238">
        <f t="shared" si="87"/>
        <v>169.7</v>
      </c>
      <c r="P238">
        <v>182.3</v>
      </c>
      <c r="Q238">
        <f t="shared" si="88"/>
        <v>182.3</v>
      </c>
      <c r="R238">
        <v>164.3</v>
      </c>
      <c r="S238">
        <f t="shared" si="89"/>
        <v>164.3</v>
      </c>
      <c r="T238">
        <v>119.9</v>
      </c>
      <c r="U238">
        <f t="shared" si="90"/>
        <v>119.9</v>
      </c>
      <c r="V238">
        <v>187.1</v>
      </c>
      <c r="W238">
        <f t="shared" si="91"/>
        <v>187.1</v>
      </c>
      <c r="X238">
        <v>167.9</v>
      </c>
      <c r="Y238">
        <f t="shared" si="92"/>
        <v>167.9</v>
      </c>
      <c r="Z238">
        <v>183.9</v>
      </c>
      <c r="AA238">
        <f t="shared" si="93"/>
        <v>183.9</v>
      </c>
      <c r="AB238">
        <v>174.9</v>
      </c>
      <c r="AC238">
        <f t="shared" si="94"/>
        <v>174.9</v>
      </c>
      <c r="AD238">
        <v>194.3</v>
      </c>
      <c r="AE238">
        <f t="shared" si="95"/>
        <v>194.3</v>
      </c>
      <c r="AF238">
        <v>177.1</v>
      </c>
      <c r="AG238">
        <f t="shared" si="96"/>
        <v>177.1</v>
      </c>
      <c r="AH238">
        <v>169.9</v>
      </c>
      <c r="AI238">
        <f t="shared" si="97"/>
        <v>169.9</v>
      </c>
      <c r="AJ238">
        <v>176</v>
      </c>
      <c r="AK238">
        <f t="shared" si="98"/>
        <v>176</v>
      </c>
      <c r="AL238">
        <v>166.8</v>
      </c>
      <c r="AN238">
        <v>176</v>
      </c>
      <c r="AO238">
        <f t="shared" si="99"/>
        <v>176</v>
      </c>
      <c r="AP238">
        <v>166.4</v>
      </c>
      <c r="AQ238">
        <f t="shared" si="100"/>
        <v>166.4</v>
      </c>
      <c r="AR238">
        <v>175.4</v>
      </c>
      <c r="AS238">
        <f t="shared" si="101"/>
        <v>175.4</v>
      </c>
      <c r="AT238">
        <v>161.1</v>
      </c>
      <c r="AU238">
        <f t="shared" si="102"/>
        <v>161.1</v>
      </c>
      <c r="AV238">
        <v>165.8</v>
      </c>
      <c r="AW238">
        <f t="shared" si="103"/>
        <v>165.8</v>
      </c>
      <c r="AX238">
        <v>169</v>
      </c>
      <c r="AY238">
        <f t="shared" si="104"/>
        <v>169</v>
      </c>
      <c r="AZ238">
        <v>169.4</v>
      </c>
      <c r="BA238">
        <f t="shared" si="105"/>
        <v>169.4</v>
      </c>
      <c r="BB238">
        <v>167.5</v>
      </c>
      <c r="BC238">
        <f t="shared" si="106"/>
        <v>167.5</v>
      </c>
      <c r="BD238">
        <v>172.6</v>
      </c>
      <c r="BE238">
        <f t="shared" si="107"/>
        <v>172.6</v>
      </c>
      <c r="BG238" t="s">
        <v>34</v>
      </c>
      <c r="BH238">
        <v>2019</v>
      </c>
      <c r="BI238" t="s">
        <v>41</v>
      </c>
      <c r="BJ238">
        <v>151.6</v>
      </c>
      <c r="BK238">
        <f t="shared" si="81"/>
        <v>151.6</v>
      </c>
      <c r="BM238" t="s">
        <v>34</v>
      </c>
      <c r="BN238">
        <v>166.8</v>
      </c>
    </row>
    <row r="239" spans="1:66" x14ac:dyDescent="0.3">
      <c r="A239" t="s">
        <v>34</v>
      </c>
      <c r="B239">
        <v>2022</v>
      </c>
      <c r="C239" t="s">
        <v>40</v>
      </c>
      <c r="D239">
        <v>156.5</v>
      </c>
      <c r="E239">
        <f t="shared" si="82"/>
        <v>156.5</v>
      </c>
      <c r="F239">
        <v>213</v>
      </c>
      <c r="G239">
        <f t="shared" si="83"/>
        <v>213</v>
      </c>
      <c r="H239">
        <v>175.2</v>
      </c>
      <c r="I239">
        <f t="shared" si="84"/>
        <v>175.2</v>
      </c>
      <c r="J239">
        <v>166.6</v>
      </c>
      <c r="K239">
        <f t="shared" si="85"/>
        <v>166.6</v>
      </c>
      <c r="L239">
        <v>195.8</v>
      </c>
      <c r="M239">
        <f t="shared" si="86"/>
        <v>195.8</v>
      </c>
      <c r="N239">
        <v>174.2</v>
      </c>
      <c r="O239">
        <f t="shared" si="87"/>
        <v>174.2</v>
      </c>
      <c r="P239">
        <v>182.1</v>
      </c>
      <c r="Q239">
        <f t="shared" si="88"/>
        <v>182.1</v>
      </c>
      <c r="R239">
        <v>164.3</v>
      </c>
      <c r="S239">
        <f t="shared" si="89"/>
        <v>164.3</v>
      </c>
      <c r="T239">
        <v>120</v>
      </c>
      <c r="U239">
        <f t="shared" si="90"/>
        <v>120</v>
      </c>
      <c r="V239">
        <v>190</v>
      </c>
      <c r="W239">
        <f t="shared" si="91"/>
        <v>190</v>
      </c>
      <c r="X239">
        <v>168.4</v>
      </c>
      <c r="Y239">
        <f t="shared" si="92"/>
        <v>168.4</v>
      </c>
      <c r="Z239">
        <v>185.2</v>
      </c>
      <c r="AA239">
        <f t="shared" si="93"/>
        <v>185.2</v>
      </c>
      <c r="AB239">
        <v>175</v>
      </c>
      <c r="AC239">
        <f t="shared" si="94"/>
        <v>175</v>
      </c>
      <c r="AD239">
        <v>194.6</v>
      </c>
      <c r="AE239">
        <f t="shared" si="95"/>
        <v>194.6</v>
      </c>
      <c r="AF239">
        <v>178.3</v>
      </c>
      <c r="AG239">
        <f t="shared" si="96"/>
        <v>178.3</v>
      </c>
      <c r="AH239">
        <v>171.3</v>
      </c>
      <c r="AI239">
        <f t="shared" si="97"/>
        <v>171.3</v>
      </c>
      <c r="AJ239">
        <v>177.3</v>
      </c>
      <c r="AK239">
        <f t="shared" si="98"/>
        <v>177.3</v>
      </c>
      <c r="AL239">
        <v>167.8</v>
      </c>
      <c r="AN239">
        <v>179.6</v>
      </c>
      <c r="AO239">
        <f t="shared" si="99"/>
        <v>179.6</v>
      </c>
      <c r="AP239">
        <v>167.4</v>
      </c>
      <c r="AQ239">
        <f t="shared" si="100"/>
        <v>167.4</v>
      </c>
      <c r="AR239">
        <v>176.1</v>
      </c>
      <c r="AS239">
        <f t="shared" si="101"/>
        <v>176.1</v>
      </c>
      <c r="AT239">
        <v>161.6</v>
      </c>
      <c r="AU239">
        <f t="shared" si="102"/>
        <v>161.6</v>
      </c>
      <c r="AV239">
        <v>166.3</v>
      </c>
      <c r="AW239">
        <f t="shared" si="103"/>
        <v>166.3</v>
      </c>
      <c r="AX239">
        <v>171.4</v>
      </c>
      <c r="AY239">
        <f t="shared" si="104"/>
        <v>171.4</v>
      </c>
      <c r="AZ239">
        <v>169.7</v>
      </c>
      <c r="BA239">
        <f t="shared" si="105"/>
        <v>169.7</v>
      </c>
      <c r="BB239">
        <v>168.4</v>
      </c>
      <c r="BC239">
        <f t="shared" si="106"/>
        <v>168.4</v>
      </c>
      <c r="BD239">
        <v>173.4</v>
      </c>
      <c r="BE239">
        <f t="shared" si="107"/>
        <v>173.4</v>
      </c>
      <c r="BG239" t="s">
        <v>30</v>
      </c>
      <c r="BH239">
        <v>2019</v>
      </c>
      <c r="BI239" t="s">
        <v>42</v>
      </c>
      <c r="BJ239" t="s">
        <v>32</v>
      </c>
      <c r="BK239">
        <f t="shared" si="81"/>
        <v>152.19999999999999</v>
      </c>
      <c r="BM239" t="s">
        <v>34</v>
      </c>
      <c r="BN239">
        <v>167.8</v>
      </c>
    </row>
    <row r="240" spans="1:66" x14ac:dyDescent="0.3">
      <c r="A240" t="s">
        <v>34</v>
      </c>
      <c r="B240">
        <v>2022</v>
      </c>
      <c r="C240" t="s">
        <v>41</v>
      </c>
      <c r="D240">
        <v>160.30000000000001</v>
      </c>
      <c r="E240">
        <f t="shared" si="82"/>
        <v>160.30000000000001</v>
      </c>
      <c r="F240">
        <v>206.5</v>
      </c>
      <c r="G240">
        <f t="shared" si="83"/>
        <v>206.5</v>
      </c>
      <c r="H240">
        <v>169.2</v>
      </c>
      <c r="I240">
        <f t="shared" si="84"/>
        <v>169.2</v>
      </c>
      <c r="J240">
        <v>168.1</v>
      </c>
      <c r="K240">
        <f t="shared" si="85"/>
        <v>168.1</v>
      </c>
      <c r="L240">
        <v>192.4</v>
      </c>
      <c r="M240">
        <f t="shared" si="86"/>
        <v>192.4</v>
      </c>
      <c r="N240">
        <v>172.9</v>
      </c>
      <c r="O240">
        <f t="shared" si="87"/>
        <v>172.9</v>
      </c>
      <c r="P240">
        <v>186.7</v>
      </c>
      <c r="Q240">
        <f t="shared" si="88"/>
        <v>186.7</v>
      </c>
      <c r="R240">
        <v>167.2</v>
      </c>
      <c r="S240">
        <f t="shared" si="89"/>
        <v>167.2</v>
      </c>
      <c r="T240">
        <v>120.9</v>
      </c>
      <c r="U240">
        <f t="shared" si="90"/>
        <v>120.9</v>
      </c>
      <c r="V240">
        <v>193.6</v>
      </c>
      <c r="W240">
        <f t="shared" si="91"/>
        <v>193.6</v>
      </c>
      <c r="X240">
        <v>168.8</v>
      </c>
      <c r="Y240">
        <f t="shared" si="92"/>
        <v>168.8</v>
      </c>
      <c r="Z240">
        <v>186.3</v>
      </c>
      <c r="AA240">
        <f t="shared" si="93"/>
        <v>186.3</v>
      </c>
      <c r="AB240">
        <v>176.3</v>
      </c>
      <c r="AC240">
        <f t="shared" si="94"/>
        <v>176.3</v>
      </c>
      <c r="AD240">
        <v>195</v>
      </c>
      <c r="AE240">
        <f t="shared" si="95"/>
        <v>195</v>
      </c>
      <c r="AF240">
        <v>179.5</v>
      </c>
      <c r="AG240">
        <f t="shared" si="96"/>
        <v>179.5</v>
      </c>
      <c r="AH240">
        <v>172.7</v>
      </c>
      <c r="AI240">
        <f t="shared" si="97"/>
        <v>172.7</v>
      </c>
      <c r="AJ240">
        <v>178.5</v>
      </c>
      <c r="AK240">
        <f t="shared" si="98"/>
        <v>178.5</v>
      </c>
      <c r="AL240">
        <v>169</v>
      </c>
      <c r="AN240">
        <v>178.8</v>
      </c>
      <c r="AO240">
        <f t="shared" si="99"/>
        <v>178.8</v>
      </c>
      <c r="AP240">
        <v>168.5</v>
      </c>
      <c r="AQ240">
        <f t="shared" si="100"/>
        <v>168.5</v>
      </c>
      <c r="AR240">
        <v>176.8</v>
      </c>
      <c r="AS240">
        <f t="shared" si="101"/>
        <v>176.8</v>
      </c>
      <c r="AT240">
        <v>161.9</v>
      </c>
      <c r="AU240">
        <f t="shared" si="102"/>
        <v>161.9</v>
      </c>
      <c r="AV240">
        <v>166.9</v>
      </c>
      <c r="AW240">
        <f t="shared" si="103"/>
        <v>166.9</v>
      </c>
      <c r="AX240">
        <v>172.3</v>
      </c>
      <c r="AY240">
        <f t="shared" si="104"/>
        <v>172.3</v>
      </c>
      <c r="AZ240">
        <v>171.2</v>
      </c>
      <c r="BA240">
        <f t="shared" si="105"/>
        <v>171.2</v>
      </c>
      <c r="BB240">
        <v>169.1</v>
      </c>
      <c r="BC240">
        <f t="shared" si="106"/>
        <v>169.1</v>
      </c>
      <c r="BD240">
        <v>174.3</v>
      </c>
      <c r="BE240">
        <f t="shared" si="107"/>
        <v>174.3</v>
      </c>
      <c r="BG240" t="s">
        <v>33</v>
      </c>
      <c r="BH240">
        <v>2019</v>
      </c>
      <c r="BI240" t="s">
        <v>42</v>
      </c>
      <c r="BJ240">
        <v>152.19999999999999</v>
      </c>
      <c r="BK240">
        <f t="shared" si="81"/>
        <v>152.19999999999999</v>
      </c>
      <c r="BM240" t="s">
        <v>34</v>
      </c>
      <c r="BN240">
        <v>169</v>
      </c>
    </row>
    <row r="241" spans="1:66" x14ac:dyDescent="0.3">
      <c r="A241" t="s">
        <v>34</v>
      </c>
      <c r="B241">
        <v>2022</v>
      </c>
      <c r="C241" t="s">
        <v>42</v>
      </c>
      <c r="D241">
        <v>163.5</v>
      </c>
      <c r="E241">
        <f t="shared" si="82"/>
        <v>163.5</v>
      </c>
      <c r="F241">
        <v>209.2</v>
      </c>
      <c r="G241">
        <f t="shared" si="83"/>
        <v>209.2</v>
      </c>
      <c r="H241">
        <v>169.7</v>
      </c>
      <c r="I241">
        <f t="shared" si="84"/>
        <v>169.7</v>
      </c>
      <c r="J241">
        <v>169.7</v>
      </c>
      <c r="K241">
        <f t="shared" si="85"/>
        <v>169.7</v>
      </c>
      <c r="L241">
        <v>188.7</v>
      </c>
      <c r="M241">
        <f t="shared" si="86"/>
        <v>188.7</v>
      </c>
      <c r="N241">
        <v>165.7</v>
      </c>
      <c r="O241">
        <f t="shared" si="87"/>
        <v>165.7</v>
      </c>
      <c r="P241">
        <v>191.8</v>
      </c>
      <c r="Q241">
        <f t="shared" si="88"/>
        <v>191.8</v>
      </c>
      <c r="R241">
        <v>169.1</v>
      </c>
      <c r="S241">
        <f t="shared" si="89"/>
        <v>169.1</v>
      </c>
      <c r="T241">
        <v>121.6</v>
      </c>
      <c r="U241">
        <f t="shared" si="90"/>
        <v>121.6</v>
      </c>
      <c r="V241">
        <v>197.3</v>
      </c>
      <c r="W241">
        <f t="shared" si="91"/>
        <v>197.3</v>
      </c>
      <c r="X241">
        <v>169.4</v>
      </c>
      <c r="Y241">
        <f t="shared" si="92"/>
        <v>169.4</v>
      </c>
      <c r="Z241">
        <v>187.4</v>
      </c>
      <c r="AA241">
        <f t="shared" si="93"/>
        <v>187.4</v>
      </c>
      <c r="AB241">
        <v>177.8</v>
      </c>
      <c r="AC241">
        <f t="shared" si="94"/>
        <v>177.8</v>
      </c>
      <c r="AD241">
        <v>195.9</v>
      </c>
      <c r="AE241">
        <f t="shared" si="95"/>
        <v>195.9</v>
      </c>
      <c r="AF241">
        <v>180.9</v>
      </c>
      <c r="AG241">
        <f t="shared" si="96"/>
        <v>180.9</v>
      </c>
      <c r="AH241">
        <v>174.3</v>
      </c>
      <c r="AI241">
        <f t="shared" si="97"/>
        <v>174.3</v>
      </c>
      <c r="AJ241">
        <v>179.9</v>
      </c>
      <c r="AK241">
        <f t="shared" si="98"/>
        <v>179.9</v>
      </c>
      <c r="AL241">
        <v>169.5</v>
      </c>
      <c r="AN241">
        <v>179.5</v>
      </c>
      <c r="AO241">
        <f t="shared" si="99"/>
        <v>179.5</v>
      </c>
      <c r="AP241">
        <v>169.5</v>
      </c>
      <c r="AQ241">
        <f t="shared" si="100"/>
        <v>169.5</v>
      </c>
      <c r="AR241">
        <v>177.8</v>
      </c>
      <c r="AS241">
        <f t="shared" si="101"/>
        <v>177.8</v>
      </c>
      <c r="AT241">
        <v>162.30000000000001</v>
      </c>
      <c r="AU241">
        <f t="shared" si="102"/>
        <v>162.30000000000001</v>
      </c>
      <c r="AV241">
        <v>167.6</v>
      </c>
      <c r="AW241">
        <f t="shared" si="103"/>
        <v>167.6</v>
      </c>
      <c r="AX241">
        <v>173.1</v>
      </c>
      <c r="AY241">
        <f t="shared" si="104"/>
        <v>173.1</v>
      </c>
      <c r="AZ241">
        <v>170.9</v>
      </c>
      <c r="BA241">
        <f t="shared" si="105"/>
        <v>170.9</v>
      </c>
      <c r="BB241">
        <v>169.7</v>
      </c>
      <c r="BC241">
        <f t="shared" si="106"/>
        <v>169.7</v>
      </c>
      <c r="BD241">
        <v>175.3</v>
      </c>
      <c r="BE241">
        <f t="shared" si="107"/>
        <v>175.3</v>
      </c>
      <c r="BG241" t="s">
        <v>34</v>
      </c>
      <c r="BH241">
        <v>2019</v>
      </c>
      <c r="BI241" t="s">
        <v>42</v>
      </c>
      <c r="BJ241">
        <v>152.19999999999999</v>
      </c>
      <c r="BK241">
        <f t="shared" si="81"/>
        <v>152.19999999999999</v>
      </c>
      <c r="BM241" t="s">
        <v>34</v>
      </c>
      <c r="BN241">
        <v>169.5</v>
      </c>
    </row>
    <row r="242" spans="1:66" x14ac:dyDescent="0.3">
      <c r="A242" t="s">
        <v>34</v>
      </c>
      <c r="B242">
        <v>2022</v>
      </c>
      <c r="C242" t="s">
        <v>43</v>
      </c>
      <c r="D242">
        <v>165.2</v>
      </c>
      <c r="E242">
        <f t="shared" si="82"/>
        <v>165.2</v>
      </c>
      <c r="F242">
        <v>210.9</v>
      </c>
      <c r="G242">
        <f t="shared" si="83"/>
        <v>210.9</v>
      </c>
      <c r="H242">
        <v>170.9</v>
      </c>
      <c r="I242">
        <f t="shared" si="84"/>
        <v>170.9</v>
      </c>
      <c r="J242">
        <v>170.9</v>
      </c>
      <c r="K242">
        <f t="shared" si="85"/>
        <v>170.9</v>
      </c>
      <c r="L242">
        <v>186.5</v>
      </c>
      <c r="M242">
        <f t="shared" si="86"/>
        <v>186.5</v>
      </c>
      <c r="N242">
        <v>163.80000000000001</v>
      </c>
      <c r="O242">
        <f t="shared" si="87"/>
        <v>163.80000000000001</v>
      </c>
      <c r="P242">
        <v>199.7</v>
      </c>
      <c r="Q242">
        <f t="shared" si="88"/>
        <v>199.7</v>
      </c>
      <c r="R242">
        <v>169.8</v>
      </c>
      <c r="S242">
        <f t="shared" si="89"/>
        <v>169.8</v>
      </c>
      <c r="T242">
        <v>121.9</v>
      </c>
      <c r="U242">
        <f t="shared" si="90"/>
        <v>121.9</v>
      </c>
      <c r="V242">
        <v>199.9</v>
      </c>
      <c r="W242">
        <f t="shared" si="91"/>
        <v>199.9</v>
      </c>
      <c r="X242">
        <v>169.9</v>
      </c>
      <c r="Y242">
        <f t="shared" si="92"/>
        <v>169.9</v>
      </c>
      <c r="Z242">
        <v>188.3</v>
      </c>
      <c r="AA242">
        <f t="shared" si="93"/>
        <v>188.3</v>
      </c>
      <c r="AB242">
        <v>179.6</v>
      </c>
      <c r="AC242">
        <f t="shared" si="94"/>
        <v>179.6</v>
      </c>
      <c r="AD242">
        <v>196.3</v>
      </c>
      <c r="AE242">
        <f t="shared" si="95"/>
        <v>196.3</v>
      </c>
      <c r="AF242">
        <v>181.9</v>
      </c>
      <c r="AG242">
        <f t="shared" si="96"/>
        <v>181.9</v>
      </c>
      <c r="AH242">
        <v>175.3</v>
      </c>
      <c r="AI242">
        <f t="shared" si="97"/>
        <v>175.3</v>
      </c>
      <c r="AJ242">
        <v>181</v>
      </c>
      <c r="AK242">
        <f t="shared" si="98"/>
        <v>181</v>
      </c>
      <c r="AL242">
        <v>171.2</v>
      </c>
      <c r="AN242">
        <v>180.5</v>
      </c>
      <c r="AO242">
        <f t="shared" si="99"/>
        <v>180.5</v>
      </c>
      <c r="AP242">
        <v>170.4</v>
      </c>
      <c r="AQ242">
        <f t="shared" si="100"/>
        <v>170.4</v>
      </c>
      <c r="AR242">
        <v>178.7</v>
      </c>
      <c r="AS242">
        <f t="shared" si="101"/>
        <v>178.7</v>
      </c>
      <c r="AT242">
        <v>162.9</v>
      </c>
      <c r="AU242">
        <f t="shared" si="102"/>
        <v>162.9</v>
      </c>
      <c r="AV242">
        <v>168.2</v>
      </c>
      <c r="AW242">
        <f t="shared" si="103"/>
        <v>168.2</v>
      </c>
      <c r="AX242">
        <v>173.4</v>
      </c>
      <c r="AY242">
        <f t="shared" si="104"/>
        <v>173.4</v>
      </c>
      <c r="AZ242">
        <v>172.1</v>
      </c>
      <c r="BA242">
        <f t="shared" si="105"/>
        <v>172.1</v>
      </c>
      <c r="BB242">
        <v>170.5</v>
      </c>
      <c r="BC242">
        <f t="shared" si="106"/>
        <v>170.5</v>
      </c>
      <c r="BD242">
        <v>176.7</v>
      </c>
      <c r="BE242">
        <f t="shared" si="107"/>
        <v>176.7</v>
      </c>
      <c r="BG242" t="s">
        <v>30</v>
      </c>
      <c r="BH242">
        <v>2019</v>
      </c>
      <c r="BI242" t="s">
        <v>43</v>
      </c>
      <c r="BJ242" t="s">
        <v>32</v>
      </c>
      <c r="BK242">
        <f t="shared" si="81"/>
        <v>153</v>
      </c>
      <c r="BM242" t="s">
        <v>34</v>
      </c>
      <c r="BN242">
        <v>171.2</v>
      </c>
    </row>
    <row r="243" spans="1:66" x14ac:dyDescent="0.3">
      <c r="A243" t="s">
        <v>34</v>
      </c>
      <c r="B243">
        <v>2022</v>
      </c>
      <c r="C243" t="s">
        <v>45</v>
      </c>
      <c r="D243">
        <v>167.4</v>
      </c>
      <c r="E243">
        <f t="shared" si="82"/>
        <v>167.4</v>
      </c>
      <c r="F243">
        <v>209.4</v>
      </c>
      <c r="G243">
        <f t="shared" si="83"/>
        <v>209.4</v>
      </c>
      <c r="H243">
        <v>181.4</v>
      </c>
      <c r="I243">
        <f t="shared" si="84"/>
        <v>181.4</v>
      </c>
      <c r="J243">
        <v>172.3</v>
      </c>
      <c r="K243">
        <f t="shared" si="85"/>
        <v>172.3</v>
      </c>
      <c r="L243">
        <v>188.9</v>
      </c>
      <c r="M243">
        <f t="shared" si="86"/>
        <v>188.9</v>
      </c>
      <c r="N243">
        <v>160.69999999999999</v>
      </c>
      <c r="O243">
        <f t="shared" si="87"/>
        <v>160.69999999999999</v>
      </c>
      <c r="P243">
        <v>183.1</v>
      </c>
      <c r="Q243">
        <f t="shared" si="88"/>
        <v>183.1</v>
      </c>
      <c r="R243">
        <v>170.5</v>
      </c>
      <c r="S243">
        <f t="shared" si="89"/>
        <v>170.5</v>
      </c>
      <c r="T243">
        <v>122.1</v>
      </c>
      <c r="U243">
        <f t="shared" si="90"/>
        <v>122.1</v>
      </c>
      <c r="V243">
        <v>202.8</v>
      </c>
      <c r="W243">
        <f t="shared" si="91"/>
        <v>202.8</v>
      </c>
      <c r="X243">
        <v>170.4</v>
      </c>
      <c r="Y243">
        <f t="shared" si="92"/>
        <v>170.4</v>
      </c>
      <c r="Z243">
        <v>189.5</v>
      </c>
      <c r="AA243">
        <f t="shared" si="93"/>
        <v>189.5</v>
      </c>
      <c r="AB243">
        <v>178.3</v>
      </c>
      <c r="AC243">
        <f t="shared" si="94"/>
        <v>178.3</v>
      </c>
      <c r="AD243">
        <v>196.9</v>
      </c>
      <c r="AE243">
        <f t="shared" si="95"/>
        <v>196.9</v>
      </c>
      <c r="AF243">
        <v>183.1</v>
      </c>
      <c r="AG243">
        <f t="shared" si="96"/>
        <v>183.1</v>
      </c>
      <c r="AH243">
        <v>176.2</v>
      </c>
      <c r="AI243">
        <f t="shared" si="97"/>
        <v>176.2</v>
      </c>
      <c r="AJ243">
        <v>182.1</v>
      </c>
      <c r="AK243">
        <f t="shared" si="98"/>
        <v>182.1</v>
      </c>
      <c r="AL243">
        <v>171.8</v>
      </c>
      <c r="AN243">
        <v>181.3</v>
      </c>
      <c r="AO243">
        <f t="shared" si="99"/>
        <v>181.3</v>
      </c>
      <c r="AP243">
        <v>171.4</v>
      </c>
      <c r="AQ243">
        <f t="shared" si="100"/>
        <v>171.4</v>
      </c>
      <c r="AR243">
        <v>179.8</v>
      </c>
      <c r="AS243">
        <f t="shared" si="101"/>
        <v>179.8</v>
      </c>
      <c r="AT243">
        <v>163</v>
      </c>
      <c r="AU243">
        <f t="shared" si="102"/>
        <v>163</v>
      </c>
      <c r="AV243">
        <v>168.5</v>
      </c>
      <c r="AW243">
        <f t="shared" si="103"/>
        <v>168.5</v>
      </c>
      <c r="AX243">
        <v>173.7</v>
      </c>
      <c r="AY243">
        <f t="shared" si="104"/>
        <v>173.7</v>
      </c>
      <c r="AZ243">
        <v>173.6</v>
      </c>
      <c r="BA243">
        <f t="shared" si="105"/>
        <v>173.6</v>
      </c>
      <c r="BB243">
        <v>171.1</v>
      </c>
      <c r="BC243">
        <f t="shared" si="106"/>
        <v>171.1</v>
      </c>
      <c r="BD243">
        <v>176.5</v>
      </c>
      <c r="BE243">
        <f t="shared" si="107"/>
        <v>176.5</v>
      </c>
      <c r="BG243" t="s">
        <v>33</v>
      </c>
      <c r="BH243">
        <v>2019</v>
      </c>
      <c r="BI243" t="s">
        <v>43</v>
      </c>
      <c r="BJ243">
        <v>153</v>
      </c>
      <c r="BK243">
        <f t="shared" si="81"/>
        <v>153</v>
      </c>
      <c r="BM243" t="s">
        <v>34</v>
      </c>
      <c r="BN243">
        <v>171.8</v>
      </c>
    </row>
    <row r="244" spans="1:66" x14ac:dyDescent="0.3">
      <c r="A244" t="s">
        <v>34</v>
      </c>
      <c r="B244">
        <v>2022</v>
      </c>
      <c r="C244" t="s">
        <v>46</v>
      </c>
      <c r="D244">
        <v>169.2</v>
      </c>
      <c r="E244">
        <f t="shared" si="82"/>
        <v>169.2</v>
      </c>
      <c r="F244">
        <v>209</v>
      </c>
      <c r="G244">
        <f t="shared" si="83"/>
        <v>209</v>
      </c>
      <c r="H244">
        <v>190.2</v>
      </c>
      <c r="I244">
        <f t="shared" si="84"/>
        <v>190.2</v>
      </c>
      <c r="J244">
        <v>173.6</v>
      </c>
      <c r="K244">
        <f t="shared" si="85"/>
        <v>173.6</v>
      </c>
      <c r="L244">
        <v>188.5</v>
      </c>
      <c r="M244">
        <f t="shared" si="86"/>
        <v>188.5</v>
      </c>
      <c r="N244">
        <v>158</v>
      </c>
      <c r="O244">
        <f t="shared" si="87"/>
        <v>158</v>
      </c>
      <c r="P244">
        <v>159.9</v>
      </c>
      <c r="Q244">
        <f t="shared" si="88"/>
        <v>159.9</v>
      </c>
      <c r="R244">
        <v>170.8</v>
      </c>
      <c r="S244">
        <f t="shared" si="89"/>
        <v>170.8</v>
      </c>
      <c r="T244">
        <v>121.8</v>
      </c>
      <c r="U244">
        <f t="shared" si="90"/>
        <v>121.8</v>
      </c>
      <c r="V244">
        <v>205.2</v>
      </c>
      <c r="W244">
        <f t="shared" si="91"/>
        <v>205.2</v>
      </c>
      <c r="X244">
        <v>171</v>
      </c>
      <c r="Y244">
        <f t="shared" si="92"/>
        <v>171</v>
      </c>
      <c r="Z244">
        <v>190.3</v>
      </c>
      <c r="AA244">
        <f t="shared" si="93"/>
        <v>190.3</v>
      </c>
      <c r="AB244">
        <v>175.9</v>
      </c>
      <c r="AC244">
        <f t="shared" si="94"/>
        <v>175.9</v>
      </c>
      <c r="AD244">
        <v>197.3</v>
      </c>
      <c r="AE244">
        <f t="shared" si="95"/>
        <v>197.3</v>
      </c>
      <c r="AF244">
        <v>184</v>
      </c>
      <c r="AG244">
        <f t="shared" si="96"/>
        <v>184</v>
      </c>
      <c r="AH244">
        <v>177</v>
      </c>
      <c r="AI244">
        <f t="shared" si="97"/>
        <v>177</v>
      </c>
      <c r="AJ244">
        <v>183</v>
      </c>
      <c r="AK244">
        <f t="shared" si="98"/>
        <v>183</v>
      </c>
      <c r="AL244">
        <v>170.7</v>
      </c>
      <c r="AN244">
        <v>182</v>
      </c>
      <c r="AO244">
        <f t="shared" si="99"/>
        <v>182</v>
      </c>
      <c r="AP244">
        <v>172.1</v>
      </c>
      <c r="AQ244">
        <f t="shared" si="100"/>
        <v>172.1</v>
      </c>
      <c r="AR244">
        <v>181.1</v>
      </c>
      <c r="AS244">
        <f t="shared" si="101"/>
        <v>181.1</v>
      </c>
      <c r="AT244">
        <v>163.4</v>
      </c>
      <c r="AU244">
        <f t="shared" si="102"/>
        <v>163.4</v>
      </c>
      <c r="AV244">
        <v>168.9</v>
      </c>
      <c r="AW244">
        <f t="shared" si="103"/>
        <v>168.9</v>
      </c>
      <c r="AX244">
        <v>174.1</v>
      </c>
      <c r="AY244">
        <f t="shared" si="104"/>
        <v>174.1</v>
      </c>
      <c r="AZ244">
        <v>175.8</v>
      </c>
      <c r="BA244">
        <f t="shared" si="105"/>
        <v>175.8</v>
      </c>
      <c r="BB244">
        <v>172</v>
      </c>
      <c r="BC244">
        <f t="shared" si="106"/>
        <v>172</v>
      </c>
      <c r="BD244">
        <v>175.7</v>
      </c>
      <c r="BE244">
        <f t="shared" si="107"/>
        <v>175.7</v>
      </c>
      <c r="BG244" t="s">
        <v>34</v>
      </c>
      <c r="BH244">
        <v>2019</v>
      </c>
      <c r="BI244" t="s">
        <v>43</v>
      </c>
      <c r="BJ244">
        <v>153</v>
      </c>
      <c r="BK244">
        <f t="shared" si="81"/>
        <v>153</v>
      </c>
      <c r="BM244" t="s">
        <v>34</v>
      </c>
      <c r="BN244">
        <v>170.7</v>
      </c>
    </row>
    <row r="245" spans="1:66" x14ac:dyDescent="0.3">
      <c r="A245" t="s">
        <v>34</v>
      </c>
      <c r="B245">
        <v>2023</v>
      </c>
      <c r="C245" t="s">
        <v>31</v>
      </c>
      <c r="D245">
        <v>173.8</v>
      </c>
      <c r="E245">
        <f t="shared" si="82"/>
        <v>173.8</v>
      </c>
      <c r="F245">
        <v>210.7</v>
      </c>
      <c r="G245">
        <f t="shared" si="83"/>
        <v>210.7</v>
      </c>
      <c r="H245">
        <v>194.5</v>
      </c>
      <c r="I245">
        <f t="shared" si="84"/>
        <v>194.5</v>
      </c>
      <c r="J245">
        <v>174.6</v>
      </c>
      <c r="K245">
        <f t="shared" si="85"/>
        <v>174.6</v>
      </c>
      <c r="L245">
        <v>187.2</v>
      </c>
      <c r="M245">
        <f t="shared" si="86"/>
        <v>187.2</v>
      </c>
      <c r="N245">
        <v>158.30000000000001</v>
      </c>
      <c r="O245">
        <f t="shared" si="87"/>
        <v>158.30000000000001</v>
      </c>
      <c r="P245">
        <v>153.9</v>
      </c>
      <c r="Q245">
        <f t="shared" si="88"/>
        <v>153.9</v>
      </c>
      <c r="R245">
        <v>170.9</v>
      </c>
      <c r="S245">
        <f t="shared" si="89"/>
        <v>170.9</v>
      </c>
      <c r="T245">
        <v>121.1</v>
      </c>
      <c r="U245">
        <f t="shared" si="90"/>
        <v>121.1</v>
      </c>
      <c r="V245">
        <v>208.4</v>
      </c>
      <c r="W245">
        <f t="shared" si="91"/>
        <v>208.4</v>
      </c>
      <c r="X245">
        <v>171.4</v>
      </c>
      <c r="Y245">
        <f t="shared" si="92"/>
        <v>171.4</v>
      </c>
      <c r="Z245">
        <v>191.2</v>
      </c>
      <c r="AA245">
        <f t="shared" si="93"/>
        <v>191.2</v>
      </c>
      <c r="AB245">
        <v>176.7</v>
      </c>
      <c r="AC245">
        <f t="shared" si="94"/>
        <v>176.7</v>
      </c>
      <c r="AD245">
        <v>198.2</v>
      </c>
      <c r="AE245">
        <f t="shared" si="95"/>
        <v>198.2</v>
      </c>
      <c r="AF245">
        <v>184.9</v>
      </c>
      <c r="AG245">
        <f t="shared" si="96"/>
        <v>184.9</v>
      </c>
      <c r="AH245">
        <v>177.6</v>
      </c>
      <c r="AI245">
        <f t="shared" si="97"/>
        <v>177.6</v>
      </c>
      <c r="AJ245">
        <v>183.8</v>
      </c>
      <c r="AK245">
        <f t="shared" si="98"/>
        <v>183.8</v>
      </c>
      <c r="AL245">
        <v>172.1</v>
      </c>
      <c r="AN245">
        <v>182</v>
      </c>
      <c r="AO245">
        <f t="shared" si="99"/>
        <v>182</v>
      </c>
      <c r="AP245">
        <v>172.9</v>
      </c>
      <c r="AQ245">
        <f t="shared" si="100"/>
        <v>172.9</v>
      </c>
      <c r="AR245">
        <v>182.3</v>
      </c>
      <c r="AS245">
        <f t="shared" si="101"/>
        <v>182.3</v>
      </c>
      <c r="AT245">
        <v>163.6</v>
      </c>
      <c r="AU245">
        <f t="shared" si="102"/>
        <v>163.6</v>
      </c>
      <c r="AV245">
        <v>169.5</v>
      </c>
      <c r="AW245">
        <f t="shared" si="103"/>
        <v>169.5</v>
      </c>
      <c r="AX245">
        <v>174.3</v>
      </c>
      <c r="AY245">
        <f t="shared" si="104"/>
        <v>174.3</v>
      </c>
      <c r="AZ245">
        <v>178.6</v>
      </c>
      <c r="BA245">
        <f t="shared" si="105"/>
        <v>178.6</v>
      </c>
      <c r="BB245">
        <v>172.8</v>
      </c>
      <c r="BC245">
        <f t="shared" si="106"/>
        <v>172.8</v>
      </c>
      <c r="BD245">
        <v>176.5</v>
      </c>
      <c r="BE245">
        <f t="shared" si="107"/>
        <v>176.5</v>
      </c>
      <c r="BG245" t="s">
        <v>30</v>
      </c>
      <c r="BH245">
        <v>2019</v>
      </c>
      <c r="BI245" t="s">
        <v>45</v>
      </c>
      <c r="BJ245" t="s">
        <v>32</v>
      </c>
      <c r="BK245">
        <f t="shared" si="81"/>
        <v>153.5</v>
      </c>
      <c r="BM245" t="s">
        <v>34</v>
      </c>
      <c r="BN245">
        <v>172.1</v>
      </c>
    </row>
    <row r="246" spans="1:66" x14ac:dyDescent="0.3">
      <c r="A246" t="s">
        <v>34</v>
      </c>
      <c r="B246">
        <v>2023</v>
      </c>
      <c r="C246" t="s">
        <v>35</v>
      </c>
      <c r="D246">
        <v>174.4</v>
      </c>
      <c r="E246">
        <f t="shared" si="82"/>
        <v>174.4</v>
      </c>
      <c r="F246">
        <v>207.7</v>
      </c>
      <c r="G246">
        <f t="shared" si="83"/>
        <v>207.7</v>
      </c>
      <c r="H246">
        <v>175.2</v>
      </c>
      <c r="I246">
        <f t="shared" si="84"/>
        <v>175.2</v>
      </c>
      <c r="J246">
        <v>177.3</v>
      </c>
      <c r="K246">
        <f t="shared" si="85"/>
        <v>177.3</v>
      </c>
      <c r="L246">
        <v>179.3</v>
      </c>
      <c r="M246">
        <f t="shared" si="86"/>
        <v>179.3</v>
      </c>
      <c r="N246">
        <v>169.5</v>
      </c>
      <c r="O246">
        <f t="shared" si="87"/>
        <v>169.5</v>
      </c>
      <c r="P246">
        <v>152.69999999999999</v>
      </c>
      <c r="Q246">
        <f t="shared" si="88"/>
        <v>152.69999999999999</v>
      </c>
      <c r="R246">
        <v>171</v>
      </c>
      <c r="S246">
        <f t="shared" si="89"/>
        <v>171</v>
      </c>
      <c r="T246">
        <v>120</v>
      </c>
      <c r="U246">
        <f t="shared" si="90"/>
        <v>120</v>
      </c>
      <c r="V246">
        <v>209.7</v>
      </c>
      <c r="W246">
        <f t="shared" si="91"/>
        <v>209.7</v>
      </c>
      <c r="X246">
        <v>172.3</v>
      </c>
      <c r="Y246">
        <f t="shared" si="92"/>
        <v>172.3</v>
      </c>
      <c r="Z246">
        <v>193</v>
      </c>
      <c r="AA246">
        <f t="shared" si="93"/>
        <v>193</v>
      </c>
      <c r="AB246">
        <v>177</v>
      </c>
      <c r="AC246">
        <f t="shared" si="94"/>
        <v>177</v>
      </c>
      <c r="AD246">
        <v>199.5</v>
      </c>
      <c r="AE246">
        <f t="shared" si="95"/>
        <v>199.5</v>
      </c>
      <c r="AF246">
        <v>186.2</v>
      </c>
      <c r="AG246">
        <f t="shared" si="96"/>
        <v>186.2</v>
      </c>
      <c r="AH246">
        <v>178.7</v>
      </c>
      <c r="AI246">
        <f t="shared" si="97"/>
        <v>178.7</v>
      </c>
      <c r="AJ246">
        <v>185.1</v>
      </c>
      <c r="AK246">
        <f t="shared" si="98"/>
        <v>185.1</v>
      </c>
      <c r="AL246">
        <v>173.5</v>
      </c>
      <c r="AN246">
        <v>182.1</v>
      </c>
      <c r="AO246">
        <f t="shared" si="99"/>
        <v>182.1</v>
      </c>
      <c r="AP246">
        <v>174.2</v>
      </c>
      <c r="AQ246">
        <f t="shared" si="100"/>
        <v>174.2</v>
      </c>
      <c r="AR246">
        <v>184.4</v>
      </c>
      <c r="AS246">
        <f t="shared" si="101"/>
        <v>184.4</v>
      </c>
      <c r="AT246">
        <v>164.2</v>
      </c>
      <c r="AU246">
        <f t="shared" si="102"/>
        <v>164.2</v>
      </c>
      <c r="AV246">
        <v>170.3</v>
      </c>
      <c r="AW246">
        <f t="shared" si="103"/>
        <v>170.3</v>
      </c>
      <c r="AX246">
        <v>175</v>
      </c>
      <c r="AY246">
        <f t="shared" si="104"/>
        <v>175</v>
      </c>
      <c r="AZ246">
        <v>181</v>
      </c>
      <c r="BA246">
        <f t="shared" si="105"/>
        <v>181</v>
      </c>
      <c r="BB246">
        <v>174.1</v>
      </c>
      <c r="BC246">
        <f t="shared" si="106"/>
        <v>174.1</v>
      </c>
      <c r="BD246">
        <v>177.2</v>
      </c>
      <c r="BE246">
        <f t="shared" si="107"/>
        <v>177.2</v>
      </c>
      <c r="BG246" t="s">
        <v>33</v>
      </c>
      <c r="BH246">
        <v>2019</v>
      </c>
      <c r="BI246" t="s">
        <v>45</v>
      </c>
      <c r="BJ246">
        <v>153.5</v>
      </c>
      <c r="BK246">
        <f t="shared" si="81"/>
        <v>153.5</v>
      </c>
      <c r="BM246" t="s">
        <v>34</v>
      </c>
      <c r="BN246">
        <v>173.5</v>
      </c>
    </row>
    <row r="247" spans="1:66" x14ac:dyDescent="0.3">
      <c r="A247" t="s">
        <v>34</v>
      </c>
      <c r="B247">
        <v>2023</v>
      </c>
      <c r="C247" t="s">
        <v>36</v>
      </c>
      <c r="D247">
        <v>174.4</v>
      </c>
      <c r="E247">
        <f t="shared" si="82"/>
        <v>174.4</v>
      </c>
      <c r="F247">
        <v>207.7</v>
      </c>
      <c r="G247">
        <f t="shared" si="83"/>
        <v>207.7</v>
      </c>
      <c r="H247">
        <v>175.2</v>
      </c>
      <c r="I247">
        <f t="shared" si="84"/>
        <v>175.2</v>
      </c>
      <c r="J247">
        <v>177.3</v>
      </c>
      <c r="K247">
        <f t="shared" si="85"/>
        <v>177.3</v>
      </c>
      <c r="L247">
        <v>179.2</v>
      </c>
      <c r="M247">
        <f t="shared" si="86"/>
        <v>179.2</v>
      </c>
      <c r="N247">
        <v>169.5</v>
      </c>
      <c r="O247">
        <f t="shared" si="87"/>
        <v>169.5</v>
      </c>
      <c r="P247">
        <v>152.80000000000001</v>
      </c>
      <c r="Q247">
        <f t="shared" si="88"/>
        <v>152.80000000000001</v>
      </c>
      <c r="R247">
        <v>171.1</v>
      </c>
      <c r="S247">
        <f t="shared" si="89"/>
        <v>171.1</v>
      </c>
      <c r="T247">
        <v>120</v>
      </c>
      <c r="U247">
        <f t="shared" si="90"/>
        <v>120</v>
      </c>
      <c r="V247">
        <v>209.7</v>
      </c>
      <c r="W247">
        <f t="shared" si="91"/>
        <v>209.7</v>
      </c>
      <c r="X247">
        <v>172.3</v>
      </c>
      <c r="Y247">
        <f t="shared" si="92"/>
        <v>172.3</v>
      </c>
      <c r="Z247">
        <v>193</v>
      </c>
      <c r="AA247">
        <f t="shared" si="93"/>
        <v>193</v>
      </c>
      <c r="AB247">
        <v>177</v>
      </c>
      <c r="AC247">
        <f t="shared" si="94"/>
        <v>177</v>
      </c>
      <c r="AD247">
        <v>199.5</v>
      </c>
      <c r="AE247">
        <f t="shared" si="95"/>
        <v>199.5</v>
      </c>
      <c r="AF247">
        <v>186.1</v>
      </c>
      <c r="AG247">
        <f t="shared" si="96"/>
        <v>186.1</v>
      </c>
      <c r="AH247">
        <v>178.7</v>
      </c>
      <c r="AI247">
        <f t="shared" si="97"/>
        <v>178.7</v>
      </c>
      <c r="AJ247">
        <v>185.1</v>
      </c>
      <c r="AK247">
        <f t="shared" si="98"/>
        <v>185.1</v>
      </c>
      <c r="AL247">
        <v>173.5</v>
      </c>
      <c r="AN247">
        <v>181.9</v>
      </c>
      <c r="AO247">
        <f t="shared" si="99"/>
        <v>181.9</v>
      </c>
      <c r="AP247">
        <v>174.2</v>
      </c>
      <c r="AQ247">
        <f t="shared" si="100"/>
        <v>174.2</v>
      </c>
      <c r="AR247">
        <v>184.4</v>
      </c>
      <c r="AS247">
        <f t="shared" si="101"/>
        <v>184.4</v>
      </c>
      <c r="AT247">
        <v>164.2</v>
      </c>
      <c r="AU247">
        <f t="shared" si="102"/>
        <v>164.2</v>
      </c>
      <c r="AV247">
        <v>170.3</v>
      </c>
      <c r="AW247">
        <f t="shared" si="103"/>
        <v>170.3</v>
      </c>
      <c r="AX247">
        <v>175</v>
      </c>
      <c r="AY247">
        <f t="shared" si="104"/>
        <v>175</v>
      </c>
      <c r="AZ247">
        <v>181</v>
      </c>
      <c r="BA247">
        <f t="shared" si="105"/>
        <v>181</v>
      </c>
      <c r="BB247">
        <v>174.1</v>
      </c>
      <c r="BC247">
        <f t="shared" si="106"/>
        <v>174.1</v>
      </c>
      <c r="BD247">
        <v>177.2</v>
      </c>
      <c r="BE247">
        <f t="shared" si="107"/>
        <v>177.2</v>
      </c>
      <c r="BG247" t="s">
        <v>34</v>
      </c>
      <c r="BH247">
        <v>2019</v>
      </c>
      <c r="BI247" t="s">
        <v>45</v>
      </c>
      <c r="BJ247">
        <v>153.5</v>
      </c>
      <c r="BK247">
        <f t="shared" si="81"/>
        <v>153.5</v>
      </c>
      <c r="BM247" t="s">
        <v>34</v>
      </c>
      <c r="BN247">
        <v>173.5</v>
      </c>
    </row>
    <row r="248" spans="1:66" x14ac:dyDescent="0.3">
      <c r="A248" t="s">
        <v>34</v>
      </c>
      <c r="B248">
        <v>2023</v>
      </c>
      <c r="C248" t="s">
        <v>37</v>
      </c>
      <c r="D248">
        <v>173.8</v>
      </c>
      <c r="E248">
        <f t="shared" si="82"/>
        <v>173.8</v>
      </c>
      <c r="F248">
        <v>209.3</v>
      </c>
      <c r="G248">
        <f t="shared" si="83"/>
        <v>209.3</v>
      </c>
      <c r="H248">
        <v>169.6</v>
      </c>
      <c r="I248">
        <f t="shared" si="84"/>
        <v>169.6</v>
      </c>
      <c r="J248">
        <v>178.4</v>
      </c>
      <c r="K248">
        <f t="shared" si="85"/>
        <v>178.4</v>
      </c>
      <c r="L248">
        <v>174.9</v>
      </c>
      <c r="M248">
        <f t="shared" si="86"/>
        <v>174.9</v>
      </c>
      <c r="N248">
        <v>176.3</v>
      </c>
      <c r="O248">
        <f t="shared" si="87"/>
        <v>176.3</v>
      </c>
      <c r="P248">
        <v>155.4</v>
      </c>
      <c r="Q248">
        <f t="shared" si="88"/>
        <v>155.4</v>
      </c>
      <c r="R248">
        <v>173.4</v>
      </c>
      <c r="S248">
        <f t="shared" si="89"/>
        <v>173.4</v>
      </c>
      <c r="T248">
        <v>121.3</v>
      </c>
      <c r="U248">
        <f t="shared" si="90"/>
        <v>121.3</v>
      </c>
      <c r="V248">
        <v>212.9</v>
      </c>
      <c r="W248">
        <f t="shared" si="91"/>
        <v>212.9</v>
      </c>
      <c r="X248">
        <v>172.9</v>
      </c>
      <c r="Y248">
        <f t="shared" si="92"/>
        <v>172.9</v>
      </c>
      <c r="Z248">
        <v>193.5</v>
      </c>
      <c r="AA248">
        <f t="shared" si="93"/>
        <v>193.5</v>
      </c>
      <c r="AB248">
        <v>177.9</v>
      </c>
      <c r="AC248">
        <f t="shared" si="94"/>
        <v>177.9</v>
      </c>
      <c r="AD248">
        <v>200.6</v>
      </c>
      <c r="AE248">
        <f t="shared" si="95"/>
        <v>200.6</v>
      </c>
      <c r="AF248">
        <v>186.9</v>
      </c>
      <c r="AG248">
        <f t="shared" si="96"/>
        <v>186.9</v>
      </c>
      <c r="AH248">
        <v>179.2</v>
      </c>
      <c r="AI248">
        <f t="shared" si="97"/>
        <v>179.2</v>
      </c>
      <c r="AJ248">
        <v>185.7</v>
      </c>
      <c r="AK248">
        <f t="shared" si="98"/>
        <v>185.7</v>
      </c>
      <c r="AL248">
        <v>175.2</v>
      </c>
      <c r="AN248">
        <v>181.7</v>
      </c>
      <c r="AO248">
        <f t="shared" si="99"/>
        <v>181.7</v>
      </c>
      <c r="AP248">
        <v>174.6</v>
      </c>
      <c r="AQ248">
        <f t="shared" si="100"/>
        <v>174.6</v>
      </c>
      <c r="AR248">
        <v>185</v>
      </c>
      <c r="AS248">
        <f t="shared" si="101"/>
        <v>185</v>
      </c>
      <c r="AT248">
        <v>164.5</v>
      </c>
      <c r="AU248">
        <f t="shared" si="102"/>
        <v>164.5</v>
      </c>
      <c r="AV248">
        <v>170.7</v>
      </c>
      <c r="AW248">
        <f t="shared" si="103"/>
        <v>170.7</v>
      </c>
      <c r="AX248">
        <v>176.4</v>
      </c>
      <c r="AY248">
        <f t="shared" si="104"/>
        <v>176.4</v>
      </c>
      <c r="AZ248">
        <v>184</v>
      </c>
      <c r="BA248">
        <f t="shared" si="105"/>
        <v>184</v>
      </c>
      <c r="BB248">
        <v>175</v>
      </c>
      <c r="BC248">
        <f t="shared" si="106"/>
        <v>175</v>
      </c>
      <c r="BD248">
        <v>178.1</v>
      </c>
      <c r="BE248">
        <f t="shared" si="107"/>
        <v>178.1</v>
      </c>
      <c r="BG248" t="s">
        <v>30</v>
      </c>
      <c r="BH248">
        <v>2019</v>
      </c>
      <c r="BI248" t="s">
        <v>46</v>
      </c>
      <c r="BJ248" t="s">
        <v>32</v>
      </c>
      <c r="BK248">
        <f t="shared" si="81"/>
        <v>152.80000000000001</v>
      </c>
      <c r="BM248" t="s">
        <v>34</v>
      </c>
      <c r="BN248">
        <v>175.2</v>
      </c>
    </row>
    <row r="249" spans="1:66" x14ac:dyDescent="0.3">
      <c r="A249" t="s">
        <v>34</v>
      </c>
      <c r="B249">
        <v>2023</v>
      </c>
      <c r="C249" t="s">
        <v>38</v>
      </c>
      <c r="D249">
        <v>173.7</v>
      </c>
      <c r="E249">
        <f t="shared" si="82"/>
        <v>173.7</v>
      </c>
      <c r="F249">
        <v>214.3</v>
      </c>
      <c r="G249">
        <f t="shared" si="83"/>
        <v>214.3</v>
      </c>
      <c r="H249">
        <v>173.2</v>
      </c>
      <c r="I249">
        <f t="shared" si="84"/>
        <v>173.2</v>
      </c>
      <c r="J249">
        <v>179.5</v>
      </c>
      <c r="K249">
        <f t="shared" si="85"/>
        <v>179.5</v>
      </c>
      <c r="L249">
        <v>170</v>
      </c>
      <c r="M249">
        <f t="shared" si="86"/>
        <v>170</v>
      </c>
      <c r="N249">
        <v>172.2</v>
      </c>
      <c r="O249">
        <f t="shared" si="87"/>
        <v>172.2</v>
      </c>
      <c r="P249">
        <v>161</v>
      </c>
      <c r="Q249">
        <f t="shared" si="88"/>
        <v>161</v>
      </c>
      <c r="R249">
        <v>175.6</v>
      </c>
      <c r="S249">
        <f t="shared" si="89"/>
        <v>175.6</v>
      </c>
      <c r="T249">
        <v>122.7</v>
      </c>
      <c r="U249">
        <f t="shared" si="90"/>
        <v>122.7</v>
      </c>
      <c r="V249">
        <v>218</v>
      </c>
      <c r="W249">
        <f t="shared" si="91"/>
        <v>218</v>
      </c>
      <c r="X249">
        <v>173.4</v>
      </c>
      <c r="Y249">
        <f t="shared" si="92"/>
        <v>173.4</v>
      </c>
      <c r="Z249">
        <v>194.2</v>
      </c>
      <c r="AA249">
        <f t="shared" si="93"/>
        <v>194.2</v>
      </c>
      <c r="AB249">
        <v>179.1</v>
      </c>
      <c r="AC249">
        <f t="shared" si="94"/>
        <v>179.1</v>
      </c>
      <c r="AD249">
        <v>201</v>
      </c>
      <c r="AE249">
        <f t="shared" si="95"/>
        <v>201</v>
      </c>
      <c r="AF249">
        <v>187.3</v>
      </c>
      <c r="AG249">
        <f t="shared" si="96"/>
        <v>187.3</v>
      </c>
      <c r="AH249">
        <v>179.7</v>
      </c>
      <c r="AI249">
        <f t="shared" si="97"/>
        <v>179.7</v>
      </c>
      <c r="AJ249">
        <v>186.2</v>
      </c>
      <c r="AK249">
        <f t="shared" si="98"/>
        <v>186.2</v>
      </c>
      <c r="AL249">
        <v>175.6</v>
      </c>
      <c r="AN249">
        <v>182.8</v>
      </c>
      <c r="AO249">
        <f t="shared" si="99"/>
        <v>182.8</v>
      </c>
      <c r="AP249">
        <v>175.2</v>
      </c>
      <c r="AQ249">
        <f t="shared" si="100"/>
        <v>175.2</v>
      </c>
      <c r="AR249">
        <v>185.7</v>
      </c>
      <c r="AS249">
        <f t="shared" si="101"/>
        <v>185.7</v>
      </c>
      <c r="AT249">
        <v>164.8</v>
      </c>
      <c r="AU249">
        <f t="shared" si="102"/>
        <v>164.8</v>
      </c>
      <c r="AV249">
        <v>171.2</v>
      </c>
      <c r="AW249">
        <f t="shared" si="103"/>
        <v>171.2</v>
      </c>
      <c r="AX249">
        <v>177.1</v>
      </c>
      <c r="AY249">
        <f t="shared" si="104"/>
        <v>177.1</v>
      </c>
      <c r="AZ249">
        <v>185.2</v>
      </c>
      <c r="BA249">
        <f t="shared" si="105"/>
        <v>185.2</v>
      </c>
      <c r="BB249">
        <v>175.7</v>
      </c>
      <c r="BC249">
        <f t="shared" si="106"/>
        <v>175.7</v>
      </c>
      <c r="BD249">
        <v>179.1</v>
      </c>
      <c r="BE249">
        <f t="shared" si="107"/>
        <v>179.1</v>
      </c>
      <c r="BG249" t="s">
        <v>33</v>
      </c>
      <c r="BH249">
        <v>2019</v>
      </c>
      <c r="BI249" t="s">
        <v>46</v>
      </c>
      <c r="BJ249">
        <v>152.80000000000001</v>
      </c>
      <c r="BK249">
        <f t="shared" si="81"/>
        <v>152.80000000000001</v>
      </c>
      <c r="BM249" t="s">
        <v>34</v>
      </c>
      <c r="BN249">
        <v>175.6</v>
      </c>
    </row>
    <row r="250" spans="1:66" x14ac:dyDescent="0.3">
      <c r="A250" t="s">
        <v>33</v>
      </c>
      <c r="B250">
        <v>2013</v>
      </c>
      <c r="C250" t="s">
        <v>31</v>
      </c>
      <c r="D250">
        <v>110.5</v>
      </c>
      <c r="E250">
        <f t="shared" si="82"/>
        <v>110.5</v>
      </c>
      <c r="F250">
        <v>109.1</v>
      </c>
      <c r="G250">
        <f t="shared" si="83"/>
        <v>109.1</v>
      </c>
      <c r="H250">
        <v>113</v>
      </c>
      <c r="I250">
        <f t="shared" si="84"/>
        <v>113</v>
      </c>
      <c r="J250">
        <v>103.6</v>
      </c>
      <c r="K250">
        <f t="shared" si="85"/>
        <v>103.6</v>
      </c>
      <c r="L250">
        <v>103.4</v>
      </c>
      <c r="M250">
        <f t="shared" si="86"/>
        <v>103.4</v>
      </c>
      <c r="N250">
        <v>102.3</v>
      </c>
      <c r="O250">
        <f t="shared" si="87"/>
        <v>102.3</v>
      </c>
      <c r="P250">
        <v>102.9</v>
      </c>
      <c r="Q250">
        <f t="shared" si="88"/>
        <v>102.9</v>
      </c>
      <c r="R250">
        <v>105.8</v>
      </c>
      <c r="S250">
        <f t="shared" si="89"/>
        <v>105.8</v>
      </c>
      <c r="T250">
        <v>105.1</v>
      </c>
      <c r="U250">
        <f t="shared" si="90"/>
        <v>105.1</v>
      </c>
      <c r="V250">
        <v>101.8</v>
      </c>
      <c r="W250">
        <f t="shared" si="91"/>
        <v>101.8</v>
      </c>
      <c r="X250">
        <v>105.1</v>
      </c>
      <c r="Y250">
        <f t="shared" si="92"/>
        <v>105.1</v>
      </c>
      <c r="Z250">
        <v>107.9</v>
      </c>
      <c r="AA250">
        <f t="shared" si="93"/>
        <v>107.9</v>
      </c>
      <c r="AB250">
        <v>105.9</v>
      </c>
      <c r="AC250">
        <f t="shared" si="94"/>
        <v>105.9</v>
      </c>
      <c r="AD250">
        <v>105.2</v>
      </c>
      <c r="AE250">
        <f t="shared" si="95"/>
        <v>105.2</v>
      </c>
      <c r="AF250">
        <v>105.9</v>
      </c>
      <c r="AG250">
        <f t="shared" si="96"/>
        <v>105.9</v>
      </c>
      <c r="AH250">
        <v>105</v>
      </c>
      <c r="AI250">
        <f t="shared" si="97"/>
        <v>105</v>
      </c>
      <c r="AJ250">
        <v>105.8</v>
      </c>
      <c r="AK250">
        <f t="shared" si="98"/>
        <v>105.8</v>
      </c>
      <c r="AL250">
        <v>100.3</v>
      </c>
      <c r="AN250">
        <v>105.4</v>
      </c>
      <c r="AO250">
        <f t="shared" si="99"/>
        <v>105.4</v>
      </c>
      <c r="AP250">
        <v>104.8</v>
      </c>
      <c r="AQ250">
        <f t="shared" si="100"/>
        <v>104.8</v>
      </c>
      <c r="AR250">
        <v>104.1</v>
      </c>
      <c r="AS250">
        <f t="shared" si="101"/>
        <v>104.1</v>
      </c>
      <c r="AT250">
        <v>103.2</v>
      </c>
      <c r="AU250">
        <f t="shared" si="102"/>
        <v>103.2</v>
      </c>
      <c r="AV250">
        <v>102.9</v>
      </c>
      <c r="AW250">
        <f t="shared" si="103"/>
        <v>102.9</v>
      </c>
      <c r="AX250">
        <v>103.5</v>
      </c>
      <c r="AY250">
        <f t="shared" si="104"/>
        <v>103.5</v>
      </c>
      <c r="AZ250">
        <v>104.3</v>
      </c>
      <c r="BA250">
        <f t="shared" si="105"/>
        <v>104.3</v>
      </c>
      <c r="BB250">
        <v>103.7</v>
      </c>
      <c r="BC250">
        <f t="shared" si="106"/>
        <v>103.7</v>
      </c>
      <c r="BD250">
        <v>104</v>
      </c>
      <c r="BE250">
        <f t="shared" si="107"/>
        <v>104</v>
      </c>
      <c r="BG250" t="s">
        <v>34</v>
      </c>
      <c r="BH250">
        <v>2019</v>
      </c>
      <c r="BI250" t="s">
        <v>46</v>
      </c>
      <c r="BJ250">
        <v>152.80000000000001</v>
      </c>
      <c r="BK250">
        <f t="shared" si="81"/>
        <v>152.80000000000001</v>
      </c>
      <c r="BM250" t="s">
        <v>33</v>
      </c>
      <c r="BN250">
        <v>100.3</v>
      </c>
    </row>
    <row r="251" spans="1:66" x14ac:dyDescent="0.3">
      <c r="A251" t="s">
        <v>33</v>
      </c>
      <c r="B251">
        <v>2013</v>
      </c>
      <c r="C251" t="s">
        <v>35</v>
      </c>
      <c r="D251">
        <v>112.9</v>
      </c>
      <c r="E251">
        <f t="shared" si="82"/>
        <v>112.9</v>
      </c>
      <c r="F251">
        <v>112.9</v>
      </c>
      <c r="G251">
        <f t="shared" si="83"/>
        <v>112.9</v>
      </c>
      <c r="H251">
        <v>116.9</v>
      </c>
      <c r="I251">
        <f t="shared" si="84"/>
        <v>116.9</v>
      </c>
      <c r="J251">
        <v>104</v>
      </c>
      <c r="K251">
        <f t="shared" si="85"/>
        <v>104</v>
      </c>
      <c r="L251">
        <v>103.5</v>
      </c>
      <c r="M251">
        <f t="shared" si="86"/>
        <v>103.5</v>
      </c>
      <c r="N251">
        <v>103.1</v>
      </c>
      <c r="O251">
        <f t="shared" si="87"/>
        <v>103.1</v>
      </c>
      <c r="P251">
        <v>104.9</v>
      </c>
      <c r="Q251">
        <f t="shared" si="88"/>
        <v>104.9</v>
      </c>
      <c r="R251">
        <v>104.1</v>
      </c>
      <c r="S251">
        <f t="shared" si="89"/>
        <v>104.1</v>
      </c>
      <c r="T251">
        <v>103.8</v>
      </c>
      <c r="U251">
        <f t="shared" si="90"/>
        <v>103.8</v>
      </c>
      <c r="V251">
        <v>102.3</v>
      </c>
      <c r="W251">
        <f t="shared" si="91"/>
        <v>102.3</v>
      </c>
      <c r="X251">
        <v>106</v>
      </c>
      <c r="Y251">
        <f t="shared" si="92"/>
        <v>106</v>
      </c>
      <c r="Z251">
        <v>109</v>
      </c>
      <c r="AA251">
        <f t="shared" si="93"/>
        <v>109</v>
      </c>
      <c r="AB251">
        <v>107.2</v>
      </c>
      <c r="AC251">
        <f t="shared" si="94"/>
        <v>107.2</v>
      </c>
      <c r="AD251">
        <v>106</v>
      </c>
      <c r="AE251">
        <f t="shared" si="95"/>
        <v>106</v>
      </c>
      <c r="AF251">
        <v>106.6</v>
      </c>
      <c r="AG251">
        <f t="shared" si="96"/>
        <v>106.6</v>
      </c>
      <c r="AH251">
        <v>105.5</v>
      </c>
      <c r="AI251">
        <f t="shared" si="97"/>
        <v>105.5</v>
      </c>
      <c r="AJ251">
        <v>106.4</v>
      </c>
      <c r="AK251">
        <f t="shared" si="98"/>
        <v>106.4</v>
      </c>
      <c r="AL251">
        <v>100.4</v>
      </c>
      <c r="AN251">
        <v>105.7</v>
      </c>
      <c r="AO251">
        <f t="shared" si="99"/>
        <v>105.7</v>
      </c>
      <c r="AP251">
        <v>105.2</v>
      </c>
      <c r="AQ251">
        <f t="shared" si="100"/>
        <v>105.2</v>
      </c>
      <c r="AR251">
        <v>104.7</v>
      </c>
      <c r="AS251">
        <f t="shared" si="101"/>
        <v>104.7</v>
      </c>
      <c r="AT251">
        <v>104.4</v>
      </c>
      <c r="AU251">
        <f t="shared" si="102"/>
        <v>104.4</v>
      </c>
      <c r="AV251">
        <v>103.3</v>
      </c>
      <c r="AW251">
        <f t="shared" si="103"/>
        <v>103.3</v>
      </c>
      <c r="AX251">
        <v>103.7</v>
      </c>
      <c r="AY251">
        <f t="shared" si="104"/>
        <v>103.7</v>
      </c>
      <c r="AZ251">
        <v>104.3</v>
      </c>
      <c r="BA251">
        <f t="shared" si="105"/>
        <v>104.3</v>
      </c>
      <c r="BB251">
        <v>104.3</v>
      </c>
      <c r="BC251">
        <f t="shared" si="106"/>
        <v>104.3</v>
      </c>
      <c r="BD251">
        <v>104.7</v>
      </c>
      <c r="BE251">
        <f t="shared" si="107"/>
        <v>104.7</v>
      </c>
      <c r="BG251" t="s">
        <v>30</v>
      </c>
      <c r="BH251">
        <v>2020</v>
      </c>
      <c r="BI251" t="s">
        <v>31</v>
      </c>
      <c r="BJ251" t="s">
        <v>32</v>
      </c>
      <c r="BK251">
        <f t="shared" si="81"/>
        <v>153.9</v>
      </c>
      <c r="BM251" t="s">
        <v>33</v>
      </c>
      <c r="BN251">
        <v>100.4</v>
      </c>
    </row>
    <row r="252" spans="1:66" x14ac:dyDescent="0.3">
      <c r="A252" t="s">
        <v>33</v>
      </c>
      <c r="B252">
        <v>2013</v>
      </c>
      <c r="C252" t="s">
        <v>36</v>
      </c>
      <c r="D252">
        <v>113.9</v>
      </c>
      <c r="E252">
        <f t="shared" si="82"/>
        <v>113.9</v>
      </c>
      <c r="F252">
        <v>111.4</v>
      </c>
      <c r="G252">
        <f t="shared" si="83"/>
        <v>111.4</v>
      </c>
      <c r="H252">
        <v>113.2</v>
      </c>
      <c r="I252">
        <f t="shared" si="84"/>
        <v>113.2</v>
      </c>
      <c r="J252">
        <v>104.3</v>
      </c>
      <c r="K252">
        <f t="shared" si="85"/>
        <v>104.3</v>
      </c>
      <c r="L252">
        <v>102.7</v>
      </c>
      <c r="M252">
        <f t="shared" si="86"/>
        <v>102.7</v>
      </c>
      <c r="N252">
        <v>104.9</v>
      </c>
      <c r="O252">
        <f t="shared" si="87"/>
        <v>104.9</v>
      </c>
      <c r="P252">
        <v>103.8</v>
      </c>
      <c r="Q252">
        <f t="shared" si="88"/>
        <v>103.8</v>
      </c>
      <c r="R252">
        <v>103.5</v>
      </c>
      <c r="S252">
        <f t="shared" si="89"/>
        <v>103.5</v>
      </c>
      <c r="T252">
        <v>102.6</v>
      </c>
      <c r="U252">
        <f t="shared" si="90"/>
        <v>102.6</v>
      </c>
      <c r="V252">
        <v>102.4</v>
      </c>
      <c r="W252">
        <f t="shared" si="91"/>
        <v>102.4</v>
      </c>
      <c r="X252">
        <v>107</v>
      </c>
      <c r="Y252">
        <f t="shared" si="92"/>
        <v>107</v>
      </c>
      <c r="Z252">
        <v>109.8</v>
      </c>
      <c r="AA252">
        <f t="shared" si="93"/>
        <v>109.8</v>
      </c>
      <c r="AB252">
        <v>107.3</v>
      </c>
      <c r="AC252">
        <f t="shared" si="94"/>
        <v>107.3</v>
      </c>
      <c r="AD252">
        <v>106.8</v>
      </c>
      <c r="AE252">
        <f t="shared" si="95"/>
        <v>106.8</v>
      </c>
      <c r="AF252">
        <v>107.2</v>
      </c>
      <c r="AG252">
        <f t="shared" si="96"/>
        <v>107.2</v>
      </c>
      <c r="AH252">
        <v>106</v>
      </c>
      <c r="AI252">
        <f t="shared" si="97"/>
        <v>106</v>
      </c>
      <c r="AJ252">
        <v>107</v>
      </c>
      <c r="AK252">
        <f t="shared" si="98"/>
        <v>107</v>
      </c>
      <c r="AL252">
        <v>100.4</v>
      </c>
      <c r="AN252">
        <v>106</v>
      </c>
      <c r="AO252">
        <f t="shared" si="99"/>
        <v>106</v>
      </c>
      <c r="AP252">
        <v>105.7</v>
      </c>
      <c r="AQ252">
        <f t="shared" si="100"/>
        <v>105.7</v>
      </c>
      <c r="AR252">
        <v>105.2</v>
      </c>
      <c r="AS252">
        <f t="shared" si="101"/>
        <v>105.2</v>
      </c>
      <c r="AT252">
        <v>105.5</v>
      </c>
      <c r="AU252">
        <f t="shared" si="102"/>
        <v>105.5</v>
      </c>
      <c r="AV252">
        <v>103.5</v>
      </c>
      <c r="AW252">
        <f t="shared" si="103"/>
        <v>103.5</v>
      </c>
      <c r="AX252">
        <v>103.8</v>
      </c>
      <c r="AY252">
        <f t="shared" si="104"/>
        <v>103.8</v>
      </c>
      <c r="AZ252">
        <v>104.2</v>
      </c>
      <c r="BA252">
        <f t="shared" si="105"/>
        <v>104.2</v>
      </c>
      <c r="BB252">
        <v>104.9</v>
      </c>
      <c r="BC252">
        <f t="shared" si="106"/>
        <v>104.9</v>
      </c>
      <c r="BD252">
        <v>105</v>
      </c>
      <c r="BE252">
        <f t="shared" si="107"/>
        <v>105</v>
      </c>
      <c r="BG252" t="s">
        <v>33</v>
      </c>
      <c r="BH252">
        <v>2020</v>
      </c>
      <c r="BI252" t="s">
        <v>31</v>
      </c>
      <c r="BJ252">
        <v>153.9</v>
      </c>
      <c r="BK252">
        <f t="shared" si="81"/>
        <v>153.9</v>
      </c>
      <c r="BM252" t="s">
        <v>33</v>
      </c>
      <c r="BN252">
        <v>100.4</v>
      </c>
    </row>
    <row r="253" spans="1:66" x14ac:dyDescent="0.3">
      <c r="A253" t="s">
        <v>33</v>
      </c>
      <c r="B253">
        <v>2013</v>
      </c>
      <c r="C253" t="s">
        <v>37</v>
      </c>
      <c r="D253">
        <v>114.6</v>
      </c>
      <c r="E253">
        <f t="shared" si="82"/>
        <v>114.6</v>
      </c>
      <c r="F253">
        <v>113.4</v>
      </c>
      <c r="G253">
        <f t="shared" si="83"/>
        <v>113.4</v>
      </c>
      <c r="H253">
        <v>106</v>
      </c>
      <c r="I253">
        <f t="shared" si="84"/>
        <v>106</v>
      </c>
      <c r="J253">
        <v>104.7</v>
      </c>
      <c r="K253">
        <f t="shared" si="85"/>
        <v>104.7</v>
      </c>
      <c r="L253">
        <v>102.1</v>
      </c>
      <c r="M253">
        <f t="shared" si="86"/>
        <v>102.1</v>
      </c>
      <c r="N253">
        <v>109.5</v>
      </c>
      <c r="O253">
        <f t="shared" si="87"/>
        <v>109.5</v>
      </c>
      <c r="P253">
        <v>109.7</v>
      </c>
      <c r="Q253">
        <f t="shared" si="88"/>
        <v>109.7</v>
      </c>
      <c r="R253">
        <v>104.6</v>
      </c>
      <c r="S253">
        <f t="shared" si="89"/>
        <v>104.6</v>
      </c>
      <c r="T253">
        <v>102</v>
      </c>
      <c r="U253">
        <f t="shared" si="90"/>
        <v>102</v>
      </c>
      <c r="V253">
        <v>103.5</v>
      </c>
      <c r="W253">
        <f t="shared" si="91"/>
        <v>103.5</v>
      </c>
      <c r="X253">
        <v>108.2</v>
      </c>
      <c r="Y253">
        <f t="shared" si="92"/>
        <v>108.2</v>
      </c>
      <c r="Z253">
        <v>110.6</v>
      </c>
      <c r="AA253">
        <f t="shared" si="93"/>
        <v>110.6</v>
      </c>
      <c r="AB253">
        <v>108.8</v>
      </c>
      <c r="AC253">
        <f t="shared" si="94"/>
        <v>108.8</v>
      </c>
      <c r="AD253">
        <v>108.5</v>
      </c>
      <c r="AE253">
        <f t="shared" si="95"/>
        <v>108.5</v>
      </c>
      <c r="AF253">
        <v>107.9</v>
      </c>
      <c r="AG253">
        <f t="shared" si="96"/>
        <v>107.9</v>
      </c>
      <c r="AH253">
        <v>106.4</v>
      </c>
      <c r="AI253">
        <f t="shared" si="97"/>
        <v>106.4</v>
      </c>
      <c r="AJ253">
        <v>107.7</v>
      </c>
      <c r="AK253">
        <f t="shared" si="98"/>
        <v>107.7</v>
      </c>
      <c r="AL253">
        <v>100.5</v>
      </c>
      <c r="AN253">
        <v>106.4</v>
      </c>
      <c r="AO253">
        <f t="shared" si="99"/>
        <v>106.4</v>
      </c>
      <c r="AP253">
        <v>106.5</v>
      </c>
      <c r="AQ253">
        <f t="shared" si="100"/>
        <v>106.5</v>
      </c>
      <c r="AR253">
        <v>105.7</v>
      </c>
      <c r="AS253">
        <f t="shared" si="101"/>
        <v>105.7</v>
      </c>
      <c r="AT253">
        <v>105</v>
      </c>
      <c r="AU253">
        <f t="shared" si="102"/>
        <v>105</v>
      </c>
      <c r="AV253">
        <v>104</v>
      </c>
      <c r="AW253">
        <f t="shared" si="103"/>
        <v>104</v>
      </c>
      <c r="AX253">
        <v>105.2</v>
      </c>
      <c r="AY253">
        <f t="shared" si="104"/>
        <v>105.2</v>
      </c>
      <c r="AZ253">
        <v>103.2</v>
      </c>
      <c r="BA253">
        <f t="shared" si="105"/>
        <v>103.2</v>
      </c>
      <c r="BB253">
        <v>105.1</v>
      </c>
      <c r="BC253">
        <f t="shared" si="106"/>
        <v>105.1</v>
      </c>
      <c r="BD253">
        <v>105.7</v>
      </c>
      <c r="BE253">
        <f t="shared" si="107"/>
        <v>105.7</v>
      </c>
      <c r="BG253" t="s">
        <v>34</v>
      </c>
      <c r="BH253">
        <v>2020</v>
      </c>
      <c r="BI253" t="s">
        <v>31</v>
      </c>
      <c r="BJ253">
        <v>153.9</v>
      </c>
      <c r="BK253">
        <f t="shared" si="81"/>
        <v>153.9</v>
      </c>
      <c r="BM253" t="s">
        <v>33</v>
      </c>
      <c r="BN253">
        <v>100.5</v>
      </c>
    </row>
    <row r="254" spans="1:66" x14ac:dyDescent="0.3">
      <c r="A254" t="s">
        <v>33</v>
      </c>
      <c r="B254">
        <v>2013</v>
      </c>
      <c r="C254" t="s">
        <v>38</v>
      </c>
      <c r="D254">
        <v>115.4</v>
      </c>
      <c r="E254">
        <f t="shared" si="82"/>
        <v>115.4</v>
      </c>
      <c r="F254">
        <v>114.2</v>
      </c>
      <c r="G254">
        <f t="shared" si="83"/>
        <v>114.2</v>
      </c>
      <c r="H254">
        <v>102.7</v>
      </c>
      <c r="I254">
        <f t="shared" si="84"/>
        <v>102.7</v>
      </c>
      <c r="J254">
        <v>105.5</v>
      </c>
      <c r="K254">
        <f t="shared" si="85"/>
        <v>105.5</v>
      </c>
      <c r="L254">
        <v>101.5</v>
      </c>
      <c r="M254">
        <f t="shared" si="86"/>
        <v>101.5</v>
      </c>
      <c r="N254">
        <v>110.6</v>
      </c>
      <c r="O254">
        <f t="shared" si="87"/>
        <v>110.6</v>
      </c>
      <c r="P254">
        <v>123.7</v>
      </c>
      <c r="Q254">
        <f t="shared" si="88"/>
        <v>123.7</v>
      </c>
      <c r="R254">
        <v>105.2</v>
      </c>
      <c r="S254">
        <f t="shared" si="89"/>
        <v>105.2</v>
      </c>
      <c r="T254">
        <v>101.9</v>
      </c>
      <c r="U254">
        <f t="shared" si="90"/>
        <v>101.9</v>
      </c>
      <c r="V254">
        <v>105</v>
      </c>
      <c r="W254">
        <f t="shared" si="91"/>
        <v>105</v>
      </c>
      <c r="X254">
        <v>109.1</v>
      </c>
      <c r="Y254">
        <f t="shared" si="92"/>
        <v>109.1</v>
      </c>
      <c r="Z254">
        <v>111.3</v>
      </c>
      <c r="AA254">
        <f t="shared" si="93"/>
        <v>111.3</v>
      </c>
      <c r="AB254">
        <v>111.1</v>
      </c>
      <c r="AC254">
        <f t="shared" si="94"/>
        <v>111.1</v>
      </c>
      <c r="AD254">
        <v>109.8</v>
      </c>
      <c r="AE254">
        <f t="shared" si="95"/>
        <v>109.8</v>
      </c>
      <c r="AF254">
        <v>108.5</v>
      </c>
      <c r="AG254">
        <f t="shared" si="96"/>
        <v>108.5</v>
      </c>
      <c r="AH254">
        <v>106.7</v>
      </c>
      <c r="AI254">
        <f t="shared" si="97"/>
        <v>106.7</v>
      </c>
      <c r="AJ254">
        <v>108.3</v>
      </c>
      <c r="AK254">
        <f t="shared" si="98"/>
        <v>108.3</v>
      </c>
      <c r="AL254">
        <v>100.5</v>
      </c>
      <c r="AN254">
        <v>107.2</v>
      </c>
      <c r="AO254">
        <f t="shared" si="99"/>
        <v>107.2</v>
      </c>
      <c r="AP254">
        <v>107.1</v>
      </c>
      <c r="AQ254">
        <f t="shared" si="100"/>
        <v>107.1</v>
      </c>
      <c r="AR254">
        <v>106.2</v>
      </c>
      <c r="AS254">
        <f t="shared" si="101"/>
        <v>106.2</v>
      </c>
      <c r="AT254">
        <v>103.9</v>
      </c>
      <c r="AU254">
        <f t="shared" si="102"/>
        <v>103.9</v>
      </c>
      <c r="AV254">
        <v>104.6</v>
      </c>
      <c r="AW254">
        <f t="shared" si="103"/>
        <v>104.6</v>
      </c>
      <c r="AX254">
        <v>105.7</v>
      </c>
      <c r="AY254">
        <f t="shared" si="104"/>
        <v>105.7</v>
      </c>
      <c r="AZ254">
        <v>102.6</v>
      </c>
      <c r="BA254">
        <f t="shared" si="105"/>
        <v>102.6</v>
      </c>
      <c r="BB254">
        <v>104.9</v>
      </c>
      <c r="BC254">
        <f t="shared" si="106"/>
        <v>104.9</v>
      </c>
      <c r="BD254">
        <v>106.6</v>
      </c>
      <c r="BE254">
        <f t="shared" si="107"/>
        <v>106.6</v>
      </c>
      <c r="BG254" t="s">
        <v>30</v>
      </c>
      <c r="BH254">
        <v>2020</v>
      </c>
      <c r="BI254" t="s">
        <v>35</v>
      </c>
      <c r="BJ254" t="s">
        <v>32</v>
      </c>
      <c r="BK254">
        <f t="shared" si="81"/>
        <v>154.80000000000001</v>
      </c>
      <c r="BM254" t="s">
        <v>33</v>
      </c>
      <c r="BN254">
        <v>100.5</v>
      </c>
    </row>
    <row r="255" spans="1:66" x14ac:dyDescent="0.3">
      <c r="A255" t="s">
        <v>33</v>
      </c>
      <c r="B255">
        <v>2013</v>
      </c>
      <c r="C255" t="s">
        <v>39</v>
      </c>
      <c r="D255">
        <v>117</v>
      </c>
      <c r="E255">
        <f t="shared" si="82"/>
        <v>117</v>
      </c>
      <c r="F255">
        <v>120.1</v>
      </c>
      <c r="G255">
        <f t="shared" si="83"/>
        <v>120.1</v>
      </c>
      <c r="H255">
        <v>112.5</v>
      </c>
      <c r="I255">
        <f t="shared" si="84"/>
        <v>112.5</v>
      </c>
      <c r="J255">
        <v>107.3</v>
      </c>
      <c r="K255">
        <f t="shared" si="85"/>
        <v>107.3</v>
      </c>
      <c r="L255">
        <v>101.3</v>
      </c>
      <c r="M255">
        <f t="shared" si="86"/>
        <v>101.3</v>
      </c>
      <c r="N255">
        <v>112.4</v>
      </c>
      <c r="O255">
        <f t="shared" si="87"/>
        <v>112.4</v>
      </c>
      <c r="P255">
        <v>143.6</v>
      </c>
      <c r="Q255">
        <f t="shared" si="88"/>
        <v>143.6</v>
      </c>
      <c r="R255">
        <v>105.4</v>
      </c>
      <c r="S255">
        <f t="shared" si="89"/>
        <v>105.4</v>
      </c>
      <c r="T255">
        <v>101.4</v>
      </c>
      <c r="U255">
        <f t="shared" si="90"/>
        <v>101.4</v>
      </c>
      <c r="V255">
        <v>106.4</v>
      </c>
      <c r="W255">
        <f t="shared" si="91"/>
        <v>106.4</v>
      </c>
      <c r="X255">
        <v>110</v>
      </c>
      <c r="Y255">
        <f t="shared" si="92"/>
        <v>110</v>
      </c>
      <c r="Z255">
        <v>112.2</v>
      </c>
      <c r="AA255">
        <f t="shared" si="93"/>
        <v>112.2</v>
      </c>
      <c r="AB255">
        <v>115</v>
      </c>
      <c r="AC255">
        <f t="shared" si="94"/>
        <v>115</v>
      </c>
      <c r="AD255">
        <v>110.9</v>
      </c>
      <c r="AE255">
        <f t="shared" si="95"/>
        <v>110.9</v>
      </c>
      <c r="AF255">
        <v>109.2</v>
      </c>
      <c r="AG255">
        <f t="shared" si="96"/>
        <v>109.2</v>
      </c>
      <c r="AH255">
        <v>107.2</v>
      </c>
      <c r="AI255">
        <f t="shared" si="97"/>
        <v>107.2</v>
      </c>
      <c r="AJ255">
        <v>108.9</v>
      </c>
      <c r="AK255">
        <f t="shared" si="98"/>
        <v>108.9</v>
      </c>
      <c r="AL255">
        <v>106.6</v>
      </c>
      <c r="AN255">
        <v>108</v>
      </c>
      <c r="AO255">
        <f t="shared" si="99"/>
        <v>108</v>
      </c>
      <c r="AP255">
        <v>107.7</v>
      </c>
      <c r="AQ255">
        <f t="shared" si="100"/>
        <v>107.7</v>
      </c>
      <c r="AR255">
        <v>106.5</v>
      </c>
      <c r="AS255">
        <f t="shared" si="101"/>
        <v>106.5</v>
      </c>
      <c r="AT255">
        <v>105.2</v>
      </c>
      <c r="AU255">
        <f t="shared" si="102"/>
        <v>105.2</v>
      </c>
      <c r="AV255">
        <v>105.2</v>
      </c>
      <c r="AW255">
        <f t="shared" si="103"/>
        <v>105.2</v>
      </c>
      <c r="AX255">
        <v>108.1</v>
      </c>
      <c r="AY255">
        <f t="shared" si="104"/>
        <v>108.1</v>
      </c>
      <c r="AZ255">
        <v>103.3</v>
      </c>
      <c r="BA255">
        <f t="shared" si="105"/>
        <v>103.3</v>
      </c>
      <c r="BB255">
        <v>106.1</v>
      </c>
      <c r="BC255">
        <f t="shared" si="106"/>
        <v>106.1</v>
      </c>
      <c r="BD255">
        <v>109.7</v>
      </c>
      <c r="BE255">
        <f t="shared" si="107"/>
        <v>109.7</v>
      </c>
      <c r="BG255" t="s">
        <v>33</v>
      </c>
      <c r="BH255">
        <v>2020</v>
      </c>
      <c r="BI255" t="s">
        <v>35</v>
      </c>
      <c r="BJ255">
        <v>154.80000000000001</v>
      </c>
      <c r="BK255">
        <f t="shared" si="81"/>
        <v>154.80000000000001</v>
      </c>
      <c r="BM255" t="s">
        <v>33</v>
      </c>
      <c r="BN255">
        <v>106.6</v>
      </c>
    </row>
    <row r="256" spans="1:66" x14ac:dyDescent="0.3">
      <c r="A256" t="s">
        <v>33</v>
      </c>
      <c r="B256">
        <v>2013</v>
      </c>
      <c r="C256" t="s">
        <v>40</v>
      </c>
      <c r="D256">
        <v>117.8</v>
      </c>
      <c r="E256">
        <f t="shared" si="82"/>
        <v>117.8</v>
      </c>
      <c r="F256">
        <v>119.2</v>
      </c>
      <c r="G256">
        <f t="shared" si="83"/>
        <v>119.2</v>
      </c>
      <c r="H256">
        <v>114</v>
      </c>
      <c r="I256">
        <f t="shared" si="84"/>
        <v>114</v>
      </c>
      <c r="J256">
        <v>108.3</v>
      </c>
      <c r="K256">
        <f t="shared" si="85"/>
        <v>108.3</v>
      </c>
      <c r="L256">
        <v>101.1</v>
      </c>
      <c r="M256">
        <f t="shared" si="86"/>
        <v>101.1</v>
      </c>
      <c r="N256">
        <v>113.2</v>
      </c>
      <c r="O256">
        <f t="shared" si="87"/>
        <v>113.2</v>
      </c>
      <c r="P256">
        <v>160.9</v>
      </c>
      <c r="Q256">
        <f t="shared" si="88"/>
        <v>160.9</v>
      </c>
      <c r="R256">
        <v>105.1</v>
      </c>
      <c r="S256">
        <f t="shared" si="89"/>
        <v>105.1</v>
      </c>
      <c r="T256">
        <v>101.3</v>
      </c>
      <c r="U256">
        <f t="shared" si="90"/>
        <v>101.3</v>
      </c>
      <c r="V256">
        <v>107.5</v>
      </c>
      <c r="W256">
        <f t="shared" si="91"/>
        <v>107.5</v>
      </c>
      <c r="X256">
        <v>110.4</v>
      </c>
      <c r="Y256">
        <f t="shared" si="92"/>
        <v>110.4</v>
      </c>
      <c r="Z256">
        <v>113.1</v>
      </c>
      <c r="AA256">
        <f t="shared" si="93"/>
        <v>113.1</v>
      </c>
      <c r="AB256">
        <v>117.5</v>
      </c>
      <c r="AC256">
        <f t="shared" si="94"/>
        <v>117.5</v>
      </c>
      <c r="AD256">
        <v>111.7</v>
      </c>
      <c r="AE256">
        <f t="shared" si="95"/>
        <v>111.7</v>
      </c>
      <c r="AF256">
        <v>109.8</v>
      </c>
      <c r="AG256">
        <f t="shared" si="96"/>
        <v>109.8</v>
      </c>
      <c r="AH256">
        <v>107.8</v>
      </c>
      <c r="AI256">
        <f t="shared" si="97"/>
        <v>107.8</v>
      </c>
      <c r="AJ256">
        <v>109.5</v>
      </c>
      <c r="AK256">
        <f t="shared" si="98"/>
        <v>109.5</v>
      </c>
      <c r="AL256">
        <v>107.7</v>
      </c>
      <c r="AN256">
        <v>108.6</v>
      </c>
      <c r="AO256">
        <f t="shared" si="99"/>
        <v>108.6</v>
      </c>
      <c r="AP256">
        <v>108.1</v>
      </c>
      <c r="AQ256">
        <f t="shared" si="100"/>
        <v>108.1</v>
      </c>
      <c r="AR256">
        <v>107.1</v>
      </c>
      <c r="AS256">
        <f t="shared" si="101"/>
        <v>107.1</v>
      </c>
      <c r="AT256">
        <v>107.3</v>
      </c>
      <c r="AU256">
        <f t="shared" si="102"/>
        <v>107.3</v>
      </c>
      <c r="AV256">
        <v>105.9</v>
      </c>
      <c r="AW256">
        <f t="shared" si="103"/>
        <v>105.9</v>
      </c>
      <c r="AX256">
        <v>110.1</v>
      </c>
      <c r="AY256">
        <f t="shared" si="104"/>
        <v>110.1</v>
      </c>
      <c r="AZ256">
        <v>103.2</v>
      </c>
      <c r="BA256">
        <f t="shared" si="105"/>
        <v>103.2</v>
      </c>
      <c r="BB256">
        <v>107.3</v>
      </c>
      <c r="BC256">
        <f t="shared" si="106"/>
        <v>107.3</v>
      </c>
      <c r="BD256">
        <v>111.4</v>
      </c>
      <c r="BE256">
        <f t="shared" si="107"/>
        <v>111.4</v>
      </c>
      <c r="BG256" t="s">
        <v>34</v>
      </c>
      <c r="BH256">
        <v>2020</v>
      </c>
      <c r="BI256" t="s">
        <v>35</v>
      </c>
      <c r="BJ256">
        <v>154.80000000000001</v>
      </c>
      <c r="BK256">
        <f t="shared" si="81"/>
        <v>154.80000000000001</v>
      </c>
      <c r="BM256" t="s">
        <v>33</v>
      </c>
      <c r="BN256">
        <v>107.7</v>
      </c>
    </row>
    <row r="257" spans="1:66" x14ac:dyDescent="0.3">
      <c r="A257" t="s">
        <v>33</v>
      </c>
      <c r="B257">
        <v>2013</v>
      </c>
      <c r="C257" t="s">
        <v>41</v>
      </c>
      <c r="D257">
        <v>118.3</v>
      </c>
      <c r="E257">
        <f t="shared" si="82"/>
        <v>118.3</v>
      </c>
      <c r="F257">
        <v>120.4</v>
      </c>
      <c r="G257">
        <f t="shared" si="83"/>
        <v>120.4</v>
      </c>
      <c r="H257">
        <v>112.7</v>
      </c>
      <c r="I257">
        <f t="shared" si="84"/>
        <v>112.7</v>
      </c>
      <c r="J257">
        <v>108.9</v>
      </c>
      <c r="K257">
        <f t="shared" si="85"/>
        <v>108.9</v>
      </c>
      <c r="L257">
        <v>101.1</v>
      </c>
      <c r="M257">
        <f t="shared" si="86"/>
        <v>101.1</v>
      </c>
      <c r="N257">
        <v>108.7</v>
      </c>
      <c r="O257">
        <f t="shared" si="87"/>
        <v>108.7</v>
      </c>
      <c r="P257">
        <v>177</v>
      </c>
      <c r="Q257">
        <f t="shared" si="88"/>
        <v>177</v>
      </c>
      <c r="R257">
        <v>104.7</v>
      </c>
      <c r="S257">
        <f t="shared" si="89"/>
        <v>104.7</v>
      </c>
      <c r="T257">
        <v>101</v>
      </c>
      <c r="U257">
        <f t="shared" si="90"/>
        <v>101</v>
      </c>
      <c r="V257">
        <v>108.5</v>
      </c>
      <c r="W257">
        <f t="shared" si="91"/>
        <v>108.5</v>
      </c>
      <c r="X257">
        <v>110.9</v>
      </c>
      <c r="Y257">
        <f t="shared" si="92"/>
        <v>110.9</v>
      </c>
      <c r="Z257">
        <v>114.3</v>
      </c>
      <c r="AA257">
        <f t="shared" si="93"/>
        <v>114.3</v>
      </c>
      <c r="AB257">
        <v>119.6</v>
      </c>
      <c r="AC257">
        <f t="shared" si="94"/>
        <v>119.6</v>
      </c>
      <c r="AD257">
        <v>112.4</v>
      </c>
      <c r="AE257">
        <f t="shared" si="95"/>
        <v>112.4</v>
      </c>
      <c r="AF257">
        <v>110.6</v>
      </c>
      <c r="AG257">
        <f t="shared" si="96"/>
        <v>110.6</v>
      </c>
      <c r="AH257">
        <v>108.3</v>
      </c>
      <c r="AI257">
        <f t="shared" si="97"/>
        <v>108.3</v>
      </c>
      <c r="AJ257">
        <v>110.2</v>
      </c>
      <c r="AK257">
        <f t="shared" si="98"/>
        <v>110.2</v>
      </c>
      <c r="AL257">
        <v>108.9</v>
      </c>
      <c r="AN257">
        <v>109.3</v>
      </c>
      <c r="AO257">
        <f t="shared" si="99"/>
        <v>109.3</v>
      </c>
      <c r="AP257">
        <v>108.7</v>
      </c>
      <c r="AQ257">
        <f t="shared" si="100"/>
        <v>108.7</v>
      </c>
      <c r="AR257">
        <v>107.6</v>
      </c>
      <c r="AS257">
        <f t="shared" si="101"/>
        <v>107.6</v>
      </c>
      <c r="AT257">
        <v>108.1</v>
      </c>
      <c r="AU257">
        <f t="shared" si="102"/>
        <v>108.1</v>
      </c>
      <c r="AV257">
        <v>106.5</v>
      </c>
      <c r="AW257">
        <f t="shared" si="103"/>
        <v>106.5</v>
      </c>
      <c r="AX257">
        <v>110.8</v>
      </c>
      <c r="AY257">
        <f t="shared" si="104"/>
        <v>110.8</v>
      </c>
      <c r="AZ257">
        <v>106</v>
      </c>
      <c r="BA257">
        <f t="shared" si="105"/>
        <v>106</v>
      </c>
      <c r="BB257">
        <v>108.3</v>
      </c>
      <c r="BC257">
        <f t="shared" si="106"/>
        <v>108.3</v>
      </c>
      <c r="BD257">
        <v>112.7</v>
      </c>
      <c r="BE257">
        <f t="shared" si="107"/>
        <v>112.7</v>
      </c>
      <c r="BG257" t="s">
        <v>30</v>
      </c>
      <c r="BH257">
        <v>2020</v>
      </c>
      <c r="BI257" t="s">
        <v>36</v>
      </c>
      <c r="BJ257" t="s">
        <v>32</v>
      </c>
      <c r="BK257">
        <f t="shared" si="81"/>
        <v>154.5</v>
      </c>
      <c r="BM257" t="s">
        <v>33</v>
      </c>
      <c r="BN257">
        <v>108.9</v>
      </c>
    </row>
    <row r="258" spans="1:66" x14ac:dyDescent="0.3">
      <c r="A258" t="s">
        <v>33</v>
      </c>
      <c r="B258">
        <v>2013</v>
      </c>
      <c r="C258" t="s">
        <v>42</v>
      </c>
      <c r="D258">
        <v>118.6</v>
      </c>
      <c r="E258">
        <f t="shared" si="82"/>
        <v>118.6</v>
      </c>
      <c r="F258">
        <v>119.1</v>
      </c>
      <c r="G258">
        <f t="shared" si="83"/>
        <v>119.1</v>
      </c>
      <c r="H258">
        <v>113.2</v>
      </c>
      <c r="I258">
        <f t="shared" si="84"/>
        <v>113.2</v>
      </c>
      <c r="J258">
        <v>109.6</v>
      </c>
      <c r="K258">
        <f t="shared" si="85"/>
        <v>109.6</v>
      </c>
      <c r="L258">
        <v>101.7</v>
      </c>
      <c r="M258">
        <f t="shared" si="86"/>
        <v>101.7</v>
      </c>
      <c r="N258">
        <v>103.2</v>
      </c>
      <c r="O258">
        <f t="shared" si="87"/>
        <v>103.2</v>
      </c>
      <c r="P258">
        <v>174.3</v>
      </c>
      <c r="Q258">
        <f t="shared" si="88"/>
        <v>174.3</v>
      </c>
      <c r="R258">
        <v>105.1</v>
      </c>
      <c r="S258">
        <f t="shared" si="89"/>
        <v>105.1</v>
      </c>
      <c r="T258">
        <v>100.8</v>
      </c>
      <c r="U258">
        <f t="shared" si="90"/>
        <v>100.8</v>
      </c>
      <c r="V258">
        <v>109.1</v>
      </c>
      <c r="W258">
        <f t="shared" si="91"/>
        <v>109.1</v>
      </c>
      <c r="X258">
        <v>111.1</v>
      </c>
      <c r="Y258">
        <f t="shared" si="92"/>
        <v>111.1</v>
      </c>
      <c r="Z258">
        <v>115.4</v>
      </c>
      <c r="AA258">
        <f t="shared" si="93"/>
        <v>115.4</v>
      </c>
      <c r="AB258">
        <v>119.2</v>
      </c>
      <c r="AC258">
        <f t="shared" si="94"/>
        <v>119.2</v>
      </c>
      <c r="AD258">
        <v>112.9</v>
      </c>
      <c r="AE258">
        <f t="shared" si="95"/>
        <v>112.9</v>
      </c>
      <c r="AF258">
        <v>111.4</v>
      </c>
      <c r="AG258">
        <f t="shared" si="96"/>
        <v>111.4</v>
      </c>
      <c r="AH258">
        <v>109</v>
      </c>
      <c r="AI258">
        <f t="shared" si="97"/>
        <v>109</v>
      </c>
      <c r="AJ258">
        <v>111.1</v>
      </c>
      <c r="AK258">
        <f t="shared" si="98"/>
        <v>111.1</v>
      </c>
      <c r="AL258">
        <v>109.7</v>
      </c>
      <c r="AN258">
        <v>109.5</v>
      </c>
      <c r="AO258">
        <f t="shared" si="99"/>
        <v>109.5</v>
      </c>
      <c r="AP258">
        <v>109.6</v>
      </c>
      <c r="AQ258">
        <f t="shared" si="100"/>
        <v>109.6</v>
      </c>
      <c r="AR258">
        <v>107.9</v>
      </c>
      <c r="AS258">
        <f t="shared" si="101"/>
        <v>107.9</v>
      </c>
      <c r="AT258">
        <v>110.4</v>
      </c>
      <c r="AU258">
        <f t="shared" si="102"/>
        <v>110.4</v>
      </c>
      <c r="AV258">
        <v>107.4</v>
      </c>
      <c r="AW258">
        <f t="shared" si="103"/>
        <v>107.4</v>
      </c>
      <c r="AX258">
        <v>111.2</v>
      </c>
      <c r="AY258">
        <f t="shared" si="104"/>
        <v>111.2</v>
      </c>
      <c r="AZ258">
        <v>106.9</v>
      </c>
      <c r="BA258">
        <f t="shared" si="105"/>
        <v>106.9</v>
      </c>
      <c r="BB258">
        <v>109.4</v>
      </c>
      <c r="BC258">
        <f t="shared" si="106"/>
        <v>109.4</v>
      </c>
      <c r="BD258">
        <v>113.2</v>
      </c>
      <c r="BE258">
        <f t="shared" si="107"/>
        <v>113.2</v>
      </c>
      <c r="BG258" t="s">
        <v>33</v>
      </c>
      <c r="BH258">
        <v>2020</v>
      </c>
      <c r="BI258" t="s">
        <v>36</v>
      </c>
      <c r="BJ258">
        <v>154.5</v>
      </c>
      <c r="BK258">
        <f t="shared" ref="BK258:BK321" si="108">IF(OR(BJ258="NA",  BJ258 = "-"),AVERAGE(BJ259:BJ260),BJ258)</f>
        <v>154.5</v>
      </c>
      <c r="BM258" t="s">
        <v>33</v>
      </c>
      <c r="BN258">
        <v>109.7</v>
      </c>
    </row>
    <row r="259" spans="1:66" x14ac:dyDescent="0.3">
      <c r="A259" t="s">
        <v>33</v>
      </c>
      <c r="B259">
        <v>2013</v>
      </c>
      <c r="C259" t="s">
        <v>43</v>
      </c>
      <c r="D259">
        <v>118.9</v>
      </c>
      <c r="E259">
        <f t="shared" ref="E259:E322" si="109">IF(OR(D259="NA",  D259 = "-"),AVERAGE(D260:D261),D259)</f>
        <v>118.9</v>
      </c>
      <c r="F259">
        <v>118.1</v>
      </c>
      <c r="G259">
        <f t="shared" ref="G259:G322" si="110">IF(OR(F259="NA",  F259 = "-"),AVERAGE(F260:F261),F259)</f>
        <v>118.1</v>
      </c>
      <c r="H259">
        <v>114.5</v>
      </c>
      <c r="I259">
        <f t="shared" ref="I259:I322" si="111">IF(OR(H259="NA",  H259 = "-"),AVERAGE(H260:H261),H259)</f>
        <v>114.5</v>
      </c>
      <c r="J259">
        <v>110.4</v>
      </c>
      <c r="K259">
        <f t="shared" ref="K259:K322" si="112">IF(OR(J259="NA",  J259 = "-"),AVERAGE(J260:J261),J259)</f>
        <v>110.4</v>
      </c>
      <c r="L259">
        <v>102.3</v>
      </c>
      <c r="M259">
        <f t="shared" ref="M259:M322" si="113">IF(OR(L259="NA",  L259 = "-"),AVERAGE(L260:L261),L259)</f>
        <v>102.3</v>
      </c>
      <c r="N259">
        <v>106.2</v>
      </c>
      <c r="O259">
        <f t="shared" ref="O259:O322" si="114">IF(OR(N259="NA",  N259 = "-"),AVERAGE(N260:N261),N259)</f>
        <v>106.2</v>
      </c>
      <c r="P259">
        <v>183.5</v>
      </c>
      <c r="Q259">
        <f t="shared" ref="Q259:Q322" si="115">IF(OR(P259="NA",  P259 = "-"),AVERAGE(P260:P261),P259)</f>
        <v>183.5</v>
      </c>
      <c r="R259">
        <v>105.3</v>
      </c>
      <c r="S259">
        <f t="shared" ref="S259:S322" si="116">IF(OR(R259="NA",  R259 = "-"),AVERAGE(R260:R261),R259)</f>
        <v>105.3</v>
      </c>
      <c r="T259">
        <v>100.2</v>
      </c>
      <c r="U259">
        <f t="shared" ref="U259:U322" si="117">IF(OR(T259="NA",  T259 = "-"),AVERAGE(T260:T261),T259)</f>
        <v>100.2</v>
      </c>
      <c r="V259">
        <v>109.6</v>
      </c>
      <c r="W259">
        <f t="shared" ref="W259:W322" si="118">IF(OR(V259="NA",  V259 = "-"),AVERAGE(V260:V261),V259)</f>
        <v>109.6</v>
      </c>
      <c r="X259">
        <v>111.4</v>
      </c>
      <c r="Y259">
        <f t="shared" ref="Y259:Y322" si="119">IF(OR(X259="NA",  X259 = "-"),AVERAGE(X260:X261),X259)</f>
        <v>111.4</v>
      </c>
      <c r="Z259">
        <v>116</v>
      </c>
      <c r="AA259">
        <f t="shared" ref="AA259:AA322" si="120">IF(OR(Z259="NA",  Z259 = "-"),AVERAGE(Z260:Z261),Z259)</f>
        <v>116</v>
      </c>
      <c r="AB259">
        <v>120.8</v>
      </c>
      <c r="AC259">
        <f t="shared" ref="AC259:AC322" si="121">IF(OR(AB259="NA",  AB259 = "-"),AVERAGE(AB260:AB261),AB259)</f>
        <v>120.8</v>
      </c>
      <c r="AD259">
        <v>113.5</v>
      </c>
      <c r="AE259">
        <f t="shared" ref="AE259:AE322" si="122">IF(OR(AD259="NA",  AD259 = "-"),AVERAGE(AD260:AD261),AD259)</f>
        <v>113.5</v>
      </c>
      <c r="AF259">
        <v>112.5</v>
      </c>
      <c r="AG259">
        <f t="shared" ref="AG259:AG322" si="123">IF(OR(AF259="NA",  AF259 = "-"),AVERAGE(AF260:AF261),AF259)</f>
        <v>112.5</v>
      </c>
      <c r="AH259">
        <v>109.7</v>
      </c>
      <c r="AI259">
        <f t="shared" ref="AI259:AI322" si="124">IF(OR(AH259="NA",  AH259 = "-"),AVERAGE(AH260:AH261),AH259)</f>
        <v>109.7</v>
      </c>
      <c r="AJ259">
        <v>112</v>
      </c>
      <c r="AK259">
        <f t="shared" ref="AK259:AK322" si="125">IF(OR(AJ259="NA",  AJ259 = "-"),AVERAGE(AJ260:AJ261),AJ259)</f>
        <v>112</v>
      </c>
      <c r="AL259">
        <v>110.5</v>
      </c>
      <c r="AN259">
        <v>109.7</v>
      </c>
      <c r="AO259">
        <f t="shared" ref="AO259:AO322" si="126">IF(OR(AN259="NA",  AN259 = "-"),AVERAGE(AN260:AN261),AN259)</f>
        <v>109.7</v>
      </c>
      <c r="AP259">
        <v>110.2</v>
      </c>
      <c r="AQ259">
        <f t="shared" ref="AQ259:AQ322" si="127">IF(OR(AP259="NA",  AP259 = "-"),AVERAGE(AP260:AP261),AP259)</f>
        <v>110.2</v>
      </c>
      <c r="AR259">
        <v>108.2</v>
      </c>
      <c r="AS259">
        <f t="shared" ref="AS259:AS322" si="128">IF(OR(AR259="NA",  AR259 = "-"),AVERAGE(AR260:AR261),AR259)</f>
        <v>108.2</v>
      </c>
      <c r="AT259">
        <v>109.7</v>
      </c>
      <c r="AU259">
        <f t="shared" ref="AU259:AU322" si="129">IF(OR(AT259="NA",  AT259 = "-"),AVERAGE(AT260:AT261),AT259)</f>
        <v>109.7</v>
      </c>
      <c r="AV259">
        <v>108</v>
      </c>
      <c r="AW259">
        <f t="shared" ref="AW259:AW322" si="130">IF(OR(AV259="NA",  AV259 = "-"),AVERAGE(AV260:AV261),AV259)</f>
        <v>108</v>
      </c>
      <c r="AX259">
        <v>111.3</v>
      </c>
      <c r="AY259">
        <f t="shared" ref="AY259:AY322" si="131">IF(OR(AX259="NA",  AX259 = "-"),AVERAGE(AX260:AX261),AX259)</f>
        <v>111.3</v>
      </c>
      <c r="AZ259">
        <v>107.3</v>
      </c>
      <c r="BA259">
        <f t="shared" ref="BA259:BA322" si="132">IF(OR(AZ259="NA",  AZ259 = "-"),AVERAGE(AZ260:AZ261),AZ259)</f>
        <v>107.3</v>
      </c>
      <c r="BB259">
        <v>109.4</v>
      </c>
      <c r="BC259">
        <f t="shared" ref="BC259:BC322" si="133">IF(OR(BB259="NA",  BB259 = "-"),AVERAGE(BB260:BB261),BB259)</f>
        <v>109.4</v>
      </c>
      <c r="BD259">
        <v>114</v>
      </c>
      <c r="BE259">
        <f t="shared" ref="BE259:BE322" si="134">IF(OR(BD259="NA",  BD259 = "-"),AVERAGE(BD260:BD261),BD259)</f>
        <v>114</v>
      </c>
      <c r="BG259" t="s">
        <v>34</v>
      </c>
      <c r="BH259">
        <v>2020</v>
      </c>
      <c r="BI259" t="s">
        <v>36</v>
      </c>
      <c r="BJ259">
        <v>154.5</v>
      </c>
      <c r="BK259">
        <f t="shared" si="108"/>
        <v>154.5</v>
      </c>
      <c r="BM259" t="s">
        <v>33</v>
      </c>
      <c r="BN259">
        <v>110.5</v>
      </c>
    </row>
    <row r="260" spans="1:66" x14ac:dyDescent="0.3">
      <c r="A260" t="s">
        <v>33</v>
      </c>
      <c r="B260">
        <v>2013</v>
      </c>
      <c r="C260" t="s">
        <v>45</v>
      </c>
      <c r="D260">
        <v>119.8</v>
      </c>
      <c r="E260">
        <f t="shared" si="109"/>
        <v>119.8</v>
      </c>
      <c r="F260">
        <v>116.3</v>
      </c>
      <c r="G260">
        <f t="shared" si="110"/>
        <v>116.3</v>
      </c>
      <c r="H260">
        <v>122.6</v>
      </c>
      <c r="I260">
        <f t="shared" si="111"/>
        <v>122.6</v>
      </c>
      <c r="J260">
        <v>112</v>
      </c>
      <c r="K260">
        <f t="shared" si="112"/>
        <v>112</v>
      </c>
      <c r="L260">
        <v>103.2</v>
      </c>
      <c r="M260">
        <f t="shared" si="113"/>
        <v>103.2</v>
      </c>
      <c r="N260">
        <v>110</v>
      </c>
      <c r="O260">
        <f t="shared" si="114"/>
        <v>110</v>
      </c>
      <c r="P260">
        <v>192.8</v>
      </c>
      <c r="Q260">
        <f t="shared" si="115"/>
        <v>192.8</v>
      </c>
      <c r="R260">
        <v>106.3</v>
      </c>
      <c r="S260">
        <f t="shared" si="116"/>
        <v>106.3</v>
      </c>
      <c r="T260">
        <v>99.5</v>
      </c>
      <c r="U260">
        <f t="shared" si="117"/>
        <v>99.5</v>
      </c>
      <c r="V260">
        <v>110.3</v>
      </c>
      <c r="W260">
        <f t="shared" si="118"/>
        <v>110.3</v>
      </c>
      <c r="X260">
        <v>111.8</v>
      </c>
      <c r="Y260">
        <f t="shared" si="119"/>
        <v>111.8</v>
      </c>
      <c r="Z260">
        <v>117.1</v>
      </c>
      <c r="AA260">
        <f t="shared" si="120"/>
        <v>117.1</v>
      </c>
      <c r="AB260">
        <v>122.9</v>
      </c>
      <c r="AC260">
        <f t="shared" si="121"/>
        <v>122.9</v>
      </c>
      <c r="AD260">
        <v>114.1</v>
      </c>
      <c r="AE260">
        <f t="shared" si="122"/>
        <v>114.1</v>
      </c>
      <c r="AF260">
        <v>113.5</v>
      </c>
      <c r="AG260">
        <f t="shared" si="123"/>
        <v>113.5</v>
      </c>
      <c r="AH260">
        <v>110.3</v>
      </c>
      <c r="AI260">
        <f t="shared" si="124"/>
        <v>110.3</v>
      </c>
      <c r="AJ260">
        <v>113</v>
      </c>
      <c r="AK260">
        <f t="shared" si="125"/>
        <v>113</v>
      </c>
      <c r="AL260">
        <v>111.1</v>
      </c>
      <c r="AN260">
        <v>110</v>
      </c>
      <c r="AO260">
        <f t="shared" si="126"/>
        <v>110</v>
      </c>
      <c r="AP260">
        <v>110.9</v>
      </c>
      <c r="AQ260">
        <f t="shared" si="127"/>
        <v>110.9</v>
      </c>
      <c r="AR260">
        <v>108.6</v>
      </c>
      <c r="AS260">
        <f t="shared" si="128"/>
        <v>108.6</v>
      </c>
      <c r="AT260">
        <v>109.5</v>
      </c>
      <c r="AU260">
        <f t="shared" si="129"/>
        <v>109.5</v>
      </c>
      <c r="AV260">
        <v>108.5</v>
      </c>
      <c r="AW260">
        <f t="shared" si="130"/>
        <v>108.5</v>
      </c>
      <c r="AX260">
        <v>111.3</v>
      </c>
      <c r="AY260">
        <f t="shared" si="131"/>
        <v>111.3</v>
      </c>
      <c r="AZ260">
        <v>107.9</v>
      </c>
      <c r="BA260">
        <f t="shared" si="132"/>
        <v>107.9</v>
      </c>
      <c r="BB260">
        <v>109.6</v>
      </c>
      <c r="BC260">
        <f t="shared" si="133"/>
        <v>109.6</v>
      </c>
      <c r="BD260">
        <v>115</v>
      </c>
      <c r="BE260">
        <f t="shared" si="134"/>
        <v>115</v>
      </c>
      <c r="BG260" t="s">
        <v>30</v>
      </c>
      <c r="BH260">
        <v>2020</v>
      </c>
      <c r="BI260" t="s">
        <v>37</v>
      </c>
      <c r="BJ260" t="s">
        <v>32</v>
      </c>
      <c r="BK260">
        <f t="shared" si="108"/>
        <v>155.6</v>
      </c>
      <c r="BM260" t="s">
        <v>33</v>
      </c>
      <c r="BN260">
        <v>111.1</v>
      </c>
    </row>
    <row r="261" spans="1:66" x14ac:dyDescent="0.3">
      <c r="A261" t="s">
        <v>33</v>
      </c>
      <c r="B261">
        <v>2013</v>
      </c>
      <c r="C261" t="s">
        <v>46</v>
      </c>
      <c r="D261">
        <v>120.5</v>
      </c>
      <c r="E261">
        <f t="shared" si="109"/>
        <v>120.5</v>
      </c>
      <c r="F261">
        <v>118.1</v>
      </c>
      <c r="G261">
        <f t="shared" si="110"/>
        <v>118.1</v>
      </c>
      <c r="H261">
        <v>128.5</v>
      </c>
      <c r="I261">
        <f t="shared" si="111"/>
        <v>128.5</v>
      </c>
      <c r="J261">
        <v>112.8</v>
      </c>
      <c r="K261">
        <f t="shared" si="112"/>
        <v>112.8</v>
      </c>
      <c r="L261">
        <v>103.4</v>
      </c>
      <c r="M261">
        <f t="shared" si="113"/>
        <v>103.4</v>
      </c>
      <c r="N261">
        <v>110.7</v>
      </c>
      <c r="O261">
        <f t="shared" si="114"/>
        <v>110.7</v>
      </c>
      <c r="P261">
        <v>144.80000000000001</v>
      </c>
      <c r="Q261">
        <f t="shared" si="115"/>
        <v>144.80000000000001</v>
      </c>
      <c r="R261">
        <v>107.1</v>
      </c>
      <c r="S261">
        <f t="shared" si="116"/>
        <v>107.1</v>
      </c>
      <c r="T261">
        <v>98.6</v>
      </c>
      <c r="U261">
        <f t="shared" si="117"/>
        <v>98.6</v>
      </c>
      <c r="V261">
        <v>111.9</v>
      </c>
      <c r="W261">
        <f t="shared" si="118"/>
        <v>111.9</v>
      </c>
      <c r="X261">
        <v>112.1</v>
      </c>
      <c r="Y261">
        <f t="shared" si="119"/>
        <v>112.1</v>
      </c>
      <c r="Z261">
        <v>118.1</v>
      </c>
      <c r="AA261">
        <f t="shared" si="120"/>
        <v>118.1</v>
      </c>
      <c r="AB261">
        <v>117.8</v>
      </c>
      <c r="AC261">
        <f t="shared" si="121"/>
        <v>117.8</v>
      </c>
      <c r="AD261">
        <v>115</v>
      </c>
      <c r="AE261">
        <f t="shared" si="122"/>
        <v>115</v>
      </c>
      <c r="AF261">
        <v>114.2</v>
      </c>
      <c r="AG261">
        <f t="shared" si="123"/>
        <v>114.2</v>
      </c>
      <c r="AH261">
        <v>110.9</v>
      </c>
      <c r="AI261">
        <f t="shared" si="124"/>
        <v>110.9</v>
      </c>
      <c r="AJ261">
        <v>113.7</v>
      </c>
      <c r="AK261">
        <f t="shared" si="125"/>
        <v>113.7</v>
      </c>
      <c r="AL261">
        <v>110.7</v>
      </c>
      <c r="AN261">
        <v>110.4</v>
      </c>
      <c r="AO261">
        <f t="shared" si="126"/>
        <v>110.4</v>
      </c>
      <c r="AP261">
        <v>111.3</v>
      </c>
      <c r="AQ261">
        <f t="shared" si="127"/>
        <v>111.3</v>
      </c>
      <c r="AR261">
        <v>109</v>
      </c>
      <c r="AS261">
        <f t="shared" si="128"/>
        <v>109</v>
      </c>
      <c r="AT261">
        <v>109.7</v>
      </c>
      <c r="AU261">
        <f t="shared" si="129"/>
        <v>109.7</v>
      </c>
      <c r="AV261">
        <v>108.9</v>
      </c>
      <c r="AW261">
        <f t="shared" si="130"/>
        <v>108.9</v>
      </c>
      <c r="AX261">
        <v>111.4</v>
      </c>
      <c r="AY261">
        <f t="shared" si="131"/>
        <v>111.4</v>
      </c>
      <c r="AZ261">
        <v>107.7</v>
      </c>
      <c r="BA261">
        <f t="shared" si="132"/>
        <v>107.7</v>
      </c>
      <c r="BB261">
        <v>109.8</v>
      </c>
      <c r="BC261">
        <f t="shared" si="133"/>
        <v>109.8</v>
      </c>
      <c r="BD261">
        <v>113.3</v>
      </c>
      <c r="BE261">
        <f t="shared" si="134"/>
        <v>113.3</v>
      </c>
      <c r="BG261" t="s">
        <v>33</v>
      </c>
      <c r="BH261">
        <v>2020</v>
      </c>
      <c r="BI261" t="s">
        <v>37</v>
      </c>
      <c r="BJ261">
        <v>155.6</v>
      </c>
      <c r="BK261">
        <f t="shared" si="108"/>
        <v>155.6</v>
      </c>
      <c r="BM261" t="s">
        <v>33</v>
      </c>
      <c r="BN261">
        <v>110.7</v>
      </c>
    </row>
    <row r="262" spans="1:66" x14ac:dyDescent="0.3">
      <c r="A262" t="s">
        <v>33</v>
      </c>
      <c r="B262">
        <v>2014</v>
      </c>
      <c r="C262" t="s">
        <v>31</v>
      </c>
      <c r="D262">
        <v>121.2</v>
      </c>
      <c r="E262">
        <f t="shared" si="109"/>
        <v>121.2</v>
      </c>
      <c r="F262">
        <v>122</v>
      </c>
      <c r="G262">
        <f t="shared" si="110"/>
        <v>122</v>
      </c>
      <c r="H262">
        <v>129.9</v>
      </c>
      <c r="I262">
        <f t="shared" si="111"/>
        <v>129.9</v>
      </c>
      <c r="J262">
        <v>113.6</v>
      </c>
      <c r="K262">
        <f t="shared" si="112"/>
        <v>113.6</v>
      </c>
      <c r="L262">
        <v>102.9</v>
      </c>
      <c r="M262">
        <f t="shared" si="113"/>
        <v>102.9</v>
      </c>
      <c r="N262">
        <v>112.1</v>
      </c>
      <c r="O262">
        <f t="shared" si="114"/>
        <v>112.1</v>
      </c>
      <c r="P262">
        <v>118.9</v>
      </c>
      <c r="Q262">
        <f t="shared" si="115"/>
        <v>118.9</v>
      </c>
      <c r="R262">
        <v>107.5</v>
      </c>
      <c r="S262">
        <f t="shared" si="116"/>
        <v>107.5</v>
      </c>
      <c r="T262">
        <v>96.9</v>
      </c>
      <c r="U262">
        <f t="shared" si="117"/>
        <v>96.9</v>
      </c>
      <c r="V262">
        <v>112.7</v>
      </c>
      <c r="W262">
        <f t="shared" si="118"/>
        <v>112.7</v>
      </c>
      <c r="X262">
        <v>112.1</v>
      </c>
      <c r="Y262">
        <f t="shared" si="119"/>
        <v>112.1</v>
      </c>
      <c r="Z262">
        <v>119</v>
      </c>
      <c r="AA262">
        <f t="shared" si="120"/>
        <v>119</v>
      </c>
      <c r="AB262">
        <v>115.5</v>
      </c>
      <c r="AC262">
        <f t="shared" si="121"/>
        <v>115.5</v>
      </c>
      <c r="AD262">
        <v>115.7</v>
      </c>
      <c r="AE262">
        <f t="shared" si="122"/>
        <v>115.7</v>
      </c>
      <c r="AF262">
        <v>114.8</v>
      </c>
      <c r="AG262">
        <f t="shared" si="123"/>
        <v>114.8</v>
      </c>
      <c r="AH262">
        <v>111.3</v>
      </c>
      <c r="AI262">
        <f t="shared" si="124"/>
        <v>111.3</v>
      </c>
      <c r="AJ262">
        <v>114.3</v>
      </c>
      <c r="AK262">
        <f t="shared" si="125"/>
        <v>114.3</v>
      </c>
      <c r="AL262">
        <v>111.6</v>
      </c>
      <c r="AN262">
        <v>111</v>
      </c>
      <c r="AO262">
        <f t="shared" si="126"/>
        <v>111</v>
      </c>
      <c r="AP262">
        <v>111.9</v>
      </c>
      <c r="AQ262">
        <f t="shared" si="127"/>
        <v>111.9</v>
      </c>
      <c r="AR262">
        <v>109.7</v>
      </c>
      <c r="AS262">
        <f t="shared" si="128"/>
        <v>109.7</v>
      </c>
      <c r="AT262">
        <v>110.8</v>
      </c>
      <c r="AU262">
        <f t="shared" si="129"/>
        <v>110.8</v>
      </c>
      <c r="AV262">
        <v>109.8</v>
      </c>
      <c r="AW262">
        <f t="shared" si="130"/>
        <v>109.8</v>
      </c>
      <c r="AX262">
        <v>111.5</v>
      </c>
      <c r="AY262">
        <f t="shared" si="131"/>
        <v>111.5</v>
      </c>
      <c r="AZ262">
        <v>108</v>
      </c>
      <c r="BA262">
        <f t="shared" si="132"/>
        <v>108</v>
      </c>
      <c r="BB262">
        <v>110.5</v>
      </c>
      <c r="BC262">
        <f t="shared" si="133"/>
        <v>110.5</v>
      </c>
      <c r="BD262">
        <v>112.9</v>
      </c>
      <c r="BE262">
        <f t="shared" si="134"/>
        <v>112.9</v>
      </c>
      <c r="BG262" t="s">
        <v>34</v>
      </c>
      <c r="BH262">
        <v>2020</v>
      </c>
      <c r="BI262" t="s">
        <v>37</v>
      </c>
      <c r="BJ262">
        <v>155.6</v>
      </c>
      <c r="BK262">
        <f t="shared" si="108"/>
        <v>155.6</v>
      </c>
      <c r="BM262" t="s">
        <v>33</v>
      </c>
      <c r="BN262">
        <v>111.6</v>
      </c>
    </row>
    <row r="263" spans="1:66" x14ac:dyDescent="0.3">
      <c r="A263" t="s">
        <v>33</v>
      </c>
      <c r="B263">
        <v>2014</v>
      </c>
      <c r="C263" t="s">
        <v>35</v>
      </c>
      <c r="D263">
        <v>121.9</v>
      </c>
      <c r="E263">
        <f t="shared" si="109"/>
        <v>121.9</v>
      </c>
      <c r="F263">
        <v>122</v>
      </c>
      <c r="G263">
        <f t="shared" si="110"/>
        <v>122</v>
      </c>
      <c r="H263">
        <v>124.5</v>
      </c>
      <c r="I263">
        <f t="shared" si="111"/>
        <v>124.5</v>
      </c>
      <c r="J263">
        <v>115.2</v>
      </c>
      <c r="K263">
        <f t="shared" si="112"/>
        <v>115.2</v>
      </c>
      <c r="L263">
        <v>102.5</v>
      </c>
      <c r="M263">
        <f t="shared" si="113"/>
        <v>102.5</v>
      </c>
      <c r="N263">
        <v>114.1</v>
      </c>
      <c r="O263">
        <f t="shared" si="114"/>
        <v>114.1</v>
      </c>
      <c r="P263">
        <v>111.5</v>
      </c>
      <c r="Q263">
        <f t="shared" si="115"/>
        <v>111.5</v>
      </c>
      <c r="R263">
        <v>108.2</v>
      </c>
      <c r="S263">
        <f t="shared" si="116"/>
        <v>108.2</v>
      </c>
      <c r="T263">
        <v>95.4</v>
      </c>
      <c r="U263">
        <f t="shared" si="117"/>
        <v>95.4</v>
      </c>
      <c r="V263">
        <v>113.5</v>
      </c>
      <c r="W263">
        <f t="shared" si="118"/>
        <v>113.5</v>
      </c>
      <c r="X263">
        <v>112.1</v>
      </c>
      <c r="Y263">
        <f t="shared" si="119"/>
        <v>112.1</v>
      </c>
      <c r="Z263">
        <v>119.9</v>
      </c>
      <c r="AA263">
        <f t="shared" si="120"/>
        <v>119.9</v>
      </c>
      <c r="AB263">
        <v>115.2</v>
      </c>
      <c r="AC263">
        <f t="shared" si="121"/>
        <v>115.2</v>
      </c>
      <c r="AD263">
        <v>116.2</v>
      </c>
      <c r="AE263">
        <f t="shared" si="122"/>
        <v>116.2</v>
      </c>
      <c r="AF263">
        <v>115.3</v>
      </c>
      <c r="AG263">
        <f t="shared" si="123"/>
        <v>115.3</v>
      </c>
      <c r="AH263">
        <v>111.7</v>
      </c>
      <c r="AI263">
        <f t="shared" si="124"/>
        <v>111.7</v>
      </c>
      <c r="AJ263">
        <v>114.7</v>
      </c>
      <c r="AK263">
        <f t="shared" si="125"/>
        <v>114.7</v>
      </c>
      <c r="AL263">
        <v>112.5</v>
      </c>
      <c r="AN263">
        <v>111.1</v>
      </c>
      <c r="AO263">
        <f t="shared" si="126"/>
        <v>111.1</v>
      </c>
      <c r="AP263">
        <v>112.6</v>
      </c>
      <c r="AQ263">
        <f t="shared" si="127"/>
        <v>112.6</v>
      </c>
      <c r="AR263">
        <v>110.4</v>
      </c>
      <c r="AS263">
        <f t="shared" si="128"/>
        <v>110.4</v>
      </c>
      <c r="AT263">
        <v>111.3</v>
      </c>
      <c r="AU263">
        <f t="shared" si="129"/>
        <v>111.3</v>
      </c>
      <c r="AV263">
        <v>110.3</v>
      </c>
      <c r="AW263">
        <f t="shared" si="130"/>
        <v>110.3</v>
      </c>
      <c r="AX263">
        <v>111.6</v>
      </c>
      <c r="AY263">
        <f t="shared" si="131"/>
        <v>111.6</v>
      </c>
      <c r="AZ263">
        <v>108.7</v>
      </c>
      <c r="BA263">
        <f t="shared" si="132"/>
        <v>108.7</v>
      </c>
      <c r="BB263">
        <v>111</v>
      </c>
      <c r="BC263">
        <f t="shared" si="133"/>
        <v>111</v>
      </c>
      <c r="BD263">
        <v>113.1</v>
      </c>
      <c r="BE263">
        <f t="shared" si="134"/>
        <v>113.1</v>
      </c>
      <c r="BG263" t="s">
        <v>30</v>
      </c>
      <c r="BH263">
        <v>2020</v>
      </c>
      <c r="BI263" t="s">
        <v>38</v>
      </c>
      <c r="BJ263" t="s">
        <v>32</v>
      </c>
      <c r="BK263" t="e">
        <f t="shared" si="108"/>
        <v>#DIV/0!</v>
      </c>
      <c r="BM263" t="s">
        <v>33</v>
      </c>
      <c r="BN263">
        <v>112.5</v>
      </c>
    </row>
    <row r="264" spans="1:66" x14ac:dyDescent="0.3">
      <c r="A264" t="s">
        <v>33</v>
      </c>
      <c r="B264">
        <v>2014</v>
      </c>
      <c r="C264" t="s">
        <v>36</v>
      </c>
      <c r="D264">
        <v>122.1</v>
      </c>
      <c r="E264">
        <f t="shared" si="109"/>
        <v>122.1</v>
      </c>
      <c r="F264">
        <v>121.4</v>
      </c>
      <c r="G264">
        <f t="shared" si="110"/>
        <v>121.4</v>
      </c>
      <c r="H264">
        <v>121.5</v>
      </c>
      <c r="I264">
        <f t="shared" si="111"/>
        <v>121.5</v>
      </c>
      <c r="J264">
        <v>116.2</v>
      </c>
      <c r="K264">
        <f t="shared" si="112"/>
        <v>116.2</v>
      </c>
      <c r="L264">
        <v>102.8</v>
      </c>
      <c r="M264">
        <f t="shared" si="113"/>
        <v>102.8</v>
      </c>
      <c r="N264">
        <v>117.7</v>
      </c>
      <c r="O264">
        <f t="shared" si="114"/>
        <v>117.7</v>
      </c>
      <c r="P264">
        <v>113.3</v>
      </c>
      <c r="Q264">
        <f t="shared" si="115"/>
        <v>113.3</v>
      </c>
      <c r="R264">
        <v>108.9</v>
      </c>
      <c r="S264">
        <f t="shared" si="116"/>
        <v>108.9</v>
      </c>
      <c r="T264">
        <v>96.3</v>
      </c>
      <c r="U264">
        <f t="shared" si="117"/>
        <v>96.3</v>
      </c>
      <c r="V264">
        <v>114.1</v>
      </c>
      <c r="W264">
        <f t="shared" si="118"/>
        <v>114.1</v>
      </c>
      <c r="X264">
        <v>112.2</v>
      </c>
      <c r="Y264">
        <f t="shared" si="119"/>
        <v>112.2</v>
      </c>
      <c r="Z264">
        <v>120.5</v>
      </c>
      <c r="AA264">
        <f t="shared" si="120"/>
        <v>120.5</v>
      </c>
      <c r="AB264">
        <v>116</v>
      </c>
      <c r="AC264">
        <f t="shared" si="121"/>
        <v>116</v>
      </c>
      <c r="AD264">
        <v>116.7</v>
      </c>
      <c r="AE264">
        <f t="shared" si="122"/>
        <v>116.7</v>
      </c>
      <c r="AF264">
        <v>115.8</v>
      </c>
      <c r="AG264">
        <f t="shared" si="123"/>
        <v>115.8</v>
      </c>
      <c r="AH264">
        <v>112.1</v>
      </c>
      <c r="AI264">
        <f t="shared" si="124"/>
        <v>112.1</v>
      </c>
      <c r="AJ264">
        <v>115.2</v>
      </c>
      <c r="AK264">
        <f t="shared" si="125"/>
        <v>115.2</v>
      </c>
      <c r="AL264">
        <v>113.2</v>
      </c>
      <c r="AN264">
        <v>110.9</v>
      </c>
      <c r="AO264">
        <f t="shared" si="126"/>
        <v>110.9</v>
      </c>
      <c r="AP264">
        <v>113</v>
      </c>
      <c r="AQ264">
        <f t="shared" si="127"/>
        <v>113</v>
      </c>
      <c r="AR264">
        <v>110.8</v>
      </c>
      <c r="AS264">
        <f t="shared" si="128"/>
        <v>110.8</v>
      </c>
      <c r="AT264">
        <v>111.6</v>
      </c>
      <c r="AU264">
        <f t="shared" si="129"/>
        <v>111.6</v>
      </c>
      <c r="AV264">
        <v>110.9</v>
      </c>
      <c r="AW264">
        <f t="shared" si="130"/>
        <v>110.9</v>
      </c>
      <c r="AX264">
        <v>111.8</v>
      </c>
      <c r="AY264">
        <f t="shared" si="131"/>
        <v>111.8</v>
      </c>
      <c r="AZ264">
        <v>109.2</v>
      </c>
      <c r="BA264">
        <f t="shared" si="132"/>
        <v>109.2</v>
      </c>
      <c r="BB264">
        <v>111.4</v>
      </c>
      <c r="BC264">
        <f t="shared" si="133"/>
        <v>111.4</v>
      </c>
      <c r="BD264">
        <v>113.7</v>
      </c>
      <c r="BE264">
        <f t="shared" si="134"/>
        <v>113.7</v>
      </c>
      <c r="BG264" t="s">
        <v>33</v>
      </c>
      <c r="BH264">
        <v>2020</v>
      </c>
      <c r="BI264" t="s">
        <v>38</v>
      </c>
      <c r="BJ264" t="s">
        <v>32</v>
      </c>
      <c r="BK264" t="e">
        <f t="shared" si="108"/>
        <v>#DIV/0!</v>
      </c>
      <c r="BM264" t="s">
        <v>33</v>
      </c>
      <c r="BN264">
        <v>113.2</v>
      </c>
    </row>
    <row r="265" spans="1:66" x14ac:dyDescent="0.3">
      <c r="A265" t="s">
        <v>33</v>
      </c>
      <c r="B265">
        <v>2014</v>
      </c>
      <c r="C265" t="s">
        <v>37</v>
      </c>
      <c r="D265">
        <v>122.5</v>
      </c>
      <c r="E265">
        <f t="shared" si="109"/>
        <v>122.5</v>
      </c>
      <c r="F265">
        <v>121.7</v>
      </c>
      <c r="G265">
        <f t="shared" si="110"/>
        <v>121.7</v>
      </c>
      <c r="H265">
        <v>113.3</v>
      </c>
      <c r="I265">
        <f t="shared" si="111"/>
        <v>113.3</v>
      </c>
      <c r="J265">
        <v>117</v>
      </c>
      <c r="K265">
        <f t="shared" si="112"/>
        <v>117</v>
      </c>
      <c r="L265">
        <v>103.1</v>
      </c>
      <c r="M265">
        <f t="shared" si="113"/>
        <v>103.1</v>
      </c>
      <c r="N265">
        <v>126.7</v>
      </c>
      <c r="O265">
        <f t="shared" si="114"/>
        <v>126.7</v>
      </c>
      <c r="P265">
        <v>121.2</v>
      </c>
      <c r="Q265">
        <f t="shared" si="115"/>
        <v>121.2</v>
      </c>
      <c r="R265">
        <v>111</v>
      </c>
      <c r="S265">
        <f t="shared" si="116"/>
        <v>111</v>
      </c>
      <c r="T265">
        <v>100.3</v>
      </c>
      <c r="U265">
        <f t="shared" si="117"/>
        <v>100.3</v>
      </c>
      <c r="V265">
        <v>115.3</v>
      </c>
      <c r="W265">
        <f t="shared" si="118"/>
        <v>115.3</v>
      </c>
      <c r="X265">
        <v>112.7</v>
      </c>
      <c r="Y265">
        <f t="shared" si="119"/>
        <v>112.7</v>
      </c>
      <c r="Z265">
        <v>121</v>
      </c>
      <c r="AA265">
        <f t="shared" si="120"/>
        <v>121</v>
      </c>
      <c r="AB265">
        <v>118.2</v>
      </c>
      <c r="AC265">
        <f t="shared" si="121"/>
        <v>118.2</v>
      </c>
      <c r="AD265">
        <v>117.6</v>
      </c>
      <c r="AE265">
        <f t="shared" si="122"/>
        <v>117.6</v>
      </c>
      <c r="AF265">
        <v>116.3</v>
      </c>
      <c r="AG265">
        <f t="shared" si="123"/>
        <v>116.3</v>
      </c>
      <c r="AH265">
        <v>112.5</v>
      </c>
      <c r="AI265">
        <f t="shared" si="124"/>
        <v>112.5</v>
      </c>
      <c r="AJ265">
        <v>115.7</v>
      </c>
      <c r="AK265">
        <f t="shared" si="125"/>
        <v>115.7</v>
      </c>
      <c r="AL265">
        <v>113.9</v>
      </c>
      <c r="AN265">
        <v>110.9</v>
      </c>
      <c r="AO265">
        <f t="shared" si="126"/>
        <v>110.9</v>
      </c>
      <c r="AP265">
        <v>113.4</v>
      </c>
      <c r="AQ265">
        <f t="shared" si="127"/>
        <v>113.4</v>
      </c>
      <c r="AR265">
        <v>111</v>
      </c>
      <c r="AS265">
        <f t="shared" si="128"/>
        <v>111</v>
      </c>
      <c r="AT265">
        <v>111.2</v>
      </c>
      <c r="AU265">
        <f t="shared" si="129"/>
        <v>111.2</v>
      </c>
      <c r="AV265">
        <v>111.2</v>
      </c>
      <c r="AW265">
        <f t="shared" si="130"/>
        <v>111.2</v>
      </c>
      <c r="AX265">
        <v>112.5</v>
      </c>
      <c r="AY265">
        <f t="shared" si="131"/>
        <v>112.5</v>
      </c>
      <c r="AZ265">
        <v>109.1</v>
      </c>
      <c r="BA265">
        <f t="shared" si="132"/>
        <v>109.1</v>
      </c>
      <c r="BB265">
        <v>111.4</v>
      </c>
      <c r="BC265">
        <f t="shared" si="133"/>
        <v>111.4</v>
      </c>
      <c r="BD265">
        <v>114.7</v>
      </c>
      <c r="BE265">
        <f t="shared" si="134"/>
        <v>114.7</v>
      </c>
      <c r="BG265" t="s">
        <v>34</v>
      </c>
      <c r="BH265">
        <v>2020</v>
      </c>
      <c r="BI265" t="s">
        <v>38</v>
      </c>
      <c r="BJ265" t="s">
        <v>32</v>
      </c>
      <c r="BK265">
        <f t="shared" si="108"/>
        <v>154.69999999999999</v>
      </c>
      <c r="BM265" t="s">
        <v>33</v>
      </c>
      <c r="BN265">
        <v>113.9</v>
      </c>
    </row>
    <row r="266" spans="1:66" x14ac:dyDescent="0.3">
      <c r="A266" t="s">
        <v>33</v>
      </c>
      <c r="B266">
        <v>2014</v>
      </c>
      <c r="C266" t="s">
        <v>38</v>
      </c>
      <c r="D266">
        <v>122.7</v>
      </c>
      <c r="E266">
        <f t="shared" si="109"/>
        <v>122.7</v>
      </c>
      <c r="F266">
        <v>124.1</v>
      </c>
      <c r="G266">
        <f t="shared" si="110"/>
        <v>124.1</v>
      </c>
      <c r="H266">
        <v>114.2</v>
      </c>
      <c r="I266">
        <f t="shared" si="111"/>
        <v>114.2</v>
      </c>
      <c r="J266">
        <v>119.1</v>
      </c>
      <c r="K266">
        <f t="shared" si="112"/>
        <v>119.1</v>
      </c>
      <c r="L266">
        <v>103.5</v>
      </c>
      <c r="M266">
        <f t="shared" si="113"/>
        <v>103.5</v>
      </c>
      <c r="N266">
        <v>129.19999999999999</v>
      </c>
      <c r="O266">
        <f t="shared" si="114"/>
        <v>129.19999999999999</v>
      </c>
      <c r="P266">
        <v>127</v>
      </c>
      <c r="Q266">
        <f t="shared" si="115"/>
        <v>127</v>
      </c>
      <c r="R266">
        <v>112.6</v>
      </c>
      <c r="S266">
        <f t="shared" si="116"/>
        <v>112.6</v>
      </c>
      <c r="T266">
        <v>101.3</v>
      </c>
      <c r="U266">
        <f t="shared" si="117"/>
        <v>101.3</v>
      </c>
      <c r="V266">
        <v>117</v>
      </c>
      <c r="W266">
        <f t="shared" si="118"/>
        <v>117</v>
      </c>
      <c r="X266">
        <v>112.9</v>
      </c>
      <c r="Y266">
        <f t="shared" si="119"/>
        <v>112.9</v>
      </c>
      <c r="Z266">
        <v>121.7</v>
      </c>
      <c r="AA266">
        <f t="shared" si="120"/>
        <v>121.7</v>
      </c>
      <c r="AB266">
        <v>120</v>
      </c>
      <c r="AC266">
        <f t="shared" si="121"/>
        <v>120</v>
      </c>
      <c r="AD266">
        <v>118.3</v>
      </c>
      <c r="AE266">
        <f t="shared" si="122"/>
        <v>118.3</v>
      </c>
      <c r="AF266">
        <v>116.8</v>
      </c>
      <c r="AG266">
        <f t="shared" si="123"/>
        <v>116.8</v>
      </c>
      <c r="AH266">
        <v>112.9</v>
      </c>
      <c r="AI266">
        <f t="shared" si="124"/>
        <v>112.9</v>
      </c>
      <c r="AJ266">
        <v>116.2</v>
      </c>
      <c r="AK266">
        <f t="shared" si="125"/>
        <v>116.2</v>
      </c>
      <c r="AL266">
        <v>114.3</v>
      </c>
      <c r="AN266">
        <v>111.1</v>
      </c>
      <c r="AO266">
        <f t="shared" si="126"/>
        <v>111.1</v>
      </c>
      <c r="AP266">
        <v>114.1</v>
      </c>
      <c r="AQ266">
        <f t="shared" si="127"/>
        <v>114.1</v>
      </c>
      <c r="AR266">
        <v>111.2</v>
      </c>
      <c r="AS266">
        <f t="shared" si="128"/>
        <v>111.2</v>
      </c>
      <c r="AT266">
        <v>111.3</v>
      </c>
      <c r="AU266">
        <f t="shared" si="129"/>
        <v>111.3</v>
      </c>
      <c r="AV266">
        <v>111.5</v>
      </c>
      <c r="AW266">
        <f t="shared" si="130"/>
        <v>111.5</v>
      </c>
      <c r="AX266">
        <v>112.9</v>
      </c>
      <c r="AY266">
        <f t="shared" si="131"/>
        <v>112.9</v>
      </c>
      <c r="AZ266">
        <v>109.3</v>
      </c>
      <c r="BA266">
        <f t="shared" si="132"/>
        <v>109.3</v>
      </c>
      <c r="BB266">
        <v>111.7</v>
      </c>
      <c r="BC266">
        <f t="shared" si="133"/>
        <v>111.7</v>
      </c>
      <c r="BD266">
        <v>115.6</v>
      </c>
      <c r="BE266">
        <f t="shared" si="134"/>
        <v>115.6</v>
      </c>
      <c r="BG266" t="s">
        <v>30</v>
      </c>
      <c r="BH266">
        <v>2020</v>
      </c>
      <c r="BI266" t="s">
        <v>39</v>
      </c>
      <c r="BJ266" t="s">
        <v>32</v>
      </c>
      <c r="BK266">
        <f t="shared" si="108"/>
        <v>154.69999999999999</v>
      </c>
      <c r="BM266" t="s">
        <v>33</v>
      </c>
      <c r="BN266">
        <v>114.3</v>
      </c>
    </row>
    <row r="267" spans="1:66" x14ac:dyDescent="0.3">
      <c r="A267" t="s">
        <v>33</v>
      </c>
      <c r="B267">
        <v>2014</v>
      </c>
      <c r="C267" t="s">
        <v>39</v>
      </c>
      <c r="D267">
        <v>123.1</v>
      </c>
      <c r="E267">
        <f t="shared" si="109"/>
        <v>123.1</v>
      </c>
      <c r="F267">
        <v>125.9</v>
      </c>
      <c r="G267">
        <f t="shared" si="110"/>
        <v>125.9</v>
      </c>
      <c r="H267">
        <v>115.4</v>
      </c>
      <c r="I267">
        <f t="shared" si="111"/>
        <v>115.4</v>
      </c>
      <c r="J267">
        <v>120.4</v>
      </c>
      <c r="K267">
        <f t="shared" si="112"/>
        <v>120.4</v>
      </c>
      <c r="L267">
        <v>103.4</v>
      </c>
      <c r="M267">
        <f t="shared" si="113"/>
        <v>103.4</v>
      </c>
      <c r="N267">
        <v>131.19999999999999</v>
      </c>
      <c r="O267">
        <f t="shared" si="114"/>
        <v>131.19999999999999</v>
      </c>
      <c r="P267">
        <v>137.5</v>
      </c>
      <c r="Q267">
        <f t="shared" si="115"/>
        <v>137.5</v>
      </c>
      <c r="R267">
        <v>112.8</v>
      </c>
      <c r="S267">
        <f t="shared" si="116"/>
        <v>112.8</v>
      </c>
      <c r="T267">
        <v>101.4</v>
      </c>
      <c r="U267">
        <f t="shared" si="117"/>
        <v>101.4</v>
      </c>
      <c r="V267">
        <v>118.3</v>
      </c>
      <c r="W267">
        <f t="shared" si="118"/>
        <v>118.3</v>
      </c>
      <c r="X267">
        <v>113.2</v>
      </c>
      <c r="Y267">
        <f t="shared" si="119"/>
        <v>113.2</v>
      </c>
      <c r="Z267">
        <v>122.4</v>
      </c>
      <c r="AA267">
        <f t="shared" si="120"/>
        <v>122.4</v>
      </c>
      <c r="AB267">
        <v>122</v>
      </c>
      <c r="AC267">
        <f t="shared" si="121"/>
        <v>122</v>
      </c>
      <c r="AD267">
        <v>119</v>
      </c>
      <c r="AE267">
        <f t="shared" si="122"/>
        <v>119</v>
      </c>
      <c r="AF267">
        <v>117.4</v>
      </c>
      <c r="AG267">
        <f t="shared" si="123"/>
        <v>117.4</v>
      </c>
      <c r="AH267">
        <v>113.2</v>
      </c>
      <c r="AI267">
        <f t="shared" si="124"/>
        <v>113.2</v>
      </c>
      <c r="AJ267">
        <v>116.7</v>
      </c>
      <c r="AK267">
        <f t="shared" si="125"/>
        <v>116.7</v>
      </c>
      <c r="AL267">
        <v>113.9</v>
      </c>
      <c r="AN267">
        <v>111.2</v>
      </c>
      <c r="AO267">
        <f t="shared" si="126"/>
        <v>111.2</v>
      </c>
      <c r="AP267">
        <v>114.3</v>
      </c>
      <c r="AQ267">
        <f t="shared" si="127"/>
        <v>114.3</v>
      </c>
      <c r="AR267">
        <v>111.4</v>
      </c>
      <c r="AS267">
        <f t="shared" si="128"/>
        <v>111.4</v>
      </c>
      <c r="AT267">
        <v>111.5</v>
      </c>
      <c r="AU267">
        <f t="shared" si="129"/>
        <v>111.5</v>
      </c>
      <c r="AV267">
        <v>111.8</v>
      </c>
      <c r="AW267">
        <f t="shared" si="130"/>
        <v>111.8</v>
      </c>
      <c r="AX267">
        <v>115.1</v>
      </c>
      <c r="AY267">
        <f t="shared" si="131"/>
        <v>115.1</v>
      </c>
      <c r="AZ267">
        <v>108.7</v>
      </c>
      <c r="BA267">
        <f t="shared" si="132"/>
        <v>108.7</v>
      </c>
      <c r="BB267">
        <v>112.2</v>
      </c>
      <c r="BC267">
        <f t="shared" si="133"/>
        <v>112.2</v>
      </c>
      <c r="BD267">
        <v>116.4</v>
      </c>
      <c r="BE267">
        <f t="shared" si="134"/>
        <v>116.4</v>
      </c>
      <c r="BG267" t="s">
        <v>33</v>
      </c>
      <c r="BH267">
        <v>2020</v>
      </c>
      <c r="BI267" t="s">
        <v>39</v>
      </c>
      <c r="BJ267">
        <v>154.69999999999999</v>
      </c>
      <c r="BK267">
        <f t="shared" si="108"/>
        <v>154.69999999999999</v>
      </c>
      <c r="BM267" t="s">
        <v>33</v>
      </c>
      <c r="BN267">
        <v>113.9</v>
      </c>
    </row>
    <row r="268" spans="1:66" x14ac:dyDescent="0.3">
      <c r="A268" t="s">
        <v>33</v>
      </c>
      <c r="B268">
        <v>2014</v>
      </c>
      <c r="C268" t="s">
        <v>40</v>
      </c>
      <c r="D268">
        <v>123.8</v>
      </c>
      <c r="E268">
        <f t="shared" si="109"/>
        <v>123.8</v>
      </c>
      <c r="F268">
        <v>126.4</v>
      </c>
      <c r="G268">
        <f t="shared" si="110"/>
        <v>126.4</v>
      </c>
      <c r="H268">
        <v>118</v>
      </c>
      <c r="I268">
        <f t="shared" si="111"/>
        <v>118</v>
      </c>
      <c r="J268">
        <v>121.6</v>
      </c>
      <c r="K268">
        <f t="shared" si="112"/>
        <v>121.6</v>
      </c>
      <c r="L268">
        <v>103.5</v>
      </c>
      <c r="M268">
        <f t="shared" si="113"/>
        <v>103.5</v>
      </c>
      <c r="N268">
        <v>133.69999999999999</v>
      </c>
      <c r="O268">
        <f t="shared" si="114"/>
        <v>133.69999999999999</v>
      </c>
      <c r="P268">
        <v>172.4</v>
      </c>
      <c r="Q268">
        <f t="shared" si="115"/>
        <v>172.4</v>
      </c>
      <c r="R268">
        <v>113.1</v>
      </c>
      <c r="S268">
        <f t="shared" si="116"/>
        <v>113.1</v>
      </c>
      <c r="T268">
        <v>102.7</v>
      </c>
      <c r="U268">
        <f t="shared" si="117"/>
        <v>102.7</v>
      </c>
      <c r="V268">
        <v>120</v>
      </c>
      <c r="W268">
        <f t="shared" si="118"/>
        <v>120</v>
      </c>
      <c r="X268">
        <v>113.8</v>
      </c>
      <c r="Y268">
        <f t="shared" si="119"/>
        <v>113.8</v>
      </c>
      <c r="Z268">
        <v>123.4</v>
      </c>
      <c r="AA268">
        <f t="shared" si="120"/>
        <v>123.4</v>
      </c>
      <c r="AB268">
        <v>127.1</v>
      </c>
      <c r="AC268">
        <f t="shared" si="121"/>
        <v>127.1</v>
      </c>
      <c r="AD268">
        <v>121</v>
      </c>
      <c r="AE268">
        <f t="shared" si="122"/>
        <v>121</v>
      </c>
      <c r="AF268">
        <v>118</v>
      </c>
      <c r="AG268">
        <f t="shared" si="123"/>
        <v>118</v>
      </c>
      <c r="AH268">
        <v>113.6</v>
      </c>
      <c r="AI268">
        <f t="shared" si="124"/>
        <v>113.6</v>
      </c>
      <c r="AJ268">
        <v>117.4</v>
      </c>
      <c r="AK268">
        <f t="shared" si="125"/>
        <v>117.4</v>
      </c>
      <c r="AL268">
        <v>114.8</v>
      </c>
      <c r="AN268">
        <v>111.6</v>
      </c>
      <c r="AO268">
        <f t="shared" si="126"/>
        <v>111.6</v>
      </c>
      <c r="AP268">
        <v>114.9</v>
      </c>
      <c r="AQ268">
        <f t="shared" si="127"/>
        <v>114.9</v>
      </c>
      <c r="AR268">
        <v>111.5</v>
      </c>
      <c r="AS268">
        <f t="shared" si="128"/>
        <v>111.5</v>
      </c>
      <c r="AT268">
        <v>113</v>
      </c>
      <c r="AU268">
        <f t="shared" si="129"/>
        <v>113</v>
      </c>
      <c r="AV268">
        <v>112.4</v>
      </c>
      <c r="AW268">
        <f t="shared" si="130"/>
        <v>112.4</v>
      </c>
      <c r="AX268">
        <v>117.8</v>
      </c>
      <c r="AY268">
        <f t="shared" si="131"/>
        <v>117.8</v>
      </c>
      <c r="AZ268">
        <v>109.7</v>
      </c>
      <c r="BA268">
        <f t="shared" si="132"/>
        <v>109.7</v>
      </c>
      <c r="BB268">
        <v>113.5</v>
      </c>
      <c r="BC268">
        <f t="shared" si="133"/>
        <v>113.5</v>
      </c>
      <c r="BD268">
        <v>118.9</v>
      </c>
      <c r="BE268">
        <f t="shared" si="134"/>
        <v>118.9</v>
      </c>
      <c r="BG268" t="s">
        <v>34</v>
      </c>
      <c r="BH268">
        <v>2020</v>
      </c>
      <c r="BI268" t="s">
        <v>39</v>
      </c>
      <c r="BJ268">
        <v>154.69999999999999</v>
      </c>
      <c r="BK268">
        <f t="shared" si="108"/>
        <v>154.69999999999999</v>
      </c>
      <c r="BM268" t="s">
        <v>33</v>
      </c>
      <c r="BN268">
        <v>114.8</v>
      </c>
    </row>
    <row r="269" spans="1:66" x14ac:dyDescent="0.3">
      <c r="A269" t="s">
        <v>33</v>
      </c>
      <c r="B269">
        <v>2014</v>
      </c>
      <c r="C269" t="s">
        <v>41</v>
      </c>
      <c r="D269">
        <v>124.8</v>
      </c>
      <c r="E269">
        <f t="shared" si="109"/>
        <v>124.8</v>
      </c>
      <c r="F269">
        <v>127.3</v>
      </c>
      <c r="G269">
        <f t="shared" si="110"/>
        <v>127.3</v>
      </c>
      <c r="H269">
        <v>116.5</v>
      </c>
      <c r="I269">
        <f t="shared" si="111"/>
        <v>116.5</v>
      </c>
      <c r="J269">
        <v>122.2</v>
      </c>
      <c r="K269">
        <f t="shared" si="112"/>
        <v>122.2</v>
      </c>
      <c r="L269">
        <v>103.6</v>
      </c>
      <c r="M269">
        <f t="shared" si="113"/>
        <v>103.6</v>
      </c>
      <c r="N269">
        <v>132.69999999999999</v>
      </c>
      <c r="O269">
        <f t="shared" si="114"/>
        <v>132.69999999999999</v>
      </c>
      <c r="P269">
        <v>181.9</v>
      </c>
      <c r="Q269">
        <f t="shared" si="115"/>
        <v>181.9</v>
      </c>
      <c r="R269">
        <v>115.2</v>
      </c>
      <c r="S269">
        <f t="shared" si="116"/>
        <v>115.2</v>
      </c>
      <c r="T269">
        <v>102.7</v>
      </c>
      <c r="U269">
        <f t="shared" si="117"/>
        <v>102.7</v>
      </c>
      <c r="V269">
        <v>122.1</v>
      </c>
      <c r="W269">
        <f t="shared" si="118"/>
        <v>122.1</v>
      </c>
      <c r="X269">
        <v>114.4</v>
      </c>
      <c r="Y269">
        <f t="shared" si="119"/>
        <v>114.4</v>
      </c>
      <c r="Z269">
        <v>124.7</v>
      </c>
      <c r="AA269">
        <f t="shared" si="120"/>
        <v>124.7</v>
      </c>
      <c r="AB269">
        <v>128.9</v>
      </c>
      <c r="AC269">
        <f t="shared" si="121"/>
        <v>128.9</v>
      </c>
      <c r="AD269">
        <v>123</v>
      </c>
      <c r="AE269">
        <f t="shared" si="122"/>
        <v>123</v>
      </c>
      <c r="AF269">
        <v>118.6</v>
      </c>
      <c r="AG269">
        <f t="shared" si="123"/>
        <v>118.6</v>
      </c>
      <c r="AH269">
        <v>114.1</v>
      </c>
      <c r="AI269">
        <f t="shared" si="124"/>
        <v>114.1</v>
      </c>
      <c r="AJ269">
        <v>117.9</v>
      </c>
      <c r="AK269">
        <f t="shared" si="125"/>
        <v>117.9</v>
      </c>
      <c r="AL269">
        <v>115.5</v>
      </c>
      <c r="AN269">
        <v>111.8</v>
      </c>
      <c r="AO269">
        <f t="shared" si="126"/>
        <v>111.8</v>
      </c>
      <c r="AP269">
        <v>115.3</v>
      </c>
      <c r="AQ269">
        <f t="shared" si="127"/>
        <v>115.3</v>
      </c>
      <c r="AR269">
        <v>112.2</v>
      </c>
      <c r="AS269">
        <f t="shared" si="128"/>
        <v>112.2</v>
      </c>
      <c r="AT269">
        <v>112.5</v>
      </c>
      <c r="AU269">
        <f t="shared" si="129"/>
        <v>112.5</v>
      </c>
      <c r="AV269">
        <v>112.9</v>
      </c>
      <c r="AW269">
        <f t="shared" si="130"/>
        <v>112.9</v>
      </c>
      <c r="AX269">
        <v>119.2</v>
      </c>
      <c r="AY269">
        <f t="shared" si="131"/>
        <v>119.2</v>
      </c>
      <c r="AZ269">
        <v>110.5</v>
      </c>
      <c r="BA269">
        <f t="shared" si="132"/>
        <v>110.5</v>
      </c>
      <c r="BB269">
        <v>113.9</v>
      </c>
      <c r="BC269">
        <f t="shared" si="133"/>
        <v>113.9</v>
      </c>
      <c r="BD269">
        <v>119.9</v>
      </c>
      <c r="BE269">
        <f t="shared" si="134"/>
        <v>119.9</v>
      </c>
      <c r="BG269" t="s">
        <v>30</v>
      </c>
      <c r="BH269">
        <v>2020</v>
      </c>
      <c r="BI269" t="s">
        <v>40</v>
      </c>
      <c r="BJ269" t="s">
        <v>32</v>
      </c>
      <c r="BK269">
        <f t="shared" si="108"/>
        <v>154.69999999999999</v>
      </c>
      <c r="BM269" t="s">
        <v>33</v>
      </c>
      <c r="BN269">
        <v>115.5</v>
      </c>
    </row>
    <row r="270" spans="1:66" x14ac:dyDescent="0.3">
      <c r="A270" t="s">
        <v>33</v>
      </c>
      <c r="B270">
        <v>2014</v>
      </c>
      <c r="C270" t="s">
        <v>42</v>
      </c>
      <c r="D270">
        <v>124.2</v>
      </c>
      <c r="E270">
        <f t="shared" si="109"/>
        <v>124.2</v>
      </c>
      <c r="F270">
        <v>125.4</v>
      </c>
      <c r="G270">
        <f t="shared" si="110"/>
        <v>125.4</v>
      </c>
      <c r="H270">
        <v>116.4</v>
      </c>
      <c r="I270">
        <f t="shared" si="111"/>
        <v>116.4</v>
      </c>
      <c r="J270">
        <v>122.7</v>
      </c>
      <c r="K270">
        <f t="shared" si="112"/>
        <v>122.7</v>
      </c>
      <c r="L270">
        <v>103.5</v>
      </c>
      <c r="M270">
        <f t="shared" si="113"/>
        <v>103.5</v>
      </c>
      <c r="N270">
        <v>124.5</v>
      </c>
      <c r="O270">
        <f t="shared" si="114"/>
        <v>124.5</v>
      </c>
      <c r="P270">
        <v>168.6</v>
      </c>
      <c r="Q270">
        <f t="shared" si="115"/>
        <v>168.6</v>
      </c>
      <c r="R270">
        <v>116.9</v>
      </c>
      <c r="S270">
        <f t="shared" si="116"/>
        <v>116.9</v>
      </c>
      <c r="T270">
        <v>101.9</v>
      </c>
      <c r="U270">
        <f t="shared" si="117"/>
        <v>101.9</v>
      </c>
      <c r="V270">
        <v>122.9</v>
      </c>
      <c r="W270">
        <f t="shared" si="118"/>
        <v>122.9</v>
      </c>
      <c r="X270">
        <v>114.8</v>
      </c>
      <c r="Y270">
        <f t="shared" si="119"/>
        <v>114.8</v>
      </c>
      <c r="Z270">
        <v>125.2</v>
      </c>
      <c r="AA270">
        <f t="shared" si="120"/>
        <v>125.2</v>
      </c>
      <c r="AB270">
        <v>126.7</v>
      </c>
      <c r="AC270">
        <f t="shared" si="121"/>
        <v>126.7</v>
      </c>
      <c r="AD270">
        <v>124.3</v>
      </c>
      <c r="AE270">
        <f t="shared" si="122"/>
        <v>124.3</v>
      </c>
      <c r="AF270">
        <v>119.2</v>
      </c>
      <c r="AG270">
        <f t="shared" si="123"/>
        <v>119.2</v>
      </c>
      <c r="AH270">
        <v>114.5</v>
      </c>
      <c r="AI270">
        <f t="shared" si="124"/>
        <v>114.5</v>
      </c>
      <c r="AJ270">
        <v>118.4</v>
      </c>
      <c r="AK270">
        <f t="shared" si="125"/>
        <v>118.4</v>
      </c>
      <c r="AL270">
        <v>116.1</v>
      </c>
      <c r="AN270">
        <v>111.8</v>
      </c>
      <c r="AO270">
        <f t="shared" si="126"/>
        <v>111.8</v>
      </c>
      <c r="AP270">
        <v>115.5</v>
      </c>
      <c r="AQ270">
        <f t="shared" si="127"/>
        <v>115.5</v>
      </c>
      <c r="AR270">
        <v>112.3</v>
      </c>
      <c r="AS270">
        <f t="shared" si="128"/>
        <v>112.3</v>
      </c>
      <c r="AT270">
        <v>111.2</v>
      </c>
      <c r="AU270">
        <f t="shared" si="129"/>
        <v>111.2</v>
      </c>
      <c r="AV270">
        <v>113.4</v>
      </c>
      <c r="AW270">
        <f t="shared" si="130"/>
        <v>113.4</v>
      </c>
      <c r="AX270">
        <v>120</v>
      </c>
      <c r="AY270">
        <f t="shared" si="131"/>
        <v>120</v>
      </c>
      <c r="AZ270">
        <v>110</v>
      </c>
      <c r="BA270">
        <f t="shared" si="132"/>
        <v>110</v>
      </c>
      <c r="BB270">
        <v>113.6</v>
      </c>
      <c r="BC270">
        <f t="shared" si="133"/>
        <v>113.6</v>
      </c>
      <c r="BD270">
        <v>119.2</v>
      </c>
      <c r="BE270">
        <f t="shared" si="134"/>
        <v>119.2</v>
      </c>
      <c r="BG270" t="s">
        <v>33</v>
      </c>
      <c r="BH270">
        <v>2020</v>
      </c>
      <c r="BI270" t="s">
        <v>40</v>
      </c>
      <c r="BJ270">
        <v>154.69999999999999</v>
      </c>
      <c r="BK270">
        <f t="shared" si="108"/>
        <v>154.69999999999999</v>
      </c>
      <c r="BM270" t="s">
        <v>33</v>
      </c>
      <c r="BN270">
        <v>116.1</v>
      </c>
    </row>
    <row r="271" spans="1:66" x14ac:dyDescent="0.3">
      <c r="A271" t="s">
        <v>33</v>
      </c>
      <c r="B271">
        <v>2014</v>
      </c>
      <c r="C271" t="s">
        <v>43</v>
      </c>
      <c r="D271">
        <v>124.6</v>
      </c>
      <c r="E271">
        <f t="shared" si="109"/>
        <v>124.6</v>
      </c>
      <c r="F271">
        <v>126.1</v>
      </c>
      <c r="G271">
        <f t="shared" si="110"/>
        <v>126.1</v>
      </c>
      <c r="H271">
        <v>117.8</v>
      </c>
      <c r="I271">
        <f t="shared" si="111"/>
        <v>117.8</v>
      </c>
      <c r="J271">
        <v>123.1</v>
      </c>
      <c r="K271">
        <f t="shared" si="112"/>
        <v>123.1</v>
      </c>
      <c r="L271">
        <v>103.5</v>
      </c>
      <c r="M271">
        <f t="shared" si="113"/>
        <v>103.5</v>
      </c>
      <c r="N271">
        <v>123.5</v>
      </c>
      <c r="O271">
        <f t="shared" si="114"/>
        <v>123.5</v>
      </c>
      <c r="P271">
        <v>159.6</v>
      </c>
      <c r="Q271">
        <f t="shared" si="115"/>
        <v>159.6</v>
      </c>
      <c r="R271">
        <v>117.4</v>
      </c>
      <c r="S271">
        <f t="shared" si="116"/>
        <v>117.4</v>
      </c>
      <c r="T271">
        <v>101.2</v>
      </c>
      <c r="U271">
        <f t="shared" si="117"/>
        <v>101.2</v>
      </c>
      <c r="V271">
        <v>123.8</v>
      </c>
      <c r="W271">
        <f t="shared" si="118"/>
        <v>123.8</v>
      </c>
      <c r="X271">
        <v>115.2</v>
      </c>
      <c r="Y271">
        <f t="shared" si="119"/>
        <v>115.2</v>
      </c>
      <c r="Z271">
        <v>125.9</v>
      </c>
      <c r="AA271">
        <f t="shared" si="120"/>
        <v>125.9</v>
      </c>
      <c r="AB271">
        <v>125.8</v>
      </c>
      <c r="AC271">
        <f t="shared" si="121"/>
        <v>125.8</v>
      </c>
      <c r="AD271">
        <v>124.3</v>
      </c>
      <c r="AE271">
        <f t="shared" si="122"/>
        <v>124.3</v>
      </c>
      <c r="AF271">
        <v>119.6</v>
      </c>
      <c r="AG271">
        <f t="shared" si="123"/>
        <v>119.6</v>
      </c>
      <c r="AH271">
        <v>114.9</v>
      </c>
      <c r="AI271">
        <f t="shared" si="124"/>
        <v>114.9</v>
      </c>
      <c r="AJ271">
        <v>118.9</v>
      </c>
      <c r="AK271">
        <f t="shared" si="125"/>
        <v>118.9</v>
      </c>
      <c r="AL271">
        <v>116.7</v>
      </c>
      <c r="AN271">
        <v>112</v>
      </c>
      <c r="AO271">
        <f t="shared" si="126"/>
        <v>112</v>
      </c>
      <c r="AP271">
        <v>115.8</v>
      </c>
      <c r="AQ271">
        <f t="shared" si="127"/>
        <v>115.8</v>
      </c>
      <c r="AR271">
        <v>112.6</v>
      </c>
      <c r="AS271">
        <f t="shared" si="128"/>
        <v>112.6</v>
      </c>
      <c r="AT271">
        <v>111</v>
      </c>
      <c r="AU271">
        <f t="shared" si="129"/>
        <v>111</v>
      </c>
      <c r="AV271">
        <v>113.6</v>
      </c>
      <c r="AW271">
        <f t="shared" si="130"/>
        <v>113.6</v>
      </c>
      <c r="AX271">
        <v>120.2</v>
      </c>
      <c r="AY271">
        <f t="shared" si="131"/>
        <v>120.2</v>
      </c>
      <c r="AZ271">
        <v>110.1</v>
      </c>
      <c r="BA271">
        <f t="shared" si="132"/>
        <v>110.1</v>
      </c>
      <c r="BB271">
        <v>113.7</v>
      </c>
      <c r="BC271">
        <f t="shared" si="133"/>
        <v>113.7</v>
      </c>
      <c r="BD271">
        <v>119.1</v>
      </c>
      <c r="BE271">
        <f t="shared" si="134"/>
        <v>119.1</v>
      </c>
      <c r="BG271" t="s">
        <v>34</v>
      </c>
      <c r="BH271">
        <v>2020</v>
      </c>
      <c r="BI271" t="s">
        <v>40</v>
      </c>
      <c r="BJ271">
        <v>154.69999999999999</v>
      </c>
      <c r="BK271">
        <f t="shared" si="108"/>
        <v>154.69999999999999</v>
      </c>
      <c r="BM271" t="s">
        <v>33</v>
      </c>
      <c r="BN271">
        <v>116.7</v>
      </c>
    </row>
    <row r="272" spans="1:66" x14ac:dyDescent="0.3">
      <c r="A272" t="s">
        <v>33</v>
      </c>
      <c r="B272">
        <v>2014</v>
      </c>
      <c r="C272" t="s">
        <v>45</v>
      </c>
      <c r="D272">
        <v>124.5</v>
      </c>
      <c r="E272">
        <f t="shared" si="109"/>
        <v>124.5</v>
      </c>
      <c r="F272">
        <v>125.6</v>
      </c>
      <c r="G272">
        <f t="shared" si="110"/>
        <v>125.6</v>
      </c>
      <c r="H272">
        <v>122.7</v>
      </c>
      <c r="I272">
        <f t="shared" si="111"/>
        <v>122.7</v>
      </c>
      <c r="J272">
        <v>124.6</v>
      </c>
      <c r="K272">
        <f t="shared" si="112"/>
        <v>124.6</v>
      </c>
      <c r="L272">
        <v>103.2</v>
      </c>
      <c r="M272">
        <f t="shared" si="113"/>
        <v>103.2</v>
      </c>
      <c r="N272">
        <v>122.2</v>
      </c>
      <c r="O272">
        <f t="shared" si="114"/>
        <v>122.2</v>
      </c>
      <c r="P272">
        <v>153.19999999999999</v>
      </c>
      <c r="Q272">
        <f t="shared" si="115"/>
        <v>153.19999999999999</v>
      </c>
      <c r="R272">
        <v>119.3</v>
      </c>
      <c r="S272">
        <f t="shared" si="116"/>
        <v>119.3</v>
      </c>
      <c r="T272">
        <v>99.8</v>
      </c>
      <c r="U272">
        <f t="shared" si="117"/>
        <v>99.8</v>
      </c>
      <c r="V272">
        <v>124.6</v>
      </c>
      <c r="W272">
        <f t="shared" si="118"/>
        <v>124.6</v>
      </c>
      <c r="X272">
        <v>115.8</v>
      </c>
      <c r="Y272">
        <f t="shared" si="119"/>
        <v>115.8</v>
      </c>
      <c r="Z272">
        <v>126.9</v>
      </c>
      <c r="AA272">
        <f t="shared" si="120"/>
        <v>126.9</v>
      </c>
      <c r="AB272">
        <v>125.4</v>
      </c>
      <c r="AC272">
        <f t="shared" si="121"/>
        <v>125.4</v>
      </c>
      <c r="AD272">
        <v>125.8</v>
      </c>
      <c r="AE272">
        <f t="shared" si="122"/>
        <v>125.8</v>
      </c>
      <c r="AF272">
        <v>120.3</v>
      </c>
      <c r="AG272">
        <f t="shared" si="123"/>
        <v>120.3</v>
      </c>
      <c r="AH272">
        <v>115.4</v>
      </c>
      <c r="AI272">
        <f t="shared" si="124"/>
        <v>115.4</v>
      </c>
      <c r="AJ272">
        <v>119.5</v>
      </c>
      <c r="AK272">
        <f t="shared" si="125"/>
        <v>119.5</v>
      </c>
      <c r="AL272">
        <v>117.1</v>
      </c>
      <c r="AN272">
        <v>112.6</v>
      </c>
      <c r="AO272">
        <f t="shared" si="126"/>
        <v>112.6</v>
      </c>
      <c r="AP272">
        <v>116.4</v>
      </c>
      <c r="AQ272">
        <f t="shared" si="127"/>
        <v>116.4</v>
      </c>
      <c r="AR272">
        <v>113</v>
      </c>
      <c r="AS272">
        <f t="shared" si="128"/>
        <v>113</v>
      </c>
      <c r="AT272">
        <v>109.7</v>
      </c>
      <c r="AU272">
        <f t="shared" si="129"/>
        <v>109.7</v>
      </c>
      <c r="AV272">
        <v>114</v>
      </c>
      <c r="AW272">
        <f t="shared" si="130"/>
        <v>114</v>
      </c>
      <c r="AX272">
        <v>120.3</v>
      </c>
      <c r="AY272">
        <f t="shared" si="131"/>
        <v>120.3</v>
      </c>
      <c r="AZ272">
        <v>109.6</v>
      </c>
      <c r="BA272">
        <f t="shared" si="132"/>
        <v>109.6</v>
      </c>
      <c r="BB272">
        <v>113.4</v>
      </c>
      <c r="BC272">
        <f t="shared" si="133"/>
        <v>113.4</v>
      </c>
      <c r="BD272">
        <v>119</v>
      </c>
      <c r="BE272">
        <f t="shared" si="134"/>
        <v>119</v>
      </c>
      <c r="BG272" t="s">
        <v>30</v>
      </c>
      <c r="BH272">
        <v>2020</v>
      </c>
      <c r="BI272" t="s">
        <v>41</v>
      </c>
      <c r="BJ272" t="s">
        <v>32</v>
      </c>
      <c r="BK272">
        <f t="shared" si="108"/>
        <v>155.5</v>
      </c>
      <c r="BM272" t="s">
        <v>33</v>
      </c>
      <c r="BN272">
        <v>117.1</v>
      </c>
    </row>
    <row r="273" spans="1:66" x14ac:dyDescent="0.3">
      <c r="A273" t="s">
        <v>33</v>
      </c>
      <c r="B273">
        <v>2014</v>
      </c>
      <c r="C273" t="s">
        <v>46</v>
      </c>
      <c r="D273">
        <v>124</v>
      </c>
      <c r="E273">
        <f t="shared" si="109"/>
        <v>124</v>
      </c>
      <c r="F273">
        <v>124.7</v>
      </c>
      <c r="G273">
        <f t="shared" si="110"/>
        <v>124.7</v>
      </c>
      <c r="H273">
        <v>126.3</v>
      </c>
      <c r="I273">
        <f t="shared" si="111"/>
        <v>126.3</v>
      </c>
      <c r="J273">
        <v>124.9</v>
      </c>
      <c r="K273">
        <f t="shared" si="112"/>
        <v>124.9</v>
      </c>
      <c r="L273">
        <v>103</v>
      </c>
      <c r="M273">
        <f t="shared" si="113"/>
        <v>103</v>
      </c>
      <c r="N273">
        <v>122.3</v>
      </c>
      <c r="O273">
        <f t="shared" si="114"/>
        <v>122.3</v>
      </c>
      <c r="P273">
        <v>141</v>
      </c>
      <c r="Q273">
        <f t="shared" si="115"/>
        <v>141</v>
      </c>
      <c r="R273">
        <v>120.1</v>
      </c>
      <c r="S273">
        <f t="shared" si="116"/>
        <v>120.1</v>
      </c>
      <c r="T273">
        <v>97.8</v>
      </c>
      <c r="U273">
        <f t="shared" si="117"/>
        <v>97.8</v>
      </c>
      <c r="V273">
        <v>125.4</v>
      </c>
      <c r="W273">
        <f t="shared" si="118"/>
        <v>125.4</v>
      </c>
      <c r="X273">
        <v>116.1</v>
      </c>
      <c r="Y273">
        <f t="shared" si="119"/>
        <v>116.1</v>
      </c>
      <c r="Z273">
        <v>127.6</v>
      </c>
      <c r="AA273">
        <f t="shared" si="120"/>
        <v>127.6</v>
      </c>
      <c r="AB273">
        <v>124</v>
      </c>
      <c r="AC273">
        <f t="shared" si="121"/>
        <v>124</v>
      </c>
      <c r="AD273">
        <v>126.4</v>
      </c>
      <c r="AE273">
        <f t="shared" si="122"/>
        <v>126.4</v>
      </c>
      <c r="AF273">
        <v>120.7</v>
      </c>
      <c r="AG273">
        <f t="shared" si="123"/>
        <v>120.7</v>
      </c>
      <c r="AH273">
        <v>115.8</v>
      </c>
      <c r="AI273">
        <f t="shared" si="124"/>
        <v>115.8</v>
      </c>
      <c r="AJ273">
        <v>120</v>
      </c>
      <c r="AK273">
        <f t="shared" si="125"/>
        <v>120</v>
      </c>
      <c r="AL273">
        <v>116.5</v>
      </c>
      <c r="AN273">
        <v>113</v>
      </c>
      <c r="AO273">
        <f t="shared" si="126"/>
        <v>113</v>
      </c>
      <c r="AP273">
        <v>116.8</v>
      </c>
      <c r="AQ273">
        <f t="shared" si="127"/>
        <v>116.8</v>
      </c>
      <c r="AR273">
        <v>113.2</v>
      </c>
      <c r="AS273">
        <f t="shared" si="128"/>
        <v>113.2</v>
      </c>
      <c r="AT273">
        <v>108.8</v>
      </c>
      <c r="AU273">
        <f t="shared" si="129"/>
        <v>108.8</v>
      </c>
      <c r="AV273">
        <v>114.3</v>
      </c>
      <c r="AW273">
        <f t="shared" si="130"/>
        <v>114.3</v>
      </c>
      <c r="AX273">
        <v>120.7</v>
      </c>
      <c r="AY273">
        <f t="shared" si="131"/>
        <v>120.7</v>
      </c>
      <c r="AZ273">
        <v>110.4</v>
      </c>
      <c r="BA273">
        <f t="shared" si="132"/>
        <v>110.4</v>
      </c>
      <c r="BB273">
        <v>113.4</v>
      </c>
      <c r="BC273">
        <f t="shared" si="133"/>
        <v>113.4</v>
      </c>
      <c r="BD273">
        <v>118.4</v>
      </c>
      <c r="BE273">
        <f t="shared" si="134"/>
        <v>118.4</v>
      </c>
      <c r="BG273" t="s">
        <v>33</v>
      </c>
      <c r="BH273">
        <v>2020</v>
      </c>
      <c r="BI273" t="s">
        <v>41</v>
      </c>
      <c r="BJ273">
        <v>155.5</v>
      </c>
      <c r="BK273">
        <f t="shared" si="108"/>
        <v>155.5</v>
      </c>
      <c r="BM273" t="s">
        <v>33</v>
      </c>
      <c r="BN273">
        <v>116.5</v>
      </c>
    </row>
    <row r="274" spans="1:66" x14ac:dyDescent="0.3">
      <c r="A274" t="s">
        <v>33</v>
      </c>
      <c r="B274">
        <v>2015</v>
      </c>
      <c r="C274" t="s">
        <v>31</v>
      </c>
      <c r="D274">
        <v>124</v>
      </c>
      <c r="E274">
        <f t="shared" si="109"/>
        <v>124</v>
      </c>
      <c r="F274">
        <v>125.5</v>
      </c>
      <c r="G274">
        <f t="shared" si="110"/>
        <v>125.5</v>
      </c>
      <c r="H274">
        <v>126.6</v>
      </c>
      <c r="I274">
        <f t="shared" si="111"/>
        <v>126.6</v>
      </c>
      <c r="J274">
        <v>125.2</v>
      </c>
      <c r="K274">
        <f t="shared" si="112"/>
        <v>125.2</v>
      </c>
      <c r="L274">
        <v>104.3</v>
      </c>
      <c r="M274">
        <f t="shared" si="113"/>
        <v>104.3</v>
      </c>
      <c r="N274">
        <v>121.3</v>
      </c>
      <c r="O274">
        <f t="shared" si="114"/>
        <v>121.3</v>
      </c>
      <c r="P274">
        <v>134.4</v>
      </c>
      <c r="Q274">
        <f t="shared" si="115"/>
        <v>134.4</v>
      </c>
      <c r="R274">
        <v>122.9</v>
      </c>
      <c r="S274">
        <f t="shared" si="116"/>
        <v>122.9</v>
      </c>
      <c r="T274">
        <v>96.1</v>
      </c>
      <c r="U274">
        <f t="shared" si="117"/>
        <v>96.1</v>
      </c>
      <c r="V274">
        <v>126.6</v>
      </c>
      <c r="W274">
        <f t="shared" si="118"/>
        <v>126.6</v>
      </c>
      <c r="X274">
        <v>116.5</v>
      </c>
      <c r="Y274">
        <f t="shared" si="119"/>
        <v>116.5</v>
      </c>
      <c r="Z274">
        <v>128</v>
      </c>
      <c r="AA274">
        <f t="shared" si="120"/>
        <v>128</v>
      </c>
      <c r="AB274">
        <v>123.5</v>
      </c>
      <c r="AC274">
        <f t="shared" si="121"/>
        <v>123.5</v>
      </c>
      <c r="AD274">
        <v>127.4</v>
      </c>
      <c r="AE274">
        <f t="shared" si="122"/>
        <v>127.4</v>
      </c>
      <c r="AF274">
        <v>121</v>
      </c>
      <c r="AG274">
        <f t="shared" si="123"/>
        <v>121</v>
      </c>
      <c r="AH274">
        <v>116.1</v>
      </c>
      <c r="AI274">
        <f t="shared" si="124"/>
        <v>116.1</v>
      </c>
      <c r="AJ274">
        <v>120.2</v>
      </c>
      <c r="AK274">
        <f t="shared" si="125"/>
        <v>120.2</v>
      </c>
      <c r="AL274">
        <v>117.3</v>
      </c>
      <c r="AN274">
        <v>113.4</v>
      </c>
      <c r="AO274">
        <f t="shared" si="126"/>
        <v>113.4</v>
      </c>
      <c r="AP274">
        <v>117.2</v>
      </c>
      <c r="AQ274">
        <f t="shared" si="127"/>
        <v>117.2</v>
      </c>
      <c r="AR274">
        <v>113.7</v>
      </c>
      <c r="AS274">
        <f t="shared" si="128"/>
        <v>113.7</v>
      </c>
      <c r="AT274">
        <v>107.9</v>
      </c>
      <c r="AU274">
        <f t="shared" si="129"/>
        <v>107.9</v>
      </c>
      <c r="AV274">
        <v>114.6</v>
      </c>
      <c r="AW274">
        <f t="shared" si="130"/>
        <v>114.6</v>
      </c>
      <c r="AX274">
        <v>120.8</v>
      </c>
      <c r="AY274">
        <f t="shared" si="131"/>
        <v>120.8</v>
      </c>
      <c r="AZ274">
        <v>111.4</v>
      </c>
      <c r="BA274">
        <f t="shared" si="132"/>
        <v>111.4</v>
      </c>
      <c r="BB274">
        <v>113.4</v>
      </c>
      <c r="BC274">
        <f t="shared" si="133"/>
        <v>113.4</v>
      </c>
      <c r="BD274">
        <v>118.5</v>
      </c>
      <c r="BE274">
        <f t="shared" si="134"/>
        <v>118.5</v>
      </c>
      <c r="BG274" t="s">
        <v>34</v>
      </c>
      <c r="BH274">
        <v>2020</v>
      </c>
      <c r="BI274" t="s">
        <v>41</v>
      </c>
      <c r="BJ274">
        <v>155.5</v>
      </c>
      <c r="BK274">
        <f t="shared" si="108"/>
        <v>155.5</v>
      </c>
      <c r="BM274" t="s">
        <v>33</v>
      </c>
      <c r="BN274">
        <v>117.3</v>
      </c>
    </row>
    <row r="275" spans="1:66" x14ac:dyDescent="0.3">
      <c r="A275" t="s">
        <v>33</v>
      </c>
      <c r="B275">
        <v>2015</v>
      </c>
      <c r="C275" t="s">
        <v>35</v>
      </c>
      <c r="D275">
        <v>124.3</v>
      </c>
      <c r="E275">
        <f t="shared" si="109"/>
        <v>124.3</v>
      </c>
      <c r="F275">
        <v>126.5</v>
      </c>
      <c r="G275">
        <f t="shared" si="110"/>
        <v>126.5</v>
      </c>
      <c r="H275">
        <v>119.5</v>
      </c>
      <c r="I275">
        <f t="shared" si="111"/>
        <v>119.5</v>
      </c>
      <c r="J275">
        <v>125.6</v>
      </c>
      <c r="K275">
        <f t="shared" si="112"/>
        <v>125.6</v>
      </c>
      <c r="L275">
        <v>104.9</v>
      </c>
      <c r="M275">
        <f t="shared" si="113"/>
        <v>104.9</v>
      </c>
      <c r="N275">
        <v>121.6</v>
      </c>
      <c r="O275">
        <f t="shared" si="114"/>
        <v>121.6</v>
      </c>
      <c r="P275">
        <v>131.80000000000001</v>
      </c>
      <c r="Q275">
        <f t="shared" si="115"/>
        <v>131.80000000000001</v>
      </c>
      <c r="R275">
        <v>125.1</v>
      </c>
      <c r="S275">
        <f t="shared" si="116"/>
        <v>125.1</v>
      </c>
      <c r="T275">
        <v>95</v>
      </c>
      <c r="U275">
        <f t="shared" si="117"/>
        <v>95</v>
      </c>
      <c r="V275">
        <v>127.7</v>
      </c>
      <c r="W275">
        <f t="shared" si="118"/>
        <v>127.7</v>
      </c>
      <c r="X275">
        <v>116.8</v>
      </c>
      <c r="Y275">
        <f t="shared" si="119"/>
        <v>116.8</v>
      </c>
      <c r="Z275">
        <v>128.6</v>
      </c>
      <c r="AA275">
        <f t="shared" si="120"/>
        <v>128.6</v>
      </c>
      <c r="AB275">
        <v>123.7</v>
      </c>
      <c r="AC275">
        <f t="shared" si="121"/>
        <v>123.7</v>
      </c>
      <c r="AD275">
        <v>128.1</v>
      </c>
      <c r="AE275">
        <f t="shared" si="122"/>
        <v>128.1</v>
      </c>
      <c r="AF275">
        <v>121.3</v>
      </c>
      <c r="AG275">
        <f t="shared" si="123"/>
        <v>121.3</v>
      </c>
      <c r="AH275">
        <v>116.5</v>
      </c>
      <c r="AI275">
        <f t="shared" si="124"/>
        <v>116.5</v>
      </c>
      <c r="AJ275">
        <v>120.6</v>
      </c>
      <c r="AK275">
        <f t="shared" si="125"/>
        <v>120.6</v>
      </c>
      <c r="AL275">
        <v>118.1</v>
      </c>
      <c r="AN275">
        <v>114</v>
      </c>
      <c r="AO275">
        <f t="shared" si="126"/>
        <v>114</v>
      </c>
      <c r="AP275">
        <v>117.7</v>
      </c>
      <c r="AQ275">
        <f t="shared" si="127"/>
        <v>117.7</v>
      </c>
      <c r="AR275">
        <v>114.1</v>
      </c>
      <c r="AS275">
        <f t="shared" si="128"/>
        <v>114.1</v>
      </c>
      <c r="AT275">
        <v>106.8</v>
      </c>
      <c r="AU275">
        <f t="shared" si="129"/>
        <v>106.8</v>
      </c>
      <c r="AV275">
        <v>114.9</v>
      </c>
      <c r="AW275">
        <f t="shared" si="130"/>
        <v>114.9</v>
      </c>
      <c r="AX275">
        <v>120.4</v>
      </c>
      <c r="AY275">
        <f t="shared" si="131"/>
        <v>120.4</v>
      </c>
      <c r="AZ275">
        <v>111.7</v>
      </c>
      <c r="BA275">
        <f t="shared" si="132"/>
        <v>111.7</v>
      </c>
      <c r="BB275">
        <v>113.2</v>
      </c>
      <c r="BC275">
        <f t="shared" si="133"/>
        <v>113.2</v>
      </c>
      <c r="BD275">
        <v>118.7</v>
      </c>
      <c r="BE275">
        <f t="shared" si="134"/>
        <v>118.7</v>
      </c>
      <c r="BG275" t="s">
        <v>30</v>
      </c>
      <c r="BH275">
        <v>2020</v>
      </c>
      <c r="BI275" t="s">
        <v>42</v>
      </c>
      <c r="BJ275" t="s">
        <v>32</v>
      </c>
      <c r="BK275">
        <f t="shared" si="108"/>
        <v>156.30000000000001</v>
      </c>
      <c r="BM275" t="s">
        <v>33</v>
      </c>
      <c r="BN275">
        <v>118.1</v>
      </c>
    </row>
    <row r="276" spans="1:66" x14ac:dyDescent="0.3">
      <c r="A276" t="s">
        <v>33</v>
      </c>
      <c r="B276">
        <v>2015</v>
      </c>
      <c r="C276" t="s">
        <v>36</v>
      </c>
      <c r="D276">
        <v>124</v>
      </c>
      <c r="E276">
        <f t="shared" si="109"/>
        <v>124</v>
      </c>
      <c r="F276">
        <v>126.7</v>
      </c>
      <c r="G276">
        <f t="shared" si="110"/>
        <v>126.7</v>
      </c>
      <c r="H276">
        <v>113.5</v>
      </c>
      <c r="I276">
        <f t="shared" si="111"/>
        <v>113.5</v>
      </c>
      <c r="J276">
        <v>125.9</v>
      </c>
      <c r="K276">
        <f t="shared" si="112"/>
        <v>125.9</v>
      </c>
      <c r="L276">
        <v>104.8</v>
      </c>
      <c r="M276">
        <f t="shared" si="113"/>
        <v>104.8</v>
      </c>
      <c r="N276">
        <v>123.8</v>
      </c>
      <c r="O276">
        <f t="shared" si="114"/>
        <v>123.8</v>
      </c>
      <c r="P276">
        <v>131.4</v>
      </c>
      <c r="Q276">
        <f t="shared" si="115"/>
        <v>131.4</v>
      </c>
      <c r="R276">
        <v>127.2</v>
      </c>
      <c r="S276">
        <f t="shared" si="116"/>
        <v>127.2</v>
      </c>
      <c r="T276">
        <v>93.2</v>
      </c>
      <c r="U276">
        <f t="shared" si="117"/>
        <v>93.2</v>
      </c>
      <c r="V276">
        <v>127.4</v>
      </c>
      <c r="W276">
        <f t="shared" si="118"/>
        <v>127.4</v>
      </c>
      <c r="X276">
        <v>117</v>
      </c>
      <c r="Y276">
        <f t="shared" si="119"/>
        <v>117</v>
      </c>
      <c r="Z276">
        <v>129.19999999999999</v>
      </c>
      <c r="AA276">
        <f t="shared" si="120"/>
        <v>129.19999999999999</v>
      </c>
      <c r="AB276">
        <v>123.9</v>
      </c>
      <c r="AC276">
        <f t="shared" si="121"/>
        <v>123.9</v>
      </c>
      <c r="AD276">
        <v>128.80000000000001</v>
      </c>
      <c r="AE276">
        <f t="shared" si="122"/>
        <v>128.80000000000001</v>
      </c>
      <c r="AF276">
        <v>121.7</v>
      </c>
      <c r="AG276">
        <f t="shared" si="123"/>
        <v>121.7</v>
      </c>
      <c r="AH276">
        <v>116.9</v>
      </c>
      <c r="AI276">
        <f t="shared" si="124"/>
        <v>116.9</v>
      </c>
      <c r="AJ276">
        <v>120.9</v>
      </c>
      <c r="AK276">
        <f t="shared" si="125"/>
        <v>120.9</v>
      </c>
      <c r="AL276">
        <v>118.6</v>
      </c>
      <c r="AN276">
        <v>114.4</v>
      </c>
      <c r="AO276">
        <f t="shared" si="126"/>
        <v>114.4</v>
      </c>
      <c r="AP276">
        <v>118</v>
      </c>
      <c r="AQ276">
        <f t="shared" si="127"/>
        <v>118</v>
      </c>
      <c r="AR276">
        <v>114.3</v>
      </c>
      <c r="AS276">
        <f t="shared" si="128"/>
        <v>114.3</v>
      </c>
      <c r="AT276">
        <v>108.4</v>
      </c>
      <c r="AU276">
        <f t="shared" si="129"/>
        <v>108.4</v>
      </c>
      <c r="AV276">
        <v>115.4</v>
      </c>
      <c r="AW276">
        <f t="shared" si="130"/>
        <v>115.4</v>
      </c>
      <c r="AX276">
        <v>120.6</v>
      </c>
      <c r="AY276">
        <f t="shared" si="131"/>
        <v>120.6</v>
      </c>
      <c r="AZ276">
        <v>111.3</v>
      </c>
      <c r="BA276">
        <f t="shared" si="132"/>
        <v>111.3</v>
      </c>
      <c r="BB276">
        <v>113.8</v>
      </c>
      <c r="BC276">
        <f t="shared" si="133"/>
        <v>113.8</v>
      </c>
      <c r="BD276">
        <v>119.1</v>
      </c>
      <c r="BE276">
        <f t="shared" si="134"/>
        <v>119.1</v>
      </c>
      <c r="BG276" t="s">
        <v>33</v>
      </c>
      <c r="BH276">
        <v>2020</v>
      </c>
      <c r="BI276" t="s">
        <v>42</v>
      </c>
      <c r="BJ276">
        <v>156.30000000000001</v>
      </c>
      <c r="BK276">
        <f t="shared" si="108"/>
        <v>156.30000000000001</v>
      </c>
      <c r="BM276" t="s">
        <v>33</v>
      </c>
      <c r="BN276">
        <v>118.6</v>
      </c>
    </row>
    <row r="277" spans="1:66" x14ac:dyDescent="0.3">
      <c r="A277" t="s">
        <v>33</v>
      </c>
      <c r="B277">
        <v>2015</v>
      </c>
      <c r="C277" t="s">
        <v>37</v>
      </c>
      <c r="D277">
        <v>123.8</v>
      </c>
      <c r="E277">
        <f t="shared" si="109"/>
        <v>123.8</v>
      </c>
      <c r="F277">
        <v>128.19999999999999</v>
      </c>
      <c r="G277">
        <f t="shared" si="110"/>
        <v>128.19999999999999</v>
      </c>
      <c r="H277">
        <v>110</v>
      </c>
      <c r="I277">
        <f t="shared" si="111"/>
        <v>110</v>
      </c>
      <c r="J277">
        <v>126.3</v>
      </c>
      <c r="K277">
        <f t="shared" si="112"/>
        <v>126.3</v>
      </c>
      <c r="L277">
        <v>104.5</v>
      </c>
      <c r="M277">
        <f t="shared" si="113"/>
        <v>104.5</v>
      </c>
      <c r="N277">
        <v>130.6</v>
      </c>
      <c r="O277">
        <f t="shared" si="114"/>
        <v>130.6</v>
      </c>
      <c r="P277">
        <v>130.80000000000001</v>
      </c>
      <c r="Q277">
        <f t="shared" si="115"/>
        <v>130.80000000000001</v>
      </c>
      <c r="R277">
        <v>131.30000000000001</v>
      </c>
      <c r="S277">
        <f t="shared" si="116"/>
        <v>131.30000000000001</v>
      </c>
      <c r="T277">
        <v>91.6</v>
      </c>
      <c r="U277">
        <f t="shared" si="117"/>
        <v>91.6</v>
      </c>
      <c r="V277">
        <v>127.7</v>
      </c>
      <c r="W277">
        <f t="shared" si="118"/>
        <v>127.7</v>
      </c>
      <c r="X277">
        <v>117.2</v>
      </c>
      <c r="Y277">
        <f t="shared" si="119"/>
        <v>117.2</v>
      </c>
      <c r="Z277">
        <v>129.5</v>
      </c>
      <c r="AA277">
        <f t="shared" si="120"/>
        <v>129.5</v>
      </c>
      <c r="AB277">
        <v>124.6</v>
      </c>
      <c r="AC277">
        <f t="shared" si="121"/>
        <v>124.6</v>
      </c>
      <c r="AD277">
        <v>130.1</v>
      </c>
      <c r="AE277">
        <f t="shared" si="122"/>
        <v>130.1</v>
      </c>
      <c r="AF277">
        <v>122.1</v>
      </c>
      <c r="AG277">
        <f t="shared" si="123"/>
        <v>122.1</v>
      </c>
      <c r="AH277">
        <v>117.2</v>
      </c>
      <c r="AI277">
        <f t="shared" si="124"/>
        <v>117.2</v>
      </c>
      <c r="AJ277">
        <v>121.3</v>
      </c>
      <c r="AK277">
        <f t="shared" si="125"/>
        <v>121.3</v>
      </c>
      <c r="AL277">
        <v>119.2</v>
      </c>
      <c r="AN277">
        <v>114.7</v>
      </c>
      <c r="AO277">
        <f t="shared" si="126"/>
        <v>114.7</v>
      </c>
      <c r="AP277">
        <v>118.4</v>
      </c>
      <c r="AQ277">
        <f t="shared" si="127"/>
        <v>118.4</v>
      </c>
      <c r="AR277">
        <v>114.6</v>
      </c>
      <c r="AS277">
        <f t="shared" si="128"/>
        <v>114.6</v>
      </c>
      <c r="AT277">
        <v>108.4</v>
      </c>
      <c r="AU277">
        <f t="shared" si="129"/>
        <v>108.4</v>
      </c>
      <c r="AV277">
        <v>115.6</v>
      </c>
      <c r="AW277">
        <f t="shared" si="130"/>
        <v>115.6</v>
      </c>
      <c r="AX277">
        <v>121.7</v>
      </c>
      <c r="AY277">
        <f t="shared" si="131"/>
        <v>121.7</v>
      </c>
      <c r="AZ277">
        <v>111.8</v>
      </c>
      <c r="BA277">
        <f t="shared" si="132"/>
        <v>111.8</v>
      </c>
      <c r="BB277">
        <v>114.2</v>
      </c>
      <c r="BC277">
        <f t="shared" si="133"/>
        <v>114.2</v>
      </c>
      <c r="BD277">
        <v>119.7</v>
      </c>
      <c r="BE277">
        <f t="shared" si="134"/>
        <v>119.7</v>
      </c>
      <c r="BG277" t="s">
        <v>34</v>
      </c>
      <c r="BH277">
        <v>2020</v>
      </c>
      <c r="BI277" t="s">
        <v>42</v>
      </c>
      <c r="BJ277">
        <v>156.30000000000001</v>
      </c>
      <c r="BK277">
        <f t="shared" si="108"/>
        <v>156.30000000000001</v>
      </c>
      <c r="BM277" t="s">
        <v>33</v>
      </c>
      <c r="BN277">
        <v>119.2</v>
      </c>
    </row>
    <row r="278" spans="1:66" x14ac:dyDescent="0.3">
      <c r="A278" t="s">
        <v>33</v>
      </c>
      <c r="B278">
        <v>2015</v>
      </c>
      <c r="C278" t="s">
        <v>38</v>
      </c>
      <c r="D278">
        <v>123.8</v>
      </c>
      <c r="E278">
        <f t="shared" si="109"/>
        <v>123.8</v>
      </c>
      <c r="F278">
        <v>129.69999999999999</v>
      </c>
      <c r="G278">
        <f t="shared" si="110"/>
        <v>129.69999999999999</v>
      </c>
      <c r="H278">
        <v>111.3</v>
      </c>
      <c r="I278">
        <f t="shared" si="111"/>
        <v>111.3</v>
      </c>
      <c r="J278">
        <v>126.6</v>
      </c>
      <c r="K278">
        <f t="shared" si="112"/>
        <v>126.6</v>
      </c>
      <c r="L278">
        <v>105.2</v>
      </c>
      <c r="M278">
        <f t="shared" si="113"/>
        <v>105.2</v>
      </c>
      <c r="N278">
        <v>130.80000000000001</v>
      </c>
      <c r="O278">
        <f t="shared" si="114"/>
        <v>130.80000000000001</v>
      </c>
      <c r="P278">
        <v>135.6</v>
      </c>
      <c r="Q278">
        <f t="shared" si="115"/>
        <v>135.6</v>
      </c>
      <c r="R278">
        <v>142.6</v>
      </c>
      <c r="S278">
        <f t="shared" si="116"/>
        <v>142.6</v>
      </c>
      <c r="T278">
        <v>90.8</v>
      </c>
      <c r="U278">
        <f t="shared" si="117"/>
        <v>90.8</v>
      </c>
      <c r="V278">
        <v>128.80000000000001</v>
      </c>
      <c r="W278">
        <f t="shared" si="118"/>
        <v>128.80000000000001</v>
      </c>
      <c r="X278">
        <v>117.7</v>
      </c>
      <c r="Y278">
        <f t="shared" si="119"/>
        <v>117.7</v>
      </c>
      <c r="Z278">
        <v>129.9</v>
      </c>
      <c r="AA278">
        <f t="shared" si="120"/>
        <v>129.9</v>
      </c>
      <c r="AB278">
        <v>126.1</v>
      </c>
      <c r="AC278">
        <f t="shared" si="121"/>
        <v>126.1</v>
      </c>
      <c r="AD278">
        <v>131.30000000000001</v>
      </c>
      <c r="AE278">
        <f t="shared" si="122"/>
        <v>131.30000000000001</v>
      </c>
      <c r="AF278">
        <v>122.4</v>
      </c>
      <c r="AG278">
        <f t="shared" si="123"/>
        <v>122.4</v>
      </c>
      <c r="AH278">
        <v>117.4</v>
      </c>
      <c r="AI278">
        <f t="shared" si="124"/>
        <v>117.4</v>
      </c>
      <c r="AJ278">
        <v>121.6</v>
      </c>
      <c r="AK278">
        <f t="shared" si="125"/>
        <v>121.6</v>
      </c>
      <c r="AL278">
        <v>119.6</v>
      </c>
      <c r="AN278">
        <v>114.9</v>
      </c>
      <c r="AO278">
        <f t="shared" si="126"/>
        <v>114.9</v>
      </c>
      <c r="AP278">
        <v>118.7</v>
      </c>
      <c r="AQ278">
        <f t="shared" si="127"/>
        <v>118.7</v>
      </c>
      <c r="AR278">
        <v>114.9</v>
      </c>
      <c r="AS278">
        <f t="shared" si="128"/>
        <v>114.9</v>
      </c>
      <c r="AT278">
        <v>110.8</v>
      </c>
      <c r="AU278">
        <f t="shared" si="129"/>
        <v>110.8</v>
      </c>
      <c r="AV278">
        <v>116</v>
      </c>
      <c r="AW278">
        <f t="shared" si="130"/>
        <v>116</v>
      </c>
      <c r="AX278">
        <v>122</v>
      </c>
      <c r="AY278">
        <f t="shared" si="131"/>
        <v>122</v>
      </c>
      <c r="AZ278">
        <v>112.4</v>
      </c>
      <c r="BA278">
        <f t="shared" si="132"/>
        <v>112.4</v>
      </c>
      <c r="BB278">
        <v>115.2</v>
      </c>
      <c r="BC278">
        <f t="shared" si="133"/>
        <v>115.2</v>
      </c>
      <c r="BD278">
        <v>120.7</v>
      </c>
      <c r="BE278">
        <f t="shared" si="134"/>
        <v>120.7</v>
      </c>
      <c r="BG278" t="s">
        <v>30</v>
      </c>
      <c r="BH278">
        <v>2020</v>
      </c>
      <c r="BI278" t="s">
        <v>43</v>
      </c>
      <c r="BJ278" t="s">
        <v>32</v>
      </c>
      <c r="BK278">
        <f t="shared" si="108"/>
        <v>156.5</v>
      </c>
      <c r="BM278" t="s">
        <v>33</v>
      </c>
      <c r="BN278">
        <v>119.6</v>
      </c>
    </row>
    <row r="279" spans="1:66" x14ac:dyDescent="0.3">
      <c r="A279" t="s">
        <v>33</v>
      </c>
      <c r="B279">
        <v>2015</v>
      </c>
      <c r="C279" t="s">
        <v>39</v>
      </c>
      <c r="D279">
        <v>123.6</v>
      </c>
      <c r="E279">
        <f t="shared" si="109"/>
        <v>123.6</v>
      </c>
      <c r="F279">
        <v>134.4</v>
      </c>
      <c r="G279">
        <f t="shared" si="110"/>
        <v>134.4</v>
      </c>
      <c r="H279">
        <v>120.9</v>
      </c>
      <c r="I279">
        <f t="shared" si="111"/>
        <v>120.9</v>
      </c>
      <c r="J279">
        <v>127.3</v>
      </c>
      <c r="K279">
        <f t="shared" si="112"/>
        <v>127.3</v>
      </c>
      <c r="L279">
        <v>106</v>
      </c>
      <c r="M279">
        <f t="shared" si="113"/>
        <v>106</v>
      </c>
      <c r="N279">
        <v>132.30000000000001</v>
      </c>
      <c r="O279">
        <f t="shared" si="114"/>
        <v>132.30000000000001</v>
      </c>
      <c r="P279">
        <v>146.69999999999999</v>
      </c>
      <c r="Q279">
        <f t="shared" si="115"/>
        <v>146.69999999999999</v>
      </c>
      <c r="R279">
        <v>148.1</v>
      </c>
      <c r="S279">
        <f t="shared" si="116"/>
        <v>148.1</v>
      </c>
      <c r="T279">
        <v>89.8</v>
      </c>
      <c r="U279">
        <f t="shared" si="117"/>
        <v>89.8</v>
      </c>
      <c r="V279">
        <v>130.5</v>
      </c>
      <c r="W279">
        <f t="shared" si="118"/>
        <v>130.5</v>
      </c>
      <c r="X279">
        <v>118</v>
      </c>
      <c r="Y279">
        <f t="shared" si="119"/>
        <v>118</v>
      </c>
      <c r="Z279">
        <v>130.5</v>
      </c>
      <c r="AA279">
        <f t="shared" si="120"/>
        <v>130.5</v>
      </c>
      <c r="AB279">
        <v>128.5</v>
      </c>
      <c r="AC279">
        <f t="shared" si="121"/>
        <v>128.5</v>
      </c>
      <c r="AD279">
        <v>132.1</v>
      </c>
      <c r="AE279">
        <f t="shared" si="122"/>
        <v>132.1</v>
      </c>
      <c r="AF279">
        <v>123.2</v>
      </c>
      <c r="AG279">
        <f t="shared" si="123"/>
        <v>123.2</v>
      </c>
      <c r="AH279">
        <v>117.6</v>
      </c>
      <c r="AI279">
        <f t="shared" si="124"/>
        <v>117.6</v>
      </c>
      <c r="AJ279">
        <v>122.3</v>
      </c>
      <c r="AK279">
        <f t="shared" si="125"/>
        <v>122.3</v>
      </c>
      <c r="AL279">
        <v>119</v>
      </c>
      <c r="AN279">
        <v>115.1</v>
      </c>
      <c r="AO279">
        <f t="shared" si="126"/>
        <v>115.1</v>
      </c>
      <c r="AP279">
        <v>119.2</v>
      </c>
      <c r="AQ279">
        <f t="shared" si="127"/>
        <v>119.2</v>
      </c>
      <c r="AR279">
        <v>115.4</v>
      </c>
      <c r="AS279">
        <f t="shared" si="128"/>
        <v>115.4</v>
      </c>
      <c r="AT279">
        <v>111.7</v>
      </c>
      <c r="AU279">
        <f t="shared" si="129"/>
        <v>111.7</v>
      </c>
      <c r="AV279">
        <v>116.2</v>
      </c>
      <c r="AW279">
        <f t="shared" si="130"/>
        <v>116.2</v>
      </c>
      <c r="AX279">
        <v>123.8</v>
      </c>
      <c r="AY279">
        <f t="shared" si="131"/>
        <v>123.8</v>
      </c>
      <c r="AZ279">
        <v>112.5</v>
      </c>
      <c r="BA279">
        <f t="shared" si="132"/>
        <v>112.5</v>
      </c>
      <c r="BB279">
        <v>116</v>
      </c>
      <c r="BC279">
        <f t="shared" si="133"/>
        <v>116</v>
      </c>
      <c r="BD279">
        <v>121.7</v>
      </c>
      <c r="BE279">
        <f t="shared" si="134"/>
        <v>121.7</v>
      </c>
      <c r="BG279" t="s">
        <v>33</v>
      </c>
      <c r="BH279">
        <v>2020</v>
      </c>
      <c r="BI279" t="s">
        <v>43</v>
      </c>
      <c r="BJ279">
        <v>156.5</v>
      </c>
      <c r="BK279">
        <f t="shared" si="108"/>
        <v>156.5</v>
      </c>
      <c r="BM279" t="s">
        <v>33</v>
      </c>
      <c r="BN279">
        <v>119</v>
      </c>
    </row>
    <row r="280" spans="1:66" x14ac:dyDescent="0.3">
      <c r="A280" t="s">
        <v>33</v>
      </c>
      <c r="B280">
        <v>2015</v>
      </c>
      <c r="C280" t="s">
        <v>40</v>
      </c>
      <c r="D280">
        <v>123.2</v>
      </c>
      <c r="E280">
        <f t="shared" si="109"/>
        <v>123.2</v>
      </c>
      <c r="F280">
        <v>134.30000000000001</v>
      </c>
      <c r="G280">
        <f t="shared" si="110"/>
        <v>134.30000000000001</v>
      </c>
      <c r="H280">
        <v>119.5</v>
      </c>
      <c r="I280">
        <f t="shared" si="111"/>
        <v>119.5</v>
      </c>
      <c r="J280">
        <v>127.7</v>
      </c>
      <c r="K280">
        <f t="shared" si="112"/>
        <v>127.7</v>
      </c>
      <c r="L280">
        <v>106.3</v>
      </c>
      <c r="M280">
        <f t="shared" si="113"/>
        <v>106.3</v>
      </c>
      <c r="N280">
        <v>132.80000000000001</v>
      </c>
      <c r="O280">
        <f t="shared" si="114"/>
        <v>132.80000000000001</v>
      </c>
      <c r="P280">
        <v>153.5</v>
      </c>
      <c r="Q280">
        <f t="shared" si="115"/>
        <v>153.5</v>
      </c>
      <c r="R280">
        <v>149.5</v>
      </c>
      <c r="S280">
        <f t="shared" si="116"/>
        <v>149.5</v>
      </c>
      <c r="T280">
        <v>85.7</v>
      </c>
      <c r="U280">
        <f t="shared" si="117"/>
        <v>85.7</v>
      </c>
      <c r="V280">
        <v>131.5</v>
      </c>
      <c r="W280">
        <f t="shared" si="118"/>
        <v>131.5</v>
      </c>
      <c r="X280">
        <v>118.3</v>
      </c>
      <c r="Y280">
        <f t="shared" si="119"/>
        <v>118.3</v>
      </c>
      <c r="Z280">
        <v>131.1</v>
      </c>
      <c r="AA280">
        <f t="shared" si="120"/>
        <v>131.1</v>
      </c>
      <c r="AB280">
        <v>129.5</v>
      </c>
      <c r="AC280">
        <f t="shared" si="121"/>
        <v>129.5</v>
      </c>
      <c r="AD280">
        <v>133.1</v>
      </c>
      <c r="AE280">
        <f t="shared" si="122"/>
        <v>133.1</v>
      </c>
      <c r="AF280">
        <v>123.5</v>
      </c>
      <c r="AG280">
        <f t="shared" si="123"/>
        <v>123.5</v>
      </c>
      <c r="AH280">
        <v>117.9</v>
      </c>
      <c r="AI280">
        <f t="shared" si="124"/>
        <v>117.9</v>
      </c>
      <c r="AJ280">
        <v>122.7</v>
      </c>
      <c r="AK280">
        <f t="shared" si="125"/>
        <v>122.7</v>
      </c>
      <c r="AL280">
        <v>119.9</v>
      </c>
      <c r="AN280">
        <v>115.3</v>
      </c>
      <c r="AO280">
        <f t="shared" si="126"/>
        <v>115.3</v>
      </c>
      <c r="AP280">
        <v>119.5</v>
      </c>
      <c r="AQ280">
        <f t="shared" si="127"/>
        <v>119.5</v>
      </c>
      <c r="AR280">
        <v>116</v>
      </c>
      <c r="AS280">
        <f t="shared" si="128"/>
        <v>116</v>
      </c>
      <c r="AT280">
        <v>111.5</v>
      </c>
      <c r="AU280">
        <f t="shared" si="129"/>
        <v>111.5</v>
      </c>
      <c r="AV280">
        <v>116.6</v>
      </c>
      <c r="AW280">
        <f t="shared" si="130"/>
        <v>116.6</v>
      </c>
      <c r="AX280">
        <v>125.4</v>
      </c>
      <c r="AY280">
        <f t="shared" si="131"/>
        <v>125.4</v>
      </c>
      <c r="AZ280">
        <v>111.7</v>
      </c>
      <c r="BA280">
        <f t="shared" si="132"/>
        <v>111.7</v>
      </c>
      <c r="BB280">
        <v>116.3</v>
      </c>
      <c r="BC280">
        <f t="shared" si="133"/>
        <v>116.3</v>
      </c>
      <c r="BD280">
        <v>122.4</v>
      </c>
      <c r="BE280">
        <f t="shared" si="134"/>
        <v>122.4</v>
      </c>
      <c r="BG280" t="s">
        <v>34</v>
      </c>
      <c r="BH280">
        <v>2020</v>
      </c>
      <c r="BI280" t="s">
        <v>43</v>
      </c>
      <c r="BJ280">
        <v>156.5</v>
      </c>
      <c r="BK280">
        <f t="shared" si="108"/>
        <v>156.5</v>
      </c>
      <c r="BM280" t="s">
        <v>33</v>
      </c>
      <c r="BN280">
        <v>119.9</v>
      </c>
    </row>
    <row r="281" spans="1:66" x14ac:dyDescent="0.3">
      <c r="A281" t="s">
        <v>33</v>
      </c>
      <c r="B281">
        <v>2015</v>
      </c>
      <c r="C281" t="s">
        <v>41</v>
      </c>
      <c r="D281">
        <v>123.1</v>
      </c>
      <c r="E281">
        <f t="shared" si="109"/>
        <v>123.1</v>
      </c>
      <c r="F281">
        <v>131.69999999999999</v>
      </c>
      <c r="G281">
        <f t="shared" si="110"/>
        <v>131.69999999999999</v>
      </c>
      <c r="H281">
        <v>118.1</v>
      </c>
      <c r="I281">
        <f t="shared" si="111"/>
        <v>118.1</v>
      </c>
      <c r="J281">
        <v>128</v>
      </c>
      <c r="K281">
        <f t="shared" si="112"/>
        <v>128</v>
      </c>
      <c r="L281">
        <v>106.8</v>
      </c>
      <c r="M281">
        <f t="shared" si="113"/>
        <v>106.8</v>
      </c>
      <c r="N281">
        <v>130.1</v>
      </c>
      <c r="O281">
        <f t="shared" si="114"/>
        <v>130.1</v>
      </c>
      <c r="P281">
        <v>165.5</v>
      </c>
      <c r="Q281">
        <f t="shared" si="115"/>
        <v>165.5</v>
      </c>
      <c r="R281">
        <v>156</v>
      </c>
      <c r="S281">
        <f t="shared" si="116"/>
        <v>156</v>
      </c>
      <c r="T281">
        <v>85.3</v>
      </c>
      <c r="U281">
        <f t="shared" si="117"/>
        <v>85.3</v>
      </c>
      <c r="V281">
        <v>132.69999999999999</v>
      </c>
      <c r="W281">
        <f t="shared" si="118"/>
        <v>132.69999999999999</v>
      </c>
      <c r="X281">
        <v>118.8</v>
      </c>
      <c r="Y281">
        <f t="shared" si="119"/>
        <v>118.8</v>
      </c>
      <c r="Z281">
        <v>131.69999999999999</v>
      </c>
      <c r="AA281">
        <f t="shared" si="120"/>
        <v>131.69999999999999</v>
      </c>
      <c r="AB281">
        <v>131.1</v>
      </c>
      <c r="AC281">
        <f t="shared" si="121"/>
        <v>131.1</v>
      </c>
      <c r="AD281">
        <v>134.19999999999999</v>
      </c>
      <c r="AE281">
        <f t="shared" si="122"/>
        <v>134.19999999999999</v>
      </c>
      <c r="AF281">
        <v>123.7</v>
      </c>
      <c r="AG281">
        <f t="shared" si="123"/>
        <v>123.7</v>
      </c>
      <c r="AH281">
        <v>118.2</v>
      </c>
      <c r="AI281">
        <f t="shared" si="124"/>
        <v>118.2</v>
      </c>
      <c r="AJ281">
        <v>122.9</v>
      </c>
      <c r="AK281">
        <f t="shared" si="125"/>
        <v>122.9</v>
      </c>
      <c r="AL281">
        <v>120.9</v>
      </c>
      <c r="AN281">
        <v>115.3</v>
      </c>
      <c r="AO281">
        <f t="shared" si="126"/>
        <v>115.3</v>
      </c>
      <c r="AP281">
        <v>120</v>
      </c>
      <c r="AQ281">
        <f t="shared" si="127"/>
        <v>120</v>
      </c>
      <c r="AR281">
        <v>116.6</v>
      </c>
      <c r="AS281">
        <f t="shared" si="128"/>
        <v>116.6</v>
      </c>
      <c r="AT281">
        <v>109.9</v>
      </c>
      <c r="AU281">
        <f t="shared" si="129"/>
        <v>109.9</v>
      </c>
      <c r="AV281">
        <v>117.2</v>
      </c>
      <c r="AW281">
        <f t="shared" si="130"/>
        <v>117.2</v>
      </c>
      <c r="AX281">
        <v>126.2</v>
      </c>
      <c r="AY281">
        <f t="shared" si="131"/>
        <v>126.2</v>
      </c>
      <c r="AZ281">
        <v>112</v>
      </c>
      <c r="BA281">
        <f t="shared" si="132"/>
        <v>112</v>
      </c>
      <c r="BB281">
        <v>116.2</v>
      </c>
      <c r="BC281">
        <f t="shared" si="133"/>
        <v>116.2</v>
      </c>
      <c r="BD281">
        <v>123.2</v>
      </c>
      <c r="BE281">
        <f t="shared" si="134"/>
        <v>123.2</v>
      </c>
      <c r="BG281" t="s">
        <v>30</v>
      </c>
      <c r="BH281">
        <v>2020</v>
      </c>
      <c r="BI281" t="s">
        <v>45</v>
      </c>
      <c r="BJ281" t="s">
        <v>32</v>
      </c>
      <c r="BK281">
        <f t="shared" si="108"/>
        <v>158</v>
      </c>
      <c r="BM281" t="s">
        <v>33</v>
      </c>
      <c r="BN281">
        <v>120.9</v>
      </c>
    </row>
    <row r="282" spans="1:66" x14ac:dyDescent="0.3">
      <c r="A282" t="s">
        <v>33</v>
      </c>
      <c r="B282">
        <v>2015</v>
      </c>
      <c r="C282" t="s">
        <v>42</v>
      </c>
      <c r="D282">
        <v>123.4</v>
      </c>
      <c r="E282">
        <f t="shared" si="109"/>
        <v>123.4</v>
      </c>
      <c r="F282">
        <v>129</v>
      </c>
      <c r="G282">
        <f t="shared" si="110"/>
        <v>129</v>
      </c>
      <c r="H282">
        <v>115.6</v>
      </c>
      <c r="I282">
        <f t="shared" si="111"/>
        <v>115.6</v>
      </c>
      <c r="J282">
        <v>128.30000000000001</v>
      </c>
      <c r="K282">
        <f t="shared" si="112"/>
        <v>128.30000000000001</v>
      </c>
      <c r="L282">
        <v>107</v>
      </c>
      <c r="M282">
        <f t="shared" si="113"/>
        <v>107</v>
      </c>
      <c r="N282">
        <v>124</v>
      </c>
      <c r="O282">
        <f t="shared" si="114"/>
        <v>124</v>
      </c>
      <c r="P282">
        <v>168.5</v>
      </c>
      <c r="Q282">
        <f t="shared" si="115"/>
        <v>168.5</v>
      </c>
      <c r="R282">
        <v>165.4</v>
      </c>
      <c r="S282">
        <f t="shared" si="116"/>
        <v>165.4</v>
      </c>
      <c r="T282">
        <v>86.3</v>
      </c>
      <c r="U282">
        <f t="shared" si="117"/>
        <v>86.3</v>
      </c>
      <c r="V282">
        <v>134.4</v>
      </c>
      <c r="W282">
        <f t="shared" si="118"/>
        <v>134.4</v>
      </c>
      <c r="X282">
        <v>119.1</v>
      </c>
      <c r="Y282">
        <f t="shared" si="119"/>
        <v>119.1</v>
      </c>
      <c r="Z282">
        <v>132.30000000000001</v>
      </c>
      <c r="AA282">
        <f t="shared" si="120"/>
        <v>132.30000000000001</v>
      </c>
      <c r="AB282">
        <v>131.5</v>
      </c>
      <c r="AC282">
        <f t="shared" si="121"/>
        <v>131.5</v>
      </c>
      <c r="AD282">
        <v>134.69999999999999</v>
      </c>
      <c r="AE282">
        <f t="shared" si="122"/>
        <v>134.69999999999999</v>
      </c>
      <c r="AF282">
        <v>124</v>
      </c>
      <c r="AG282">
        <f t="shared" si="123"/>
        <v>124</v>
      </c>
      <c r="AH282">
        <v>118.6</v>
      </c>
      <c r="AI282">
        <f t="shared" si="124"/>
        <v>118.6</v>
      </c>
      <c r="AJ282">
        <v>123.2</v>
      </c>
      <c r="AK282">
        <f t="shared" si="125"/>
        <v>123.2</v>
      </c>
      <c r="AL282">
        <v>121.6</v>
      </c>
      <c r="AN282">
        <v>115.1</v>
      </c>
      <c r="AO282">
        <f t="shared" si="126"/>
        <v>115.1</v>
      </c>
      <c r="AP282">
        <v>120.4</v>
      </c>
      <c r="AQ282">
        <f t="shared" si="127"/>
        <v>120.4</v>
      </c>
      <c r="AR282">
        <v>117.1</v>
      </c>
      <c r="AS282">
        <f t="shared" si="128"/>
        <v>117.1</v>
      </c>
      <c r="AT282">
        <v>109.1</v>
      </c>
      <c r="AU282">
        <f t="shared" si="129"/>
        <v>109.1</v>
      </c>
      <c r="AV282">
        <v>117.3</v>
      </c>
      <c r="AW282">
        <f t="shared" si="130"/>
        <v>117.3</v>
      </c>
      <c r="AX282">
        <v>126.5</v>
      </c>
      <c r="AY282">
        <f t="shared" si="131"/>
        <v>126.5</v>
      </c>
      <c r="AZ282">
        <v>112.9</v>
      </c>
      <c r="BA282">
        <f t="shared" si="132"/>
        <v>112.9</v>
      </c>
      <c r="BB282">
        <v>116.2</v>
      </c>
      <c r="BC282">
        <f t="shared" si="133"/>
        <v>116.2</v>
      </c>
      <c r="BD282">
        <v>123.5</v>
      </c>
      <c r="BE282">
        <f t="shared" si="134"/>
        <v>123.5</v>
      </c>
      <c r="BG282" t="s">
        <v>33</v>
      </c>
      <c r="BH282">
        <v>2020</v>
      </c>
      <c r="BI282" t="s">
        <v>45</v>
      </c>
      <c r="BJ282">
        <v>158</v>
      </c>
      <c r="BK282">
        <f t="shared" si="108"/>
        <v>158</v>
      </c>
      <c r="BM282" t="s">
        <v>33</v>
      </c>
      <c r="BN282">
        <v>121.6</v>
      </c>
    </row>
    <row r="283" spans="1:66" x14ac:dyDescent="0.3">
      <c r="A283" t="s">
        <v>33</v>
      </c>
      <c r="B283">
        <v>2015</v>
      </c>
      <c r="C283" t="s">
        <v>43</v>
      </c>
      <c r="D283">
        <v>123.6</v>
      </c>
      <c r="E283">
        <f t="shared" si="109"/>
        <v>123.6</v>
      </c>
      <c r="F283">
        <v>128.6</v>
      </c>
      <c r="G283">
        <f t="shared" si="110"/>
        <v>128.6</v>
      </c>
      <c r="H283">
        <v>115.9</v>
      </c>
      <c r="I283">
        <f t="shared" si="111"/>
        <v>115.9</v>
      </c>
      <c r="J283">
        <v>128.5</v>
      </c>
      <c r="K283">
        <f t="shared" si="112"/>
        <v>128.5</v>
      </c>
      <c r="L283">
        <v>109</v>
      </c>
      <c r="M283">
        <f t="shared" si="113"/>
        <v>109</v>
      </c>
      <c r="N283">
        <v>124.1</v>
      </c>
      <c r="O283">
        <f t="shared" si="114"/>
        <v>124.1</v>
      </c>
      <c r="P283">
        <v>165.8</v>
      </c>
      <c r="Q283">
        <f t="shared" si="115"/>
        <v>165.8</v>
      </c>
      <c r="R283">
        <v>187.2</v>
      </c>
      <c r="S283">
        <f t="shared" si="116"/>
        <v>187.2</v>
      </c>
      <c r="T283">
        <v>89.4</v>
      </c>
      <c r="U283">
        <f t="shared" si="117"/>
        <v>89.4</v>
      </c>
      <c r="V283">
        <v>135.80000000000001</v>
      </c>
      <c r="W283">
        <f t="shared" si="118"/>
        <v>135.80000000000001</v>
      </c>
      <c r="X283">
        <v>119.4</v>
      </c>
      <c r="Y283">
        <f t="shared" si="119"/>
        <v>119.4</v>
      </c>
      <c r="Z283">
        <v>132.9</v>
      </c>
      <c r="AA283">
        <f t="shared" si="120"/>
        <v>132.9</v>
      </c>
      <c r="AB283">
        <v>132.6</v>
      </c>
      <c r="AC283">
        <f t="shared" si="121"/>
        <v>132.6</v>
      </c>
      <c r="AD283">
        <v>135.30000000000001</v>
      </c>
      <c r="AE283">
        <f t="shared" si="122"/>
        <v>135.30000000000001</v>
      </c>
      <c r="AF283">
        <v>124.4</v>
      </c>
      <c r="AG283">
        <f t="shared" si="123"/>
        <v>124.4</v>
      </c>
      <c r="AH283">
        <v>118.8</v>
      </c>
      <c r="AI283">
        <f t="shared" si="124"/>
        <v>118.8</v>
      </c>
      <c r="AJ283">
        <v>123.6</v>
      </c>
      <c r="AK283">
        <f t="shared" si="125"/>
        <v>123.6</v>
      </c>
      <c r="AL283">
        <v>122.4</v>
      </c>
      <c r="AN283">
        <v>114.9</v>
      </c>
      <c r="AO283">
        <f t="shared" si="126"/>
        <v>114.9</v>
      </c>
      <c r="AP283">
        <v>120.7</v>
      </c>
      <c r="AQ283">
        <f t="shared" si="127"/>
        <v>120.7</v>
      </c>
      <c r="AR283">
        <v>117.7</v>
      </c>
      <c r="AS283">
        <f t="shared" si="128"/>
        <v>117.7</v>
      </c>
      <c r="AT283">
        <v>109.3</v>
      </c>
      <c r="AU283">
        <f t="shared" si="129"/>
        <v>109.3</v>
      </c>
      <c r="AV283">
        <v>117.7</v>
      </c>
      <c r="AW283">
        <f t="shared" si="130"/>
        <v>117.7</v>
      </c>
      <c r="AX283">
        <v>126.5</v>
      </c>
      <c r="AY283">
        <f t="shared" si="131"/>
        <v>126.5</v>
      </c>
      <c r="AZ283">
        <v>113.5</v>
      </c>
      <c r="BA283">
        <f t="shared" si="132"/>
        <v>113.5</v>
      </c>
      <c r="BB283">
        <v>116.5</v>
      </c>
      <c r="BC283">
        <f t="shared" si="133"/>
        <v>116.5</v>
      </c>
      <c r="BD283">
        <v>124.2</v>
      </c>
      <c r="BE283">
        <f t="shared" si="134"/>
        <v>124.2</v>
      </c>
      <c r="BG283" t="s">
        <v>34</v>
      </c>
      <c r="BH283">
        <v>2020</v>
      </c>
      <c r="BI283" t="s">
        <v>45</v>
      </c>
      <c r="BJ283">
        <v>158</v>
      </c>
      <c r="BK283">
        <f t="shared" si="108"/>
        <v>158</v>
      </c>
      <c r="BM283" t="s">
        <v>33</v>
      </c>
      <c r="BN283">
        <v>122.4</v>
      </c>
    </row>
    <row r="284" spans="1:66" x14ac:dyDescent="0.3">
      <c r="A284" t="s">
        <v>33</v>
      </c>
      <c r="B284">
        <v>2015</v>
      </c>
      <c r="C284" t="s">
        <v>45</v>
      </c>
      <c r="D284">
        <v>124</v>
      </c>
      <c r="E284">
        <f t="shared" si="109"/>
        <v>124</v>
      </c>
      <c r="F284">
        <v>129.80000000000001</v>
      </c>
      <c r="G284">
        <f t="shared" si="110"/>
        <v>129.80000000000001</v>
      </c>
      <c r="H284">
        <v>121.5</v>
      </c>
      <c r="I284">
        <f t="shared" si="111"/>
        <v>121.5</v>
      </c>
      <c r="J284">
        <v>128.6</v>
      </c>
      <c r="K284">
        <f t="shared" si="112"/>
        <v>128.6</v>
      </c>
      <c r="L284">
        <v>110</v>
      </c>
      <c r="M284">
        <f t="shared" si="113"/>
        <v>110</v>
      </c>
      <c r="N284">
        <v>123.7</v>
      </c>
      <c r="O284">
        <f t="shared" si="114"/>
        <v>123.7</v>
      </c>
      <c r="P284">
        <v>164.6</v>
      </c>
      <c r="Q284">
        <f t="shared" si="115"/>
        <v>164.6</v>
      </c>
      <c r="R284">
        <v>191.6</v>
      </c>
      <c r="S284">
        <f t="shared" si="116"/>
        <v>191.6</v>
      </c>
      <c r="T284">
        <v>90.8</v>
      </c>
      <c r="U284">
        <f t="shared" si="117"/>
        <v>90.8</v>
      </c>
      <c r="V284">
        <v>137.1</v>
      </c>
      <c r="W284">
        <f t="shared" si="118"/>
        <v>137.1</v>
      </c>
      <c r="X284">
        <v>119.8</v>
      </c>
      <c r="Y284">
        <f t="shared" si="119"/>
        <v>119.8</v>
      </c>
      <c r="Z284">
        <v>133.69999999999999</v>
      </c>
      <c r="AA284">
        <f t="shared" si="120"/>
        <v>133.69999999999999</v>
      </c>
      <c r="AB284">
        <v>133.30000000000001</v>
      </c>
      <c r="AC284">
        <f t="shared" si="121"/>
        <v>133.30000000000001</v>
      </c>
      <c r="AD284">
        <v>137.6</v>
      </c>
      <c r="AE284">
        <f t="shared" si="122"/>
        <v>137.6</v>
      </c>
      <c r="AF284">
        <v>125</v>
      </c>
      <c r="AG284">
        <f t="shared" si="123"/>
        <v>125</v>
      </c>
      <c r="AH284">
        <v>119.3</v>
      </c>
      <c r="AI284">
        <f t="shared" si="124"/>
        <v>119.3</v>
      </c>
      <c r="AJ284">
        <v>124.2</v>
      </c>
      <c r="AK284">
        <f t="shared" si="125"/>
        <v>124.2</v>
      </c>
      <c r="AL284">
        <v>122.9</v>
      </c>
      <c r="AN284">
        <v>115.1</v>
      </c>
      <c r="AO284">
        <f t="shared" si="126"/>
        <v>115.1</v>
      </c>
      <c r="AP284">
        <v>121</v>
      </c>
      <c r="AQ284">
        <f t="shared" si="127"/>
        <v>121</v>
      </c>
      <c r="AR284">
        <v>118.1</v>
      </c>
      <c r="AS284">
        <f t="shared" si="128"/>
        <v>118.1</v>
      </c>
      <c r="AT284">
        <v>109.3</v>
      </c>
      <c r="AU284">
        <f t="shared" si="129"/>
        <v>109.3</v>
      </c>
      <c r="AV284">
        <v>117.9</v>
      </c>
      <c r="AW284">
        <f t="shared" si="130"/>
        <v>117.9</v>
      </c>
      <c r="AX284">
        <v>126.6</v>
      </c>
      <c r="AY284">
        <f t="shared" si="131"/>
        <v>126.6</v>
      </c>
      <c r="AZ284">
        <v>113.3</v>
      </c>
      <c r="BA284">
        <f t="shared" si="132"/>
        <v>113.3</v>
      </c>
      <c r="BB284">
        <v>116.6</v>
      </c>
      <c r="BC284">
        <f t="shared" si="133"/>
        <v>116.6</v>
      </c>
      <c r="BD284">
        <v>124.6</v>
      </c>
      <c r="BE284">
        <f t="shared" si="134"/>
        <v>124.6</v>
      </c>
      <c r="BG284" t="s">
        <v>30</v>
      </c>
      <c r="BH284">
        <v>2020</v>
      </c>
      <c r="BI284" t="s">
        <v>46</v>
      </c>
      <c r="BJ284" t="s">
        <v>32</v>
      </c>
      <c r="BK284">
        <f t="shared" si="108"/>
        <v>158.4</v>
      </c>
      <c r="BM284" t="s">
        <v>33</v>
      </c>
      <c r="BN284">
        <v>122.9</v>
      </c>
    </row>
    <row r="285" spans="1:66" x14ac:dyDescent="0.3">
      <c r="A285" t="s">
        <v>33</v>
      </c>
      <c r="B285">
        <v>2015</v>
      </c>
      <c r="C285" t="s">
        <v>46</v>
      </c>
      <c r="D285">
        <v>124.3</v>
      </c>
      <c r="E285">
        <f t="shared" si="109"/>
        <v>124.3</v>
      </c>
      <c r="F285">
        <v>131.69999999999999</v>
      </c>
      <c r="G285">
        <f t="shared" si="110"/>
        <v>131.69999999999999</v>
      </c>
      <c r="H285">
        <v>127.1</v>
      </c>
      <c r="I285">
        <f t="shared" si="111"/>
        <v>127.1</v>
      </c>
      <c r="J285">
        <v>128.6</v>
      </c>
      <c r="K285">
        <f t="shared" si="112"/>
        <v>128.6</v>
      </c>
      <c r="L285">
        <v>110</v>
      </c>
      <c r="M285">
        <f t="shared" si="113"/>
        <v>110</v>
      </c>
      <c r="N285">
        <v>120.8</v>
      </c>
      <c r="O285">
        <f t="shared" si="114"/>
        <v>120.8</v>
      </c>
      <c r="P285">
        <v>149</v>
      </c>
      <c r="Q285">
        <f t="shared" si="115"/>
        <v>149</v>
      </c>
      <c r="R285">
        <v>190.1</v>
      </c>
      <c r="S285">
        <f t="shared" si="116"/>
        <v>190.1</v>
      </c>
      <c r="T285">
        <v>92.7</v>
      </c>
      <c r="U285">
        <f t="shared" si="117"/>
        <v>92.7</v>
      </c>
      <c r="V285">
        <v>138.6</v>
      </c>
      <c r="W285">
        <f t="shared" si="118"/>
        <v>138.6</v>
      </c>
      <c r="X285">
        <v>120.2</v>
      </c>
      <c r="Y285">
        <f t="shared" si="119"/>
        <v>120.2</v>
      </c>
      <c r="Z285">
        <v>134.19999999999999</v>
      </c>
      <c r="AA285">
        <f t="shared" si="120"/>
        <v>134.19999999999999</v>
      </c>
      <c r="AB285">
        <v>131.5</v>
      </c>
      <c r="AC285">
        <f t="shared" si="121"/>
        <v>131.5</v>
      </c>
      <c r="AD285">
        <v>138.19999999999999</v>
      </c>
      <c r="AE285">
        <f t="shared" si="122"/>
        <v>138.19999999999999</v>
      </c>
      <c r="AF285">
        <v>125.4</v>
      </c>
      <c r="AG285">
        <f t="shared" si="123"/>
        <v>125.4</v>
      </c>
      <c r="AH285">
        <v>119.5</v>
      </c>
      <c r="AI285">
        <f t="shared" si="124"/>
        <v>119.5</v>
      </c>
      <c r="AJ285">
        <v>124.5</v>
      </c>
      <c r="AK285">
        <f t="shared" si="125"/>
        <v>124.5</v>
      </c>
      <c r="AL285">
        <v>122.4</v>
      </c>
      <c r="AN285">
        <v>116</v>
      </c>
      <c r="AO285">
        <f t="shared" si="126"/>
        <v>116</v>
      </c>
      <c r="AP285">
        <v>121</v>
      </c>
      <c r="AQ285">
        <f t="shared" si="127"/>
        <v>121</v>
      </c>
      <c r="AR285">
        <v>118.6</v>
      </c>
      <c r="AS285">
        <f t="shared" si="128"/>
        <v>118.6</v>
      </c>
      <c r="AT285">
        <v>109.3</v>
      </c>
      <c r="AU285">
        <f t="shared" si="129"/>
        <v>109.3</v>
      </c>
      <c r="AV285">
        <v>118.1</v>
      </c>
      <c r="AW285">
        <f t="shared" si="130"/>
        <v>118.1</v>
      </c>
      <c r="AX285">
        <v>126.6</v>
      </c>
      <c r="AY285">
        <f t="shared" si="131"/>
        <v>126.6</v>
      </c>
      <c r="AZ285">
        <v>113.2</v>
      </c>
      <c r="BA285">
        <f t="shared" si="132"/>
        <v>113.2</v>
      </c>
      <c r="BB285">
        <v>116.7</v>
      </c>
      <c r="BC285">
        <f t="shared" si="133"/>
        <v>116.7</v>
      </c>
      <c r="BD285">
        <v>124</v>
      </c>
      <c r="BE285">
        <f t="shared" si="134"/>
        <v>124</v>
      </c>
      <c r="BG285" t="s">
        <v>33</v>
      </c>
      <c r="BH285">
        <v>2020</v>
      </c>
      <c r="BI285" t="s">
        <v>46</v>
      </c>
      <c r="BJ285">
        <v>158.4</v>
      </c>
      <c r="BK285">
        <f t="shared" si="108"/>
        <v>158.4</v>
      </c>
      <c r="BM285" t="s">
        <v>33</v>
      </c>
      <c r="BN285">
        <v>122.4</v>
      </c>
    </row>
    <row r="286" spans="1:66" x14ac:dyDescent="0.3">
      <c r="A286" t="s">
        <v>33</v>
      </c>
      <c r="B286">
        <v>2016</v>
      </c>
      <c r="C286" t="s">
        <v>31</v>
      </c>
      <c r="D286">
        <v>124.7</v>
      </c>
      <c r="E286">
        <f t="shared" si="109"/>
        <v>124.7</v>
      </c>
      <c r="F286">
        <v>135.9</v>
      </c>
      <c r="G286">
        <f t="shared" si="110"/>
        <v>135.9</v>
      </c>
      <c r="H286">
        <v>132</v>
      </c>
      <c r="I286">
        <f t="shared" si="111"/>
        <v>132</v>
      </c>
      <c r="J286">
        <v>129.19999999999999</v>
      </c>
      <c r="K286">
        <f t="shared" si="112"/>
        <v>129.19999999999999</v>
      </c>
      <c r="L286">
        <v>109.7</v>
      </c>
      <c r="M286">
        <f t="shared" si="113"/>
        <v>109.7</v>
      </c>
      <c r="N286">
        <v>119</v>
      </c>
      <c r="O286">
        <f t="shared" si="114"/>
        <v>119</v>
      </c>
      <c r="P286">
        <v>144.1</v>
      </c>
      <c r="Q286">
        <f t="shared" si="115"/>
        <v>144.1</v>
      </c>
      <c r="R286">
        <v>184.2</v>
      </c>
      <c r="S286">
        <f t="shared" si="116"/>
        <v>184.2</v>
      </c>
      <c r="T286">
        <v>96.7</v>
      </c>
      <c r="U286">
        <f t="shared" si="117"/>
        <v>96.7</v>
      </c>
      <c r="V286">
        <v>139.5</v>
      </c>
      <c r="W286">
        <f t="shared" si="118"/>
        <v>139.5</v>
      </c>
      <c r="X286">
        <v>120.5</v>
      </c>
      <c r="Y286">
        <f t="shared" si="119"/>
        <v>120.5</v>
      </c>
      <c r="Z286">
        <v>134.69999999999999</v>
      </c>
      <c r="AA286">
        <f t="shared" si="120"/>
        <v>134.69999999999999</v>
      </c>
      <c r="AB286">
        <v>131.19999999999999</v>
      </c>
      <c r="AC286">
        <f t="shared" si="121"/>
        <v>131.19999999999999</v>
      </c>
      <c r="AD286">
        <v>139.5</v>
      </c>
      <c r="AE286">
        <f t="shared" si="122"/>
        <v>139.5</v>
      </c>
      <c r="AF286">
        <v>125.8</v>
      </c>
      <c r="AG286">
        <f t="shared" si="123"/>
        <v>125.8</v>
      </c>
      <c r="AH286">
        <v>119.8</v>
      </c>
      <c r="AI286">
        <f t="shared" si="124"/>
        <v>119.8</v>
      </c>
      <c r="AJ286">
        <v>124.9</v>
      </c>
      <c r="AK286">
        <f t="shared" si="125"/>
        <v>124.9</v>
      </c>
      <c r="AL286">
        <v>123.4</v>
      </c>
      <c r="AN286">
        <v>116.9</v>
      </c>
      <c r="AO286">
        <f t="shared" si="126"/>
        <v>116.9</v>
      </c>
      <c r="AP286">
        <v>121.6</v>
      </c>
      <c r="AQ286">
        <f t="shared" si="127"/>
        <v>121.6</v>
      </c>
      <c r="AR286">
        <v>119.1</v>
      </c>
      <c r="AS286">
        <f t="shared" si="128"/>
        <v>119.1</v>
      </c>
      <c r="AT286">
        <v>108.9</v>
      </c>
      <c r="AU286">
        <f t="shared" si="129"/>
        <v>108.9</v>
      </c>
      <c r="AV286">
        <v>118.5</v>
      </c>
      <c r="AW286">
        <f t="shared" si="130"/>
        <v>118.5</v>
      </c>
      <c r="AX286">
        <v>126.4</v>
      </c>
      <c r="AY286">
        <f t="shared" si="131"/>
        <v>126.4</v>
      </c>
      <c r="AZ286">
        <v>114</v>
      </c>
      <c r="BA286">
        <f t="shared" si="132"/>
        <v>114</v>
      </c>
      <c r="BB286">
        <v>116.8</v>
      </c>
      <c r="BC286">
        <f t="shared" si="133"/>
        <v>116.8</v>
      </c>
      <c r="BD286">
        <v>124.2</v>
      </c>
      <c r="BE286">
        <f t="shared" si="134"/>
        <v>124.2</v>
      </c>
      <c r="BG286" t="s">
        <v>34</v>
      </c>
      <c r="BH286">
        <v>2020</v>
      </c>
      <c r="BI286" t="s">
        <v>46</v>
      </c>
      <c r="BJ286">
        <v>158.4</v>
      </c>
      <c r="BK286">
        <f t="shared" si="108"/>
        <v>158.4</v>
      </c>
      <c r="BM286" t="s">
        <v>33</v>
      </c>
      <c r="BN286">
        <v>123.4</v>
      </c>
    </row>
    <row r="287" spans="1:66" x14ac:dyDescent="0.3">
      <c r="A287" t="s">
        <v>33</v>
      </c>
      <c r="B287">
        <v>2016</v>
      </c>
      <c r="C287" t="s">
        <v>35</v>
      </c>
      <c r="D287">
        <v>124.8</v>
      </c>
      <c r="E287">
        <f t="shared" si="109"/>
        <v>124.8</v>
      </c>
      <c r="F287">
        <v>135.1</v>
      </c>
      <c r="G287">
        <f t="shared" si="110"/>
        <v>135.1</v>
      </c>
      <c r="H287">
        <v>130.30000000000001</v>
      </c>
      <c r="I287">
        <f t="shared" si="111"/>
        <v>130.30000000000001</v>
      </c>
      <c r="J287">
        <v>129.6</v>
      </c>
      <c r="K287">
        <f t="shared" si="112"/>
        <v>129.6</v>
      </c>
      <c r="L287">
        <v>108.4</v>
      </c>
      <c r="M287">
        <f t="shared" si="113"/>
        <v>108.4</v>
      </c>
      <c r="N287">
        <v>118.6</v>
      </c>
      <c r="O287">
        <f t="shared" si="114"/>
        <v>118.6</v>
      </c>
      <c r="P287">
        <v>129.19999999999999</v>
      </c>
      <c r="Q287">
        <f t="shared" si="115"/>
        <v>129.19999999999999</v>
      </c>
      <c r="R287">
        <v>176.4</v>
      </c>
      <c r="S287">
        <f t="shared" si="116"/>
        <v>176.4</v>
      </c>
      <c r="T287">
        <v>99.1</v>
      </c>
      <c r="U287">
        <f t="shared" si="117"/>
        <v>99.1</v>
      </c>
      <c r="V287">
        <v>139.69999999999999</v>
      </c>
      <c r="W287">
        <f t="shared" si="118"/>
        <v>139.69999999999999</v>
      </c>
      <c r="X287">
        <v>120.6</v>
      </c>
      <c r="Y287">
        <f t="shared" si="119"/>
        <v>120.6</v>
      </c>
      <c r="Z287">
        <v>135.19999999999999</v>
      </c>
      <c r="AA287">
        <f t="shared" si="120"/>
        <v>135.19999999999999</v>
      </c>
      <c r="AB287">
        <v>129.1</v>
      </c>
      <c r="AC287">
        <f t="shared" si="121"/>
        <v>129.1</v>
      </c>
      <c r="AD287">
        <v>140</v>
      </c>
      <c r="AE287">
        <f t="shared" si="122"/>
        <v>140</v>
      </c>
      <c r="AF287">
        <v>126.2</v>
      </c>
      <c r="AG287">
        <f t="shared" si="123"/>
        <v>126.2</v>
      </c>
      <c r="AH287">
        <v>120.1</v>
      </c>
      <c r="AI287">
        <f t="shared" si="124"/>
        <v>120.1</v>
      </c>
      <c r="AJ287">
        <v>125.3</v>
      </c>
      <c r="AK287">
        <f t="shared" si="125"/>
        <v>125.3</v>
      </c>
      <c r="AL287">
        <v>124.4</v>
      </c>
      <c r="AN287">
        <v>116</v>
      </c>
      <c r="AO287">
        <f t="shared" si="126"/>
        <v>116</v>
      </c>
      <c r="AP287">
        <v>121.8</v>
      </c>
      <c r="AQ287">
        <f t="shared" si="127"/>
        <v>121.8</v>
      </c>
      <c r="AR287">
        <v>119.5</v>
      </c>
      <c r="AS287">
        <f t="shared" si="128"/>
        <v>119.5</v>
      </c>
      <c r="AT287">
        <v>109.1</v>
      </c>
      <c r="AU287">
        <f t="shared" si="129"/>
        <v>109.1</v>
      </c>
      <c r="AV287">
        <v>118.8</v>
      </c>
      <c r="AW287">
        <f t="shared" si="130"/>
        <v>118.8</v>
      </c>
      <c r="AX287">
        <v>126.3</v>
      </c>
      <c r="AY287">
        <f t="shared" si="131"/>
        <v>126.3</v>
      </c>
      <c r="AZ287">
        <v>116.2</v>
      </c>
      <c r="BA287">
        <f t="shared" si="132"/>
        <v>116.2</v>
      </c>
      <c r="BB287">
        <v>117.2</v>
      </c>
      <c r="BC287">
        <f t="shared" si="133"/>
        <v>117.2</v>
      </c>
      <c r="BD287">
        <v>123.8</v>
      </c>
      <c r="BE287">
        <f t="shared" si="134"/>
        <v>123.8</v>
      </c>
      <c r="BG287" t="s">
        <v>30</v>
      </c>
      <c r="BH287">
        <v>2021</v>
      </c>
      <c r="BI287" t="s">
        <v>31</v>
      </c>
      <c r="BJ287" t="s">
        <v>32</v>
      </c>
      <c r="BK287">
        <f t="shared" si="108"/>
        <v>157.69999999999999</v>
      </c>
      <c r="BM287" t="s">
        <v>33</v>
      </c>
      <c r="BN287">
        <v>124.4</v>
      </c>
    </row>
    <row r="288" spans="1:66" x14ac:dyDescent="0.3">
      <c r="A288" t="s">
        <v>33</v>
      </c>
      <c r="B288">
        <v>2016</v>
      </c>
      <c r="C288" t="s">
        <v>36</v>
      </c>
      <c r="D288">
        <v>124.8</v>
      </c>
      <c r="E288">
        <f t="shared" si="109"/>
        <v>124.8</v>
      </c>
      <c r="F288">
        <v>136.30000000000001</v>
      </c>
      <c r="G288">
        <f t="shared" si="110"/>
        <v>136.30000000000001</v>
      </c>
      <c r="H288">
        <v>123.7</v>
      </c>
      <c r="I288">
        <f t="shared" si="111"/>
        <v>123.7</v>
      </c>
      <c r="J288">
        <v>129.69999999999999</v>
      </c>
      <c r="K288">
        <f t="shared" si="112"/>
        <v>129.69999999999999</v>
      </c>
      <c r="L288">
        <v>107.9</v>
      </c>
      <c r="M288">
        <f t="shared" si="113"/>
        <v>107.9</v>
      </c>
      <c r="N288">
        <v>119.9</v>
      </c>
      <c r="O288">
        <f t="shared" si="114"/>
        <v>119.9</v>
      </c>
      <c r="P288">
        <v>128.1</v>
      </c>
      <c r="Q288">
        <f t="shared" si="115"/>
        <v>128.1</v>
      </c>
      <c r="R288">
        <v>170.3</v>
      </c>
      <c r="S288">
        <f t="shared" si="116"/>
        <v>170.3</v>
      </c>
      <c r="T288">
        <v>101.8</v>
      </c>
      <c r="U288">
        <f t="shared" si="117"/>
        <v>101.8</v>
      </c>
      <c r="V288">
        <v>140.1</v>
      </c>
      <c r="W288">
        <f t="shared" si="118"/>
        <v>140.1</v>
      </c>
      <c r="X288">
        <v>120.7</v>
      </c>
      <c r="Y288">
        <f t="shared" si="119"/>
        <v>120.7</v>
      </c>
      <c r="Z288">
        <v>135.4</v>
      </c>
      <c r="AA288">
        <f t="shared" si="120"/>
        <v>135.4</v>
      </c>
      <c r="AB288">
        <v>128.9</v>
      </c>
      <c r="AC288">
        <f t="shared" si="121"/>
        <v>128.9</v>
      </c>
      <c r="AD288">
        <v>140.6</v>
      </c>
      <c r="AE288">
        <f t="shared" si="122"/>
        <v>140.6</v>
      </c>
      <c r="AF288">
        <v>126.4</v>
      </c>
      <c r="AG288">
        <f t="shared" si="123"/>
        <v>126.4</v>
      </c>
      <c r="AH288">
        <v>120.3</v>
      </c>
      <c r="AI288">
        <f t="shared" si="124"/>
        <v>120.3</v>
      </c>
      <c r="AJ288">
        <v>125.5</v>
      </c>
      <c r="AK288">
        <f t="shared" si="125"/>
        <v>125.5</v>
      </c>
      <c r="AL288">
        <v>124.9</v>
      </c>
      <c r="AN288">
        <v>114.8</v>
      </c>
      <c r="AO288">
        <f t="shared" si="126"/>
        <v>114.8</v>
      </c>
      <c r="AP288">
        <v>122.3</v>
      </c>
      <c r="AQ288">
        <f t="shared" si="127"/>
        <v>122.3</v>
      </c>
      <c r="AR288">
        <v>119.7</v>
      </c>
      <c r="AS288">
        <f t="shared" si="128"/>
        <v>119.7</v>
      </c>
      <c r="AT288">
        <v>108.5</v>
      </c>
      <c r="AU288">
        <f t="shared" si="129"/>
        <v>108.5</v>
      </c>
      <c r="AV288">
        <v>119.1</v>
      </c>
      <c r="AW288">
        <f t="shared" si="130"/>
        <v>119.1</v>
      </c>
      <c r="AX288">
        <v>126.4</v>
      </c>
      <c r="AY288">
        <f t="shared" si="131"/>
        <v>126.4</v>
      </c>
      <c r="AZ288">
        <v>117.1</v>
      </c>
      <c r="BA288">
        <f t="shared" si="132"/>
        <v>117.1</v>
      </c>
      <c r="BB288">
        <v>117.3</v>
      </c>
      <c r="BC288">
        <f t="shared" si="133"/>
        <v>117.3</v>
      </c>
      <c r="BD288">
        <v>123.8</v>
      </c>
      <c r="BE288">
        <f t="shared" si="134"/>
        <v>123.8</v>
      </c>
      <c r="BG288" t="s">
        <v>33</v>
      </c>
      <c r="BH288">
        <v>2021</v>
      </c>
      <c r="BI288" t="s">
        <v>31</v>
      </c>
      <c r="BJ288">
        <v>157.69999999999999</v>
      </c>
      <c r="BK288">
        <f t="shared" si="108"/>
        <v>157.69999999999999</v>
      </c>
      <c r="BM288" t="s">
        <v>33</v>
      </c>
      <c r="BN288">
        <v>124.9</v>
      </c>
    </row>
    <row r="289" spans="1:66" x14ac:dyDescent="0.3">
      <c r="A289" t="s">
        <v>33</v>
      </c>
      <c r="B289">
        <v>2016</v>
      </c>
      <c r="C289" t="s">
        <v>37</v>
      </c>
      <c r="D289">
        <v>124.9</v>
      </c>
      <c r="E289">
        <f t="shared" si="109"/>
        <v>124.9</v>
      </c>
      <c r="F289">
        <v>139.30000000000001</v>
      </c>
      <c r="G289">
        <f t="shared" si="110"/>
        <v>139.30000000000001</v>
      </c>
      <c r="H289">
        <v>119.9</v>
      </c>
      <c r="I289">
        <f t="shared" si="111"/>
        <v>119.9</v>
      </c>
      <c r="J289">
        <v>130.19999999999999</v>
      </c>
      <c r="K289">
        <f t="shared" si="112"/>
        <v>130.19999999999999</v>
      </c>
      <c r="L289">
        <v>108.9</v>
      </c>
      <c r="M289">
        <f t="shared" si="113"/>
        <v>108.9</v>
      </c>
      <c r="N289">
        <v>131.1</v>
      </c>
      <c r="O289">
        <f t="shared" si="114"/>
        <v>131.1</v>
      </c>
      <c r="P289">
        <v>136.80000000000001</v>
      </c>
      <c r="Q289">
        <f t="shared" si="115"/>
        <v>136.80000000000001</v>
      </c>
      <c r="R289">
        <v>176.9</v>
      </c>
      <c r="S289">
        <f t="shared" si="116"/>
        <v>176.9</v>
      </c>
      <c r="T289">
        <v>109.1</v>
      </c>
      <c r="U289">
        <f t="shared" si="117"/>
        <v>109.1</v>
      </c>
      <c r="V289">
        <v>140.4</v>
      </c>
      <c r="W289">
        <f t="shared" si="118"/>
        <v>140.4</v>
      </c>
      <c r="X289">
        <v>121.1</v>
      </c>
      <c r="Y289">
        <f t="shared" si="119"/>
        <v>121.1</v>
      </c>
      <c r="Z289">
        <v>135.9</v>
      </c>
      <c r="AA289">
        <f t="shared" si="120"/>
        <v>135.9</v>
      </c>
      <c r="AB289">
        <v>131.80000000000001</v>
      </c>
      <c r="AC289">
        <f t="shared" si="121"/>
        <v>131.80000000000001</v>
      </c>
      <c r="AD289">
        <v>141.5</v>
      </c>
      <c r="AE289">
        <f t="shared" si="122"/>
        <v>141.5</v>
      </c>
      <c r="AF289">
        <v>126.8</v>
      </c>
      <c r="AG289">
        <f t="shared" si="123"/>
        <v>126.8</v>
      </c>
      <c r="AH289">
        <v>120.5</v>
      </c>
      <c r="AI289">
        <f t="shared" si="124"/>
        <v>120.5</v>
      </c>
      <c r="AJ289">
        <v>125.8</v>
      </c>
      <c r="AK289">
        <f t="shared" si="125"/>
        <v>125.8</v>
      </c>
      <c r="AL289">
        <v>125.6</v>
      </c>
      <c r="AN289">
        <v>114.6</v>
      </c>
      <c r="AO289">
        <f t="shared" si="126"/>
        <v>114.6</v>
      </c>
      <c r="AP289">
        <v>122.8</v>
      </c>
      <c r="AQ289">
        <f t="shared" si="127"/>
        <v>122.8</v>
      </c>
      <c r="AR289">
        <v>120</v>
      </c>
      <c r="AS289">
        <f t="shared" si="128"/>
        <v>120</v>
      </c>
      <c r="AT289">
        <v>110</v>
      </c>
      <c r="AU289">
        <f t="shared" si="129"/>
        <v>110</v>
      </c>
      <c r="AV289">
        <v>119.5</v>
      </c>
      <c r="AW289">
        <f t="shared" si="130"/>
        <v>119.5</v>
      </c>
      <c r="AX289">
        <v>127.6</v>
      </c>
      <c r="AY289">
        <f t="shared" si="131"/>
        <v>127.6</v>
      </c>
      <c r="AZ289">
        <v>117.6</v>
      </c>
      <c r="BA289">
        <f t="shared" si="132"/>
        <v>117.6</v>
      </c>
      <c r="BB289">
        <v>118.2</v>
      </c>
      <c r="BC289">
        <f t="shared" si="133"/>
        <v>118.2</v>
      </c>
      <c r="BD289">
        <v>125.3</v>
      </c>
      <c r="BE289">
        <f t="shared" si="134"/>
        <v>125.3</v>
      </c>
      <c r="BG289" t="s">
        <v>34</v>
      </c>
      <c r="BH289">
        <v>2021</v>
      </c>
      <c r="BI289" t="s">
        <v>31</v>
      </c>
      <c r="BJ289">
        <v>157.69999999999999</v>
      </c>
      <c r="BK289">
        <f t="shared" si="108"/>
        <v>157.69999999999999</v>
      </c>
      <c r="BM289" t="s">
        <v>33</v>
      </c>
      <c r="BN289">
        <v>125.6</v>
      </c>
    </row>
    <row r="290" spans="1:66" x14ac:dyDescent="0.3">
      <c r="A290" t="s">
        <v>33</v>
      </c>
      <c r="B290">
        <v>2016</v>
      </c>
      <c r="C290" t="s">
        <v>38</v>
      </c>
      <c r="D290">
        <v>125</v>
      </c>
      <c r="E290">
        <f t="shared" si="109"/>
        <v>125</v>
      </c>
      <c r="F290">
        <v>142.1</v>
      </c>
      <c r="G290">
        <f t="shared" si="110"/>
        <v>142.1</v>
      </c>
      <c r="H290">
        <v>127</v>
      </c>
      <c r="I290">
        <f t="shared" si="111"/>
        <v>127</v>
      </c>
      <c r="J290">
        <v>130.4</v>
      </c>
      <c r="K290">
        <f t="shared" si="112"/>
        <v>130.4</v>
      </c>
      <c r="L290">
        <v>109.6</v>
      </c>
      <c r="M290">
        <f t="shared" si="113"/>
        <v>109.6</v>
      </c>
      <c r="N290">
        <v>133.5</v>
      </c>
      <c r="O290">
        <f t="shared" si="114"/>
        <v>133.5</v>
      </c>
      <c r="P290">
        <v>151.4</v>
      </c>
      <c r="Q290">
        <f t="shared" si="115"/>
        <v>151.4</v>
      </c>
      <c r="R290">
        <v>182.8</v>
      </c>
      <c r="S290">
        <f t="shared" si="116"/>
        <v>182.8</v>
      </c>
      <c r="T290">
        <v>111.1</v>
      </c>
      <c r="U290">
        <f t="shared" si="117"/>
        <v>111.1</v>
      </c>
      <c r="V290">
        <v>141.5</v>
      </c>
      <c r="W290">
        <f t="shared" si="118"/>
        <v>141.5</v>
      </c>
      <c r="X290">
        <v>121.5</v>
      </c>
      <c r="Y290">
        <f t="shared" si="119"/>
        <v>121.5</v>
      </c>
      <c r="Z290">
        <v>136.30000000000001</v>
      </c>
      <c r="AA290">
        <f t="shared" si="120"/>
        <v>136.30000000000001</v>
      </c>
      <c r="AB290">
        <v>134.6</v>
      </c>
      <c r="AC290">
        <f t="shared" si="121"/>
        <v>134.6</v>
      </c>
      <c r="AD290">
        <v>142.19999999999999</v>
      </c>
      <c r="AE290">
        <f t="shared" si="122"/>
        <v>142.19999999999999</v>
      </c>
      <c r="AF290">
        <v>127.2</v>
      </c>
      <c r="AG290">
        <f t="shared" si="123"/>
        <v>127.2</v>
      </c>
      <c r="AH290">
        <v>120.7</v>
      </c>
      <c r="AI290">
        <f t="shared" si="124"/>
        <v>120.7</v>
      </c>
      <c r="AJ290">
        <v>126.2</v>
      </c>
      <c r="AK290">
        <f t="shared" si="125"/>
        <v>126.2</v>
      </c>
      <c r="AL290">
        <v>126</v>
      </c>
      <c r="AN290">
        <v>115</v>
      </c>
      <c r="AO290">
        <f t="shared" si="126"/>
        <v>115</v>
      </c>
      <c r="AP290">
        <v>123.2</v>
      </c>
      <c r="AQ290">
        <f t="shared" si="127"/>
        <v>123.2</v>
      </c>
      <c r="AR290">
        <v>120.3</v>
      </c>
      <c r="AS290">
        <f t="shared" si="128"/>
        <v>120.3</v>
      </c>
      <c r="AT290">
        <v>110.7</v>
      </c>
      <c r="AU290">
        <f t="shared" si="129"/>
        <v>110.7</v>
      </c>
      <c r="AV290">
        <v>119.8</v>
      </c>
      <c r="AW290">
        <f t="shared" si="130"/>
        <v>119.8</v>
      </c>
      <c r="AX290">
        <v>128</v>
      </c>
      <c r="AY290">
        <f t="shared" si="131"/>
        <v>128</v>
      </c>
      <c r="AZ290">
        <v>118.5</v>
      </c>
      <c r="BA290">
        <f t="shared" si="132"/>
        <v>118.5</v>
      </c>
      <c r="BB290">
        <v>118.7</v>
      </c>
      <c r="BC290">
        <f t="shared" si="133"/>
        <v>118.7</v>
      </c>
      <c r="BD290">
        <v>126.6</v>
      </c>
      <c r="BE290">
        <f t="shared" si="134"/>
        <v>126.6</v>
      </c>
      <c r="BG290" t="s">
        <v>30</v>
      </c>
      <c r="BH290">
        <v>2021</v>
      </c>
      <c r="BI290" t="s">
        <v>35</v>
      </c>
      <c r="BJ290" t="s">
        <v>32</v>
      </c>
      <c r="BK290">
        <f t="shared" si="108"/>
        <v>159.80000000000001</v>
      </c>
      <c r="BM290" t="s">
        <v>33</v>
      </c>
      <c r="BN290">
        <v>126</v>
      </c>
    </row>
    <row r="291" spans="1:66" x14ac:dyDescent="0.3">
      <c r="A291" t="s">
        <v>33</v>
      </c>
      <c r="B291">
        <v>2016</v>
      </c>
      <c r="C291" t="s">
        <v>39</v>
      </c>
      <c r="D291">
        <v>125.9</v>
      </c>
      <c r="E291">
        <f t="shared" si="109"/>
        <v>125.9</v>
      </c>
      <c r="F291">
        <v>143.9</v>
      </c>
      <c r="G291">
        <f t="shared" si="110"/>
        <v>143.9</v>
      </c>
      <c r="H291">
        <v>130.9</v>
      </c>
      <c r="I291">
        <f t="shared" si="111"/>
        <v>130.9</v>
      </c>
      <c r="J291">
        <v>131</v>
      </c>
      <c r="K291">
        <f t="shared" si="112"/>
        <v>131</v>
      </c>
      <c r="L291">
        <v>110.2</v>
      </c>
      <c r="M291">
        <f t="shared" si="113"/>
        <v>110.2</v>
      </c>
      <c r="N291">
        <v>135.5</v>
      </c>
      <c r="O291">
        <f t="shared" si="114"/>
        <v>135.5</v>
      </c>
      <c r="P291">
        <v>173.7</v>
      </c>
      <c r="Q291">
        <f t="shared" si="115"/>
        <v>173.7</v>
      </c>
      <c r="R291">
        <v>184.4</v>
      </c>
      <c r="S291">
        <f t="shared" si="116"/>
        <v>184.4</v>
      </c>
      <c r="T291">
        <v>112</v>
      </c>
      <c r="U291">
        <f t="shared" si="117"/>
        <v>112</v>
      </c>
      <c r="V291">
        <v>142.80000000000001</v>
      </c>
      <c r="W291">
        <f t="shared" si="118"/>
        <v>142.80000000000001</v>
      </c>
      <c r="X291">
        <v>121.6</v>
      </c>
      <c r="Y291">
        <f t="shared" si="119"/>
        <v>121.6</v>
      </c>
      <c r="Z291">
        <v>136.9</v>
      </c>
      <c r="AA291">
        <f t="shared" si="120"/>
        <v>136.9</v>
      </c>
      <c r="AB291">
        <v>138.19999999999999</v>
      </c>
      <c r="AC291">
        <f t="shared" si="121"/>
        <v>138.19999999999999</v>
      </c>
      <c r="AD291">
        <v>142.69999999999999</v>
      </c>
      <c r="AE291">
        <f t="shared" si="122"/>
        <v>142.69999999999999</v>
      </c>
      <c r="AF291">
        <v>127.6</v>
      </c>
      <c r="AG291">
        <f t="shared" si="123"/>
        <v>127.6</v>
      </c>
      <c r="AH291">
        <v>121.1</v>
      </c>
      <c r="AI291">
        <f t="shared" si="124"/>
        <v>121.1</v>
      </c>
      <c r="AJ291">
        <v>126.6</v>
      </c>
      <c r="AK291">
        <f t="shared" si="125"/>
        <v>126.6</v>
      </c>
      <c r="AL291">
        <v>125.5</v>
      </c>
      <c r="AN291">
        <v>115.5</v>
      </c>
      <c r="AO291">
        <f t="shared" si="126"/>
        <v>115.5</v>
      </c>
      <c r="AP291">
        <v>123.2</v>
      </c>
      <c r="AQ291">
        <f t="shared" si="127"/>
        <v>123.2</v>
      </c>
      <c r="AR291">
        <v>120.6</v>
      </c>
      <c r="AS291">
        <f t="shared" si="128"/>
        <v>120.6</v>
      </c>
      <c r="AT291">
        <v>112.3</v>
      </c>
      <c r="AU291">
        <f t="shared" si="129"/>
        <v>112.3</v>
      </c>
      <c r="AV291">
        <v>119.9</v>
      </c>
      <c r="AW291">
        <f t="shared" si="130"/>
        <v>119.9</v>
      </c>
      <c r="AX291">
        <v>129.30000000000001</v>
      </c>
      <c r="AY291">
        <f t="shared" si="131"/>
        <v>129.30000000000001</v>
      </c>
      <c r="AZ291">
        <v>118.8</v>
      </c>
      <c r="BA291">
        <f t="shared" si="132"/>
        <v>118.8</v>
      </c>
      <c r="BB291">
        <v>119.6</v>
      </c>
      <c r="BC291">
        <f t="shared" si="133"/>
        <v>119.6</v>
      </c>
      <c r="BD291">
        <v>128.1</v>
      </c>
      <c r="BE291">
        <f t="shared" si="134"/>
        <v>128.1</v>
      </c>
      <c r="BG291" t="s">
        <v>33</v>
      </c>
      <c r="BH291">
        <v>2021</v>
      </c>
      <c r="BI291" t="s">
        <v>35</v>
      </c>
      <c r="BJ291">
        <v>159.80000000000001</v>
      </c>
      <c r="BK291">
        <f t="shared" si="108"/>
        <v>159.80000000000001</v>
      </c>
      <c r="BM291" t="s">
        <v>33</v>
      </c>
      <c r="BN291">
        <v>125.5</v>
      </c>
    </row>
    <row r="292" spans="1:66" x14ac:dyDescent="0.3">
      <c r="A292" t="s">
        <v>33</v>
      </c>
      <c r="B292">
        <v>2016</v>
      </c>
      <c r="C292" t="s">
        <v>40</v>
      </c>
      <c r="D292">
        <v>126.8</v>
      </c>
      <c r="E292">
        <f t="shared" si="109"/>
        <v>126.8</v>
      </c>
      <c r="F292">
        <v>144.19999999999999</v>
      </c>
      <c r="G292">
        <f t="shared" si="110"/>
        <v>144.19999999999999</v>
      </c>
      <c r="H292">
        <v>136.6</v>
      </c>
      <c r="I292">
        <f t="shared" si="111"/>
        <v>136.6</v>
      </c>
      <c r="J292">
        <v>131.80000000000001</v>
      </c>
      <c r="K292">
        <f t="shared" si="112"/>
        <v>131.80000000000001</v>
      </c>
      <c r="L292">
        <v>111</v>
      </c>
      <c r="M292">
        <f t="shared" si="113"/>
        <v>111</v>
      </c>
      <c r="N292">
        <v>137</v>
      </c>
      <c r="O292">
        <f t="shared" si="114"/>
        <v>137</v>
      </c>
      <c r="P292">
        <v>179.5</v>
      </c>
      <c r="Q292">
        <f t="shared" si="115"/>
        <v>179.5</v>
      </c>
      <c r="R292">
        <v>188.4</v>
      </c>
      <c r="S292">
        <f t="shared" si="116"/>
        <v>188.4</v>
      </c>
      <c r="T292">
        <v>113.3</v>
      </c>
      <c r="U292">
        <f t="shared" si="117"/>
        <v>113.3</v>
      </c>
      <c r="V292">
        <v>143.9</v>
      </c>
      <c r="W292">
        <f t="shared" si="118"/>
        <v>143.9</v>
      </c>
      <c r="X292">
        <v>121.7</v>
      </c>
      <c r="Y292">
        <f t="shared" si="119"/>
        <v>121.7</v>
      </c>
      <c r="Z292">
        <v>137.5</v>
      </c>
      <c r="AA292">
        <f t="shared" si="120"/>
        <v>137.5</v>
      </c>
      <c r="AB292">
        <v>139.80000000000001</v>
      </c>
      <c r="AC292">
        <f t="shared" si="121"/>
        <v>139.80000000000001</v>
      </c>
      <c r="AD292">
        <v>142.9</v>
      </c>
      <c r="AE292">
        <f t="shared" si="122"/>
        <v>142.9</v>
      </c>
      <c r="AF292">
        <v>127.9</v>
      </c>
      <c r="AG292">
        <f t="shared" si="123"/>
        <v>127.9</v>
      </c>
      <c r="AH292">
        <v>121.1</v>
      </c>
      <c r="AI292">
        <f t="shared" si="124"/>
        <v>121.1</v>
      </c>
      <c r="AJ292">
        <v>126.9</v>
      </c>
      <c r="AK292">
        <f t="shared" si="125"/>
        <v>126.9</v>
      </c>
      <c r="AL292">
        <v>126.4</v>
      </c>
      <c r="AN292">
        <v>115.5</v>
      </c>
      <c r="AO292">
        <f t="shared" si="126"/>
        <v>115.5</v>
      </c>
      <c r="AP292">
        <v>123.5</v>
      </c>
      <c r="AQ292">
        <f t="shared" si="127"/>
        <v>123.5</v>
      </c>
      <c r="AR292">
        <v>120.9</v>
      </c>
      <c r="AS292">
        <f t="shared" si="128"/>
        <v>120.9</v>
      </c>
      <c r="AT292">
        <v>111.7</v>
      </c>
      <c r="AU292">
        <f t="shared" si="129"/>
        <v>111.7</v>
      </c>
      <c r="AV292">
        <v>120.3</v>
      </c>
      <c r="AW292">
        <f t="shared" si="130"/>
        <v>120.3</v>
      </c>
      <c r="AX292">
        <v>130.80000000000001</v>
      </c>
      <c r="AY292">
        <f t="shared" si="131"/>
        <v>130.80000000000001</v>
      </c>
      <c r="AZ292">
        <v>120</v>
      </c>
      <c r="BA292">
        <f t="shared" si="132"/>
        <v>120</v>
      </c>
      <c r="BB292">
        <v>119.9</v>
      </c>
      <c r="BC292">
        <f t="shared" si="133"/>
        <v>119.9</v>
      </c>
      <c r="BD292">
        <v>129</v>
      </c>
      <c r="BE292">
        <f t="shared" si="134"/>
        <v>129</v>
      </c>
      <c r="BG292" t="s">
        <v>34</v>
      </c>
      <c r="BH292">
        <v>2021</v>
      </c>
      <c r="BI292" t="s">
        <v>35</v>
      </c>
      <c r="BJ292">
        <v>159.80000000000001</v>
      </c>
      <c r="BK292">
        <f t="shared" si="108"/>
        <v>159.80000000000001</v>
      </c>
      <c r="BM292" t="s">
        <v>33</v>
      </c>
      <c r="BN292">
        <v>126.4</v>
      </c>
    </row>
    <row r="293" spans="1:66" x14ac:dyDescent="0.3">
      <c r="A293" t="s">
        <v>33</v>
      </c>
      <c r="B293">
        <v>2016</v>
      </c>
      <c r="C293" t="s">
        <v>41</v>
      </c>
      <c r="D293">
        <v>127.6</v>
      </c>
      <c r="E293">
        <f t="shared" si="109"/>
        <v>127.6</v>
      </c>
      <c r="F293">
        <v>140.30000000000001</v>
      </c>
      <c r="G293">
        <f t="shared" si="110"/>
        <v>140.30000000000001</v>
      </c>
      <c r="H293">
        <v>133.69999999999999</v>
      </c>
      <c r="I293">
        <f t="shared" si="111"/>
        <v>133.69999999999999</v>
      </c>
      <c r="J293">
        <v>132.19999999999999</v>
      </c>
      <c r="K293">
        <f t="shared" si="112"/>
        <v>132.19999999999999</v>
      </c>
      <c r="L293">
        <v>111.8</v>
      </c>
      <c r="M293">
        <f t="shared" si="113"/>
        <v>111.8</v>
      </c>
      <c r="N293">
        <v>135.80000000000001</v>
      </c>
      <c r="O293">
        <f t="shared" si="114"/>
        <v>135.80000000000001</v>
      </c>
      <c r="P293">
        <v>163.5</v>
      </c>
      <c r="Q293">
        <f t="shared" si="115"/>
        <v>163.5</v>
      </c>
      <c r="R293">
        <v>182.3</v>
      </c>
      <c r="S293">
        <f t="shared" si="116"/>
        <v>182.3</v>
      </c>
      <c r="T293">
        <v>114.6</v>
      </c>
      <c r="U293">
        <f t="shared" si="117"/>
        <v>114.6</v>
      </c>
      <c r="V293">
        <v>144.6</v>
      </c>
      <c r="W293">
        <f t="shared" si="118"/>
        <v>144.6</v>
      </c>
      <c r="X293">
        <v>121.9</v>
      </c>
      <c r="Y293">
        <f t="shared" si="119"/>
        <v>121.9</v>
      </c>
      <c r="Z293">
        <v>138.1</v>
      </c>
      <c r="AA293">
        <f t="shared" si="120"/>
        <v>138.1</v>
      </c>
      <c r="AB293">
        <v>137.6</v>
      </c>
      <c r="AC293">
        <f t="shared" si="121"/>
        <v>137.6</v>
      </c>
      <c r="AD293">
        <v>143.6</v>
      </c>
      <c r="AE293">
        <f t="shared" si="122"/>
        <v>143.6</v>
      </c>
      <c r="AF293">
        <v>128.30000000000001</v>
      </c>
      <c r="AG293">
        <f t="shared" si="123"/>
        <v>128.30000000000001</v>
      </c>
      <c r="AH293">
        <v>121.4</v>
      </c>
      <c r="AI293">
        <f t="shared" si="124"/>
        <v>121.4</v>
      </c>
      <c r="AJ293">
        <v>127.3</v>
      </c>
      <c r="AK293">
        <f t="shared" si="125"/>
        <v>127.3</v>
      </c>
      <c r="AL293">
        <v>127.3</v>
      </c>
      <c r="AN293">
        <v>114.7</v>
      </c>
      <c r="AO293">
        <f t="shared" si="126"/>
        <v>114.7</v>
      </c>
      <c r="AP293">
        <v>123.9</v>
      </c>
      <c r="AQ293">
        <f t="shared" si="127"/>
        <v>123.9</v>
      </c>
      <c r="AR293">
        <v>121.2</v>
      </c>
      <c r="AS293">
        <f t="shared" si="128"/>
        <v>121.2</v>
      </c>
      <c r="AT293">
        <v>110.4</v>
      </c>
      <c r="AU293">
        <f t="shared" si="129"/>
        <v>110.4</v>
      </c>
      <c r="AV293">
        <v>120.6</v>
      </c>
      <c r="AW293">
        <f t="shared" si="130"/>
        <v>120.6</v>
      </c>
      <c r="AX293">
        <v>131.5</v>
      </c>
      <c r="AY293">
        <f t="shared" si="131"/>
        <v>131.5</v>
      </c>
      <c r="AZ293">
        <v>120.9</v>
      </c>
      <c r="BA293">
        <f t="shared" si="132"/>
        <v>120.9</v>
      </c>
      <c r="BB293">
        <v>119.9</v>
      </c>
      <c r="BC293">
        <f t="shared" si="133"/>
        <v>119.9</v>
      </c>
      <c r="BD293">
        <v>128.4</v>
      </c>
      <c r="BE293">
        <f t="shared" si="134"/>
        <v>128.4</v>
      </c>
      <c r="BG293" t="s">
        <v>30</v>
      </c>
      <c r="BH293">
        <v>2021</v>
      </c>
      <c r="BI293" t="s">
        <v>36</v>
      </c>
      <c r="BJ293" t="s">
        <v>48</v>
      </c>
      <c r="BK293">
        <f t="shared" si="108"/>
        <v>159.9</v>
      </c>
      <c r="BM293" t="s">
        <v>33</v>
      </c>
      <c r="BN293">
        <v>127.3</v>
      </c>
    </row>
    <row r="294" spans="1:66" x14ac:dyDescent="0.3">
      <c r="A294" t="s">
        <v>33</v>
      </c>
      <c r="B294">
        <v>2016</v>
      </c>
      <c r="C294" t="s">
        <v>42</v>
      </c>
      <c r="D294">
        <v>128.1</v>
      </c>
      <c r="E294">
        <f t="shared" si="109"/>
        <v>128.1</v>
      </c>
      <c r="F294">
        <v>137.69999999999999</v>
      </c>
      <c r="G294">
        <f t="shared" si="110"/>
        <v>137.69999999999999</v>
      </c>
      <c r="H294">
        <v>130.6</v>
      </c>
      <c r="I294">
        <f t="shared" si="111"/>
        <v>130.6</v>
      </c>
      <c r="J294">
        <v>132.6</v>
      </c>
      <c r="K294">
        <f t="shared" si="112"/>
        <v>132.6</v>
      </c>
      <c r="L294">
        <v>111.9</v>
      </c>
      <c r="M294">
        <f t="shared" si="113"/>
        <v>111.9</v>
      </c>
      <c r="N294">
        <v>132.5</v>
      </c>
      <c r="O294">
        <f t="shared" si="114"/>
        <v>132.5</v>
      </c>
      <c r="P294">
        <v>152.9</v>
      </c>
      <c r="Q294">
        <f t="shared" si="115"/>
        <v>152.9</v>
      </c>
      <c r="R294">
        <v>173.6</v>
      </c>
      <c r="S294">
        <f t="shared" si="116"/>
        <v>173.6</v>
      </c>
      <c r="T294">
        <v>115.1</v>
      </c>
      <c r="U294">
        <f t="shared" si="117"/>
        <v>115.1</v>
      </c>
      <c r="V294">
        <v>144.80000000000001</v>
      </c>
      <c r="W294">
        <f t="shared" si="118"/>
        <v>144.80000000000001</v>
      </c>
      <c r="X294">
        <v>122.1</v>
      </c>
      <c r="Y294">
        <f t="shared" si="119"/>
        <v>122.1</v>
      </c>
      <c r="Z294">
        <v>138.80000000000001</v>
      </c>
      <c r="AA294">
        <f t="shared" si="120"/>
        <v>138.80000000000001</v>
      </c>
      <c r="AB294">
        <v>135.69999999999999</v>
      </c>
      <c r="AC294">
        <f t="shared" si="121"/>
        <v>135.69999999999999</v>
      </c>
      <c r="AD294">
        <v>143.9</v>
      </c>
      <c r="AE294">
        <f t="shared" si="122"/>
        <v>143.9</v>
      </c>
      <c r="AF294">
        <v>128.69999999999999</v>
      </c>
      <c r="AG294">
        <f t="shared" si="123"/>
        <v>128.69999999999999</v>
      </c>
      <c r="AH294">
        <v>121.6</v>
      </c>
      <c r="AI294">
        <f t="shared" si="124"/>
        <v>121.6</v>
      </c>
      <c r="AJ294">
        <v>127.7</v>
      </c>
      <c r="AK294">
        <f t="shared" si="125"/>
        <v>127.7</v>
      </c>
      <c r="AL294">
        <v>127.9</v>
      </c>
      <c r="AN294">
        <v>114.8</v>
      </c>
      <c r="AO294">
        <f t="shared" si="126"/>
        <v>114.8</v>
      </c>
      <c r="AP294">
        <v>124.3</v>
      </c>
      <c r="AQ294">
        <f t="shared" si="127"/>
        <v>124.3</v>
      </c>
      <c r="AR294">
        <v>121.4</v>
      </c>
      <c r="AS294">
        <f t="shared" si="128"/>
        <v>121.4</v>
      </c>
      <c r="AT294">
        <v>111.8</v>
      </c>
      <c r="AU294">
        <f t="shared" si="129"/>
        <v>111.8</v>
      </c>
      <c r="AV294">
        <v>120.8</v>
      </c>
      <c r="AW294">
        <f t="shared" si="130"/>
        <v>120.8</v>
      </c>
      <c r="AX294">
        <v>131.6</v>
      </c>
      <c r="AY294">
        <f t="shared" si="131"/>
        <v>131.6</v>
      </c>
      <c r="AZ294">
        <v>121.2</v>
      </c>
      <c r="BA294">
        <f t="shared" si="132"/>
        <v>121.2</v>
      </c>
      <c r="BB294">
        <v>120.5</v>
      </c>
      <c r="BC294">
        <f t="shared" si="133"/>
        <v>120.5</v>
      </c>
      <c r="BD294">
        <v>128</v>
      </c>
      <c r="BE294">
        <f t="shared" si="134"/>
        <v>128</v>
      </c>
      <c r="BG294" t="s">
        <v>33</v>
      </c>
      <c r="BH294">
        <v>2021</v>
      </c>
      <c r="BI294" t="s">
        <v>36</v>
      </c>
      <c r="BJ294">
        <v>159.9</v>
      </c>
      <c r="BK294">
        <f t="shared" si="108"/>
        <v>159.9</v>
      </c>
      <c r="BM294" t="s">
        <v>33</v>
      </c>
      <c r="BN294">
        <v>127.9</v>
      </c>
    </row>
    <row r="295" spans="1:66" x14ac:dyDescent="0.3">
      <c r="A295" t="s">
        <v>33</v>
      </c>
      <c r="B295">
        <v>2016</v>
      </c>
      <c r="C295" t="s">
        <v>43</v>
      </c>
      <c r="D295">
        <v>128.69999999999999</v>
      </c>
      <c r="E295">
        <f t="shared" si="109"/>
        <v>128.69999999999999</v>
      </c>
      <c r="F295">
        <v>138.4</v>
      </c>
      <c r="G295">
        <f t="shared" si="110"/>
        <v>138.4</v>
      </c>
      <c r="H295">
        <v>130.30000000000001</v>
      </c>
      <c r="I295">
        <f t="shared" si="111"/>
        <v>130.30000000000001</v>
      </c>
      <c r="J295">
        <v>132.69999999999999</v>
      </c>
      <c r="K295">
        <f t="shared" si="112"/>
        <v>132.69999999999999</v>
      </c>
      <c r="L295">
        <v>112.5</v>
      </c>
      <c r="M295">
        <f t="shared" si="113"/>
        <v>112.5</v>
      </c>
      <c r="N295">
        <v>130.4</v>
      </c>
      <c r="O295">
        <f t="shared" si="114"/>
        <v>130.4</v>
      </c>
      <c r="P295">
        <v>155.1</v>
      </c>
      <c r="Q295">
        <f t="shared" si="115"/>
        <v>155.1</v>
      </c>
      <c r="R295">
        <v>175.7</v>
      </c>
      <c r="S295">
        <f t="shared" si="116"/>
        <v>175.7</v>
      </c>
      <c r="T295">
        <v>115.4</v>
      </c>
      <c r="U295">
        <f t="shared" si="117"/>
        <v>115.4</v>
      </c>
      <c r="V295">
        <v>145.30000000000001</v>
      </c>
      <c r="W295">
        <f t="shared" si="118"/>
        <v>145.30000000000001</v>
      </c>
      <c r="X295">
        <v>122.5</v>
      </c>
      <c r="Y295">
        <f t="shared" si="119"/>
        <v>122.5</v>
      </c>
      <c r="Z295">
        <v>139.6</v>
      </c>
      <c r="AA295">
        <f t="shared" si="120"/>
        <v>139.6</v>
      </c>
      <c r="AB295">
        <v>136.30000000000001</v>
      </c>
      <c r="AC295">
        <f t="shared" si="121"/>
        <v>136.30000000000001</v>
      </c>
      <c r="AD295">
        <v>144.30000000000001</v>
      </c>
      <c r="AE295">
        <f t="shared" si="122"/>
        <v>144.30000000000001</v>
      </c>
      <c r="AF295">
        <v>129.1</v>
      </c>
      <c r="AG295">
        <f t="shared" si="123"/>
        <v>129.1</v>
      </c>
      <c r="AH295">
        <v>121.9</v>
      </c>
      <c r="AI295">
        <f t="shared" si="124"/>
        <v>121.9</v>
      </c>
      <c r="AJ295">
        <v>128</v>
      </c>
      <c r="AK295">
        <f t="shared" si="125"/>
        <v>128</v>
      </c>
      <c r="AL295">
        <v>128.69999999999999</v>
      </c>
      <c r="AN295">
        <v>115.2</v>
      </c>
      <c r="AO295">
        <f t="shared" si="126"/>
        <v>115.2</v>
      </c>
      <c r="AP295">
        <v>124.5</v>
      </c>
      <c r="AQ295">
        <f t="shared" si="127"/>
        <v>124.5</v>
      </c>
      <c r="AR295">
        <v>121.8</v>
      </c>
      <c r="AS295">
        <f t="shared" si="128"/>
        <v>121.8</v>
      </c>
      <c r="AT295">
        <v>112.8</v>
      </c>
      <c r="AU295">
        <f t="shared" si="129"/>
        <v>112.8</v>
      </c>
      <c r="AV295">
        <v>121.2</v>
      </c>
      <c r="AW295">
        <f t="shared" si="130"/>
        <v>121.2</v>
      </c>
      <c r="AX295">
        <v>131.9</v>
      </c>
      <c r="AY295">
        <f t="shared" si="131"/>
        <v>131.9</v>
      </c>
      <c r="AZ295">
        <v>120.8</v>
      </c>
      <c r="BA295">
        <f t="shared" si="132"/>
        <v>120.8</v>
      </c>
      <c r="BB295">
        <v>120.9</v>
      </c>
      <c r="BC295">
        <f t="shared" si="133"/>
        <v>120.9</v>
      </c>
      <c r="BD295">
        <v>128.6</v>
      </c>
      <c r="BE295">
        <f t="shared" si="134"/>
        <v>128.6</v>
      </c>
      <c r="BG295" t="s">
        <v>34</v>
      </c>
      <c r="BH295">
        <v>2021</v>
      </c>
      <c r="BI295" t="s">
        <v>36</v>
      </c>
      <c r="BJ295">
        <v>159.9</v>
      </c>
      <c r="BK295">
        <f t="shared" si="108"/>
        <v>159.9</v>
      </c>
      <c r="BM295" t="s">
        <v>33</v>
      </c>
      <c r="BN295">
        <v>128.69999999999999</v>
      </c>
    </row>
    <row r="296" spans="1:66" x14ac:dyDescent="0.3">
      <c r="A296" t="s">
        <v>33</v>
      </c>
      <c r="B296">
        <v>2016</v>
      </c>
      <c r="C296" t="s">
        <v>45</v>
      </c>
      <c r="D296">
        <v>130.19999999999999</v>
      </c>
      <c r="E296">
        <f t="shared" si="109"/>
        <v>130.19999999999999</v>
      </c>
      <c r="F296">
        <v>138.5</v>
      </c>
      <c r="G296">
        <f t="shared" si="110"/>
        <v>138.5</v>
      </c>
      <c r="H296">
        <v>134.1</v>
      </c>
      <c r="I296">
        <f t="shared" si="111"/>
        <v>134.1</v>
      </c>
      <c r="J296">
        <v>132.9</v>
      </c>
      <c r="K296">
        <f t="shared" si="112"/>
        <v>132.9</v>
      </c>
      <c r="L296">
        <v>112.6</v>
      </c>
      <c r="M296">
        <f t="shared" si="113"/>
        <v>112.6</v>
      </c>
      <c r="N296">
        <v>130.80000000000001</v>
      </c>
      <c r="O296">
        <f t="shared" si="114"/>
        <v>130.80000000000001</v>
      </c>
      <c r="P296">
        <v>142</v>
      </c>
      <c r="Q296">
        <f t="shared" si="115"/>
        <v>142</v>
      </c>
      <c r="R296">
        <v>174.9</v>
      </c>
      <c r="S296">
        <f t="shared" si="116"/>
        <v>174.9</v>
      </c>
      <c r="T296">
        <v>115.6</v>
      </c>
      <c r="U296">
        <f t="shared" si="117"/>
        <v>115.6</v>
      </c>
      <c r="V296">
        <v>145.4</v>
      </c>
      <c r="W296">
        <f t="shared" si="118"/>
        <v>145.4</v>
      </c>
      <c r="X296">
        <v>122.7</v>
      </c>
      <c r="Y296">
        <f t="shared" si="119"/>
        <v>122.7</v>
      </c>
      <c r="Z296">
        <v>140.30000000000001</v>
      </c>
      <c r="AA296">
        <f t="shared" si="120"/>
        <v>140.30000000000001</v>
      </c>
      <c r="AB296">
        <v>135.19999999999999</v>
      </c>
      <c r="AC296">
        <f t="shared" si="121"/>
        <v>135.19999999999999</v>
      </c>
      <c r="AD296">
        <v>144.30000000000001</v>
      </c>
      <c r="AE296">
        <f t="shared" si="122"/>
        <v>144.30000000000001</v>
      </c>
      <c r="AF296">
        <v>129.6</v>
      </c>
      <c r="AG296">
        <f t="shared" si="123"/>
        <v>129.6</v>
      </c>
      <c r="AH296">
        <v>122.1</v>
      </c>
      <c r="AI296">
        <f t="shared" si="124"/>
        <v>122.1</v>
      </c>
      <c r="AJ296">
        <v>128.5</v>
      </c>
      <c r="AK296">
        <f t="shared" si="125"/>
        <v>128.5</v>
      </c>
      <c r="AL296">
        <v>129.1</v>
      </c>
      <c r="AN296">
        <v>116.2</v>
      </c>
      <c r="AO296">
        <f t="shared" si="126"/>
        <v>116.2</v>
      </c>
      <c r="AP296">
        <v>124.7</v>
      </c>
      <c r="AQ296">
        <f t="shared" si="127"/>
        <v>124.7</v>
      </c>
      <c r="AR296">
        <v>122.1</v>
      </c>
      <c r="AS296">
        <f t="shared" si="128"/>
        <v>122.1</v>
      </c>
      <c r="AT296">
        <v>113.4</v>
      </c>
      <c r="AU296">
        <f t="shared" si="129"/>
        <v>113.4</v>
      </c>
      <c r="AV296">
        <v>121.7</v>
      </c>
      <c r="AW296">
        <f t="shared" si="130"/>
        <v>121.7</v>
      </c>
      <c r="AX296">
        <v>132.1</v>
      </c>
      <c r="AY296">
        <f t="shared" si="131"/>
        <v>132.1</v>
      </c>
      <c r="AZ296">
        <v>121.3</v>
      </c>
      <c r="BA296">
        <f t="shared" si="132"/>
        <v>121.3</v>
      </c>
      <c r="BB296">
        <v>121.3</v>
      </c>
      <c r="BC296">
        <f t="shared" si="133"/>
        <v>121.3</v>
      </c>
      <c r="BD296">
        <v>128.5</v>
      </c>
      <c r="BE296">
        <f t="shared" si="134"/>
        <v>128.5</v>
      </c>
      <c r="BG296" t="s">
        <v>30</v>
      </c>
      <c r="BH296">
        <v>2021</v>
      </c>
      <c r="BI296" t="s">
        <v>37</v>
      </c>
      <c r="BJ296" t="s">
        <v>48</v>
      </c>
      <c r="BK296">
        <f t="shared" si="108"/>
        <v>161.4</v>
      </c>
      <c r="BM296" t="s">
        <v>33</v>
      </c>
      <c r="BN296">
        <v>129.1</v>
      </c>
    </row>
    <row r="297" spans="1:66" x14ac:dyDescent="0.3">
      <c r="A297" t="s">
        <v>33</v>
      </c>
      <c r="B297">
        <v>2016</v>
      </c>
      <c r="C297" t="s">
        <v>46</v>
      </c>
      <c r="D297">
        <v>131.6</v>
      </c>
      <c r="E297">
        <f t="shared" si="109"/>
        <v>131.6</v>
      </c>
      <c r="F297">
        <v>138.19999999999999</v>
      </c>
      <c r="G297">
        <f t="shared" si="110"/>
        <v>138.19999999999999</v>
      </c>
      <c r="H297">
        <v>134.9</v>
      </c>
      <c r="I297">
        <f t="shared" si="111"/>
        <v>134.9</v>
      </c>
      <c r="J297">
        <v>133.1</v>
      </c>
      <c r="K297">
        <f t="shared" si="112"/>
        <v>133.1</v>
      </c>
      <c r="L297">
        <v>113.5</v>
      </c>
      <c r="M297">
        <f t="shared" si="113"/>
        <v>113.5</v>
      </c>
      <c r="N297">
        <v>129.30000000000001</v>
      </c>
      <c r="O297">
        <f t="shared" si="114"/>
        <v>129.30000000000001</v>
      </c>
      <c r="P297">
        <v>121.1</v>
      </c>
      <c r="Q297">
        <f t="shared" si="115"/>
        <v>121.1</v>
      </c>
      <c r="R297">
        <v>170.3</v>
      </c>
      <c r="S297">
        <f t="shared" si="116"/>
        <v>170.3</v>
      </c>
      <c r="T297">
        <v>115.5</v>
      </c>
      <c r="U297">
        <f t="shared" si="117"/>
        <v>115.5</v>
      </c>
      <c r="V297">
        <v>145.5</v>
      </c>
      <c r="W297">
        <f t="shared" si="118"/>
        <v>145.5</v>
      </c>
      <c r="X297">
        <v>123.1</v>
      </c>
      <c r="Y297">
        <f t="shared" si="119"/>
        <v>123.1</v>
      </c>
      <c r="Z297">
        <v>140.9</v>
      </c>
      <c r="AA297">
        <f t="shared" si="120"/>
        <v>140.9</v>
      </c>
      <c r="AB297">
        <v>132.80000000000001</v>
      </c>
      <c r="AC297">
        <f t="shared" si="121"/>
        <v>132.80000000000001</v>
      </c>
      <c r="AD297">
        <v>145</v>
      </c>
      <c r="AE297">
        <f t="shared" si="122"/>
        <v>145</v>
      </c>
      <c r="AF297">
        <v>130</v>
      </c>
      <c r="AG297">
        <f t="shared" si="123"/>
        <v>130</v>
      </c>
      <c r="AH297">
        <v>122.2</v>
      </c>
      <c r="AI297">
        <f t="shared" si="124"/>
        <v>122.2</v>
      </c>
      <c r="AJ297">
        <v>128.80000000000001</v>
      </c>
      <c r="AK297">
        <f t="shared" si="125"/>
        <v>128.80000000000001</v>
      </c>
      <c r="AL297">
        <v>128.5</v>
      </c>
      <c r="AN297">
        <v>117.8</v>
      </c>
      <c r="AO297">
        <f t="shared" si="126"/>
        <v>117.8</v>
      </c>
      <c r="AP297">
        <v>125</v>
      </c>
      <c r="AQ297">
        <f t="shared" si="127"/>
        <v>125</v>
      </c>
      <c r="AR297">
        <v>122.3</v>
      </c>
      <c r="AS297">
        <f t="shared" si="128"/>
        <v>122.3</v>
      </c>
      <c r="AT297">
        <v>113.7</v>
      </c>
      <c r="AU297">
        <f t="shared" si="129"/>
        <v>113.7</v>
      </c>
      <c r="AV297">
        <v>121.8</v>
      </c>
      <c r="AW297">
        <f t="shared" si="130"/>
        <v>121.8</v>
      </c>
      <c r="AX297">
        <v>132.30000000000001</v>
      </c>
      <c r="AY297">
        <f t="shared" si="131"/>
        <v>132.30000000000001</v>
      </c>
      <c r="AZ297">
        <v>119.9</v>
      </c>
      <c r="BA297">
        <f t="shared" si="132"/>
        <v>119.9</v>
      </c>
      <c r="BB297">
        <v>121.4</v>
      </c>
      <c r="BC297">
        <f t="shared" si="133"/>
        <v>121.4</v>
      </c>
      <c r="BD297">
        <v>127.6</v>
      </c>
      <c r="BE297">
        <f t="shared" si="134"/>
        <v>127.6</v>
      </c>
      <c r="BG297" t="s">
        <v>33</v>
      </c>
      <c r="BH297">
        <v>2021</v>
      </c>
      <c r="BI297" t="s">
        <v>37</v>
      </c>
      <c r="BJ297">
        <v>161.4</v>
      </c>
      <c r="BK297">
        <f t="shared" si="108"/>
        <v>161.4</v>
      </c>
      <c r="BM297" t="s">
        <v>33</v>
      </c>
      <c r="BN297">
        <v>128.5</v>
      </c>
    </row>
    <row r="298" spans="1:66" x14ac:dyDescent="0.3">
      <c r="A298" t="s">
        <v>33</v>
      </c>
      <c r="B298">
        <v>2017</v>
      </c>
      <c r="C298" t="s">
        <v>31</v>
      </c>
      <c r="D298">
        <v>132.19999999999999</v>
      </c>
      <c r="E298">
        <f t="shared" si="109"/>
        <v>132.19999999999999</v>
      </c>
      <c r="F298">
        <v>138.9</v>
      </c>
      <c r="G298">
        <f t="shared" si="110"/>
        <v>138.9</v>
      </c>
      <c r="H298">
        <v>132.6</v>
      </c>
      <c r="I298">
        <f t="shared" si="111"/>
        <v>132.6</v>
      </c>
      <c r="J298">
        <v>133.1</v>
      </c>
      <c r="K298">
        <f t="shared" si="112"/>
        <v>133.1</v>
      </c>
      <c r="L298">
        <v>114</v>
      </c>
      <c r="M298">
        <f t="shared" si="113"/>
        <v>114</v>
      </c>
      <c r="N298">
        <v>129.6</v>
      </c>
      <c r="O298">
        <f t="shared" si="114"/>
        <v>129.6</v>
      </c>
      <c r="P298">
        <v>118.7</v>
      </c>
      <c r="Q298">
        <f t="shared" si="115"/>
        <v>118.7</v>
      </c>
      <c r="R298">
        <v>155.1</v>
      </c>
      <c r="S298">
        <f t="shared" si="116"/>
        <v>155.1</v>
      </c>
      <c r="T298">
        <v>117.3</v>
      </c>
      <c r="U298">
        <f t="shared" si="117"/>
        <v>117.3</v>
      </c>
      <c r="V298">
        <v>144.9</v>
      </c>
      <c r="W298">
        <f t="shared" si="118"/>
        <v>144.9</v>
      </c>
      <c r="X298">
        <v>123.2</v>
      </c>
      <c r="Y298">
        <f t="shared" si="119"/>
        <v>123.2</v>
      </c>
      <c r="Z298">
        <v>141.6</v>
      </c>
      <c r="AA298">
        <f t="shared" si="120"/>
        <v>141.6</v>
      </c>
      <c r="AB298">
        <v>132</v>
      </c>
      <c r="AC298">
        <f t="shared" si="121"/>
        <v>132</v>
      </c>
      <c r="AD298">
        <v>145.6</v>
      </c>
      <c r="AE298">
        <f t="shared" si="122"/>
        <v>145.6</v>
      </c>
      <c r="AF298">
        <v>130.19999999999999</v>
      </c>
      <c r="AG298">
        <f t="shared" si="123"/>
        <v>130.19999999999999</v>
      </c>
      <c r="AH298">
        <v>122.3</v>
      </c>
      <c r="AI298">
        <f t="shared" si="124"/>
        <v>122.3</v>
      </c>
      <c r="AJ298">
        <v>129</v>
      </c>
      <c r="AK298">
        <f t="shared" si="125"/>
        <v>129</v>
      </c>
      <c r="AL298">
        <v>129.6</v>
      </c>
      <c r="AN298">
        <v>118</v>
      </c>
      <c r="AO298">
        <f t="shared" si="126"/>
        <v>118</v>
      </c>
      <c r="AP298">
        <v>125.1</v>
      </c>
      <c r="AQ298">
        <f t="shared" si="127"/>
        <v>125.1</v>
      </c>
      <c r="AR298">
        <v>122.6</v>
      </c>
      <c r="AS298">
        <f t="shared" si="128"/>
        <v>122.6</v>
      </c>
      <c r="AT298">
        <v>115.2</v>
      </c>
      <c r="AU298">
        <f t="shared" si="129"/>
        <v>115.2</v>
      </c>
      <c r="AV298">
        <v>122</v>
      </c>
      <c r="AW298">
        <f t="shared" si="130"/>
        <v>122</v>
      </c>
      <c r="AX298">
        <v>132.4</v>
      </c>
      <c r="AY298">
        <f t="shared" si="131"/>
        <v>132.4</v>
      </c>
      <c r="AZ298">
        <v>120.9</v>
      </c>
      <c r="BA298">
        <f t="shared" si="132"/>
        <v>120.9</v>
      </c>
      <c r="BB298">
        <v>122.1</v>
      </c>
      <c r="BC298">
        <f t="shared" si="133"/>
        <v>122.1</v>
      </c>
      <c r="BD298">
        <v>127.8</v>
      </c>
      <c r="BE298">
        <f t="shared" si="134"/>
        <v>127.8</v>
      </c>
      <c r="BG298" t="s">
        <v>34</v>
      </c>
      <c r="BH298">
        <v>2021</v>
      </c>
      <c r="BI298" t="s">
        <v>37</v>
      </c>
      <c r="BJ298">
        <v>161.4</v>
      </c>
      <c r="BK298">
        <f t="shared" si="108"/>
        <v>161.4</v>
      </c>
      <c r="BM298" t="s">
        <v>33</v>
      </c>
      <c r="BN298">
        <v>129.6</v>
      </c>
    </row>
    <row r="299" spans="1:66" x14ac:dyDescent="0.3">
      <c r="A299" t="s">
        <v>33</v>
      </c>
      <c r="B299">
        <v>2017</v>
      </c>
      <c r="C299" t="s">
        <v>35</v>
      </c>
      <c r="D299">
        <v>132.80000000000001</v>
      </c>
      <c r="E299">
        <f t="shared" si="109"/>
        <v>132.80000000000001</v>
      </c>
      <c r="F299">
        <v>139.80000000000001</v>
      </c>
      <c r="G299">
        <f t="shared" si="110"/>
        <v>139.80000000000001</v>
      </c>
      <c r="H299">
        <v>129.30000000000001</v>
      </c>
      <c r="I299">
        <f t="shared" si="111"/>
        <v>129.30000000000001</v>
      </c>
      <c r="J299">
        <v>133.5</v>
      </c>
      <c r="K299">
        <f t="shared" si="112"/>
        <v>133.5</v>
      </c>
      <c r="L299">
        <v>114.3</v>
      </c>
      <c r="M299">
        <f t="shared" si="113"/>
        <v>114.3</v>
      </c>
      <c r="N299">
        <v>131.4</v>
      </c>
      <c r="O299">
        <f t="shared" si="114"/>
        <v>131.4</v>
      </c>
      <c r="P299">
        <v>120.2</v>
      </c>
      <c r="Q299">
        <f t="shared" si="115"/>
        <v>120.2</v>
      </c>
      <c r="R299">
        <v>143.1</v>
      </c>
      <c r="S299">
        <f t="shared" si="116"/>
        <v>143.1</v>
      </c>
      <c r="T299">
        <v>119.5</v>
      </c>
      <c r="U299">
        <f t="shared" si="117"/>
        <v>119.5</v>
      </c>
      <c r="V299">
        <v>144</v>
      </c>
      <c r="W299">
        <f t="shared" si="118"/>
        <v>144</v>
      </c>
      <c r="X299">
        <v>123.4</v>
      </c>
      <c r="Y299">
        <f t="shared" si="119"/>
        <v>123.4</v>
      </c>
      <c r="Z299">
        <v>141.9</v>
      </c>
      <c r="AA299">
        <f t="shared" si="120"/>
        <v>141.9</v>
      </c>
      <c r="AB299">
        <v>132.1</v>
      </c>
      <c r="AC299">
        <f t="shared" si="121"/>
        <v>132.1</v>
      </c>
      <c r="AD299">
        <v>146.30000000000001</v>
      </c>
      <c r="AE299">
        <f t="shared" si="122"/>
        <v>146.30000000000001</v>
      </c>
      <c r="AF299">
        <v>130.5</v>
      </c>
      <c r="AG299">
        <f t="shared" si="123"/>
        <v>130.5</v>
      </c>
      <c r="AH299">
        <v>122.5</v>
      </c>
      <c r="AI299">
        <f t="shared" si="124"/>
        <v>122.5</v>
      </c>
      <c r="AJ299">
        <v>129.30000000000001</v>
      </c>
      <c r="AK299">
        <f t="shared" si="125"/>
        <v>129.30000000000001</v>
      </c>
      <c r="AL299">
        <v>130.5</v>
      </c>
      <c r="AN299">
        <v>119.2</v>
      </c>
      <c r="AO299">
        <f t="shared" si="126"/>
        <v>119.2</v>
      </c>
      <c r="AP299">
        <v>125.3</v>
      </c>
      <c r="AQ299">
        <f t="shared" si="127"/>
        <v>125.3</v>
      </c>
      <c r="AR299">
        <v>122.9</v>
      </c>
      <c r="AS299">
        <f t="shared" si="128"/>
        <v>122.9</v>
      </c>
      <c r="AT299">
        <v>115.5</v>
      </c>
      <c r="AU299">
        <f t="shared" si="129"/>
        <v>115.5</v>
      </c>
      <c r="AV299">
        <v>122.2</v>
      </c>
      <c r="AW299">
        <f t="shared" si="130"/>
        <v>122.2</v>
      </c>
      <c r="AX299">
        <v>132.4</v>
      </c>
      <c r="AY299">
        <f t="shared" si="131"/>
        <v>132.4</v>
      </c>
      <c r="AZ299">
        <v>121.7</v>
      </c>
      <c r="BA299">
        <f t="shared" si="132"/>
        <v>121.7</v>
      </c>
      <c r="BB299">
        <v>122.4</v>
      </c>
      <c r="BC299">
        <f t="shared" si="133"/>
        <v>122.4</v>
      </c>
      <c r="BD299">
        <v>128.19999999999999</v>
      </c>
      <c r="BE299">
        <f t="shared" si="134"/>
        <v>128.19999999999999</v>
      </c>
      <c r="BG299" t="s">
        <v>30</v>
      </c>
      <c r="BH299">
        <v>2021</v>
      </c>
      <c r="BI299" t="s">
        <v>38</v>
      </c>
      <c r="BJ299" t="s">
        <v>32</v>
      </c>
      <c r="BK299">
        <f t="shared" si="108"/>
        <v>161.6</v>
      </c>
      <c r="BM299" t="s">
        <v>33</v>
      </c>
      <c r="BN299">
        <v>130.5</v>
      </c>
    </row>
    <row r="300" spans="1:66" x14ac:dyDescent="0.3">
      <c r="A300" t="s">
        <v>33</v>
      </c>
      <c r="B300">
        <v>2017</v>
      </c>
      <c r="C300" t="s">
        <v>36</v>
      </c>
      <c r="D300">
        <v>132.69999999999999</v>
      </c>
      <c r="E300">
        <f t="shared" si="109"/>
        <v>132.69999999999999</v>
      </c>
      <c r="F300">
        <v>139.4</v>
      </c>
      <c r="G300">
        <f t="shared" si="110"/>
        <v>139.4</v>
      </c>
      <c r="H300">
        <v>128.4</v>
      </c>
      <c r="I300">
        <f t="shared" si="111"/>
        <v>128.4</v>
      </c>
      <c r="J300">
        <v>134.9</v>
      </c>
      <c r="K300">
        <f t="shared" si="112"/>
        <v>134.9</v>
      </c>
      <c r="L300">
        <v>114</v>
      </c>
      <c r="M300">
        <f t="shared" si="113"/>
        <v>114</v>
      </c>
      <c r="N300">
        <v>136.80000000000001</v>
      </c>
      <c r="O300">
        <f t="shared" si="114"/>
        <v>136.80000000000001</v>
      </c>
      <c r="P300">
        <v>122.2</v>
      </c>
      <c r="Q300">
        <f t="shared" si="115"/>
        <v>122.2</v>
      </c>
      <c r="R300">
        <v>135.80000000000001</v>
      </c>
      <c r="S300">
        <f t="shared" si="116"/>
        <v>135.80000000000001</v>
      </c>
      <c r="T300">
        <v>120.3</v>
      </c>
      <c r="U300">
        <f t="shared" si="117"/>
        <v>120.3</v>
      </c>
      <c r="V300">
        <v>142.6</v>
      </c>
      <c r="W300">
        <f t="shared" si="118"/>
        <v>142.6</v>
      </c>
      <c r="X300">
        <v>123.6</v>
      </c>
      <c r="Y300">
        <f t="shared" si="119"/>
        <v>123.6</v>
      </c>
      <c r="Z300">
        <v>142.4</v>
      </c>
      <c r="AA300">
        <f t="shared" si="120"/>
        <v>142.4</v>
      </c>
      <c r="AB300">
        <v>132.6</v>
      </c>
      <c r="AC300">
        <f t="shared" si="121"/>
        <v>132.6</v>
      </c>
      <c r="AD300">
        <v>147.5</v>
      </c>
      <c r="AE300">
        <f t="shared" si="122"/>
        <v>147.5</v>
      </c>
      <c r="AF300">
        <v>130.80000000000001</v>
      </c>
      <c r="AG300">
        <f t="shared" si="123"/>
        <v>130.80000000000001</v>
      </c>
      <c r="AH300">
        <v>122.8</v>
      </c>
      <c r="AI300">
        <f t="shared" si="124"/>
        <v>122.8</v>
      </c>
      <c r="AJ300">
        <v>129.6</v>
      </c>
      <c r="AK300">
        <f t="shared" si="125"/>
        <v>129.6</v>
      </c>
      <c r="AL300">
        <v>131.1</v>
      </c>
      <c r="AN300">
        <v>120.8</v>
      </c>
      <c r="AO300">
        <f t="shared" si="126"/>
        <v>120.8</v>
      </c>
      <c r="AP300">
        <v>125.6</v>
      </c>
      <c r="AQ300">
        <f t="shared" si="127"/>
        <v>125.6</v>
      </c>
      <c r="AR300">
        <v>123.1</v>
      </c>
      <c r="AS300">
        <f t="shared" si="128"/>
        <v>123.1</v>
      </c>
      <c r="AT300">
        <v>115.6</v>
      </c>
      <c r="AU300">
        <f t="shared" si="129"/>
        <v>115.6</v>
      </c>
      <c r="AV300">
        <v>122.4</v>
      </c>
      <c r="AW300">
        <f t="shared" si="130"/>
        <v>122.4</v>
      </c>
      <c r="AX300">
        <v>132.80000000000001</v>
      </c>
      <c r="AY300">
        <f t="shared" si="131"/>
        <v>132.80000000000001</v>
      </c>
      <c r="AZ300">
        <v>121.7</v>
      </c>
      <c r="BA300">
        <f t="shared" si="132"/>
        <v>121.7</v>
      </c>
      <c r="BB300">
        <v>122.6</v>
      </c>
      <c r="BC300">
        <f t="shared" si="133"/>
        <v>122.6</v>
      </c>
      <c r="BD300">
        <v>128.69999999999999</v>
      </c>
      <c r="BE300">
        <f t="shared" si="134"/>
        <v>128.69999999999999</v>
      </c>
      <c r="BG300" t="s">
        <v>33</v>
      </c>
      <c r="BH300">
        <v>2021</v>
      </c>
      <c r="BI300" t="s">
        <v>38</v>
      </c>
      <c r="BJ300">
        <v>161.6</v>
      </c>
      <c r="BK300">
        <f t="shared" si="108"/>
        <v>161.6</v>
      </c>
      <c r="BM300" t="s">
        <v>33</v>
      </c>
      <c r="BN300">
        <v>131.1</v>
      </c>
    </row>
    <row r="301" spans="1:66" x14ac:dyDescent="0.3">
      <c r="A301" t="s">
        <v>33</v>
      </c>
      <c r="B301">
        <v>2017</v>
      </c>
      <c r="C301" t="s">
        <v>37</v>
      </c>
      <c r="D301">
        <v>132.69999999999999</v>
      </c>
      <c r="E301">
        <f t="shared" si="109"/>
        <v>132.69999999999999</v>
      </c>
      <c r="F301">
        <v>140.6</v>
      </c>
      <c r="G301">
        <f t="shared" si="110"/>
        <v>140.6</v>
      </c>
      <c r="H301">
        <v>124.5</v>
      </c>
      <c r="I301">
        <f t="shared" si="111"/>
        <v>124.5</v>
      </c>
      <c r="J301">
        <v>136.30000000000001</v>
      </c>
      <c r="K301">
        <f t="shared" si="112"/>
        <v>136.30000000000001</v>
      </c>
      <c r="L301">
        <v>113.5</v>
      </c>
      <c r="M301">
        <f t="shared" si="113"/>
        <v>113.5</v>
      </c>
      <c r="N301">
        <v>137.69999999999999</v>
      </c>
      <c r="O301">
        <f t="shared" si="114"/>
        <v>137.69999999999999</v>
      </c>
      <c r="P301">
        <v>127.1</v>
      </c>
      <c r="Q301">
        <f t="shared" si="115"/>
        <v>127.1</v>
      </c>
      <c r="R301">
        <v>133.80000000000001</v>
      </c>
      <c r="S301">
        <f t="shared" si="116"/>
        <v>133.80000000000001</v>
      </c>
      <c r="T301">
        <v>120.8</v>
      </c>
      <c r="U301">
        <f t="shared" si="117"/>
        <v>120.8</v>
      </c>
      <c r="V301">
        <v>141.30000000000001</v>
      </c>
      <c r="W301">
        <f t="shared" si="118"/>
        <v>141.30000000000001</v>
      </c>
      <c r="X301">
        <v>123.8</v>
      </c>
      <c r="Y301">
        <f t="shared" si="119"/>
        <v>123.8</v>
      </c>
      <c r="Z301">
        <v>142.6</v>
      </c>
      <c r="AA301">
        <f t="shared" si="120"/>
        <v>142.6</v>
      </c>
      <c r="AB301">
        <v>133.4</v>
      </c>
      <c r="AC301">
        <f t="shared" si="121"/>
        <v>133.4</v>
      </c>
      <c r="AD301">
        <v>148</v>
      </c>
      <c r="AE301">
        <f t="shared" si="122"/>
        <v>148</v>
      </c>
      <c r="AF301">
        <v>131.19999999999999</v>
      </c>
      <c r="AG301">
        <f t="shared" si="123"/>
        <v>131.19999999999999</v>
      </c>
      <c r="AH301">
        <v>123</v>
      </c>
      <c r="AI301">
        <f t="shared" si="124"/>
        <v>123</v>
      </c>
      <c r="AJ301">
        <v>130</v>
      </c>
      <c r="AK301">
        <f t="shared" si="125"/>
        <v>130</v>
      </c>
      <c r="AL301">
        <v>131.69999999999999</v>
      </c>
      <c r="AN301">
        <v>121.4</v>
      </c>
      <c r="AO301">
        <f t="shared" si="126"/>
        <v>121.4</v>
      </c>
      <c r="AP301">
        <v>126</v>
      </c>
      <c r="AQ301">
        <f t="shared" si="127"/>
        <v>126</v>
      </c>
      <c r="AR301">
        <v>123.4</v>
      </c>
      <c r="AS301">
        <f t="shared" si="128"/>
        <v>123.4</v>
      </c>
      <c r="AT301">
        <v>114.3</v>
      </c>
      <c r="AU301">
        <f t="shared" si="129"/>
        <v>114.3</v>
      </c>
      <c r="AV301">
        <v>122.6</v>
      </c>
      <c r="AW301">
        <f t="shared" si="130"/>
        <v>122.6</v>
      </c>
      <c r="AX301">
        <v>133.6</v>
      </c>
      <c r="AY301">
        <f t="shared" si="131"/>
        <v>133.6</v>
      </c>
      <c r="AZ301">
        <v>122.2</v>
      </c>
      <c r="BA301">
        <f t="shared" si="132"/>
        <v>122.2</v>
      </c>
      <c r="BB301">
        <v>122.5</v>
      </c>
      <c r="BC301">
        <f t="shared" si="133"/>
        <v>122.5</v>
      </c>
      <c r="BD301">
        <v>129.1</v>
      </c>
      <c r="BE301">
        <f t="shared" si="134"/>
        <v>129.1</v>
      </c>
      <c r="BG301" t="s">
        <v>34</v>
      </c>
      <c r="BH301">
        <v>2021</v>
      </c>
      <c r="BI301" t="s">
        <v>38</v>
      </c>
      <c r="BJ301">
        <v>161.6</v>
      </c>
      <c r="BK301">
        <f t="shared" si="108"/>
        <v>161.6</v>
      </c>
      <c r="BM301" t="s">
        <v>33</v>
      </c>
      <c r="BN301">
        <v>131.69999999999999</v>
      </c>
    </row>
    <row r="302" spans="1:66" x14ac:dyDescent="0.3">
      <c r="A302" t="s">
        <v>33</v>
      </c>
      <c r="B302">
        <v>2017</v>
      </c>
      <c r="C302" t="s">
        <v>38</v>
      </c>
      <c r="D302">
        <v>132.6</v>
      </c>
      <c r="E302">
        <f t="shared" si="109"/>
        <v>132.6</v>
      </c>
      <c r="F302">
        <v>144.1</v>
      </c>
      <c r="G302">
        <f t="shared" si="110"/>
        <v>144.1</v>
      </c>
      <c r="H302">
        <v>125.6</v>
      </c>
      <c r="I302">
        <f t="shared" si="111"/>
        <v>125.6</v>
      </c>
      <c r="J302">
        <v>136.80000000000001</v>
      </c>
      <c r="K302">
        <f t="shared" si="112"/>
        <v>136.80000000000001</v>
      </c>
      <c r="L302">
        <v>113.4</v>
      </c>
      <c r="M302">
        <f t="shared" si="113"/>
        <v>113.4</v>
      </c>
      <c r="N302">
        <v>135.19999999999999</v>
      </c>
      <c r="O302">
        <f t="shared" si="114"/>
        <v>135.19999999999999</v>
      </c>
      <c r="P302">
        <v>129.19999999999999</v>
      </c>
      <c r="Q302">
        <f t="shared" si="115"/>
        <v>129.19999999999999</v>
      </c>
      <c r="R302">
        <v>131.5</v>
      </c>
      <c r="S302">
        <f t="shared" si="116"/>
        <v>131.5</v>
      </c>
      <c r="T302">
        <v>121</v>
      </c>
      <c r="U302">
        <f t="shared" si="117"/>
        <v>121</v>
      </c>
      <c r="V302">
        <v>139.9</v>
      </c>
      <c r="W302">
        <f t="shared" si="118"/>
        <v>139.9</v>
      </c>
      <c r="X302">
        <v>123.8</v>
      </c>
      <c r="Y302">
        <f t="shared" si="119"/>
        <v>123.8</v>
      </c>
      <c r="Z302">
        <v>142.9</v>
      </c>
      <c r="AA302">
        <f t="shared" si="120"/>
        <v>142.9</v>
      </c>
      <c r="AB302">
        <v>133.6</v>
      </c>
      <c r="AC302">
        <f t="shared" si="121"/>
        <v>133.6</v>
      </c>
      <c r="AD302">
        <v>148.30000000000001</v>
      </c>
      <c r="AE302">
        <f t="shared" si="122"/>
        <v>148.30000000000001</v>
      </c>
      <c r="AF302">
        <v>131.5</v>
      </c>
      <c r="AG302">
        <f t="shared" si="123"/>
        <v>131.5</v>
      </c>
      <c r="AH302">
        <v>123.2</v>
      </c>
      <c r="AI302">
        <f t="shared" si="124"/>
        <v>123.2</v>
      </c>
      <c r="AJ302">
        <v>130.19999999999999</v>
      </c>
      <c r="AK302">
        <f t="shared" si="125"/>
        <v>130.19999999999999</v>
      </c>
      <c r="AL302">
        <v>132.1</v>
      </c>
      <c r="AN302">
        <v>120.1</v>
      </c>
      <c r="AO302">
        <f t="shared" si="126"/>
        <v>120.1</v>
      </c>
      <c r="AP302">
        <v>126.5</v>
      </c>
      <c r="AQ302">
        <f t="shared" si="127"/>
        <v>126.5</v>
      </c>
      <c r="AR302">
        <v>123.6</v>
      </c>
      <c r="AS302">
        <f t="shared" si="128"/>
        <v>123.6</v>
      </c>
      <c r="AT302">
        <v>114.3</v>
      </c>
      <c r="AU302">
        <f t="shared" si="129"/>
        <v>114.3</v>
      </c>
      <c r="AV302">
        <v>122.8</v>
      </c>
      <c r="AW302">
        <f t="shared" si="130"/>
        <v>122.8</v>
      </c>
      <c r="AX302">
        <v>133.80000000000001</v>
      </c>
      <c r="AY302">
        <f t="shared" si="131"/>
        <v>133.80000000000001</v>
      </c>
      <c r="AZ302">
        <v>122</v>
      </c>
      <c r="BA302">
        <f t="shared" si="132"/>
        <v>122</v>
      </c>
      <c r="BB302">
        <v>122.6</v>
      </c>
      <c r="BC302">
        <f t="shared" si="133"/>
        <v>122.6</v>
      </c>
      <c r="BD302">
        <v>129.30000000000001</v>
      </c>
      <c r="BE302">
        <f t="shared" si="134"/>
        <v>129.30000000000001</v>
      </c>
      <c r="BG302" t="s">
        <v>30</v>
      </c>
      <c r="BH302">
        <v>2021</v>
      </c>
      <c r="BI302" t="s">
        <v>39</v>
      </c>
      <c r="BJ302" t="s">
        <v>32</v>
      </c>
      <c r="BK302">
        <f t="shared" si="108"/>
        <v>160.5</v>
      </c>
      <c r="BM302" t="s">
        <v>33</v>
      </c>
      <c r="BN302">
        <v>132.1</v>
      </c>
    </row>
    <row r="303" spans="1:66" x14ac:dyDescent="0.3">
      <c r="A303" t="s">
        <v>33</v>
      </c>
      <c r="B303">
        <v>2017</v>
      </c>
      <c r="C303" t="s">
        <v>39</v>
      </c>
      <c r="D303">
        <v>132.9</v>
      </c>
      <c r="E303">
        <f t="shared" si="109"/>
        <v>132.9</v>
      </c>
      <c r="F303">
        <v>148.69999999999999</v>
      </c>
      <c r="G303">
        <f t="shared" si="110"/>
        <v>148.69999999999999</v>
      </c>
      <c r="H303">
        <v>128.30000000000001</v>
      </c>
      <c r="I303">
        <f t="shared" si="111"/>
        <v>128.30000000000001</v>
      </c>
      <c r="J303">
        <v>137.30000000000001</v>
      </c>
      <c r="K303">
        <f t="shared" si="112"/>
        <v>137.30000000000001</v>
      </c>
      <c r="L303">
        <v>113.5</v>
      </c>
      <c r="M303">
        <f t="shared" si="113"/>
        <v>113.5</v>
      </c>
      <c r="N303">
        <v>137.19999999999999</v>
      </c>
      <c r="O303">
        <f t="shared" si="114"/>
        <v>137.19999999999999</v>
      </c>
      <c r="P303">
        <v>142.19999999999999</v>
      </c>
      <c r="Q303">
        <f t="shared" si="115"/>
        <v>142.19999999999999</v>
      </c>
      <c r="R303">
        <v>128.19999999999999</v>
      </c>
      <c r="S303">
        <f t="shared" si="116"/>
        <v>128.19999999999999</v>
      </c>
      <c r="T303">
        <v>120.9</v>
      </c>
      <c r="U303">
        <f t="shared" si="117"/>
        <v>120.9</v>
      </c>
      <c r="V303">
        <v>138.80000000000001</v>
      </c>
      <c r="W303">
        <f t="shared" si="118"/>
        <v>138.80000000000001</v>
      </c>
      <c r="X303">
        <v>124.2</v>
      </c>
      <c r="Y303">
        <f t="shared" si="119"/>
        <v>124.2</v>
      </c>
      <c r="Z303">
        <v>143.1</v>
      </c>
      <c r="AA303">
        <f t="shared" si="120"/>
        <v>143.1</v>
      </c>
      <c r="AB303">
        <v>135.69999999999999</v>
      </c>
      <c r="AC303">
        <f t="shared" si="121"/>
        <v>135.69999999999999</v>
      </c>
      <c r="AD303">
        <v>148.6</v>
      </c>
      <c r="AE303">
        <f t="shared" si="122"/>
        <v>148.6</v>
      </c>
      <c r="AF303">
        <v>131.5</v>
      </c>
      <c r="AG303">
        <f t="shared" si="123"/>
        <v>131.5</v>
      </c>
      <c r="AH303">
        <v>123.2</v>
      </c>
      <c r="AI303">
        <f t="shared" si="124"/>
        <v>123.2</v>
      </c>
      <c r="AJ303">
        <v>130.19999999999999</v>
      </c>
      <c r="AK303">
        <f t="shared" si="125"/>
        <v>130.19999999999999</v>
      </c>
      <c r="AL303">
        <v>131.4</v>
      </c>
      <c r="AN303">
        <v>119</v>
      </c>
      <c r="AO303">
        <f t="shared" si="126"/>
        <v>119</v>
      </c>
      <c r="AP303">
        <v>126.8</v>
      </c>
      <c r="AQ303">
        <f t="shared" si="127"/>
        <v>126.8</v>
      </c>
      <c r="AR303">
        <v>123.8</v>
      </c>
      <c r="AS303">
        <f t="shared" si="128"/>
        <v>123.8</v>
      </c>
      <c r="AT303">
        <v>113.9</v>
      </c>
      <c r="AU303">
        <f t="shared" si="129"/>
        <v>113.9</v>
      </c>
      <c r="AV303">
        <v>122.9</v>
      </c>
      <c r="AW303">
        <f t="shared" si="130"/>
        <v>122.9</v>
      </c>
      <c r="AX303">
        <v>134.30000000000001</v>
      </c>
      <c r="AY303">
        <f t="shared" si="131"/>
        <v>134.30000000000001</v>
      </c>
      <c r="AZ303">
        <v>122.5</v>
      </c>
      <c r="BA303">
        <f t="shared" si="132"/>
        <v>122.5</v>
      </c>
      <c r="BB303">
        <v>122.7</v>
      </c>
      <c r="BC303">
        <f t="shared" si="133"/>
        <v>122.7</v>
      </c>
      <c r="BD303">
        <v>129.9</v>
      </c>
      <c r="BE303">
        <f t="shared" si="134"/>
        <v>129.9</v>
      </c>
      <c r="BG303" t="s">
        <v>33</v>
      </c>
      <c r="BH303">
        <v>2021</v>
      </c>
      <c r="BI303" t="s">
        <v>39</v>
      </c>
      <c r="BJ303">
        <v>160.5</v>
      </c>
      <c r="BK303">
        <f t="shared" si="108"/>
        <v>160.5</v>
      </c>
      <c r="BM303" t="s">
        <v>33</v>
      </c>
      <c r="BN303">
        <v>131.4</v>
      </c>
    </row>
    <row r="304" spans="1:66" x14ac:dyDescent="0.3">
      <c r="A304" t="s">
        <v>33</v>
      </c>
      <c r="B304">
        <v>2017</v>
      </c>
      <c r="C304" t="s">
        <v>40</v>
      </c>
      <c r="D304">
        <v>132.80000000000001</v>
      </c>
      <c r="E304">
        <f t="shared" si="109"/>
        <v>132.80000000000001</v>
      </c>
      <c r="F304">
        <v>148.4</v>
      </c>
      <c r="G304">
        <f t="shared" si="110"/>
        <v>148.4</v>
      </c>
      <c r="H304">
        <v>129.4</v>
      </c>
      <c r="I304">
        <f t="shared" si="111"/>
        <v>129.4</v>
      </c>
      <c r="J304">
        <v>137.69999999999999</v>
      </c>
      <c r="K304">
        <f t="shared" si="112"/>
        <v>137.69999999999999</v>
      </c>
      <c r="L304">
        <v>113.4</v>
      </c>
      <c r="M304">
        <f t="shared" si="113"/>
        <v>113.4</v>
      </c>
      <c r="N304">
        <v>139.4</v>
      </c>
      <c r="O304">
        <f t="shared" si="114"/>
        <v>139.4</v>
      </c>
      <c r="P304">
        <v>175.1</v>
      </c>
      <c r="Q304">
        <f t="shared" si="115"/>
        <v>175.1</v>
      </c>
      <c r="R304">
        <v>124.7</v>
      </c>
      <c r="S304">
        <f t="shared" si="116"/>
        <v>124.7</v>
      </c>
      <c r="T304">
        <v>121.5</v>
      </c>
      <c r="U304">
        <f t="shared" si="117"/>
        <v>121.5</v>
      </c>
      <c r="V304">
        <v>137.80000000000001</v>
      </c>
      <c r="W304">
        <f t="shared" si="118"/>
        <v>137.80000000000001</v>
      </c>
      <c r="X304">
        <v>124.4</v>
      </c>
      <c r="Y304">
        <f t="shared" si="119"/>
        <v>124.4</v>
      </c>
      <c r="Z304">
        <v>143.69999999999999</v>
      </c>
      <c r="AA304">
        <f t="shared" si="120"/>
        <v>143.69999999999999</v>
      </c>
      <c r="AB304">
        <v>139.80000000000001</v>
      </c>
      <c r="AC304">
        <f t="shared" si="121"/>
        <v>139.80000000000001</v>
      </c>
      <c r="AD304">
        <v>150.5</v>
      </c>
      <c r="AE304">
        <f t="shared" si="122"/>
        <v>150.5</v>
      </c>
      <c r="AF304">
        <v>131.6</v>
      </c>
      <c r="AG304">
        <f t="shared" si="123"/>
        <v>131.6</v>
      </c>
      <c r="AH304">
        <v>123.7</v>
      </c>
      <c r="AI304">
        <f t="shared" si="124"/>
        <v>123.7</v>
      </c>
      <c r="AJ304">
        <v>130.4</v>
      </c>
      <c r="AK304">
        <f t="shared" si="125"/>
        <v>130.4</v>
      </c>
      <c r="AL304">
        <v>132.6</v>
      </c>
      <c r="AN304">
        <v>119.7</v>
      </c>
      <c r="AO304">
        <f t="shared" si="126"/>
        <v>119.7</v>
      </c>
      <c r="AP304">
        <v>127.2</v>
      </c>
      <c r="AQ304">
        <f t="shared" si="127"/>
        <v>127.2</v>
      </c>
      <c r="AR304">
        <v>125</v>
      </c>
      <c r="AS304">
        <f t="shared" si="128"/>
        <v>125</v>
      </c>
      <c r="AT304">
        <v>113.2</v>
      </c>
      <c r="AU304">
        <f t="shared" si="129"/>
        <v>113.2</v>
      </c>
      <c r="AV304">
        <v>123.5</v>
      </c>
      <c r="AW304">
        <f t="shared" si="130"/>
        <v>123.5</v>
      </c>
      <c r="AX304">
        <v>135.5</v>
      </c>
      <c r="AY304">
        <f t="shared" si="131"/>
        <v>135.5</v>
      </c>
      <c r="AZ304">
        <v>122.4</v>
      </c>
      <c r="BA304">
        <f t="shared" si="132"/>
        <v>122.4</v>
      </c>
      <c r="BB304">
        <v>123</v>
      </c>
      <c r="BC304">
        <f t="shared" si="133"/>
        <v>123</v>
      </c>
      <c r="BD304">
        <v>131.80000000000001</v>
      </c>
      <c r="BE304">
        <f t="shared" si="134"/>
        <v>131.80000000000001</v>
      </c>
      <c r="BG304" t="s">
        <v>34</v>
      </c>
      <c r="BH304">
        <v>2021</v>
      </c>
      <c r="BI304" t="s">
        <v>39</v>
      </c>
      <c r="BJ304">
        <v>160.5</v>
      </c>
      <c r="BK304">
        <f t="shared" si="108"/>
        <v>160.5</v>
      </c>
      <c r="BM304" t="s">
        <v>33</v>
      </c>
      <c r="BN304">
        <v>132.6</v>
      </c>
    </row>
    <row r="305" spans="1:66" x14ac:dyDescent="0.3">
      <c r="A305" t="s">
        <v>33</v>
      </c>
      <c r="B305">
        <v>2017</v>
      </c>
      <c r="C305" t="s">
        <v>41</v>
      </c>
      <c r="D305">
        <v>133.19999999999999</v>
      </c>
      <c r="E305">
        <f t="shared" si="109"/>
        <v>133.19999999999999</v>
      </c>
      <c r="F305">
        <v>143.9</v>
      </c>
      <c r="G305">
        <f t="shared" si="110"/>
        <v>143.9</v>
      </c>
      <c r="H305">
        <v>128.30000000000001</v>
      </c>
      <c r="I305">
        <f t="shared" si="111"/>
        <v>128.30000000000001</v>
      </c>
      <c r="J305">
        <v>138.30000000000001</v>
      </c>
      <c r="K305">
        <f t="shared" si="112"/>
        <v>138.30000000000001</v>
      </c>
      <c r="L305">
        <v>114.1</v>
      </c>
      <c r="M305">
        <f t="shared" si="113"/>
        <v>114.1</v>
      </c>
      <c r="N305">
        <v>142.69999999999999</v>
      </c>
      <c r="O305">
        <f t="shared" si="114"/>
        <v>142.69999999999999</v>
      </c>
      <c r="P305">
        <v>179.8</v>
      </c>
      <c r="Q305">
        <f t="shared" si="115"/>
        <v>179.8</v>
      </c>
      <c r="R305">
        <v>123.5</v>
      </c>
      <c r="S305">
        <f t="shared" si="116"/>
        <v>123.5</v>
      </c>
      <c r="T305">
        <v>122.1</v>
      </c>
      <c r="U305">
        <f t="shared" si="117"/>
        <v>122.1</v>
      </c>
      <c r="V305">
        <v>137.5</v>
      </c>
      <c r="W305">
        <f t="shared" si="118"/>
        <v>137.5</v>
      </c>
      <c r="X305">
        <v>124.6</v>
      </c>
      <c r="Y305">
        <f t="shared" si="119"/>
        <v>124.6</v>
      </c>
      <c r="Z305">
        <v>144.5</v>
      </c>
      <c r="AA305">
        <f t="shared" si="120"/>
        <v>144.5</v>
      </c>
      <c r="AB305">
        <v>140.5</v>
      </c>
      <c r="AC305">
        <f t="shared" si="121"/>
        <v>140.5</v>
      </c>
      <c r="AD305">
        <v>152.1</v>
      </c>
      <c r="AE305">
        <f t="shared" si="122"/>
        <v>152.1</v>
      </c>
      <c r="AF305">
        <v>132.69999999999999</v>
      </c>
      <c r="AG305">
        <f t="shared" si="123"/>
        <v>132.69999999999999</v>
      </c>
      <c r="AH305">
        <v>124.3</v>
      </c>
      <c r="AI305">
        <f t="shared" si="124"/>
        <v>124.3</v>
      </c>
      <c r="AJ305">
        <v>131.4</v>
      </c>
      <c r="AK305">
        <f t="shared" si="125"/>
        <v>131.4</v>
      </c>
      <c r="AL305">
        <v>134.4</v>
      </c>
      <c r="AN305">
        <v>118.9</v>
      </c>
      <c r="AO305">
        <f t="shared" si="126"/>
        <v>118.9</v>
      </c>
      <c r="AP305">
        <v>127.7</v>
      </c>
      <c r="AQ305">
        <f t="shared" si="127"/>
        <v>127.7</v>
      </c>
      <c r="AR305">
        <v>125.7</v>
      </c>
      <c r="AS305">
        <f t="shared" si="128"/>
        <v>125.7</v>
      </c>
      <c r="AT305">
        <v>114.6</v>
      </c>
      <c r="AU305">
        <f t="shared" si="129"/>
        <v>114.6</v>
      </c>
      <c r="AV305">
        <v>124.1</v>
      </c>
      <c r="AW305">
        <f t="shared" si="130"/>
        <v>124.1</v>
      </c>
      <c r="AX305">
        <v>135.69999999999999</v>
      </c>
      <c r="AY305">
        <f t="shared" si="131"/>
        <v>135.69999999999999</v>
      </c>
      <c r="AZ305">
        <v>123.3</v>
      </c>
      <c r="BA305">
        <f t="shared" si="132"/>
        <v>123.3</v>
      </c>
      <c r="BB305">
        <v>123.8</v>
      </c>
      <c r="BC305">
        <f t="shared" si="133"/>
        <v>123.8</v>
      </c>
      <c r="BD305">
        <v>132.69999999999999</v>
      </c>
      <c r="BE305">
        <f t="shared" si="134"/>
        <v>132.69999999999999</v>
      </c>
      <c r="BG305" t="s">
        <v>30</v>
      </c>
      <c r="BH305">
        <v>2021</v>
      </c>
      <c r="BI305" t="s">
        <v>40</v>
      </c>
      <c r="BJ305" t="s">
        <v>32</v>
      </c>
      <c r="BK305">
        <f t="shared" si="108"/>
        <v>161.5</v>
      </c>
      <c r="BM305" t="s">
        <v>33</v>
      </c>
      <c r="BN305">
        <v>134.4</v>
      </c>
    </row>
    <row r="306" spans="1:66" x14ac:dyDescent="0.3">
      <c r="A306" t="s">
        <v>33</v>
      </c>
      <c r="B306">
        <v>2017</v>
      </c>
      <c r="C306" t="s">
        <v>42</v>
      </c>
      <c r="D306">
        <v>133.6</v>
      </c>
      <c r="E306">
        <f t="shared" si="109"/>
        <v>133.6</v>
      </c>
      <c r="F306">
        <v>143</v>
      </c>
      <c r="G306">
        <f t="shared" si="110"/>
        <v>143</v>
      </c>
      <c r="H306">
        <v>129.69999999999999</v>
      </c>
      <c r="I306">
        <f t="shared" si="111"/>
        <v>129.69999999999999</v>
      </c>
      <c r="J306">
        <v>138.69999999999999</v>
      </c>
      <c r="K306">
        <f t="shared" si="112"/>
        <v>138.69999999999999</v>
      </c>
      <c r="L306">
        <v>114.5</v>
      </c>
      <c r="M306">
        <f t="shared" si="113"/>
        <v>114.5</v>
      </c>
      <c r="N306">
        <v>137.5</v>
      </c>
      <c r="O306">
        <f t="shared" si="114"/>
        <v>137.5</v>
      </c>
      <c r="P306">
        <v>160.69999999999999</v>
      </c>
      <c r="Q306">
        <f t="shared" si="115"/>
        <v>160.69999999999999</v>
      </c>
      <c r="R306">
        <v>124.5</v>
      </c>
      <c r="S306">
        <f t="shared" si="116"/>
        <v>124.5</v>
      </c>
      <c r="T306">
        <v>122.4</v>
      </c>
      <c r="U306">
        <f t="shared" si="117"/>
        <v>122.4</v>
      </c>
      <c r="V306">
        <v>137.30000000000001</v>
      </c>
      <c r="W306">
        <f t="shared" si="118"/>
        <v>137.30000000000001</v>
      </c>
      <c r="X306">
        <v>124.8</v>
      </c>
      <c r="Y306">
        <f t="shared" si="119"/>
        <v>124.8</v>
      </c>
      <c r="Z306">
        <v>145</v>
      </c>
      <c r="AA306">
        <f t="shared" si="120"/>
        <v>145</v>
      </c>
      <c r="AB306">
        <v>138</v>
      </c>
      <c r="AC306">
        <f t="shared" si="121"/>
        <v>138</v>
      </c>
      <c r="AD306">
        <v>153.6</v>
      </c>
      <c r="AE306">
        <f t="shared" si="122"/>
        <v>153.6</v>
      </c>
      <c r="AF306">
        <v>133.30000000000001</v>
      </c>
      <c r="AG306">
        <f t="shared" si="123"/>
        <v>133.30000000000001</v>
      </c>
      <c r="AH306">
        <v>124.6</v>
      </c>
      <c r="AI306">
        <f t="shared" si="124"/>
        <v>124.6</v>
      </c>
      <c r="AJ306">
        <v>132</v>
      </c>
      <c r="AK306">
        <f t="shared" si="125"/>
        <v>132</v>
      </c>
      <c r="AL306">
        <v>135.69999999999999</v>
      </c>
      <c r="AN306">
        <v>120.6</v>
      </c>
      <c r="AO306">
        <f t="shared" si="126"/>
        <v>120.6</v>
      </c>
      <c r="AP306">
        <v>128.1</v>
      </c>
      <c r="AQ306">
        <f t="shared" si="127"/>
        <v>128.1</v>
      </c>
      <c r="AR306">
        <v>126.1</v>
      </c>
      <c r="AS306">
        <f t="shared" si="128"/>
        <v>126.1</v>
      </c>
      <c r="AT306">
        <v>115.7</v>
      </c>
      <c r="AU306">
        <f t="shared" si="129"/>
        <v>115.7</v>
      </c>
      <c r="AV306">
        <v>124.5</v>
      </c>
      <c r="AW306">
        <f t="shared" si="130"/>
        <v>124.5</v>
      </c>
      <c r="AX306">
        <v>135.9</v>
      </c>
      <c r="AY306">
        <f t="shared" si="131"/>
        <v>135.9</v>
      </c>
      <c r="AZ306">
        <v>124.4</v>
      </c>
      <c r="BA306">
        <f t="shared" si="132"/>
        <v>124.4</v>
      </c>
      <c r="BB306">
        <v>124.5</v>
      </c>
      <c r="BC306">
        <f t="shared" si="133"/>
        <v>124.5</v>
      </c>
      <c r="BD306">
        <v>132.4</v>
      </c>
      <c r="BE306">
        <f t="shared" si="134"/>
        <v>132.4</v>
      </c>
      <c r="BG306" t="s">
        <v>33</v>
      </c>
      <c r="BH306">
        <v>2021</v>
      </c>
      <c r="BI306" t="s">
        <v>40</v>
      </c>
      <c r="BJ306">
        <v>161.5</v>
      </c>
      <c r="BK306">
        <f t="shared" si="108"/>
        <v>161.5</v>
      </c>
      <c r="BM306" t="s">
        <v>33</v>
      </c>
      <c r="BN306">
        <v>135.69999999999999</v>
      </c>
    </row>
    <row r="307" spans="1:66" x14ac:dyDescent="0.3">
      <c r="A307" t="s">
        <v>33</v>
      </c>
      <c r="B307">
        <v>2017</v>
      </c>
      <c r="C307" t="s">
        <v>43</v>
      </c>
      <c r="D307">
        <v>133.9</v>
      </c>
      <c r="E307">
        <f t="shared" si="109"/>
        <v>133.9</v>
      </c>
      <c r="F307">
        <v>142.80000000000001</v>
      </c>
      <c r="G307">
        <f t="shared" si="110"/>
        <v>142.80000000000001</v>
      </c>
      <c r="H307">
        <v>131.4</v>
      </c>
      <c r="I307">
        <f t="shared" si="111"/>
        <v>131.4</v>
      </c>
      <c r="J307">
        <v>139.1</v>
      </c>
      <c r="K307">
        <f t="shared" si="112"/>
        <v>139.1</v>
      </c>
      <c r="L307">
        <v>114.9</v>
      </c>
      <c r="M307">
        <f t="shared" si="113"/>
        <v>114.9</v>
      </c>
      <c r="N307">
        <v>135.6</v>
      </c>
      <c r="O307">
        <f t="shared" si="114"/>
        <v>135.6</v>
      </c>
      <c r="P307">
        <v>173.2</v>
      </c>
      <c r="Q307">
        <f t="shared" si="115"/>
        <v>173.2</v>
      </c>
      <c r="R307">
        <v>124.1</v>
      </c>
      <c r="S307">
        <f t="shared" si="116"/>
        <v>124.1</v>
      </c>
      <c r="T307">
        <v>122.6</v>
      </c>
      <c r="U307">
        <f t="shared" si="117"/>
        <v>122.6</v>
      </c>
      <c r="V307">
        <v>137.80000000000001</v>
      </c>
      <c r="W307">
        <f t="shared" si="118"/>
        <v>137.80000000000001</v>
      </c>
      <c r="X307">
        <v>125.1</v>
      </c>
      <c r="Y307">
        <f t="shared" si="119"/>
        <v>125.1</v>
      </c>
      <c r="Z307">
        <v>145.5</v>
      </c>
      <c r="AA307">
        <f t="shared" si="120"/>
        <v>145.5</v>
      </c>
      <c r="AB307">
        <v>139.69999999999999</v>
      </c>
      <c r="AC307">
        <f t="shared" si="121"/>
        <v>139.69999999999999</v>
      </c>
      <c r="AD307">
        <v>154.6</v>
      </c>
      <c r="AE307">
        <f t="shared" si="122"/>
        <v>154.6</v>
      </c>
      <c r="AF307">
        <v>134</v>
      </c>
      <c r="AG307">
        <f t="shared" si="123"/>
        <v>134</v>
      </c>
      <c r="AH307">
        <v>124.9</v>
      </c>
      <c r="AI307">
        <f t="shared" si="124"/>
        <v>124.9</v>
      </c>
      <c r="AJ307">
        <v>132.6</v>
      </c>
      <c r="AK307">
        <f t="shared" si="125"/>
        <v>132.6</v>
      </c>
      <c r="AL307">
        <v>137.30000000000001</v>
      </c>
      <c r="AN307">
        <v>122.6</v>
      </c>
      <c r="AO307">
        <f t="shared" si="126"/>
        <v>122.6</v>
      </c>
      <c r="AP307">
        <v>128.30000000000001</v>
      </c>
      <c r="AQ307">
        <f t="shared" si="127"/>
        <v>128.30000000000001</v>
      </c>
      <c r="AR307">
        <v>126.6</v>
      </c>
      <c r="AS307">
        <f t="shared" si="128"/>
        <v>126.6</v>
      </c>
      <c r="AT307">
        <v>115</v>
      </c>
      <c r="AU307">
        <f t="shared" si="129"/>
        <v>115</v>
      </c>
      <c r="AV307">
        <v>124.8</v>
      </c>
      <c r="AW307">
        <f t="shared" si="130"/>
        <v>124.8</v>
      </c>
      <c r="AX307">
        <v>136.30000000000001</v>
      </c>
      <c r="AY307">
        <f t="shared" si="131"/>
        <v>136.30000000000001</v>
      </c>
      <c r="AZ307">
        <v>124.6</v>
      </c>
      <c r="BA307">
        <f t="shared" si="132"/>
        <v>124.6</v>
      </c>
      <c r="BB307">
        <v>124.5</v>
      </c>
      <c r="BC307">
        <f t="shared" si="133"/>
        <v>124.5</v>
      </c>
      <c r="BD307">
        <v>133.5</v>
      </c>
      <c r="BE307">
        <f t="shared" si="134"/>
        <v>133.5</v>
      </c>
      <c r="BG307" t="s">
        <v>34</v>
      </c>
      <c r="BH307">
        <v>2021</v>
      </c>
      <c r="BI307" t="s">
        <v>40</v>
      </c>
      <c r="BJ307">
        <v>161.5</v>
      </c>
      <c r="BK307">
        <f t="shared" si="108"/>
        <v>161.5</v>
      </c>
      <c r="BM307" t="s">
        <v>33</v>
      </c>
      <c r="BN307">
        <v>137.30000000000001</v>
      </c>
    </row>
    <row r="308" spans="1:66" x14ac:dyDescent="0.3">
      <c r="A308" t="s">
        <v>33</v>
      </c>
      <c r="B308">
        <v>2017</v>
      </c>
      <c r="C308" t="s">
        <v>45</v>
      </c>
      <c r="D308">
        <v>134.30000000000001</v>
      </c>
      <c r="E308">
        <f t="shared" si="109"/>
        <v>134.30000000000001</v>
      </c>
      <c r="F308">
        <v>142.1</v>
      </c>
      <c r="G308">
        <f t="shared" si="110"/>
        <v>142.1</v>
      </c>
      <c r="H308">
        <v>146.69999999999999</v>
      </c>
      <c r="I308">
        <f t="shared" si="111"/>
        <v>146.69999999999999</v>
      </c>
      <c r="J308">
        <v>139.5</v>
      </c>
      <c r="K308">
        <f t="shared" si="112"/>
        <v>139.5</v>
      </c>
      <c r="L308">
        <v>115.2</v>
      </c>
      <c r="M308">
        <f t="shared" si="113"/>
        <v>115.2</v>
      </c>
      <c r="N308">
        <v>136.4</v>
      </c>
      <c r="O308">
        <f t="shared" si="114"/>
        <v>136.4</v>
      </c>
      <c r="P308">
        <v>185.2</v>
      </c>
      <c r="Q308">
        <f t="shared" si="115"/>
        <v>185.2</v>
      </c>
      <c r="R308">
        <v>122.2</v>
      </c>
      <c r="S308">
        <f t="shared" si="116"/>
        <v>122.2</v>
      </c>
      <c r="T308">
        <v>123.9</v>
      </c>
      <c r="U308">
        <f t="shared" si="117"/>
        <v>123.9</v>
      </c>
      <c r="V308">
        <v>138.30000000000001</v>
      </c>
      <c r="W308">
        <f t="shared" si="118"/>
        <v>138.30000000000001</v>
      </c>
      <c r="X308">
        <v>125.4</v>
      </c>
      <c r="Y308">
        <f t="shared" si="119"/>
        <v>125.4</v>
      </c>
      <c r="Z308">
        <v>146</v>
      </c>
      <c r="AA308">
        <f t="shared" si="120"/>
        <v>146</v>
      </c>
      <c r="AB308">
        <v>141.5</v>
      </c>
      <c r="AC308">
        <f t="shared" si="121"/>
        <v>141.5</v>
      </c>
      <c r="AD308">
        <v>156.19999999999999</v>
      </c>
      <c r="AE308">
        <f t="shared" si="122"/>
        <v>156.19999999999999</v>
      </c>
      <c r="AF308">
        <v>135</v>
      </c>
      <c r="AG308">
        <f t="shared" si="123"/>
        <v>135</v>
      </c>
      <c r="AH308">
        <v>125.4</v>
      </c>
      <c r="AI308">
        <f t="shared" si="124"/>
        <v>125.4</v>
      </c>
      <c r="AJ308">
        <v>133.5</v>
      </c>
      <c r="AK308">
        <f t="shared" si="125"/>
        <v>133.5</v>
      </c>
      <c r="AL308">
        <v>138.6</v>
      </c>
      <c r="AN308">
        <v>125.7</v>
      </c>
      <c r="AO308">
        <f t="shared" si="126"/>
        <v>125.7</v>
      </c>
      <c r="AP308">
        <v>128.80000000000001</v>
      </c>
      <c r="AQ308">
        <f t="shared" si="127"/>
        <v>128.80000000000001</v>
      </c>
      <c r="AR308">
        <v>127.4</v>
      </c>
      <c r="AS308">
        <f t="shared" si="128"/>
        <v>127.4</v>
      </c>
      <c r="AT308">
        <v>115.3</v>
      </c>
      <c r="AU308">
        <f t="shared" si="129"/>
        <v>115.3</v>
      </c>
      <c r="AV308">
        <v>125.1</v>
      </c>
      <c r="AW308">
        <f t="shared" si="130"/>
        <v>125.1</v>
      </c>
      <c r="AX308">
        <v>136.6</v>
      </c>
      <c r="AY308">
        <f t="shared" si="131"/>
        <v>136.6</v>
      </c>
      <c r="AZ308">
        <v>124.9</v>
      </c>
      <c r="BA308">
        <f t="shared" si="132"/>
        <v>124.9</v>
      </c>
      <c r="BB308">
        <v>124.9</v>
      </c>
      <c r="BC308">
        <f t="shared" si="133"/>
        <v>124.9</v>
      </c>
      <c r="BD308">
        <v>134.80000000000001</v>
      </c>
      <c r="BE308">
        <f t="shared" si="134"/>
        <v>134.80000000000001</v>
      </c>
      <c r="BG308" t="s">
        <v>30</v>
      </c>
      <c r="BH308">
        <v>2021</v>
      </c>
      <c r="BI308" t="s">
        <v>41</v>
      </c>
      <c r="BJ308" t="s">
        <v>32</v>
      </c>
      <c r="BK308">
        <f t="shared" si="108"/>
        <v>162.1</v>
      </c>
      <c r="BM308" t="s">
        <v>33</v>
      </c>
      <c r="BN308">
        <v>138.6</v>
      </c>
    </row>
    <row r="309" spans="1:66" x14ac:dyDescent="0.3">
      <c r="A309" t="s">
        <v>33</v>
      </c>
      <c r="B309">
        <v>2017</v>
      </c>
      <c r="C309" t="s">
        <v>46</v>
      </c>
      <c r="D309">
        <v>134.4</v>
      </c>
      <c r="E309">
        <f t="shared" si="109"/>
        <v>134.4</v>
      </c>
      <c r="F309">
        <v>142.6</v>
      </c>
      <c r="G309">
        <f t="shared" si="110"/>
        <v>142.6</v>
      </c>
      <c r="H309">
        <v>145.9</v>
      </c>
      <c r="I309">
        <f t="shared" si="111"/>
        <v>145.9</v>
      </c>
      <c r="J309">
        <v>139.5</v>
      </c>
      <c r="K309">
        <f t="shared" si="112"/>
        <v>139.5</v>
      </c>
      <c r="L309">
        <v>115.9</v>
      </c>
      <c r="M309">
        <f t="shared" si="113"/>
        <v>115.9</v>
      </c>
      <c r="N309">
        <v>135</v>
      </c>
      <c r="O309">
        <f t="shared" si="114"/>
        <v>135</v>
      </c>
      <c r="P309">
        <v>163.19999999999999</v>
      </c>
      <c r="Q309">
        <f t="shared" si="115"/>
        <v>163.19999999999999</v>
      </c>
      <c r="R309">
        <v>119.8</v>
      </c>
      <c r="S309">
        <f t="shared" si="116"/>
        <v>119.8</v>
      </c>
      <c r="T309">
        <v>120.7</v>
      </c>
      <c r="U309">
        <f t="shared" si="117"/>
        <v>120.7</v>
      </c>
      <c r="V309">
        <v>139.69999999999999</v>
      </c>
      <c r="W309">
        <f t="shared" si="118"/>
        <v>139.69999999999999</v>
      </c>
      <c r="X309">
        <v>125.7</v>
      </c>
      <c r="Y309">
        <f t="shared" si="119"/>
        <v>125.7</v>
      </c>
      <c r="Z309">
        <v>146.30000000000001</v>
      </c>
      <c r="AA309">
        <f t="shared" si="120"/>
        <v>146.30000000000001</v>
      </c>
      <c r="AB309">
        <v>138.80000000000001</v>
      </c>
      <c r="AC309">
        <f t="shared" si="121"/>
        <v>138.80000000000001</v>
      </c>
      <c r="AD309">
        <v>157</v>
      </c>
      <c r="AE309">
        <f t="shared" si="122"/>
        <v>157</v>
      </c>
      <c r="AF309">
        <v>135.6</v>
      </c>
      <c r="AG309">
        <f t="shared" si="123"/>
        <v>135.6</v>
      </c>
      <c r="AH309">
        <v>125.6</v>
      </c>
      <c r="AI309">
        <f t="shared" si="124"/>
        <v>125.6</v>
      </c>
      <c r="AJ309">
        <v>134</v>
      </c>
      <c r="AK309">
        <f t="shared" si="125"/>
        <v>134</v>
      </c>
      <c r="AL309">
        <v>139.1</v>
      </c>
      <c r="AN309">
        <v>126.8</v>
      </c>
      <c r="AO309">
        <f t="shared" si="126"/>
        <v>126.8</v>
      </c>
      <c r="AP309">
        <v>129.30000000000001</v>
      </c>
      <c r="AQ309">
        <f t="shared" si="127"/>
        <v>129.30000000000001</v>
      </c>
      <c r="AR309">
        <v>128.19999999999999</v>
      </c>
      <c r="AS309">
        <f t="shared" si="128"/>
        <v>128.19999999999999</v>
      </c>
      <c r="AT309">
        <v>115.3</v>
      </c>
      <c r="AU309">
        <f t="shared" si="129"/>
        <v>115.3</v>
      </c>
      <c r="AV309">
        <v>125.6</v>
      </c>
      <c r="AW309">
        <f t="shared" si="130"/>
        <v>125.6</v>
      </c>
      <c r="AX309">
        <v>136.69999999999999</v>
      </c>
      <c r="AY309">
        <f t="shared" si="131"/>
        <v>136.69999999999999</v>
      </c>
      <c r="AZ309">
        <v>124.6</v>
      </c>
      <c r="BA309">
        <f t="shared" si="132"/>
        <v>124.6</v>
      </c>
      <c r="BB309">
        <v>125.1</v>
      </c>
      <c r="BC309">
        <f t="shared" si="133"/>
        <v>125.1</v>
      </c>
      <c r="BD309">
        <v>134.1</v>
      </c>
      <c r="BE309">
        <f t="shared" si="134"/>
        <v>134.1</v>
      </c>
      <c r="BG309" t="s">
        <v>33</v>
      </c>
      <c r="BH309">
        <v>2021</v>
      </c>
      <c r="BI309" t="s">
        <v>41</v>
      </c>
      <c r="BJ309">
        <v>162.1</v>
      </c>
      <c r="BK309">
        <f t="shared" si="108"/>
        <v>162.1</v>
      </c>
      <c r="BM309" t="s">
        <v>33</v>
      </c>
      <c r="BN309">
        <v>139.1</v>
      </c>
    </row>
    <row r="310" spans="1:66" x14ac:dyDescent="0.3">
      <c r="A310" t="s">
        <v>33</v>
      </c>
      <c r="B310">
        <v>2018</v>
      </c>
      <c r="C310" t="s">
        <v>31</v>
      </c>
      <c r="D310">
        <v>134.6</v>
      </c>
      <c r="E310">
        <f t="shared" si="109"/>
        <v>134.6</v>
      </c>
      <c r="F310">
        <v>143.69999999999999</v>
      </c>
      <c r="G310">
        <f t="shared" si="110"/>
        <v>143.69999999999999</v>
      </c>
      <c r="H310">
        <v>143.6</v>
      </c>
      <c r="I310">
        <f t="shared" si="111"/>
        <v>143.6</v>
      </c>
      <c r="J310">
        <v>139.6</v>
      </c>
      <c r="K310">
        <f t="shared" si="112"/>
        <v>139.6</v>
      </c>
      <c r="L310">
        <v>116.4</v>
      </c>
      <c r="M310">
        <f t="shared" si="113"/>
        <v>116.4</v>
      </c>
      <c r="N310">
        <v>133.80000000000001</v>
      </c>
      <c r="O310">
        <f t="shared" si="114"/>
        <v>133.80000000000001</v>
      </c>
      <c r="P310">
        <v>150.5</v>
      </c>
      <c r="Q310">
        <f t="shared" si="115"/>
        <v>150.5</v>
      </c>
      <c r="R310">
        <v>118.4</v>
      </c>
      <c r="S310">
        <f t="shared" si="116"/>
        <v>118.4</v>
      </c>
      <c r="T310">
        <v>117.3</v>
      </c>
      <c r="U310">
        <f t="shared" si="117"/>
        <v>117.3</v>
      </c>
      <c r="V310">
        <v>140.5</v>
      </c>
      <c r="W310">
        <f t="shared" si="118"/>
        <v>140.5</v>
      </c>
      <c r="X310">
        <v>125.9</v>
      </c>
      <c r="Y310">
        <f t="shared" si="119"/>
        <v>125.9</v>
      </c>
      <c r="Z310">
        <v>146.80000000000001</v>
      </c>
      <c r="AA310">
        <f t="shared" si="120"/>
        <v>146.80000000000001</v>
      </c>
      <c r="AB310">
        <v>137.19999999999999</v>
      </c>
      <c r="AC310">
        <f t="shared" si="121"/>
        <v>137.19999999999999</v>
      </c>
      <c r="AD310">
        <v>157.69999999999999</v>
      </c>
      <c r="AE310">
        <f t="shared" si="122"/>
        <v>157.69999999999999</v>
      </c>
      <c r="AF310">
        <v>136</v>
      </c>
      <c r="AG310">
        <f t="shared" si="123"/>
        <v>136</v>
      </c>
      <c r="AH310">
        <v>125.9</v>
      </c>
      <c r="AI310">
        <f t="shared" si="124"/>
        <v>125.9</v>
      </c>
      <c r="AJ310">
        <v>134.4</v>
      </c>
      <c r="AK310">
        <f t="shared" si="125"/>
        <v>134.4</v>
      </c>
      <c r="AL310">
        <v>140.4</v>
      </c>
      <c r="AN310">
        <v>127.3</v>
      </c>
      <c r="AO310">
        <f t="shared" si="126"/>
        <v>127.3</v>
      </c>
      <c r="AP310">
        <v>129.5</v>
      </c>
      <c r="AQ310">
        <f t="shared" si="127"/>
        <v>129.5</v>
      </c>
      <c r="AR310">
        <v>129</v>
      </c>
      <c r="AS310">
        <f t="shared" si="128"/>
        <v>129</v>
      </c>
      <c r="AT310">
        <v>116.3</v>
      </c>
      <c r="AU310">
        <f t="shared" si="129"/>
        <v>116.3</v>
      </c>
      <c r="AV310">
        <v>126.2</v>
      </c>
      <c r="AW310">
        <f t="shared" si="130"/>
        <v>126.2</v>
      </c>
      <c r="AX310">
        <v>137.1</v>
      </c>
      <c r="AY310">
        <f t="shared" si="131"/>
        <v>137.1</v>
      </c>
      <c r="AZ310">
        <v>125.5</v>
      </c>
      <c r="BA310">
        <f t="shared" si="132"/>
        <v>125.5</v>
      </c>
      <c r="BB310">
        <v>125.8</v>
      </c>
      <c r="BC310">
        <f t="shared" si="133"/>
        <v>125.8</v>
      </c>
      <c r="BD310">
        <v>134.1</v>
      </c>
      <c r="BE310">
        <f t="shared" si="134"/>
        <v>134.1</v>
      </c>
      <c r="BG310" t="s">
        <v>34</v>
      </c>
      <c r="BH310">
        <v>2021</v>
      </c>
      <c r="BI310" t="s">
        <v>41</v>
      </c>
      <c r="BJ310">
        <v>162.1</v>
      </c>
      <c r="BK310">
        <f t="shared" si="108"/>
        <v>162.1</v>
      </c>
      <c r="BM310" t="s">
        <v>33</v>
      </c>
      <c r="BN310">
        <v>140.4</v>
      </c>
    </row>
    <row r="311" spans="1:66" x14ac:dyDescent="0.3">
      <c r="A311" t="s">
        <v>33</v>
      </c>
      <c r="B311">
        <v>2018</v>
      </c>
      <c r="C311" t="s">
        <v>35</v>
      </c>
      <c r="D311">
        <v>134.80000000000001</v>
      </c>
      <c r="E311">
        <f t="shared" si="109"/>
        <v>134.80000000000001</v>
      </c>
      <c r="F311">
        <v>143</v>
      </c>
      <c r="G311">
        <f t="shared" si="110"/>
        <v>143</v>
      </c>
      <c r="H311">
        <v>139.9</v>
      </c>
      <c r="I311">
        <f t="shared" si="111"/>
        <v>139.9</v>
      </c>
      <c r="J311">
        <v>139.9</v>
      </c>
      <c r="K311">
        <f t="shared" si="112"/>
        <v>139.9</v>
      </c>
      <c r="L311">
        <v>116.2</v>
      </c>
      <c r="M311">
        <f t="shared" si="113"/>
        <v>116.2</v>
      </c>
      <c r="N311">
        <v>135.5</v>
      </c>
      <c r="O311">
        <f t="shared" si="114"/>
        <v>135.5</v>
      </c>
      <c r="P311">
        <v>136.9</v>
      </c>
      <c r="Q311">
        <f t="shared" si="115"/>
        <v>136.9</v>
      </c>
      <c r="R311">
        <v>117</v>
      </c>
      <c r="S311">
        <f t="shared" si="116"/>
        <v>117</v>
      </c>
      <c r="T311">
        <v>115.4</v>
      </c>
      <c r="U311">
        <f t="shared" si="117"/>
        <v>115.4</v>
      </c>
      <c r="V311">
        <v>140.69999999999999</v>
      </c>
      <c r="W311">
        <f t="shared" si="118"/>
        <v>140.69999999999999</v>
      </c>
      <c r="X311">
        <v>125.9</v>
      </c>
      <c r="Y311">
        <f t="shared" si="119"/>
        <v>125.9</v>
      </c>
      <c r="Z311">
        <v>147.1</v>
      </c>
      <c r="AA311">
        <f t="shared" si="120"/>
        <v>147.1</v>
      </c>
      <c r="AB311">
        <v>135.6</v>
      </c>
      <c r="AC311">
        <f t="shared" si="121"/>
        <v>135.6</v>
      </c>
      <c r="AD311">
        <v>159.30000000000001</v>
      </c>
      <c r="AE311">
        <f t="shared" si="122"/>
        <v>159.30000000000001</v>
      </c>
      <c r="AF311">
        <v>136.30000000000001</v>
      </c>
      <c r="AG311">
        <f t="shared" si="123"/>
        <v>136.30000000000001</v>
      </c>
      <c r="AH311">
        <v>126.1</v>
      </c>
      <c r="AI311">
        <f t="shared" si="124"/>
        <v>126.1</v>
      </c>
      <c r="AJ311">
        <v>134.69999999999999</v>
      </c>
      <c r="AK311">
        <f t="shared" si="125"/>
        <v>134.69999999999999</v>
      </c>
      <c r="AL311">
        <v>141.30000000000001</v>
      </c>
      <c r="AN311">
        <v>127.3</v>
      </c>
      <c r="AO311">
        <f t="shared" si="126"/>
        <v>127.3</v>
      </c>
      <c r="AP311">
        <v>129.9</v>
      </c>
      <c r="AQ311">
        <f t="shared" si="127"/>
        <v>129.9</v>
      </c>
      <c r="AR311">
        <v>129.80000000000001</v>
      </c>
      <c r="AS311">
        <f t="shared" si="128"/>
        <v>129.80000000000001</v>
      </c>
      <c r="AT311">
        <v>117.4</v>
      </c>
      <c r="AU311">
        <f t="shared" si="129"/>
        <v>117.4</v>
      </c>
      <c r="AV311">
        <v>126.5</v>
      </c>
      <c r="AW311">
        <f t="shared" si="130"/>
        <v>126.5</v>
      </c>
      <c r="AX311">
        <v>137.19999999999999</v>
      </c>
      <c r="AY311">
        <f t="shared" si="131"/>
        <v>137.19999999999999</v>
      </c>
      <c r="AZ311">
        <v>126.2</v>
      </c>
      <c r="BA311">
        <f t="shared" si="132"/>
        <v>126.2</v>
      </c>
      <c r="BB311">
        <v>126.5</v>
      </c>
      <c r="BC311">
        <f t="shared" si="133"/>
        <v>126.5</v>
      </c>
      <c r="BD311">
        <v>134</v>
      </c>
      <c r="BE311">
        <f t="shared" si="134"/>
        <v>134</v>
      </c>
      <c r="BG311" t="s">
        <v>30</v>
      </c>
      <c r="BH311">
        <v>2021</v>
      </c>
      <c r="BI311" t="s">
        <v>42</v>
      </c>
      <c r="BJ311" t="s">
        <v>32</v>
      </c>
      <c r="BK311">
        <f t="shared" si="108"/>
        <v>162.1</v>
      </c>
      <c r="BM311" t="s">
        <v>33</v>
      </c>
      <c r="BN311">
        <v>141.30000000000001</v>
      </c>
    </row>
    <row r="312" spans="1:66" x14ac:dyDescent="0.3">
      <c r="A312" t="s">
        <v>33</v>
      </c>
      <c r="B312">
        <v>2018</v>
      </c>
      <c r="C312" t="s">
        <v>36</v>
      </c>
      <c r="D312">
        <v>135</v>
      </c>
      <c r="E312">
        <f t="shared" si="109"/>
        <v>135</v>
      </c>
      <c r="F312">
        <v>143.1</v>
      </c>
      <c r="G312">
        <f t="shared" si="110"/>
        <v>143.1</v>
      </c>
      <c r="H312">
        <v>135.5</v>
      </c>
      <c r="I312">
        <f t="shared" si="111"/>
        <v>135.5</v>
      </c>
      <c r="J312">
        <v>139.9</v>
      </c>
      <c r="K312">
        <f t="shared" si="112"/>
        <v>139.9</v>
      </c>
      <c r="L312">
        <v>116.5</v>
      </c>
      <c r="M312">
        <f t="shared" si="113"/>
        <v>116.5</v>
      </c>
      <c r="N312">
        <v>138.5</v>
      </c>
      <c r="O312">
        <f t="shared" si="114"/>
        <v>138.5</v>
      </c>
      <c r="P312">
        <v>128</v>
      </c>
      <c r="Q312">
        <f t="shared" si="115"/>
        <v>128</v>
      </c>
      <c r="R312">
        <v>115.5</v>
      </c>
      <c r="S312">
        <f t="shared" si="116"/>
        <v>115.5</v>
      </c>
      <c r="T312">
        <v>114.2</v>
      </c>
      <c r="U312">
        <f t="shared" si="117"/>
        <v>114.2</v>
      </c>
      <c r="V312">
        <v>140.69999999999999</v>
      </c>
      <c r="W312">
        <f t="shared" si="118"/>
        <v>140.69999999999999</v>
      </c>
      <c r="X312">
        <v>126.2</v>
      </c>
      <c r="Y312">
        <f t="shared" si="119"/>
        <v>126.2</v>
      </c>
      <c r="Z312">
        <v>147.6</v>
      </c>
      <c r="AA312">
        <f t="shared" si="120"/>
        <v>147.6</v>
      </c>
      <c r="AB312">
        <v>134.80000000000001</v>
      </c>
      <c r="AC312">
        <f t="shared" si="121"/>
        <v>134.80000000000001</v>
      </c>
      <c r="AD312">
        <v>159.69999999999999</v>
      </c>
      <c r="AE312">
        <f t="shared" si="122"/>
        <v>159.69999999999999</v>
      </c>
      <c r="AF312">
        <v>136.69999999999999</v>
      </c>
      <c r="AG312">
        <f t="shared" si="123"/>
        <v>136.69999999999999</v>
      </c>
      <c r="AH312">
        <v>126.7</v>
      </c>
      <c r="AI312">
        <f t="shared" si="124"/>
        <v>126.7</v>
      </c>
      <c r="AJ312">
        <v>135.19999999999999</v>
      </c>
      <c r="AK312">
        <f t="shared" si="125"/>
        <v>135.19999999999999</v>
      </c>
      <c r="AL312">
        <v>142</v>
      </c>
      <c r="AN312">
        <v>126.4</v>
      </c>
      <c r="AO312">
        <f t="shared" si="126"/>
        <v>126.4</v>
      </c>
      <c r="AP312">
        <v>130.80000000000001</v>
      </c>
      <c r="AQ312">
        <f t="shared" si="127"/>
        <v>130.80000000000001</v>
      </c>
      <c r="AR312">
        <v>130.5</v>
      </c>
      <c r="AS312">
        <f t="shared" si="128"/>
        <v>130.5</v>
      </c>
      <c r="AT312">
        <v>117.8</v>
      </c>
      <c r="AU312">
        <f t="shared" si="129"/>
        <v>117.8</v>
      </c>
      <c r="AV312">
        <v>126.8</v>
      </c>
      <c r="AW312">
        <f t="shared" si="130"/>
        <v>126.8</v>
      </c>
      <c r="AX312">
        <v>137.80000000000001</v>
      </c>
      <c r="AY312">
        <f t="shared" si="131"/>
        <v>137.80000000000001</v>
      </c>
      <c r="AZ312">
        <v>126.7</v>
      </c>
      <c r="BA312">
        <f t="shared" si="132"/>
        <v>126.7</v>
      </c>
      <c r="BB312">
        <v>127.1</v>
      </c>
      <c r="BC312">
        <f t="shared" si="133"/>
        <v>127.1</v>
      </c>
      <c r="BD312">
        <v>134</v>
      </c>
      <c r="BE312">
        <f t="shared" si="134"/>
        <v>134</v>
      </c>
      <c r="BG312" t="s">
        <v>33</v>
      </c>
      <c r="BH312">
        <v>2021</v>
      </c>
      <c r="BI312" t="s">
        <v>42</v>
      </c>
      <c r="BJ312">
        <v>162.1</v>
      </c>
      <c r="BK312">
        <f t="shared" si="108"/>
        <v>162.1</v>
      </c>
      <c r="BM312" t="s">
        <v>33</v>
      </c>
      <c r="BN312">
        <v>142</v>
      </c>
    </row>
    <row r="313" spans="1:66" x14ac:dyDescent="0.3">
      <c r="A313" t="s">
        <v>33</v>
      </c>
      <c r="B313">
        <v>2018</v>
      </c>
      <c r="C313" t="s">
        <v>37</v>
      </c>
      <c r="D313">
        <v>135</v>
      </c>
      <c r="E313">
        <f t="shared" si="109"/>
        <v>135</v>
      </c>
      <c r="F313">
        <v>144.30000000000001</v>
      </c>
      <c r="G313">
        <f t="shared" si="110"/>
        <v>144.30000000000001</v>
      </c>
      <c r="H313">
        <v>130.80000000000001</v>
      </c>
      <c r="I313">
        <f t="shared" si="111"/>
        <v>130.80000000000001</v>
      </c>
      <c r="J313">
        <v>140.30000000000001</v>
      </c>
      <c r="K313">
        <f t="shared" si="112"/>
        <v>140.30000000000001</v>
      </c>
      <c r="L313">
        <v>116.6</v>
      </c>
      <c r="M313">
        <f t="shared" si="113"/>
        <v>116.6</v>
      </c>
      <c r="N313">
        <v>150.1</v>
      </c>
      <c r="O313">
        <f t="shared" si="114"/>
        <v>150.1</v>
      </c>
      <c r="P313">
        <v>127.6</v>
      </c>
      <c r="Q313">
        <f t="shared" si="115"/>
        <v>127.6</v>
      </c>
      <c r="R313">
        <v>114</v>
      </c>
      <c r="S313">
        <f t="shared" si="116"/>
        <v>114</v>
      </c>
      <c r="T313">
        <v>110.6</v>
      </c>
      <c r="U313">
        <f t="shared" si="117"/>
        <v>110.6</v>
      </c>
      <c r="V313">
        <v>140.19999999999999</v>
      </c>
      <c r="W313">
        <f t="shared" si="118"/>
        <v>140.19999999999999</v>
      </c>
      <c r="X313">
        <v>126.5</v>
      </c>
      <c r="Y313">
        <f t="shared" si="119"/>
        <v>126.5</v>
      </c>
      <c r="Z313">
        <v>148.30000000000001</v>
      </c>
      <c r="AA313">
        <f t="shared" si="120"/>
        <v>148.30000000000001</v>
      </c>
      <c r="AB313">
        <v>135.69999999999999</v>
      </c>
      <c r="AC313">
        <f t="shared" si="121"/>
        <v>135.69999999999999</v>
      </c>
      <c r="AD313">
        <v>159.19999999999999</v>
      </c>
      <c r="AE313">
        <f t="shared" si="122"/>
        <v>159.19999999999999</v>
      </c>
      <c r="AF313">
        <v>137.80000000000001</v>
      </c>
      <c r="AG313">
        <f t="shared" si="123"/>
        <v>137.80000000000001</v>
      </c>
      <c r="AH313">
        <v>127.4</v>
      </c>
      <c r="AI313">
        <f t="shared" si="124"/>
        <v>127.4</v>
      </c>
      <c r="AJ313">
        <v>136.19999999999999</v>
      </c>
      <c r="AK313">
        <f t="shared" si="125"/>
        <v>136.19999999999999</v>
      </c>
      <c r="AL313">
        <v>142.9</v>
      </c>
      <c r="AN313">
        <v>124.6</v>
      </c>
      <c r="AO313">
        <f t="shared" si="126"/>
        <v>124.6</v>
      </c>
      <c r="AP313">
        <v>131.80000000000001</v>
      </c>
      <c r="AQ313">
        <f t="shared" si="127"/>
        <v>131.80000000000001</v>
      </c>
      <c r="AR313">
        <v>131.30000000000001</v>
      </c>
      <c r="AS313">
        <f t="shared" si="128"/>
        <v>131.30000000000001</v>
      </c>
      <c r="AT313">
        <v>118.9</v>
      </c>
      <c r="AU313">
        <f t="shared" si="129"/>
        <v>118.9</v>
      </c>
      <c r="AV313">
        <v>127.6</v>
      </c>
      <c r="AW313">
        <f t="shared" si="130"/>
        <v>127.6</v>
      </c>
      <c r="AX313">
        <v>139.69999999999999</v>
      </c>
      <c r="AY313">
        <f t="shared" si="131"/>
        <v>139.69999999999999</v>
      </c>
      <c r="AZ313">
        <v>127.6</v>
      </c>
      <c r="BA313">
        <f t="shared" si="132"/>
        <v>127.6</v>
      </c>
      <c r="BB313">
        <v>128.19999999999999</v>
      </c>
      <c r="BC313">
        <f t="shared" si="133"/>
        <v>128.19999999999999</v>
      </c>
      <c r="BD313">
        <v>134.80000000000001</v>
      </c>
      <c r="BE313">
        <f t="shared" si="134"/>
        <v>134.80000000000001</v>
      </c>
      <c r="BG313" t="s">
        <v>34</v>
      </c>
      <c r="BH313">
        <v>2021</v>
      </c>
      <c r="BI313" t="s">
        <v>42</v>
      </c>
      <c r="BJ313">
        <v>162.1</v>
      </c>
      <c r="BK313">
        <f t="shared" si="108"/>
        <v>162.1</v>
      </c>
      <c r="BM313" t="s">
        <v>33</v>
      </c>
      <c r="BN313">
        <v>142.9</v>
      </c>
    </row>
    <row r="314" spans="1:66" x14ac:dyDescent="0.3">
      <c r="A314" t="s">
        <v>33</v>
      </c>
      <c r="B314">
        <v>2018</v>
      </c>
      <c r="C314" t="s">
        <v>38</v>
      </c>
      <c r="D314">
        <v>135</v>
      </c>
      <c r="E314">
        <f t="shared" si="109"/>
        <v>135</v>
      </c>
      <c r="F314">
        <v>148.19999999999999</v>
      </c>
      <c r="G314">
        <f t="shared" si="110"/>
        <v>148.19999999999999</v>
      </c>
      <c r="H314">
        <v>130.5</v>
      </c>
      <c r="I314">
        <f t="shared" si="111"/>
        <v>130.5</v>
      </c>
      <c r="J314">
        <v>140.69999999999999</v>
      </c>
      <c r="K314">
        <f t="shared" si="112"/>
        <v>140.69999999999999</v>
      </c>
      <c r="L314">
        <v>116.4</v>
      </c>
      <c r="M314">
        <f t="shared" si="113"/>
        <v>116.4</v>
      </c>
      <c r="N314">
        <v>151.30000000000001</v>
      </c>
      <c r="O314">
        <f t="shared" si="114"/>
        <v>151.30000000000001</v>
      </c>
      <c r="P314">
        <v>131.4</v>
      </c>
      <c r="Q314">
        <f t="shared" si="115"/>
        <v>131.4</v>
      </c>
      <c r="R314">
        <v>112.8</v>
      </c>
      <c r="S314">
        <f t="shared" si="116"/>
        <v>112.8</v>
      </c>
      <c r="T314">
        <v>105.3</v>
      </c>
      <c r="U314">
        <f t="shared" si="117"/>
        <v>105.3</v>
      </c>
      <c r="V314">
        <v>139.6</v>
      </c>
      <c r="W314">
        <f t="shared" si="118"/>
        <v>139.6</v>
      </c>
      <c r="X314">
        <v>126.6</v>
      </c>
      <c r="Y314">
        <f t="shared" si="119"/>
        <v>126.6</v>
      </c>
      <c r="Z314">
        <v>148.69999999999999</v>
      </c>
      <c r="AA314">
        <f t="shared" si="120"/>
        <v>148.69999999999999</v>
      </c>
      <c r="AB314">
        <v>136.4</v>
      </c>
      <c r="AC314">
        <f t="shared" si="121"/>
        <v>136.4</v>
      </c>
      <c r="AD314">
        <v>160.30000000000001</v>
      </c>
      <c r="AE314">
        <f t="shared" si="122"/>
        <v>160.30000000000001</v>
      </c>
      <c r="AF314">
        <v>138.6</v>
      </c>
      <c r="AG314">
        <f t="shared" si="123"/>
        <v>138.6</v>
      </c>
      <c r="AH314">
        <v>127.9</v>
      </c>
      <c r="AI314">
        <f t="shared" si="124"/>
        <v>127.9</v>
      </c>
      <c r="AJ314">
        <v>137</v>
      </c>
      <c r="AK314">
        <f t="shared" si="125"/>
        <v>137</v>
      </c>
      <c r="AL314">
        <v>143.19999999999999</v>
      </c>
      <c r="AN314">
        <v>124.7</v>
      </c>
      <c r="AO314">
        <f t="shared" si="126"/>
        <v>124.7</v>
      </c>
      <c r="AP314">
        <v>132.5</v>
      </c>
      <c r="AQ314">
        <f t="shared" si="127"/>
        <v>132.5</v>
      </c>
      <c r="AR314">
        <v>132</v>
      </c>
      <c r="AS314">
        <f t="shared" si="128"/>
        <v>132</v>
      </c>
      <c r="AT314">
        <v>119.8</v>
      </c>
      <c r="AU314">
        <f t="shared" si="129"/>
        <v>119.8</v>
      </c>
      <c r="AV314">
        <v>128</v>
      </c>
      <c r="AW314">
        <f t="shared" si="130"/>
        <v>128</v>
      </c>
      <c r="AX314">
        <v>140.4</v>
      </c>
      <c r="AY314">
        <f t="shared" si="131"/>
        <v>140.4</v>
      </c>
      <c r="AZ314">
        <v>128.1</v>
      </c>
      <c r="BA314">
        <f t="shared" si="132"/>
        <v>128.1</v>
      </c>
      <c r="BB314">
        <v>128.9</v>
      </c>
      <c r="BC314">
        <f t="shared" si="133"/>
        <v>128.9</v>
      </c>
      <c r="BD314">
        <v>135.4</v>
      </c>
      <c r="BE314">
        <f t="shared" si="134"/>
        <v>135.4</v>
      </c>
      <c r="BG314" t="s">
        <v>30</v>
      </c>
      <c r="BH314">
        <v>2021</v>
      </c>
      <c r="BI314" t="s">
        <v>43</v>
      </c>
      <c r="BJ314" t="s">
        <v>32</v>
      </c>
      <c r="BK314">
        <f t="shared" si="108"/>
        <v>163.6</v>
      </c>
      <c r="BM314" t="s">
        <v>33</v>
      </c>
      <c r="BN314">
        <v>143.19999999999999</v>
      </c>
    </row>
    <row r="315" spans="1:66" x14ac:dyDescent="0.3">
      <c r="A315" t="s">
        <v>33</v>
      </c>
      <c r="B315">
        <v>2018</v>
      </c>
      <c r="C315" t="s">
        <v>39</v>
      </c>
      <c r="D315">
        <v>135.30000000000001</v>
      </c>
      <c r="E315">
        <f t="shared" si="109"/>
        <v>135.30000000000001</v>
      </c>
      <c r="F315">
        <v>149.69999999999999</v>
      </c>
      <c r="G315">
        <f t="shared" si="110"/>
        <v>149.69999999999999</v>
      </c>
      <c r="H315">
        <v>133.9</v>
      </c>
      <c r="I315">
        <f t="shared" si="111"/>
        <v>133.9</v>
      </c>
      <c r="J315">
        <v>140.80000000000001</v>
      </c>
      <c r="K315">
        <f t="shared" si="112"/>
        <v>140.80000000000001</v>
      </c>
      <c r="L315">
        <v>116.6</v>
      </c>
      <c r="M315">
        <f t="shared" si="113"/>
        <v>116.6</v>
      </c>
      <c r="N315">
        <v>152.19999999999999</v>
      </c>
      <c r="O315">
        <f t="shared" si="114"/>
        <v>152.19999999999999</v>
      </c>
      <c r="P315">
        <v>144</v>
      </c>
      <c r="Q315">
        <f t="shared" si="115"/>
        <v>144</v>
      </c>
      <c r="R315">
        <v>112.3</v>
      </c>
      <c r="S315">
        <f t="shared" si="116"/>
        <v>112.3</v>
      </c>
      <c r="T315">
        <v>108.4</v>
      </c>
      <c r="U315">
        <f t="shared" si="117"/>
        <v>108.4</v>
      </c>
      <c r="V315">
        <v>140</v>
      </c>
      <c r="W315">
        <f t="shared" si="118"/>
        <v>140</v>
      </c>
      <c r="X315">
        <v>126.7</v>
      </c>
      <c r="Y315">
        <f t="shared" si="119"/>
        <v>126.7</v>
      </c>
      <c r="Z315">
        <v>149</v>
      </c>
      <c r="AA315">
        <f t="shared" si="120"/>
        <v>149</v>
      </c>
      <c r="AB315">
        <v>138.4</v>
      </c>
      <c r="AC315">
        <f t="shared" si="121"/>
        <v>138.4</v>
      </c>
      <c r="AD315">
        <v>161</v>
      </c>
      <c r="AE315">
        <f t="shared" si="122"/>
        <v>161</v>
      </c>
      <c r="AF315">
        <v>138.9</v>
      </c>
      <c r="AG315">
        <f t="shared" si="123"/>
        <v>138.9</v>
      </c>
      <c r="AH315">
        <v>128.69999999999999</v>
      </c>
      <c r="AI315">
        <f t="shared" si="124"/>
        <v>128.69999999999999</v>
      </c>
      <c r="AJ315">
        <v>137.4</v>
      </c>
      <c r="AK315">
        <f t="shared" si="125"/>
        <v>137.4</v>
      </c>
      <c r="AL315">
        <v>142.5</v>
      </c>
      <c r="AN315">
        <v>126.5</v>
      </c>
      <c r="AO315">
        <f t="shared" si="126"/>
        <v>126.5</v>
      </c>
      <c r="AP315">
        <v>133.1</v>
      </c>
      <c r="AQ315">
        <f t="shared" si="127"/>
        <v>133.1</v>
      </c>
      <c r="AR315">
        <v>132.6</v>
      </c>
      <c r="AS315">
        <f t="shared" si="128"/>
        <v>132.6</v>
      </c>
      <c r="AT315">
        <v>120.4</v>
      </c>
      <c r="AU315">
        <f t="shared" si="129"/>
        <v>120.4</v>
      </c>
      <c r="AV315">
        <v>128.5</v>
      </c>
      <c r="AW315">
        <f t="shared" si="130"/>
        <v>128.5</v>
      </c>
      <c r="AX315">
        <v>141.19999999999999</v>
      </c>
      <c r="AY315">
        <f t="shared" si="131"/>
        <v>141.19999999999999</v>
      </c>
      <c r="AZ315">
        <v>128.19999999999999</v>
      </c>
      <c r="BA315">
        <f t="shared" si="132"/>
        <v>128.19999999999999</v>
      </c>
      <c r="BB315">
        <v>129.5</v>
      </c>
      <c r="BC315">
        <f t="shared" si="133"/>
        <v>129.5</v>
      </c>
      <c r="BD315">
        <v>136.19999999999999</v>
      </c>
      <c r="BE315">
        <f t="shared" si="134"/>
        <v>136.19999999999999</v>
      </c>
      <c r="BG315" t="s">
        <v>33</v>
      </c>
      <c r="BH315">
        <v>2021</v>
      </c>
      <c r="BI315" t="s">
        <v>43</v>
      </c>
      <c r="BJ315">
        <v>163.6</v>
      </c>
      <c r="BK315">
        <f t="shared" si="108"/>
        <v>163.6</v>
      </c>
      <c r="BM315" t="s">
        <v>33</v>
      </c>
      <c r="BN315">
        <v>142.5</v>
      </c>
    </row>
    <row r="316" spans="1:66" x14ac:dyDescent="0.3">
      <c r="A316" t="s">
        <v>33</v>
      </c>
      <c r="B316">
        <v>2018</v>
      </c>
      <c r="C316" t="s">
        <v>40</v>
      </c>
      <c r="D316">
        <v>135.6</v>
      </c>
      <c r="E316">
        <f t="shared" si="109"/>
        <v>135.6</v>
      </c>
      <c r="F316">
        <v>148.6</v>
      </c>
      <c r="G316">
        <f t="shared" si="110"/>
        <v>148.6</v>
      </c>
      <c r="H316">
        <v>139.1</v>
      </c>
      <c r="I316">
        <f t="shared" si="111"/>
        <v>139.1</v>
      </c>
      <c r="J316">
        <v>141</v>
      </c>
      <c r="K316">
        <f t="shared" si="112"/>
        <v>141</v>
      </c>
      <c r="L316">
        <v>116.7</v>
      </c>
      <c r="M316">
        <f t="shared" si="113"/>
        <v>116.7</v>
      </c>
      <c r="N316">
        <v>149.69999999999999</v>
      </c>
      <c r="O316">
        <f t="shared" si="114"/>
        <v>149.69999999999999</v>
      </c>
      <c r="P316">
        <v>159.19999999999999</v>
      </c>
      <c r="Q316">
        <f t="shared" si="115"/>
        <v>159.19999999999999</v>
      </c>
      <c r="R316">
        <v>112.6</v>
      </c>
      <c r="S316">
        <f t="shared" si="116"/>
        <v>112.6</v>
      </c>
      <c r="T316">
        <v>111.8</v>
      </c>
      <c r="U316">
        <f t="shared" si="117"/>
        <v>111.8</v>
      </c>
      <c r="V316">
        <v>140.30000000000001</v>
      </c>
      <c r="W316">
        <f t="shared" si="118"/>
        <v>140.30000000000001</v>
      </c>
      <c r="X316">
        <v>126.8</v>
      </c>
      <c r="Y316">
        <f t="shared" si="119"/>
        <v>126.8</v>
      </c>
      <c r="Z316">
        <v>149.4</v>
      </c>
      <c r="AA316">
        <f t="shared" si="120"/>
        <v>149.4</v>
      </c>
      <c r="AB316">
        <v>140.30000000000001</v>
      </c>
      <c r="AC316">
        <f t="shared" si="121"/>
        <v>140.30000000000001</v>
      </c>
      <c r="AD316">
        <v>161.4</v>
      </c>
      <c r="AE316">
        <f t="shared" si="122"/>
        <v>161.4</v>
      </c>
      <c r="AF316">
        <v>139.6</v>
      </c>
      <c r="AG316">
        <f t="shared" si="123"/>
        <v>139.6</v>
      </c>
      <c r="AH316">
        <v>128.9</v>
      </c>
      <c r="AI316">
        <f t="shared" si="124"/>
        <v>128.9</v>
      </c>
      <c r="AJ316">
        <v>137.9</v>
      </c>
      <c r="AK316">
        <f t="shared" si="125"/>
        <v>137.9</v>
      </c>
      <c r="AL316">
        <v>143.6</v>
      </c>
      <c r="AN316">
        <v>128.1</v>
      </c>
      <c r="AO316">
        <f t="shared" si="126"/>
        <v>128.1</v>
      </c>
      <c r="AP316">
        <v>133.6</v>
      </c>
      <c r="AQ316">
        <f t="shared" si="127"/>
        <v>133.6</v>
      </c>
      <c r="AR316">
        <v>133.6</v>
      </c>
      <c r="AS316">
        <f t="shared" si="128"/>
        <v>133.6</v>
      </c>
      <c r="AT316">
        <v>120.1</v>
      </c>
      <c r="AU316">
        <f t="shared" si="129"/>
        <v>120.1</v>
      </c>
      <c r="AV316">
        <v>129</v>
      </c>
      <c r="AW316">
        <f t="shared" si="130"/>
        <v>129</v>
      </c>
      <c r="AX316">
        <v>144</v>
      </c>
      <c r="AY316">
        <f t="shared" si="131"/>
        <v>144</v>
      </c>
      <c r="AZ316">
        <v>128.19999999999999</v>
      </c>
      <c r="BA316">
        <f t="shared" si="132"/>
        <v>128.19999999999999</v>
      </c>
      <c r="BB316">
        <v>130.19999999999999</v>
      </c>
      <c r="BC316">
        <f t="shared" si="133"/>
        <v>130.19999999999999</v>
      </c>
      <c r="BD316">
        <v>137.5</v>
      </c>
      <c r="BE316">
        <f t="shared" si="134"/>
        <v>137.5</v>
      </c>
      <c r="BG316" t="s">
        <v>34</v>
      </c>
      <c r="BH316">
        <v>2021</v>
      </c>
      <c r="BI316" t="s">
        <v>43</v>
      </c>
      <c r="BJ316">
        <v>163.6</v>
      </c>
      <c r="BK316">
        <f t="shared" si="108"/>
        <v>163.6</v>
      </c>
      <c r="BM316" t="s">
        <v>33</v>
      </c>
      <c r="BN316">
        <v>143.6</v>
      </c>
    </row>
    <row r="317" spans="1:66" x14ac:dyDescent="0.3">
      <c r="A317" t="s">
        <v>33</v>
      </c>
      <c r="B317">
        <v>2018</v>
      </c>
      <c r="C317" t="s">
        <v>41</v>
      </c>
      <c r="D317">
        <v>136.5</v>
      </c>
      <c r="E317">
        <f t="shared" si="109"/>
        <v>136.5</v>
      </c>
      <c r="F317">
        <v>146.4</v>
      </c>
      <c r="G317">
        <f t="shared" si="110"/>
        <v>146.4</v>
      </c>
      <c r="H317">
        <v>136.6</v>
      </c>
      <c r="I317">
        <f t="shared" si="111"/>
        <v>136.6</v>
      </c>
      <c r="J317">
        <v>141.19999999999999</v>
      </c>
      <c r="K317">
        <f t="shared" si="112"/>
        <v>141.19999999999999</v>
      </c>
      <c r="L317">
        <v>117.4</v>
      </c>
      <c r="M317">
        <f t="shared" si="113"/>
        <v>117.4</v>
      </c>
      <c r="N317">
        <v>146.30000000000001</v>
      </c>
      <c r="O317">
        <f t="shared" si="114"/>
        <v>146.30000000000001</v>
      </c>
      <c r="P317">
        <v>157.30000000000001</v>
      </c>
      <c r="Q317">
        <f t="shared" si="115"/>
        <v>157.30000000000001</v>
      </c>
      <c r="R317">
        <v>113.6</v>
      </c>
      <c r="S317">
        <f t="shared" si="116"/>
        <v>113.6</v>
      </c>
      <c r="T317">
        <v>113.3</v>
      </c>
      <c r="U317">
        <f t="shared" si="117"/>
        <v>113.3</v>
      </c>
      <c r="V317">
        <v>141.1</v>
      </c>
      <c r="W317">
        <f t="shared" si="118"/>
        <v>141.1</v>
      </c>
      <c r="X317">
        <v>127.4</v>
      </c>
      <c r="Y317">
        <f t="shared" si="119"/>
        <v>127.4</v>
      </c>
      <c r="Z317">
        <v>150.4</v>
      </c>
      <c r="AA317">
        <f t="shared" si="120"/>
        <v>150.4</v>
      </c>
      <c r="AB317">
        <v>140.1</v>
      </c>
      <c r="AC317">
        <f t="shared" si="121"/>
        <v>140.1</v>
      </c>
      <c r="AD317">
        <v>162.1</v>
      </c>
      <c r="AE317">
        <f t="shared" si="122"/>
        <v>162.1</v>
      </c>
      <c r="AF317">
        <v>140</v>
      </c>
      <c r="AG317">
        <f t="shared" si="123"/>
        <v>140</v>
      </c>
      <c r="AH317">
        <v>129</v>
      </c>
      <c r="AI317">
        <f t="shared" si="124"/>
        <v>129</v>
      </c>
      <c r="AJ317">
        <v>138.30000000000001</v>
      </c>
      <c r="AK317">
        <f t="shared" si="125"/>
        <v>138.30000000000001</v>
      </c>
      <c r="AL317">
        <v>144.6</v>
      </c>
      <c r="AN317">
        <v>129.80000000000001</v>
      </c>
      <c r="AO317">
        <f t="shared" si="126"/>
        <v>129.80000000000001</v>
      </c>
      <c r="AP317">
        <v>134.4</v>
      </c>
      <c r="AQ317">
        <f t="shared" si="127"/>
        <v>134.4</v>
      </c>
      <c r="AR317">
        <v>134.9</v>
      </c>
      <c r="AS317">
        <f t="shared" si="128"/>
        <v>134.9</v>
      </c>
      <c r="AT317">
        <v>120.7</v>
      </c>
      <c r="AU317">
        <f t="shared" si="129"/>
        <v>120.7</v>
      </c>
      <c r="AV317">
        <v>129.80000000000001</v>
      </c>
      <c r="AW317">
        <f t="shared" si="130"/>
        <v>129.80000000000001</v>
      </c>
      <c r="AX317">
        <v>145.30000000000001</v>
      </c>
      <c r="AY317">
        <f t="shared" si="131"/>
        <v>145.30000000000001</v>
      </c>
      <c r="AZ317">
        <v>128.30000000000001</v>
      </c>
      <c r="BA317">
        <f t="shared" si="132"/>
        <v>128.30000000000001</v>
      </c>
      <c r="BB317">
        <v>131</v>
      </c>
      <c r="BC317">
        <f t="shared" si="133"/>
        <v>131</v>
      </c>
      <c r="BD317">
        <v>138</v>
      </c>
      <c r="BE317">
        <f t="shared" si="134"/>
        <v>138</v>
      </c>
      <c r="BG317" t="s">
        <v>30</v>
      </c>
      <c r="BH317">
        <v>2021</v>
      </c>
      <c r="BI317" t="s">
        <v>45</v>
      </c>
      <c r="BJ317" t="s">
        <v>32</v>
      </c>
      <c r="BK317">
        <f t="shared" si="108"/>
        <v>164.2</v>
      </c>
      <c r="BM317" t="s">
        <v>33</v>
      </c>
      <c r="BN317">
        <v>144.6</v>
      </c>
    </row>
    <row r="318" spans="1:66" x14ac:dyDescent="0.3">
      <c r="A318" t="s">
        <v>33</v>
      </c>
      <c r="B318">
        <v>2018</v>
      </c>
      <c r="C318" t="s">
        <v>42</v>
      </c>
      <c r="D318">
        <v>137</v>
      </c>
      <c r="E318">
        <f t="shared" si="109"/>
        <v>137</v>
      </c>
      <c r="F318">
        <v>143.1</v>
      </c>
      <c r="G318">
        <f t="shared" si="110"/>
        <v>143.1</v>
      </c>
      <c r="H318">
        <v>132.80000000000001</v>
      </c>
      <c r="I318">
        <f t="shared" si="111"/>
        <v>132.80000000000001</v>
      </c>
      <c r="J318">
        <v>141.5</v>
      </c>
      <c r="K318">
        <f t="shared" si="112"/>
        <v>141.5</v>
      </c>
      <c r="L318">
        <v>117.8</v>
      </c>
      <c r="M318">
        <f t="shared" si="113"/>
        <v>117.8</v>
      </c>
      <c r="N318">
        <v>140</v>
      </c>
      <c r="O318">
        <f t="shared" si="114"/>
        <v>140</v>
      </c>
      <c r="P318">
        <v>151.30000000000001</v>
      </c>
      <c r="Q318">
        <f t="shared" si="115"/>
        <v>151.30000000000001</v>
      </c>
      <c r="R318">
        <v>113.5</v>
      </c>
      <c r="S318">
        <f t="shared" si="116"/>
        <v>113.5</v>
      </c>
      <c r="T318">
        <v>112.3</v>
      </c>
      <c r="U318">
        <f t="shared" si="117"/>
        <v>112.3</v>
      </c>
      <c r="V318">
        <v>141.19999999999999</v>
      </c>
      <c r="W318">
        <f t="shared" si="118"/>
        <v>141.19999999999999</v>
      </c>
      <c r="X318">
        <v>127.7</v>
      </c>
      <c r="Y318">
        <f t="shared" si="119"/>
        <v>127.7</v>
      </c>
      <c r="Z318">
        <v>151.30000000000001</v>
      </c>
      <c r="AA318">
        <f t="shared" si="120"/>
        <v>151.30000000000001</v>
      </c>
      <c r="AB318">
        <v>138.9</v>
      </c>
      <c r="AC318">
        <f t="shared" si="121"/>
        <v>138.9</v>
      </c>
      <c r="AD318">
        <v>163.30000000000001</v>
      </c>
      <c r="AE318">
        <f t="shared" si="122"/>
        <v>163.30000000000001</v>
      </c>
      <c r="AF318">
        <v>140.80000000000001</v>
      </c>
      <c r="AG318">
        <f t="shared" si="123"/>
        <v>140.80000000000001</v>
      </c>
      <c r="AH318">
        <v>129.30000000000001</v>
      </c>
      <c r="AI318">
        <f t="shared" si="124"/>
        <v>129.30000000000001</v>
      </c>
      <c r="AJ318">
        <v>139.1</v>
      </c>
      <c r="AK318">
        <f t="shared" si="125"/>
        <v>139.1</v>
      </c>
      <c r="AL318">
        <v>145.30000000000001</v>
      </c>
      <c r="AN318">
        <v>131.19999999999999</v>
      </c>
      <c r="AO318">
        <f t="shared" si="126"/>
        <v>131.19999999999999</v>
      </c>
      <c r="AP318">
        <v>134.9</v>
      </c>
      <c r="AQ318">
        <f t="shared" si="127"/>
        <v>134.9</v>
      </c>
      <c r="AR318">
        <v>135.69999999999999</v>
      </c>
      <c r="AS318">
        <f t="shared" si="128"/>
        <v>135.69999999999999</v>
      </c>
      <c r="AT318">
        <v>122.5</v>
      </c>
      <c r="AU318">
        <f t="shared" si="129"/>
        <v>122.5</v>
      </c>
      <c r="AV318">
        <v>130.19999999999999</v>
      </c>
      <c r="AW318">
        <f t="shared" si="130"/>
        <v>130.19999999999999</v>
      </c>
      <c r="AX318">
        <v>145.19999999999999</v>
      </c>
      <c r="AY318">
        <f t="shared" si="131"/>
        <v>145.19999999999999</v>
      </c>
      <c r="AZ318">
        <v>129.30000000000001</v>
      </c>
      <c r="BA318">
        <f t="shared" si="132"/>
        <v>129.30000000000001</v>
      </c>
      <c r="BB318">
        <v>131.9</v>
      </c>
      <c r="BC318">
        <f t="shared" si="133"/>
        <v>131.9</v>
      </c>
      <c r="BD318">
        <v>138.1</v>
      </c>
      <c r="BE318">
        <f t="shared" si="134"/>
        <v>138.1</v>
      </c>
      <c r="BG318" t="s">
        <v>33</v>
      </c>
      <c r="BH318">
        <v>2021</v>
      </c>
      <c r="BI318" t="s">
        <v>45</v>
      </c>
      <c r="BJ318">
        <v>164.2</v>
      </c>
      <c r="BK318">
        <f t="shared" si="108"/>
        <v>164.2</v>
      </c>
      <c r="BM318" t="s">
        <v>33</v>
      </c>
      <c r="BN318">
        <v>145.30000000000001</v>
      </c>
    </row>
    <row r="319" spans="1:66" x14ac:dyDescent="0.3">
      <c r="A319" t="s">
        <v>33</v>
      </c>
      <c r="B319">
        <v>2018</v>
      </c>
      <c r="C319" t="s">
        <v>43</v>
      </c>
      <c r="D319">
        <v>137.6</v>
      </c>
      <c r="E319">
        <f t="shared" si="109"/>
        <v>137.6</v>
      </c>
      <c r="F319">
        <v>144.9</v>
      </c>
      <c r="G319">
        <f t="shared" si="110"/>
        <v>144.9</v>
      </c>
      <c r="H319">
        <v>133.5</v>
      </c>
      <c r="I319">
        <f t="shared" si="111"/>
        <v>133.5</v>
      </c>
      <c r="J319">
        <v>141.5</v>
      </c>
      <c r="K319">
        <f t="shared" si="112"/>
        <v>141.5</v>
      </c>
      <c r="L319">
        <v>118</v>
      </c>
      <c r="M319">
        <f t="shared" si="113"/>
        <v>118</v>
      </c>
      <c r="N319">
        <v>139.5</v>
      </c>
      <c r="O319">
        <f t="shared" si="114"/>
        <v>139.5</v>
      </c>
      <c r="P319">
        <v>153</v>
      </c>
      <c r="Q319">
        <f t="shared" si="115"/>
        <v>153</v>
      </c>
      <c r="R319">
        <v>113.2</v>
      </c>
      <c r="S319">
        <f t="shared" si="116"/>
        <v>113.2</v>
      </c>
      <c r="T319">
        <v>112.8</v>
      </c>
      <c r="U319">
        <f t="shared" si="117"/>
        <v>112.8</v>
      </c>
      <c r="V319">
        <v>141.1</v>
      </c>
      <c r="W319">
        <f t="shared" si="118"/>
        <v>141.1</v>
      </c>
      <c r="X319">
        <v>127.6</v>
      </c>
      <c r="Y319">
        <f t="shared" si="119"/>
        <v>127.6</v>
      </c>
      <c r="Z319">
        <v>152</v>
      </c>
      <c r="AA319">
        <f t="shared" si="120"/>
        <v>152</v>
      </c>
      <c r="AB319">
        <v>139.4</v>
      </c>
      <c r="AC319">
        <f t="shared" si="121"/>
        <v>139.4</v>
      </c>
      <c r="AD319">
        <v>164</v>
      </c>
      <c r="AE319">
        <f t="shared" si="122"/>
        <v>164</v>
      </c>
      <c r="AF319">
        <v>141.5</v>
      </c>
      <c r="AG319">
        <f t="shared" si="123"/>
        <v>141.5</v>
      </c>
      <c r="AH319">
        <v>129.80000000000001</v>
      </c>
      <c r="AI319">
        <f t="shared" si="124"/>
        <v>129.80000000000001</v>
      </c>
      <c r="AJ319">
        <v>139.69999999999999</v>
      </c>
      <c r="AK319">
        <f t="shared" si="125"/>
        <v>139.69999999999999</v>
      </c>
      <c r="AL319">
        <v>146.30000000000001</v>
      </c>
      <c r="AN319">
        <v>133.4</v>
      </c>
      <c r="AO319">
        <f t="shared" si="126"/>
        <v>133.4</v>
      </c>
      <c r="AP319">
        <v>135.1</v>
      </c>
      <c r="AQ319">
        <f t="shared" si="127"/>
        <v>135.1</v>
      </c>
      <c r="AR319">
        <v>136.19999999999999</v>
      </c>
      <c r="AS319">
        <f t="shared" si="128"/>
        <v>136.19999999999999</v>
      </c>
      <c r="AT319">
        <v>123.3</v>
      </c>
      <c r="AU319">
        <f t="shared" si="129"/>
        <v>123.3</v>
      </c>
      <c r="AV319">
        <v>130.69999999999999</v>
      </c>
      <c r="AW319">
        <f t="shared" si="130"/>
        <v>130.69999999999999</v>
      </c>
      <c r="AX319">
        <v>145.5</v>
      </c>
      <c r="AY319">
        <f t="shared" si="131"/>
        <v>145.5</v>
      </c>
      <c r="AZ319">
        <v>130.4</v>
      </c>
      <c r="BA319">
        <f t="shared" si="132"/>
        <v>130.4</v>
      </c>
      <c r="BB319">
        <v>132.5</v>
      </c>
      <c r="BC319">
        <f t="shared" si="133"/>
        <v>132.5</v>
      </c>
      <c r="BD319">
        <v>138.9</v>
      </c>
      <c r="BE319">
        <f t="shared" si="134"/>
        <v>138.9</v>
      </c>
      <c r="BG319" t="s">
        <v>34</v>
      </c>
      <c r="BH319">
        <v>2021</v>
      </c>
      <c r="BI319" t="s">
        <v>45</v>
      </c>
      <c r="BJ319">
        <v>164.2</v>
      </c>
      <c r="BK319">
        <f t="shared" si="108"/>
        <v>164.2</v>
      </c>
      <c r="BM319" t="s">
        <v>33</v>
      </c>
      <c r="BN319">
        <v>146.30000000000001</v>
      </c>
    </row>
    <row r="320" spans="1:66" x14ac:dyDescent="0.3">
      <c r="A320" t="s">
        <v>33</v>
      </c>
      <c r="B320">
        <v>2018</v>
      </c>
      <c r="C320" t="s">
        <v>45</v>
      </c>
      <c r="D320">
        <v>138.1</v>
      </c>
      <c r="E320">
        <f t="shared" si="109"/>
        <v>138.1</v>
      </c>
      <c r="F320">
        <v>146.30000000000001</v>
      </c>
      <c r="G320">
        <f t="shared" si="110"/>
        <v>146.30000000000001</v>
      </c>
      <c r="H320">
        <v>137.80000000000001</v>
      </c>
      <c r="I320">
        <f t="shared" si="111"/>
        <v>137.80000000000001</v>
      </c>
      <c r="J320">
        <v>141.6</v>
      </c>
      <c r="K320">
        <f t="shared" si="112"/>
        <v>141.6</v>
      </c>
      <c r="L320">
        <v>118.1</v>
      </c>
      <c r="M320">
        <f t="shared" si="113"/>
        <v>118.1</v>
      </c>
      <c r="N320">
        <v>141.5</v>
      </c>
      <c r="O320">
        <f t="shared" si="114"/>
        <v>141.5</v>
      </c>
      <c r="P320">
        <v>145.19999999999999</v>
      </c>
      <c r="Q320">
        <f t="shared" si="115"/>
        <v>145.19999999999999</v>
      </c>
      <c r="R320">
        <v>115.3</v>
      </c>
      <c r="S320">
        <f t="shared" si="116"/>
        <v>115.3</v>
      </c>
      <c r="T320">
        <v>112.5</v>
      </c>
      <c r="U320">
        <f t="shared" si="117"/>
        <v>112.5</v>
      </c>
      <c r="V320">
        <v>141.4</v>
      </c>
      <c r="W320">
        <f t="shared" si="118"/>
        <v>141.4</v>
      </c>
      <c r="X320">
        <v>128</v>
      </c>
      <c r="Y320">
        <f t="shared" si="119"/>
        <v>128</v>
      </c>
      <c r="Z320">
        <v>152.6</v>
      </c>
      <c r="AA320">
        <f t="shared" si="120"/>
        <v>152.6</v>
      </c>
      <c r="AB320">
        <v>139.1</v>
      </c>
      <c r="AC320">
        <f t="shared" si="121"/>
        <v>139.1</v>
      </c>
      <c r="AD320">
        <v>164.4</v>
      </c>
      <c r="AE320">
        <f t="shared" si="122"/>
        <v>164.4</v>
      </c>
      <c r="AF320">
        <v>142.4</v>
      </c>
      <c r="AG320">
        <f t="shared" si="123"/>
        <v>142.4</v>
      </c>
      <c r="AH320">
        <v>130.19999999999999</v>
      </c>
      <c r="AI320">
        <f t="shared" si="124"/>
        <v>130.19999999999999</v>
      </c>
      <c r="AJ320">
        <v>140.5</v>
      </c>
      <c r="AK320">
        <f t="shared" si="125"/>
        <v>140.5</v>
      </c>
      <c r="AL320">
        <v>146.9</v>
      </c>
      <c r="AN320">
        <v>136.69999999999999</v>
      </c>
      <c r="AO320">
        <f t="shared" si="126"/>
        <v>136.69999999999999</v>
      </c>
      <c r="AP320">
        <v>135.80000000000001</v>
      </c>
      <c r="AQ320">
        <f t="shared" si="127"/>
        <v>135.80000000000001</v>
      </c>
      <c r="AR320">
        <v>136.80000000000001</v>
      </c>
      <c r="AS320">
        <f t="shared" si="128"/>
        <v>136.80000000000001</v>
      </c>
      <c r="AT320">
        <v>121.2</v>
      </c>
      <c r="AU320">
        <f t="shared" si="129"/>
        <v>121.2</v>
      </c>
      <c r="AV320">
        <v>131.30000000000001</v>
      </c>
      <c r="AW320">
        <f t="shared" si="130"/>
        <v>131.30000000000001</v>
      </c>
      <c r="AX320">
        <v>146.1</v>
      </c>
      <c r="AY320">
        <f t="shared" si="131"/>
        <v>146.1</v>
      </c>
      <c r="AZ320">
        <v>130.5</v>
      </c>
      <c r="BA320">
        <f t="shared" si="132"/>
        <v>130.5</v>
      </c>
      <c r="BB320">
        <v>132.19999999999999</v>
      </c>
      <c r="BC320">
        <f t="shared" si="133"/>
        <v>132.19999999999999</v>
      </c>
      <c r="BD320">
        <v>139</v>
      </c>
      <c r="BE320">
        <f t="shared" si="134"/>
        <v>139</v>
      </c>
      <c r="BG320" t="s">
        <v>30</v>
      </c>
      <c r="BH320">
        <v>2021</v>
      </c>
      <c r="BI320" t="s">
        <v>46</v>
      </c>
      <c r="BJ320" t="s">
        <v>32</v>
      </c>
      <c r="BK320">
        <f t="shared" si="108"/>
        <v>163.4</v>
      </c>
      <c r="BM320" t="s">
        <v>33</v>
      </c>
      <c r="BN320">
        <v>146.9</v>
      </c>
    </row>
    <row r="321" spans="1:66" x14ac:dyDescent="0.3">
      <c r="A321" t="s">
        <v>33</v>
      </c>
      <c r="B321">
        <v>2018</v>
      </c>
      <c r="C321" t="s">
        <v>46</v>
      </c>
      <c r="D321">
        <v>138.5</v>
      </c>
      <c r="E321">
        <f t="shared" si="109"/>
        <v>138.5</v>
      </c>
      <c r="F321">
        <v>147.80000000000001</v>
      </c>
      <c r="G321">
        <f t="shared" si="110"/>
        <v>147.80000000000001</v>
      </c>
      <c r="H321">
        <v>141.1</v>
      </c>
      <c r="I321">
        <f t="shared" si="111"/>
        <v>141.1</v>
      </c>
      <c r="J321">
        <v>141.6</v>
      </c>
      <c r="K321">
        <f t="shared" si="112"/>
        <v>141.6</v>
      </c>
      <c r="L321">
        <v>118.1</v>
      </c>
      <c r="M321">
        <f t="shared" si="113"/>
        <v>118.1</v>
      </c>
      <c r="N321">
        <v>138.5</v>
      </c>
      <c r="O321">
        <f t="shared" si="114"/>
        <v>138.5</v>
      </c>
      <c r="P321">
        <v>132.4</v>
      </c>
      <c r="Q321">
        <f t="shared" si="115"/>
        <v>132.4</v>
      </c>
      <c r="R321">
        <v>117.5</v>
      </c>
      <c r="S321">
        <f t="shared" si="116"/>
        <v>117.5</v>
      </c>
      <c r="T321">
        <v>111</v>
      </c>
      <c r="U321">
        <f t="shared" si="117"/>
        <v>111</v>
      </c>
      <c r="V321">
        <v>141.5</v>
      </c>
      <c r="W321">
        <f t="shared" si="118"/>
        <v>141.5</v>
      </c>
      <c r="X321">
        <v>128.1</v>
      </c>
      <c r="Y321">
        <f t="shared" si="119"/>
        <v>128.1</v>
      </c>
      <c r="Z321">
        <v>152.9</v>
      </c>
      <c r="AA321">
        <f t="shared" si="120"/>
        <v>152.9</v>
      </c>
      <c r="AB321">
        <v>137.6</v>
      </c>
      <c r="AC321">
        <f t="shared" si="121"/>
        <v>137.6</v>
      </c>
      <c r="AD321">
        <v>164.6</v>
      </c>
      <c r="AE321">
        <f t="shared" si="122"/>
        <v>164.6</v>
      </c>
      <c r="AF321">
        <v>142.69999999999999</v>
      </c>
      <c r="AG321">
        <f t="shared" si="123"/>
        <v>142.69999999999999</v>
      </c>
      <c r="AH321">
        <v>130.30000000000001</v>
      </c>
      <c r="AI321">
        <f t="shared" si="124"/>
        <v>130.30000000000001</v>
      </c>
      <c r="AJ321">
        <v>140.80000000000001</v>
      </c>
      <c r="AK321">
        <f t="shared" si="125"/>
        <v>140.80000000000001</v>
      </c>
      <c r="AL321">
        <v>146.5</v>
      </c>
      <c r="AN321">
        <v>132.4</v>
      </c>
      <c r="AO321">
        <f t="shared" si="126"/>
        <v>132.4</v>
      </c>
      <c r="AP321">
        <v>136.19999999999999</v>
      </c>
      <c r="AQ321">
        <f t="shared" si="127"/>
        <v>136.19999999999999</v>
      </c>
      <c r="AR321">
        <v>137.30000000000001</v>
      </c>
      <c r="AS321">
        <f t="shared" si="128"/>
        <v>137.30000000000001</v>
      </c>
      <c r="AT321">
        <v>118.8</v>
      </c>
      <c r="AU321">
        <f t="shared" si="129"/>
        <v>118.8</v>
      </c>
      <c r="AV321">
        <v>131.69999999999999</v>
      </c>
      <c r="AW321">
        <f t="shared" si="130"/>
        <v>131.69999999999999</v>
      </c>
      <c r="AX321">
        <v>146.5</v>
      </c>
      <c r="AY321">
        <f t="shared" si="131"/>
        <v>146.5</v>
      </c>
      <c r="AZ321">
        <v>130.80000000000001</v>
      </c>
      <c r="BA321">
        <f t="shared" si="132"/>
        <v>130.80000000000001</v>
      </c>
      <c r="BB321">
        <v>131.69999999999999</v>
      </c>
      <c r="BC321">
        <f t="shared" si="133"/>
        <v>131.69999999999999</v>
      </c>
      <c r="BD321">
        <v>138</v>
      </c>
      <c r="BE321">
        <f t="shared" si="134"/>
        <v>138</v>
      </c>
      <c r="BG321" t="s">
        <v>33</v>
      </c>
      <c r="BH321">
        <v>2021</v>
      </c>
      <c r="BI321" t="s">
        <v>46</v>
      </c>
      <c r="BJ321">
        <v>163.4</v>
      </c>
      <c r="BK321">
        <f t="shared" si="108"/>
        <v>163.4</v>
      </c>
      <c r="BM321" t="s">
        <v>33</v>
      </c>
      <c r="BN321">
        <v>146.5</v>
      </c>
    </row>
    <row r="322" spans="1:66" x14ac:dyDescent="0.3">
      <c r="A322" t="s">
        <v>33</v>
      </c>
      <c r="B322">
        <v>2019</v>
      </c>
      <c r="C322" t="s">
        <v>31</v>
      </c>
      <c r="D322">
        <v>138.30000000000001</v>
      </c>
      <c r="E322">
        <f t="shared" si="109"/>
        <v>138.30000000000001</v>
      </c>
      <c r="F322">
        <v>149.4</v>
      </c>
      <c r="G322">
        <f t="shared" si="110"/>
        <v>149.4</v>
      </c>
      <c r="H322">
        <v>143.5</v>
      </c>
      <c r="I322">
        <f t="shared" si="111"/>
        <v>143.5</v>
      </c>
      <c r="J322">
        <v>141.69999999999999</v>
      </c>
      <c r="K322">
        <f t="shared" si="112"/>
        <v>141.69999999999999</v>
      </c>
      <c r="L322">
        <v>118.1</v>
      </c>
      <c r="M322">
        <f t="shared" si="113"/>
        <v>118.1</v>
      </c>
      <c r="N322">
        <v>135.19999999999999</v>
      </c>
      <c r="O322">
        <f t="shared" si="114"/>
        <v>135.19999999999999</v>
      </c>
      <c r="P322">
        <v>130.5</v>
      </c>
      <c r="Q322">
        <f t="shared" si="115"/>
        <v>130.5</v>
      </c>
      <c r="R322">
        <v>118.2</v>
      </c>
      <c r="S322">
        <f t="shared" si="116"/>
        <v>118.2</v>
      </c>
      <c r="T322">
        <v>110.4</v>
      </c>
      <c r="U322">
        <f t="shared" si="117"/>
        <v>110.4</v>
      </c>
      <c r="V322">
        <v>140.4</v>
      </c>
      <c r="W322">
        <f t="shared" si="118"/>
        <v>140.4</v>
      </c>
      <c r="X322">
        <v>128.1</v>
      </c>
      <c r="Y322">
        <f t="shared" si="119"/>
        <v>128.1</v>
      </c>
      <c r="Z322">
        <v>153.19999999999999</v>
      </c>
      <c r="AA322">
        <f t="shared" si="120"/>
        <v>153.19999999999999</v>
      </c>
      <c r="AB322">
        <v>137.30000000000001</v>
      </c>
      <c r="AC322">
        <f t="shared" si="121"/>
        <v>137.30000000000001</v>
      </c>
      <c r="AD322">
        <v>164.7</v>
      </c>
      <c r="AE322">
        <f t="shared" si="122"/>
        <v>164.7</v>
      </c>
      <c r="AF322">
        <v>143</v>
      </c>
      <c r="AG322">
        <f t="shared" si="123"/>
        <v>143</v>
      </c>
      <c r="AH322">
        <v>130.4</v>
      </c>
      <c r="AI322">
        <f t="shared" si="124"/>
        <v>130.4</v>
      </c>
      <c r="AJ322">
        <v>141.1</v>
      </c>
      <c r="AK322">
        <f t="shared" si="125"/>
        <v>141.1</v>
      </c>
      <c r="AL322">
        <v>147.69999999999999</v>
      </c>
      <c r="AN322">
        <v>128.6</v>
      </c>
      <c r="AO322">
        <f t="shared" si="126"/>
        <v>128.6</v>
      </c>
      <c r="AP322">
        <v>136.30000000000001</v>
      </c>
      <c r="AQ322">
        <f t="shared" si="127"/>
        <v>136.30000000000001</v>
      </c>
      <c r="AR322">
        <v>137.80000000000001</v>
      </c>
      <c r="AS322">
        <f t="shared" si="128"/>
        <v>137.80000000000001</v>
      </c>
      <c r="AT322">
        <v>118.6</v>
      </c>
      <c r="AU322">
        <f t="shared" si="129"/>
        <v>118.6</v>
      </c>
      <c r="AV322">
        <v>131.9</v>
      </c>
      <c r="AW322">
        <f t="shared" si="130"/>
        <v>131.9</v>
      </c>
      <c r="AX322">
        <v>146.6</v>
      </c>
      <c r="AY322">
        <f t="shared" si="131"/>
        <v>146.6</v>
      </c>
      <c r="AZ322">
        <v>131.69999999999999</v>
      </c>
      <c r="BA322">
        <f t="shared" si="132"/>
        <v>131.69999999999999</v>
      </c>
      <c r="BB322">
        <v>131.80000000000001</v>
      </c>
      <c r="BC322">
        <f t="shared" si="133"/>
        <v>131.80000000000001</v>
      </c>
      <c r="BD322">
        <v>138</v>
      </c>
      <c r="BE322">
        <f t="shared" si="134"/>
        <v>138</v>
      </c>
      <c r="BG322" t="s">
        <v>34</v>
      </c>
      <c r="BH322">
        <v>2021</v>
      </c>
      <c r="BI322" t="s">
        <v>46</v>
      </c>
      <c r="BJ322">
        <v>163.4</v>
      </c>
      <c r="BK322">
        <f t="shared" ref="BK322:BK371" si="135">IF(OR(BJ322="NA",  BJ322 = "-"),AVERAGE(BJ323:BJ324),BJ322)</f>
        <v>163.4</v>
      </c>
      <c r="BM322" t="s">
        <v>33</v>
      </c>
      <c r="BN322">
        <v>147.69999999999999</v>
      </c>
    </row>
    <row r="323" spans="1:66" x14ac:dyDescent="0.3">
      <c r="A323" t="s">
        <v>33</v>
      </c>
      <c r="B323">
        <v>2019</v>
      </c>
      <c r="C323" t="s">
        <v>35</v>
      </c>
      <c r="D323">
        <v>139.4</v>
      </c>
      <c r="E323">
        <f t="shared" ref="E323:E373" si="136">IF(OR(D323="NA",  D323 = "-"),AVERAGE(D324:D325),D323)</f>
        <v>139.4</v>
      </c>
      <c r="F323">
        <v>150.1</v>
      </c>
      <c r="G323">
        <f t="shared" ref="G323:G373" si="137">IF(OR(F323="NA",  F323 = "-"),AVERAGE(F324:F325),F323)</f>
        <v>150.1</v>
      </c>
      <c r="H323">
        <v>145.30000000000001</v>
      </c>
      <c r="I323">
        <f t="shared" ref="I323:I373" si="138">IF(OR(H323="NA",  H323 = "-"),AVERAGE(H324:H325),H323)</f>
        <v>145.30000000000001</v>
      </c>
      <c r="J323">
        <v>141.69999999999999</v>
      </c>
      <c r="K323">
        <f t="shared" ref="K323:K373" si="139">IF(OR(J323="NA",  J323 = "-"),AVERAGE(J324:J325),J323)</f>
        <v>141.69999999999999</v>
      </c>
      <c r="L323">
        <v>118.4</v>
      </c>
      <c r="M323">
        <f t="shared" ref="M323:M373" si="140">IF(OR(L323="NA",  L323 = "-"),AVERAGE(L324:L325),L323)</f>
        <v>118.4</v>
      </c>
      <c r="N323">
        <v>137</v>
      </c>
      <c r="O323">
        <f t="shared" ref="O323:O373" si="141">IF(OR(N323="NA",  N323 = "-"),AVERAGE(N324:N325),N323)</f>
        <v>137</v>
      </c>
      <c r="P323">
        <v>131.6</v>
      </c>
      <c r="Q323">
        <f t="shared" ref="Q323:Q373" si="142">IF(OR(P323="NA",  P323 = "-"),AVERAGE(P324:P325),P323)</f>
        <v>131.6</v>
      </c>
      <c r="R323">
        <v>119.9</v>
      </c>
      <c r="S323">
        <f t="shared" ref="S323:S373" si="143">IF(OR(R323="NA",  R323 = "-"),AVERAGE(R324:R325),R323)</f>
        <v>119.9</v>
      </c>
      <c r="T323">
        <v>110.4</v>
      </c>
      <c r="U323">
        <f t="shared" ref="U323:U373" si="144">IF(OR(T323="NA",  T323 = "-"),AVERAGE(T324:T325),T323)</f>
        <v>110.4</v>
      </c>
      <c r="V323">
        <v>140.80000000000001</v>
      </c>
      <c r="W323">
        <f t="shared" ref="W323:W373" si="145">IF(OR(V323="NA",  V323 = "-"),AVERAGE(V324:V325),V323)</f>
        <v>140.80000000000001</v>
      </c>
      <c r="X323">
        <v>128.30000000000001</v>
      </c>
      <c r="Y323">
        <f t="shared" ref="Y323:Y373" si="146">IF(OR(X323="NA",  X323 = "-"),AVERAGE(X324:X325),X323)</f>
        <v>128.30000000000001</v>
      </c>
      <c r="Z323">
        <v>153.5</v>
      </c>
      <c r="AA323">
        <f t="shared" ref="AA323:AA373" si="147">IF(OR(Z323="NA",  Z323 = "-"),AVERAGE(Z324:Z325),Z323)</f>
        <v>153.5</v>
      </c>
      <c r="AB323">
        <v>138</v>
      </c>
      <c r="AC323">
        <f t="shared" ref="AC323:AC373" si="148">IF(OR(AB323="NA",  AB323 = "-"),AVERAGE(AB324:AB325),AB323)</f>
        <v>138</v>
      </c>
      <c r="AD323">
        <v>164.9</v>
      </c>
      <c r="AE323">
        <f t="shared" ref="AE323:AE373" si="149">IF(OR(AD323="NA",  AD323 = "-"),AVERAGE(AD324:AD325),AD323)</f>
        <v>164.9</v>
      </c>
      <c r="AF323">
        <v>143.30000000000001</v>
      </c>
      <c r="AG323">
        <f t="shared" ref="AG323:AG373" si="150">IF(OR(AF323="NA",  AF323 = "-"),AVERAGE(AF324:AF325),AF323)</f>
        <v>143.30000000000001</v>
      </c>
      <c r="AH323">
        <v>130.80000000000001</v>
      </c>
      <c r="AI323">
        <f t="shared" ref="AI323:AI373" si="151">IF(OR(AH323="NA",  AH323 = "-"),AVERAGE(AH324:AH325),AH323)</f>
        <v>130.80000000000001</v>
      </c>
      <c r="AJ323">
        <v>141.4</v>
      </c>
      <c r="AK323">
        <f t="shared" ref="AK323:AK373" si="152">IF(OR(AJ323="NA",  AJ323 = "-"),AVERAGE(AJ324:AJ325),AJ323)</f>
        <v>141.4</v>
      </c>
      <c r="AL323">
        <v>148.5</v>
      </c>
      <c r="AN323">
        <v>127.1</v>
      </c>
      <c r="AO323">
        <f t="shared" ref="AO323:AO373" si="153">IF(OR(AN323="NA",  AN323 = "-"),AVERAGE(AN324:AN325),AN323)</f>
        <v>127.1</v>
      </c>
      <c r="AP323">
        <v>136.6</v>
      </c>
      <c r="AQ323">
        <f t="shared" ref="AQ323:AQ373" si="154">IF(OR(AP323="NA",  AP323 = "-"),AVERAGE(AP324:AP325),AP323)</f>
        <v>136.6</v>
      </c>
      <c r="AR323">
        <v>138.5</v>
      </c>
      <c r="AS323">
        <f t="shared" ref="AS323:AS373" si="155">IF(OR(AR323="NA",  AR323 = "-"),AVERAGE(AR324:AR325),AR323)</f>
        <v>138.5</v>
      </c>
      <c r="AT323">
        <v>119.2</v>
      </c>
      <c r="AU323">
        <f t="shared" ref="AU323:AU373" si="156">IF(OR(AT323="NA",  AT323 = "-"),AVERAGE(AT324:AT325),AT323)</f>
        <v>119.2</v>
      </c>
      <c r="AV323">
        <v>132.19999999999999</v>
      </c>
      <c r="AW323">
        <f t="shared" ref="AW323:AW373" si="157">IF(OR(AV323="NA",  AV323 = "-"),AVERAGE(AV324:AV325),AV323)</f>
        <v>132.19999999999999</v>
      </c>
      <c r="AX323">
        <v>146.6</v>
      </c>
      <c r="AY323">
        <f t="shared" ref="AY323:AY373" si="158">IF(OR(AX323="NA",  AX323 = "-"),AVERAGE(AX324:AX325),AX323)</f>
        <v>146.6</v>
      </c>
      <c r="AZ323">
        <v>133</v>
      </c>
      <c r="BA323">
        <f t="shared" ref="BA323:BA373" si="159">IF(OR(AZ323="NA",  AZ323 = "-"),AVERAGE(AZ324:AZ325),AZ323)</f>
        <v>133</v>
      </c>
      <c r="BB323">
        <v>132.4</v>
      </c>
      <c r="BC323">
        <f t="shared" ref="BC323:BC373" si="160">IF(OR(BB323="NA",  BB323 = "-"),AVERAGE(BB324:BB325),BB323)</f>
        <v>132.4</v>
      </c>
      <c r="BD323">
        <v>138.6</v>
      </c>
      <c r="BE323">
        <f t="shared" ref="BE323:BE373" si="161">IF(OR(BD323="NA",  BD323 = "-"),AVERAGE(BD324:BD325),BD323)</f>
        <v>138.6</v>
      </c>
      <c r="BG323" t="s">
        <v>30</v>
      </c>
      <c r="BH323">
        <v>2022</v>
      </c>
      <c r="BI323" t="s">
        <v>31</v>
      </c>
      <c r="BJ323" t="s">
        <v>32</v>
      </c>
      <c r="BK323">
        <f t="shared" si="135"/>
        <v>164.5</v>
      </c>
      <c r="BM323" t="s">
        <v>33</v>
      </c>
      <c r="BN323">
        <v>148.5</v>
      </c>
    </row>
    <row r="324" spans="1:66" x14ac:dyDescent="0.3">
      <c r="A324" t="s">
        <v>33</v>
      </c>
      <c r="B324">
        <v>2019</v>
      </c>
      <c r="C324" t="s">
        <v>36</v>
      </c>
      <c r="D324">
        <v>139.69999999999999</v>
      </c>
      <c r="E324">
        <f t="shared" si="136"/>
        <v>139.69999999999999</v>
      </c>
      <c r="F324">
        <v>151.1</v>
      </c>
      <c r="G324">
        <f t="shared" si="137"/>
        <v>151.1</v>
      </c>
      <c r="H324">
        <v>142.9</v>
      </c>
      <c r="I324">
        <f t="shared" si="138"/>
        <v>142.9</v>
      </c>
      <c r="J324">
        <v>141.9</v>
      </c>
      <c r="K324">
        <f t="shared" si="139"/>
        <v>141.9</v>
      </c>
      <c r="L324">
        <v>118.4</v>
      </c>
      <c r="M324">
        <f t="shared" si="140"/>
        <v>118.4</v>
      </c>
      <c r="N324">
        <v>139.4</v>
      </c>
      <c r="O324">
        <f t="shared" si="141"/>
        <v>139.4</v>
      </c>
      <c r="P324">
        <v>141.19999999999999</v>
      </c>
      <c r="Q324">
        <f t="shared" si="142"/>
        <v>141.19999999999999</v>
      </c>
      <c r="R324">
        <v>120.7</v>
      </c>
      <c r="S324">
        <f t="shared" si="143"/>
        <v>120.7</v>
      </c>
      <c r="T324">
        <v>110.4</v>
      </c>
      <c r="U324">
        <f t="shared" si="144"/>
        <v>110.4</v>
      </c>
      <c r="V324">
        <v>140.69999999999999</v>
      </c>
      <c r="W324">
        <f t="shared" si="145"/>
        <v>140.69999999999999</v>
      </c>
      <c r="X324">
        <v>128.5</v>
      </c>
      <c r="Y324">
        <f t="shared" si="146"/>
        <v>128.5</v>
      </c>
      <c r="Z324">
        <v>153.9</v>
      </c>
      <c r="AA324">
        <f t="shared" si="147"/>
        <v>153.9</v>
      </c>
      <c r="AB324">
        <v>139.6</v>
      </c>
      <c r="AC324">
        <f t="shared" si="148"/>
        <v>139.6</v>
      </c>
      <c r="AD324">
        <v>165.3</v>
      </c>
      <c r="AE324">
        <f t="shared" si="149"/>
        <v>165.3</v>
      </c>
      <c r="AF324">
        <v>143.5</v>
      </c>
      <c r="AG324">
        <f t="shared" si="150"/>
        <v>143.5</v>
      </c>
      <c r="AH324">
        <v>131.19999999999999</v>
      </c>
      <c r="AI324">
        <f t="shared" si="151"/>
        <v>131.19999999999999</v>
      </c>
      <c r="AJ324">
        <v>141.6</v>
      </c>
      <c r="AK324">
        <f t="shared" si="152"/>
        <v>141.6</v>
      </c>
      <c r="AL324">
        <v>149</v>
      </c>
      <c r="AN324">
        <v>128.80000000000001</v>
      </c>
      <c r="AO324">
        <f t="shared" si="153"/>
        <v>128.80000000000001</v>
      </c>
      <c r="AP324">
        <v>136.80000000000001</v>
      </c>
      <c r="AQ324">
        <f t="shared" si="154"/>
        <v>136.80000000000001</v>
      </c>
      <c r="AR324">
        <v>139.19999999999999</v>
      </c>
      <c r="AS324">
        <f t="shared" si="155"/>
        <v>139.19999999999999</v>
      </c>
      <c r="AT324">
        <v>119.9</v>
      </c>
      <c r="AU324">
        <f t="shared" si="156"/>
        <v>119.9</v>
      </c>
      <c r="AV324">
        <v>133</v>
      </c>
      <c r="AW324">
        <f t="shared" si="157"/>
        <v>133</v>
      </c>
      <c r="AX324">
        <v>146.69999999999999</v>
      </c>
      <c r="AY324">
        <f t="shared" si="158"/>
        <v>146.69999999999999</v>
      </c>
      <c r="AZ324">
        <v>132.5</v>
      </c>
      <c r="BA324">
        <f t="shared" si="159"/>
        <v>132.5</v>
      </c>
      <c r="BB324">
        <v>132.80000000000001</v>
      </c>
      <c r="BC324">
        <f t="shared" si="160"/>
        <v>132.80000000000001</v>
      </c>
      <c r="BD324">
        <v>139.5</v>
      </c>
      <c r="BE324">
        <f t="shared" si="161"/>
        <v>139.5</v>
      </c>
      <c r="BG324" t="s">
        <v>33</v>
      </c>
      <c r="BH324">
        <v>2022</v>
      </c>
      <c r="BI324" t="s">
        <v>31</v>
      </c>
      <c r="BJ324">
        <v>164.5</v>
      </c>
      <c r="BK324">
        <f t="shared" si="135"/>
        <v>164.5</v>
      </c>
      <c r="BM324" t="s">
        <v>33</v>
      </c>
      <c r="BN324">
        <v>149</v>
      </c>
    </row>
    <row r="325" spans="1:66" x14ac:dyDescent="0.3">
      <c r="A325" t="s">
        <v>33</v>
      </c>
      <c r="B325">
        <v>2019</v>
      </c>
      <c r="C325" t="s">
        <v>38</v>
      </c>
      <c r="D325">
        <v>140.4</v>
      </c>
      <c r="E325">
        <f t="shared" si="136"/>
        <v>140.4</v>
      </c>
      <c r="F325">
        <v>156.69999999999999</v>
      </c>
      <c r="G325">
        <f t="shared" si="137"/>
        <v>156.69999999999999</v>
      </c>
      <c r="H325">
        <v>138.30000000000001</v>
      </c>
      <c r="I325">
        <f t="shared" si="138"/>
        <v>138.30000000000001</v>
      </c>
      <c r="J325">
        <v>142.4</v>
      </c>
      <c r="K325">
        <f t="shared" si="139"/>
        <v>142.4</v>
      </c>
      <c r="L325">
        <v>118.6</v>
      </c>
      <c r="M325">
        <f t="shared" si="140"/>
        <v>118.6</v>
      </c>
      <c r="N325">
        <v>149.69999999999999</v>
      </c>
      <c r="O325">
        <f t="shared" si="141"/>
        <v>149.69999999999999</v>
      </c>
      <c r="P325">
        <v>161.6</v>
      </c>
      <c r="Q325">
        <f t="shared" si="142"/>
        <v>161.6</v>
      </c>
      <c r="R325">
        <v>124.4</v>
      </c>
      <c r="S325">
        <f t="shared" si="143"/>
        <v>124.4</v>
      </c>
      <c r="T325">
        <v>111.2</v>
      </c>
      <c r="U325">
        <f t="shared" si="144"/>
        <v>111.2</v>
      </c>
      <c r="V325">
        <v>141</v>
      </c>
      <c r="W325">
        <f t="shared" si="145"/>
        <v>141</v>
      </c>
      <c r="X325">
        <v>128.9</v>
      </c>
      <c r="Y325">
        <f t="shared" si="146"/>
        <v>128.9</v>
      </c>
      <c r="Z325">
        <v>154.5</v>
      </c>
      <c r="AA325">
        <f t="shared" si="147"/>
        <v>154.5</v>
      </c>
      <c r="AB325">
        <v>143.80000000000001</v>
      </c>
      <c r="AC325">
        <f t="shared" si="148"/>
        <v>143.80000000000001</v>
      </c>
      <c r="AD325">
        <v>166.2</v>
      </c>
      <c r="AE325">
        <f t="shared" si="149"/>
        <v>166.2</v>
      </c>
      <c r="AF325">
        <v>144</v>
      </c>
      <c r="AG325">
        <f t="shared" si="150"/>
        <v>144</v>
      </c>
      <c r="AH325">
        <v>131.69999999999999</v>
      </c>
      <c r="AI325">
        <f t="shared" si="151"/>
        <v>131.69999999999999</v>
      </c>
      <c r="AJ325">
        <v>142.19999999999999</v>
      </c>
      <c r="AK325">
        <f t="shared" si="152"/>
        <v>142.19999999999999</v>
      </c>
      <c r="AL325">
        <v>150.1</v>
      </c>
      <c r="AN325">
        <v>129.4</v>
      </c>
      <c r="AO325">
        <f t="shared" si="153"/>
        <v>129.4</v>
      </c>
      <c r="AP325">
        <v>137.19999999999999</v>
      </c>
      <c r="AQ325">
        <f t="shared" si="154"/>
        <v>137.19999999999999</v>
      </c>
      <c r="AR325">
        <v>139.80000000000001</v>
      </c>
      <c r="AS325">
        <f t="shared" si="155"/>
        <v>139.80000000000001</v>
      </c>
      <c r="AT325">
        <v>120.1</v>
      </c>
      <c r="AU325">
        <f t="shared" si="156"/>
        <v>120.1</v>
      </c>
      <c r="AV325">
        <v>134</v>
      </c>
      <c r="AW325">
        <f t="shared" si="157"/>
        <v>134</v>
      </c>
      <c r="AX325">
        <v>148</v>
      </c>
      <c r="AY325">
        <f t="shared" si="158"/>
        <v>148</v>
      </c>
      <c r="AZ325">
        <v>132.6</v>
      </c>
      <c r="BA325">
        <f t="shared" si="159"/>
        <v>132.6</v>
      </c>
      <c r="BB325">
        <v>133.30000000000001</v>
      </c>
      <c r="BC325">
        <f t="shared" si="160"/>
        <v>133.30000000000001</v>
      </c>
      <c r="BD325">
        <v>141.5</v>
      </c>
      <c r="BE325">
        <f t="shared" si="161"/>
        <v>141.5</v>
      </c>
      <c r="BG325" t="s">
        <v>34</v>
      </c>
      <c r="BH325">
        <v>2022</v>
      </c>
      <c r="BI325" t="s">
        <v>31</v>
      </c>
      <c r="BJ325">
        <v>164.5</v>
      </c>
      <c r="BK325">
        <f t="shared" si="135"/>
        <v>164.5</v>
      </c>
      <c r="BM325" t="s">
        <v>33</v>
      </c>
      <c r="BN325">
        <v>150.1</v>
      </c>
    </row>
    <row r="326" spans="1:66" x14ac:dyDescent="0.3">
      <c r="A326" t="s">
        <v>33</v>
      </c>
      <c r="B326">
        <v>2019</v>
      </c>
      <c r="C326" t="s">
        <v>39</v>
      </c>
      <c r="D326">
        <v>140.69999999999999</v>
      </c>
      <c r="E326">
        <f t="shared" si="136"/>
        <v>140.69999999999999</v>
      </c>
      <c r="F326">
        <v>159.6</v>
      </c>
      <c r="G326">
        <f t="shared" si="137"/>
        <v>159.6</v>
      </c>
      <c r="H326">
        <v>140.4</v>
      </c>
      <c r="I326">
        <f t="shared" si="138"/>
        <v>140.4</v>
      </c>
      <c r="J326">
        <v>143.4</v>
      </c>
      <c r="K326">
        <f t="shared" si="139"/>
        <v>143.4</v>
      </c>
      <c r="L326">
        <v>118.6</v>
      </c>
      <c r="M326">
        <f t="shared" si="140"/>
        <v>118.6</v>
      </c>
      <c r="N326">
        <v>150.9</v>
      </c>
      <c r="O326">
        <f t="shared" si="141"/>
        <v>150.9</v>
      </c>
      <c r="P326">
        <v>169.8</v>
      </c>
      <c r="Q326">
        <f t="shared" si="142"/>
        <v>169.8</v>
      </c>
      <c r="R326">
        <v>127.4</v>
      </c>
      <c r="S326">
        <f t="shared" si="143"/>
        <v>127.4</v>
      </c>
      <c r="T326">
        <v>111.8</v>
      </c>
      <c r="U326">
        <f t="shared" si="144"/>
        <v>111.8</v>
      </c>
      <c r="V326">
        <v>141</v>
      </c>
      <c r="W326">
        <f t="shared" si="145"/>
        <v>141</v>
      </c>
      <c r="X326">
        <v>129</v>
      </c>
      <c r="Y326">
        <f t="shared" si="146"/>
        <v>129</v>
      </c>
      <c r="Z326">
        <v>155.1</v>
      </c>
      <c r="AA326">
        <f t="shared" si="147"/>
        <v>155.1</v>
      </c>
      <c r="AB326">
        <v>145.6</v>
      </c>
      <c r="AC326">
        <f t="shared" si="148"/>
        <v>145.6</v>
      </c>
      <c r="AD326">
        <v>166.7</v>
      </c>
      <c r="AE326">
        <f t="shared" si="149"/>
        <v>166.7</v>
      </c>
      <c r="AF326">
        <v>144.30000000000001</v>
      </c>
      <c r="AG326">
        <f t="shared" si="150"/>
        <v>144.30000000000001</v>
      </c>
      <c r="AH326">
        <v>131.69999999999999</v>
      </c>
      <c r="AI326">
        <f t="shared" si="151"/>
        <v>131.69999999999999</v>
      </c>
      <c r="AJ326">
        <v>142.4</v>
      </c>
      <c r="AK326">
        <f t="shared" si="152"/>
        <v>142.4</v>
      </c>
      <c r="AL326">
        <v>149.4</v>
      </c>
      <c r="AN326">
        <v>130.5</v>
      </c>
      <c r="AO326">
        <f t="shared" si="153"/>
        <v>130.5</v>
      </c>
      <c r="AP326">
        <v>137.4</v>
      </c>
      <c r="AQ326">
        <f t="shared" si="154"/>
        <v>137.4</v>
      </c>
      <c r="AR326">
        <v>140.30000000000001</v>
      </c>
      <c r="AS326">
        <f t="shared" si="155"/>
        <v>140.30000000000001</v>
      </c>
      <c r="AT326">
        <v>119.6</v>
      </c>
      <c r="AU326">
        <f t="shared" si="156"/>
        <v>119.6</v>
      </c>
      <c r="AV326">
        <v>134.30000000000001</v>
      </c>
      <c r="AW326">
        <f t="shared" si="157"/>
        <v>134.30000000000001</v>
      </c>
      <c r="AX326">
        <v>148.9</v>
      </c>
      <c r="AY326">
        <f t="shared" si="158"/>
        <v>148.9</v>
      </c>
      <c r="AZ326">
        <v>133.69999999999999</v>
      </c>
      <c r="BA326">
        <f t="shared" si="159"/>
        <v>133.69999999999999</v>
      </c>
      <c r="BB326">
        <v>133.6</v>
      </c>
      <c r="BC326">
        <f t="shared" si="160"/>
        <v>133.6</v>
      </c>
      <c r="BD326">
        <v>142.1</v>
      </c>
      <c r="BE326">
        <f t="shared" si="161"/>
        <v>142.1</v>
      </c>
      <c r="BG326" t="s">
        <v>30</v>
      </c>
      <c r="BH326">
        <v>2022</v>
      </c>
      <c r="BI326" t="s">
        <v>35</v>
      </c>
      <c r="BJ326" t="s">
        <v>32</v>
      </c>
      <c r="BK326">
        <f t="shared" si="135"/>
        <v>165.5</v>
      </c>
      <c r="BM326" t="s">
        <v>33</v>
      </c>
      <c r="BN326">
        <v>149.4</v>
      </c>
    </row>
    <row r="327" spans="1:66" x14ac:dyDescent="0.3">
      <c r="A327" t="s">
        <v>33</v>
      </c>
      <c r="B327">
        <v>2019</v>
      </c>
      <c r="C327" t="s">
        <v>40</v>
      </c>
      <c r="D327">
        <v>141.4</v>
      </c>
      <c r="E327">
        <f t="shared" si="136"/>
        <v>141.4</v>
      </c>
      <c r="F327">
        <v>160.19999999999999</v>
      </c>
      <c r="G327">
        <f t="shared" si="137"/>
        <v>160.19999999999999</v>
      </c>
      <c r="H327">
        <v>142.5</v>
      </c>
      <c r="I327">
        <f t="shared" si="138"/>
        <v>142.5</v>
      </c>
      <c r="J327">
        <v>144.1</v>
      </c>
      <c r="K327">
        <f t="shared" si="139"/>
        <v>144.1</v>
      </c>
      <c r="L327">
        <v>119.3</v>
      </c>
      <c r="M327">
        <f t="shared" si="140"/>
        <v>119.3</v>
      </c>
      <c r="N327">
        <v>154.69999999999999</v>
      </c>
      <c r="O327">
        <f t="shared" si="141"/>
        <v>154.69999999999999</v>
      </c>
      <c r="P327">
        <v>180.1</v>
      </c>
      <c r="Q327">
        <f t="shared" si="142"/>
        <v>180.1</v>
      </c>
      <c r="R327">
        <v>128.9</v>
      </c>
      <c r="S327">
        <f t="shared" si="143"/>
        <v>128.9</v>
      </c>
      <c r="T327">
        <v>111.8</v>
      </c>
      <c r="U327">
        <f t="shared" si="144"/>
        <v>111.8</v>
      </c>
      <c r="V327">
        <v>141.6</v>
      </c>
      <c r="W327">
        <f t="shared" si="145"/>
        <v>141.6</v>
      </c>
      <c r="X327">
        <v>129.5</v>
      </c>
      <c r="Y327">
        <f t="shared" si="146"/>
        <v>129.5</v>
      </c>
      <c r="Z327">
        <v>155.6</v>
      </c>
      <c r="AA327">
        <f t="shared" si="147"/>
        <v>155.6</v>
      </c>
      <c r="AB327">
        <v>147.69999999999999</v>
      </c>
      <c r="AC327">
        <f t="shared" si="148"/>
        <v>147.69999999999999</v>
      </c>
      <c r="AD327">
        <v>167.2</v>
      </c>
      <c r="AE327">
        <f t="shared" si="149"/>
        <v>167.2</v>
      </c>
      <c r="AF327">
        <v>144.69999999999999</v>
      </c>
      <c r="AG327">
        <f t="shared" si="150"/>
        <v>144.69999999999999</v>
      </c>
      <c r="AH327">
        <v>131.9</v>
      </c>
      <c r="AI327">
        <f t="shared" si="151"/>
        <v>131.9</v>
      </c>
      <c r="AJ327">
        <v>142.69999999999999</v>
      </c>
      <c r="AK327">
        <f t="shared" si="152"/>
        <v>142.69999999999999</v>
      </c>
      <c r="AL327">
        <v>150.6</v>
      </c>
      <c r="AN327">
        <v>127</v>
      </c>
      <c r="AO327">
        <f t="shared" si="153"/>
        <v>127</v>
      </c>
      <c r="AP327">
        <v>137.69999999999999</v>
      </c>
      <c r="AQ327">
        <f t="shared" si="154"/>
        <v>137.69999999999999</v>
      </c>
      <c r="AR327">
        <v>140.80000000000001</v>
      </c>
      <c r="AS327">
        <f t="shared" si="155"/>
        <v>140.80000000000001</v>
      </c>
      <c r="AT327">
        <v>120.6</v>
      </c>
      <c r="AU327">
        <f t="shared" si="156"/>
        <v>120.6</v>
      </c>
      <c r="AV327">
        <v>135</v>
      </c>
      <c r="AW327">
        <f t="shared" si="157"/>
        <v>135</v>
      </c>
      <c r="AX327">
        <v>150.4</v>
      </c>
      <c r="AY327">
        <f t="shared" si="158"/>
        <v>150.4</v>
      </c>
      <c r="AZ327">
        <v>135.1</v>
      </c>
      <c r="BA327">
        <f t="shared" si="159"/>
        <v>135.1</v>
      </c>
      <c r="BB327">
        <v>134.5</v>
      </c>
      <c r="BC327">
        <f t="shared" si="160"/>
        <v>134.5</v>
      </c>
      <c r="BD327">
        <v>143.30000000000001</v>
      </c>
      <c r="BE327">
        <f t="shared" si="161"/>
        <v>143.30000000000001</v>
      </c>
      <c r="BG327" t="s">
        <v>33</v>
      </c>
      <c r="BH327">
        <v>2022</v>
      </c>
      <c r="BI327" t="s">
        <v>35</v>
      </c>
      <c r="BJ327">
        <v>165.5</v>
      </c>
      <c r="BK327">
        <f t="shared" si="135"/>
        <v>165.5</v>
      </c>
      <c r="BM327" t="s">
        <v>33</v>
      </c>
      <c r="BN327">
        <v>150.6</v>
      </c>
    </row>
    <row r="328" spans="1:66" x14ac:dyDescent="0.3">
      <c r="A328" t="s">
        <v>33</v>
      </c>
      <c r="B328">
        <v>2019</v>
      </c>
      <c r="C328" t="s">
        <v>41</v>
      </c>
      <c r="D328">
        <v>142.1</v>
      </c>
      <c r="E328">
        <f t="shared" si="136"/>
        <v>142.1</v>
      </c>
      <c r="F328">
        <v>158.30000000000001</v>
      </c>
      <c r="G328">
        <f t="shared" si="137"/>
        <v>158.30000000000001</v>
      </c>
      <c r="H328">
        <v>140.80000000000001</v>
      </c>
      <c r="I328">
        <f t="shared" si="138"/>
        <v>140.80000000000001</v>
      </c>
      <c r="J328">
        <v>144.9</v>
      </c>
      <c r="K328">
        <f t="shared" si="139"/>
        <v>144.9</v>
      </c>
      <c r="L328">
        <v>119.9</v>
      </c>
      <c r="M328">
        <f t="shared" si="140"/>
        <v>119.9</v>
      </c>
      <c r="N328">
        <v>153.9</v>
      </c>
      <c r="O328">
        <f t="shared" si="141"/>
        <v>153.9</v>
      </c>
      <c r="P328">
        <v>189.1</v>
      </c>
      <c r="Q328">
        <f t="shared" si="142"/>
        <v>189.1</v>
      </c>
      <c r="R328">
        <v>129.80000000000001</v>
      </c>
      <c r="S328">
        <f t="shared" si="143"/>
        <v>129.80000000000001</v>
      </c>
      <c r="T328">
        <v>112.7</v>
      </c>
      <c r="U328">
        <f t="shared" si="144"/>
        <v>112.7</v>
      </c>
      <c r="V328">
        <v>142.5</v>
      </c>
      <c r="W328">
        <f t="shared" si="145"/>
        <v>142.5</v>
      </c>
      <c r="X328">
        <v>129.80000000000001</v>
      </c>
      <c r="Y328">
        <f t="shared" si="146"/>
        <v>129.80000000000001</v>
      </c>
      <c r="Z328">
        <v>156.19999999999999</v>
      </c>
      <c r="AA328">
        <f t="shared" si="147"/>
        <v>156.19999999999999</v>
      </c>
      <c r="AB328">
        <v>149.1</v>
      </c>
      <c r="AC328">
        <f t="shared" si="148"/>
        <v>149.1</v>
      </c>
      <c r="AD328">
        <v>167.9</v>
      </c>
      <c r="AE328">
        <f t="shared" si="149"/>
        <v>167.9</v>
      </c>
      <c r="AF328">
        <v>145</v>
      </c>
      <c r="AG328">
        <f t="shared" si="150"/>
        <v>145</v>
      </c>
      <c r="AH328">
        <v>132.19999999999999</v>
      </c>
      <c r="AI328">
        <f t="shared" si="151"/>
        <v>132.19999999999999</v>
      </c>
      <c r="AJ328">
        <v>143</v>
      </c>
      <c r="AK328">
        <f t="shared" si="152"/>
        <v>143</v>
      </c>
      <c r="AL328">
        <v>151.6</v>
      </c>
      <c r="AN328">
        <v>125.5</v>
      </c>
      <c r="AO328">
        <f t="shared" si="153"/>
        <v>125.5</v>
      </c>
      <c r="AP328">
        <v>138.1</v>
      </c>
      <c r="AQ328">
        <f t="shared" si="154"/>
        <v>138.1</v>
      </c>
      <c r="AR328">
        <v>141.5</v>
      </c>
      <c r="AS328">
        <f t="shared" si="155"/>
        <v>141.5</v>
      </c>
      <c r="AT328">
        <v>120.8</v>
      </c>
      <c r="AU328">
        <f t="shared" si="156"/>
        <v>120.8</v>
      </c>
      <c r="AV328">
        <v>135.4</v>
      </c>
      <c r="AW328">
        <f t="shared" si="157"/>
        <v>135.4</v>
      </c>
      <c r="AX328">
        <v>151.5</v>
      </c>
      <c r="AY328">
        <f t="shared" si="158"/>
        <v>151.5</v>
      </c>
      <c r="AZ328">
        <v>137.80000000000001</v>
      </c>
      <c r="BA328">
        <f t="shared" si="159"/>
        <v>137.80000000000001</v>
      </c>
      <c r="BB328">
        <v>135.30000000000001</v>
      </c>
      <c r="BC328">
        <f t="shared" si="160"/>
        <v>135.30000000000001</v>
      </c>
      <c r="BD328">
        <v>144.19999999999999</v>
      </c>
      <c r="BE328">
        <f t="shared" si="161"/>
        <v>144.19999999999999</v>
      </c>
      <c r="BG328" t="s">
        <v>34</v>
      </c>
      <c r="BH328">
        <v>2022</v>
      </c>
      <c r="BI328" t="s">
        <v>35</v>
      </c>
      <c r="BJ328">
        <v>165.5</v>
      </c>
      <c r="BK328">
        <f t="shared" si="135"/>
        <v>165.5</v>
      </c>
      <c r="BM328" t="s">
        <v>33</v>
      </c>
      <c r="BN328">
        <v>151.6</v>
      </c>
    </row>
    <row r="329" spans="1:66" x14ac:dyDescent="0.3">
      <c r="A329" t="s">
        <v>33</v>
      </c>
      <c r="B329">
        <v>2019</v>
      </c>
      <c r="C329" t="s">
        <v>42</v>
      </c>
      <c r="D329">
        <v>142.69999999999999</v>
      </c>
      <c r="E329">
        <f t="shared" si="136"/>
        <v>142.69999999999999</v>
      </c>
      <c r="F329">
        <v>158.69999999999999</v>
      </c>
      <c r="G329">
        <f t="shared" si="137"/>
        <v>158.69999999999999</v>
      </c>
      <c r="H329">
        <v>141.6</v>
      </c>
      <c r="I329">
        <f t="shared" si="138"/>
        <v>141.6</v>
      </c>
      <c r="J329">
        <v>144.9</v>
      </c>
      <c r="K329">
        <f t="shared" si="139"/>
        <v>144.9</v>
      </c>
      <c r="L329">
        <v>120.8</v>
      </c>
      <c r="M329">
        <f t="shared" si="140"/>
        <v>120.8</v>
      </c>
      <c r="N329">
        <v>149.80000000000001</v>
      </c>
      <c r="O329">
        <f t="shared" si="141"/>
        <v>149.80000000000001</v>
      </c>
      <c r="P329">
        <v>192.4</v>
      </c>
      <c r="Q329">
        <f t="shared" si="142"/>
        <v>192.4</v>
      </c>
      <c r="R329">
        <v>130.30000000000001</v>
      </c>
      <c r="S329">
        <f t="shared" si="143"/>
        <v>130.30000000000001</v>
      </c>
      <c r="T329">
        <v>114</v>
      </c>
      <c r="U329">
        <f t="shared" si="144"/>
        <v>114</v>
      </c>
      <c r="V329">
        <v>143.80000000000001</v>
      </c>
      <c r="W329">
        <f t="shared" si="145"/>
        <v>143.80000000000001</v>
      </c>
      <c r="X329">
        <v>130</v>
      </c>
      <c r="Y329">
        <f t="shared" si="146"/>
        <v>130</v>
      </c>
      <c r="Z329">
        <v>156.4</v>
      </c>
      <c r="AA329">
        <f t="shared" si="147"/>
        <v>156.4</v>
      </c>
      <c r="AB329">
        <v>149.5</v>
      </c>
      <c r="AC329">
        <f t="shared" si="148"/>
        <v>149.5</v>
      </c>
      <c r="AD329">
        <v>168.6</v>
      </c>
      <c r="AE329">
        <f t="shared" si="149"/>
        <v>168.6</v>
      </c>
      <c r="AF329">
        <v>145.30000000000001</v>
      </c>
      <c r="AG329">
        <f t="shared" si="150"/>
        <v>145.30000000000001</v>
      </c>
      <c r="AH329">
        <v>132.19999999999999</v>
      </c>
      <c r="AI329">
        <f t="shared" si="151"/>
        <v>132.19999999999999</v>
      </c>
      <c r="AJ329">
        <v>143.30000000000001</v>
      </c>
      <c r="AK329">
        <f t="shared" si="152"/>
        <v>143.30000000000001</v>
      </c>
      <c r="AL329">
        <v>152.19999999999999</v>
      </c>
      <c r="AN329">
        <v>126.6</v>
      </c>
      <c r="AO329">
        <f t="shared" si="153"/>
        <v>126.6</v>
      </c>
      <c r="AP329">
        <v>138.30000000000001</v>
      </c>
      <c r="AQ329">
        <f t="shared" si="154"/>
        <v>138.30000000000001</v>
      </c>
      <c r="AR329">
        <v>141.9</v>
      </c>
      <c r="AS329">
        <f t="shared" si="155"/>
        <v>141.9</v>
      </c>
      <c r="AT329">
        <v>121.2</v>
      </c>
      <c r="AU329">
        <f t="shared" si="156"/>
        <v>121.2</v>
      </c>
      <c r="AV329">
        <v>135.9</v>
      </c>
      <c r="AW329">
        <f t="shared" si="157"/>
        <v>135.9</v>
      </c>
      <c r="AX329">
        <v>151.6</v>
      </c>
      <c r="AY329">
        <f t="shared" si="158"/>
        <v>151.6</v>
      </c>
      <c r="AZ329">
        <v>139</v>
      </c>
      <c r="BA329">
        <f t="shared" si="159"/>
        <v>139</v>
      </c>
      <c r="BB329">
        <v>135.69999999999999</v>
      </c>
      <c r="BC329">
        <f t="shared" si="160"/>
        <v>135.69999999999999</v>
      </c>
      <c r="BD329">
        <v>144.69999999999999</v>
      </c>
      <c r="BE329">
        <f t="shared" si="161"/>
        <v>144.69999999999999</v>
      </c>
      <c r="BG329" t="s">
        <v>30</v>
      </c>
      <c r="BH329">
        <v>2022</v>
      </c>
      <c r="BI329" t="s">
        <v>36</v>
      </c>
      <c r="BJ329" t="s">
        <v>32</v>
      </c>
      <c r="BK329">
        <f t="shared" si="135"/>
        <v>165.3</v>
      </c>
      <c r="BM329" t="s">
        <v>33</v>
      </c>
      <c r="BN329">
        <v>152.19999999999999</v>
      </c>
    </row>
    <row r="330" spans="1:66" x14ac:dyDescent="0.3">
      <c r="A330" t="s">
        <v>33</v>
      </c>
      <c r="B330">
        <v>2019</v>
      </c>
      <c r="C330" t="s">
        <v>43</v>
      </c>
      <c r="D330">
        <v>143.5</v>
      </c>
      <c r="E330">
        <f t="shared" si="136"/>
        <v>143.5</v>
      </c>
      <c r="F330">
        <v>159.80000000000001</v>
      </c>
      <c r="G330">
        <f t="shared" si="137"/>
        <v>159.80000000000001</v>
      </c>
      <c r="H330">
        <v>144.69999999999999</v>
      </c>
      <c r="I330">
        <f t="shared" si="138"/>
        <v>144.69999999999999</v>
      </c>
      <c r="J330">
        <v>145.6</v>
      </c>
      <c r="K330">
        <f t="shared" si="139"/>
        <v>145.6</v>
      </c>
      <c r="L330">
        <v>121.1</v>
      </c>
      <c r="M330">
        <f t="shared" si="140"/>
        <v>121.1</v>
      </c>
      <c r="N330">
        <v>150.6</v>
      </c>
      <c r="O330">
        <f t="shared" si="141"/>
        <v>150.6</v>
      </c>
      <c r="P330">
        <v>207.2</v>
      </c>
      <c r="Q330">
        <f t="shared" si="142"/>
        <v>207.2</v>
      </c>
      <c r="R330">
        <v>131.19999999999999</v>
      </c>
      <c r="S330">
        <f t="shared" si="143"/>
        <v>131.19999999999999</v>
      </c>
      <c r="T330">
        <v>114.8</v>
      </c>
      <c r="U330">
        <f t="shared" si="144"/>
        <v>114.8</v>
      </c>
      <c r="V330">
        <v>145.19999999999999</v>
      </c>
      <c r="W330">
        <f t="shared" si="145"/>
        <v>145.19999999999999</v>
      </c>
      <c r="X330">
        <v>130.19999999999999</v>
      </c>
      <c r="Y330">
        <f t="shared" si="146"/>
        <v>130.19999999999999</v>
      </c>
      <c r="Z330">
        <v>156.80000000000001</v>
      </c>
      <c r="AA330">
        <f t="shared" si="147"/>
        <v>156.80000000000001</v>
      </c>
      <c r="AB330">
        <v>151.9</v>
      </c>
      <c r="AC330">
        <f t="shared" si="148"/>
        <v>151.9</v>
      </c>
      <c r="AD330">
        <v>169.3</v>
      </c>
      <c r="AE330">
        <f t="shared" si="149"/>
        <v>169.3</v>
      </c>
      <c r="AF330">
        <v>145.9</v>
      </c>
      <c r="AG330">
        <f t="shared" si="150"/>
        <v>145.9</v>
      </c>
      <c r="AH330">
        <v>132.4</v>
      </c>
      <c r="AI330">
        <f t="shared" si="151"/>
        <v>132.4</v>
      </c>
      <c r="AJ330">
        <v>143.9</v>
      </c>
      <c r="AK330">
        <f t="shared" si="152"/>
        <v>143.9</v>
      </c>
      <c r="AL330">
        <v>153</v>
      </c>
      <c r="AN330">
        <v>128.9</v>
      </c>
      <c r="AO330">
        <f t="shared" si="153"/>
        <v>128.9</v>
      </c>
      <c r="AP330">
        <v>138.69999999999999</v>
      </c>
      <c r="AQ330">
        <f t="shared" si="154"/>
        <v>138.69999999999999</v>
      </c>
      <c r="AR330">
        <v>142.4</v>
      </c>
      <c r="AS330">
        <f t="shared" si="155"/>
        <v>142.4</v>
      </c>
      <c r="AT330">
        <v>121.5</v>
      </c>
      <c r="AU330">
        <f t="shared" si="156"/>
        <v>121.5</v>
      </c>
      <c r="AV330">
        <v>136.19999999999999</v>
      </c>
      <c r="AW330">
        <f t="shared" si="157"/>
        <v>136.19999999999999</v>
      </c>
      <c r="AX330">
        <v>151.69999999999999</v>
      </c>
      <c r="AY330">
        <f t="shared" si="158"/>
        <v>151.69999999999999</v>
      </c>
      <c r="AZ330">
        <v>139.5</v>
      </c>
      <c r="BA330">
        <f t="shared" si="159"/>
        <v>139.5</v>
      </c>
      <c r="BB330">
        <v>136</v>
      </c>
      <c r="BC330">
        <f t="shared" si="160"/>
        <v>136</v>
      </c>
      <c r="BD330">
        <v>146</v>
      </c>
      <c r="BE330">
        <f t="shared" si="161"/>
        <v>146</v>
      </c>
      <c r="BG330" t="s">
        <v>33</v>
      </c>
      <c r="BH330">
        <v>2022</v>
      </c>
      <c r="BI330" t="s">
        <v>36</v>
      </c>
      <c r="BJ330">
        <v>165.3</v>
      </c>
      <c r="BK330">
        <f t="shared" si="135"/>
        <v>165.3</v>
      </c>
      <c r="BM330" t="s">
        <v>33</v>
      </c>
      <c r="BN330">
        <v>153</v>
      </c>
    </row>
    <row r="331" spans="1:66" x14ac:dyDescent="0.3">
      <c r="A331" t="s">
        <v>33</v>
      </c>
      <c r="B331">
        <v>2019</v>
      </c>
      <c r="C331" t="s">
        <v>45</v>
      </c>
      <c r="D331">
        <v>144.1</v>
      </c>
      <c r="E331">
        <f t="shared" si="136"/>
        <v>144.1</v>
      </c>
      <c r="F331">
        <v>162.4</v>
      </c>
      <c r="G331">
        <f t="shared" si="137"/>
        <v>162.4</v>
      </c>
      <c r="H331">
        <v>148.4</v>
      </c>
      <c r="I331">
        <f t="shared" si="138"/>
        <v>148.4</v>
      </c>
      <c r="J331">
        <v>145.9</v>
      </c>
      <c r="K331">
        <f t="shared" si="139"/>
        <v>145.9</v>
      </c>
      <c r="L331">
        <v>121.5</v>
      </c>
      <c r="M331">
        <f t="shared" si="140"/>
        <v>121.5</v>
      </c>
      <c r="N331">
        <v>148.80000000000001</v>
      </c>
      <c r="O331">
        <f t="shared" si="141"/>
        <v>148.80000000000001</v>
      </c>
      <c r="P331">
        <v>215.7</v>
      </c>
      <c r="Q331">
        <f t="shared" si="142"/>
        <v>215.7</v>
      </c>
      <c r="R331">
        <v>134.6</v>
      </c>
      <c r="S331">
        <f t="shared" si="143"/>
        <v>134.6</v>
      </c>
      <c r="T331">
        <v>115</v>
      </c>
      <c r="U331">
        <f t="shared" si="144"/>
        <v>115</v>
      </c>
      <c r="V331">
        <v>146.30000000000001</v>
      </c>
      <c r="W331">
        <f t="shared" si="145"/>
        <v>146.30000000000001</v>
      </c>
      <c r="X331">
        <v>130.5</v>
      </c>
      <c r="Y331">
        <f t="shared" si="146"/>
        <v>130.5</v>
      </c>
      <c r="Z331">
        <v>157.19999999999999</v>
      </c>
      <c r="AA331">
        <f t="shared" si="147"/>
        <v>157.19999999999999</v>
      </c>
      <c r="AB331">
        <v>153.6</v>
      </c>
      <c r="AC331">
        <f t="shared" si="148"/>
        <v>153.6</v>
      </c>
      <c r="AD331">
        <v>169.9</v>
      </c>
      <c r="AE331">
        <f t="shared" si="149"/>
        <v>169.9</v>
      </c>
      <c r="AF331">
        <v>146.30000000000001</v>
      </c>
      <c r="AG331">
        <f t="shared" si="150"/>
        <v>146.30000000000001</v>
      </c>
      <c r="AH331">
        <v>132.6</v>
      </c>
      <c r="AI331">
        <f t="shared" si="151"/>
        <v>132.6</v>
      </c>
      <c r="AJ331">
        <v>144.19999999999999</v>
      </c>
      <c r="AK331">
        <f t="shared" si="152"/>
        <v>144.19999999999999</v>
      </c>
      <c r="AL331">
        <v>153.5</v>
      </c>
      <c r="AN331">
        <v>132.19999999999999</v>
      </c>
      <c r="AO331">
        <f t="shared" si="153"/>
        <v>132.19999999999999</v>
      </c>
      <c r="AP331">
        <v>139.1</v>
      </c>
      <c r="AQ331">
        <f t="shared" si="154"/>
        <v>139.1</v>
      </c>
      <c r="AR331">
        <v>142.80000000000001</v>
      </c>
      <c r="AS331">
        <f t="shared" si="155"/>
        <v>142.80000000000001</v>
      </c>
      <c r="AT331">
        <v>121.7</v>
      </c>
      <c r="AU331">
        <f t="shared" si="156"/>
        <v>121.7</v>
      </c>
      <c r="AV331">
        <v>136.69999999999999</v>
      </c>
      <c r="AW331">
        <f t="shared" si="157"/>
        <v>136.69999999999999</v>
      </c>
      <c r="AX331">
        <v>151.80000000000001</v>
      </c>
      <c r="AY331">
        <f t="shared" si="158"/>
        <v>151.80000000000001</v>
      </c>
      <c r="AZ331">
        <v>139.80000000000001</v>
      </c>
      <c r="BA331">
        <f t="shared" si="159"/>
        <v>139.80000000000001</v>
      </c>
      <c r="BB331">
        <v>136.30000000000001</v>
      </c>
      <c r="BC331">
        <f t="shared" si="160"/>
        <v>136.30000000000001</v>
      </c>
      <c r="BD331">
        <v>147</v>
      </c>
      <c r="BE331">
        <f t="shared" si="161"/>
        <v>147</v>
      </c>
      <c r="BG331" t="s">
        <v>34</v>
      </c>
      <c r="BH331">
        <v>2022</v>
      </c>
      <c r="BI331" t="s">
        <v>36</v>
      </c>
      <c r="BJ331">
        <v>165.3</v>
      </c>
      <c r="BK331">
        <f t="shared" si="135"/>
        <v>165.3</v>
      </c>
      <c r="BM331" t="s">
        <v>33</v>
      </c>
      <c r="BN331">
        <v>153.5</v>
      </c>
    </row>
    <row r="332" spans="1:66" x14ac:dyDescent="0.3">
      <c r="A332" t="s">
        <v>33</v>
      </c>
      <c r="B332">
        <v>2019</v>
      </c>
      <c r="C332" t="s">
        <v>46</v>
      </c>
      <c r="D332">
        <v>144.9</v>
      </c>
      <c r="E332">
        <f t="shared" si="136"/>
        <v>144.9</v>
      </c>
      <c r="F332">
        <v>164.5</v>
      </c>
      <c r="G332">
        <f t="shared" si="137"/>
        <v>164.5</v>
      </c>
      <c r="H332">
        <v>153.69999999999999</v>
      </c>
      <c r="I332">
        <f t="shared" si="138"/>
        <v>153.69999999999999</v>
      </c>
      <c r="J332">
        <v>147.5</v>
      </c>
      <c r="K332">
        <f t="shared" si="139"/>
        <v>147.5</v>
      </c>
      <c r="L332">
        <v>122.7</v>
      </c>
      <c r="M332">
        <f t="shared" si="140"/>
        <v>122.7</v>
      </c>
      <c r="N332">
        <v>147.19999999999999</v>
      </c>
      <c r="O332">
        <f t="shared" si="141"/>
        <v>147.19999999999999</v>
      </c>
      <c r="P332">
        <v>231.5</v>
      </c>
      <c r="Q332">
        <f t="shared" si="142"/>
        <v>231.5</v>
      </c>
      <c r="R332">
        <v>137.19999999999999</v>
      </c>
      <c r="S332">
        <f t="shared" si="143"/>
        <v>137.19999999999999</v>
      </c>
      <c r="T332">
        <v>114.7</v>
      </c>
      <c r="U332">
        <f t="shared" si="144"/>
        <v>114.7</v>
      </c>
      <c r="V332">
        <v>148</v>
      </c>
      <c r="W332">
        <f t="shared" si="145"/>
        <v>148</v>
      </c>
      <c r="X332">
        <v>130.80000000000001</v>
      </c>
      <c r="Y332">
        <f t="shared" si="146"/>
        <v>130.80000000000001</v>
      </c>
      <c r="Z332">
        <v>157.69999999999999</v>
      </c>
      <c r="AA332">
        <f t="shared" si="147"/>
        <v>157.69999999999999</v>
      </c>
      <c r="AB332">
        <v>156.30000000000001</v>
      </c>
      <c r="AC332">
        <f t="shared" si="148"/>
        <v>156.30000000000001</v>
      </c>
      <c r="AD332">
        <v>170.4</v>
      </c>
      <c r="AE332">
        <f t="shared" si="149"/>
        <v>170.4</v>
      </c>
      <c r="AF332">
        <v>146.80000000000001</v>
      </c>
      <c r="AG332">
        <f t="shared" si="150"/>
        <v>146.80000000000001</v>
      </c>
      <c r="AH332">
        <v>132.80000000000001</v>
      </c>
      <c r="AI332">
        <f t="shared" si="151"/>
        <v>132.80000000000001</v>
      </c>
      <c r="AJ332">
        <v>144.6</v>
      </c>
      <c r="AK332">
        <f t="shared" si="152"/>
        <v>144.6</v>
      </c>
      <c r="AL332">
        <v>152.80000000000001</v>
      </c>
      <c r="AN332">
        <v>133.6</v>
      </c>
      <c r="AO332">
        <f t="shared" si="153"/>
        <v>133.6</v>
      </c>
      <c r="AP332">
        <v>139.80000000000001</v>
      </c>
      <c r="AQ332">
        <f t="shared" si="154"/>
        <v>139.80000000000001</v>
      </c>
      <c r="AR332">
        <v>143.19999999999999</v>
      </c>
      <c r="AS332">
        <f t="shared" si="155"/>
        <v>143.19999999999999</v>
      </c>
      <c r="AT332">
        <v>125.2</v>
      </c>
      <c r="AU332">
        <f t="shared" si="156"/>
        <v>125.2</v>
      </c>
      <c r="AV332">
        <v>136.80000000000001</v>
      </c>
      <c r="AW332">
        <f t="shared" si="157"/>
        <v>136.80000000000001</v>
      </c>
      <c r="AX332">
        <v>151.9</v>
      </c>
      <c r="AY332">
        <f t="shared" si="158"/>
        <v>151.9</v>
      </c>
      <c r="AZ332">
        <v>140.19999999999999</v>
      </c>
      <c r="BA332">
        <f t="shared" si="159"/>
        <v>140.19999999999999</v>
      </c>
      <c r="BB332">
        <v>137.69999999999999</v>
      </c>
      <c r="BC332">
        <f t="shared" si="160"/>
        <v>137.69999999999999</v>
      </c>
      <c r="BD332">
        <v>148.30000000000001</v>
      </c>
      <c r="BE332">
        <f t="shared" si="161"/>
        <v>148.30000000000001</v>
      </c>
      <c r="BG332" t="s">
        <v>30</v>
      </c>
      <c r="BH332">
        <v>2022</v>
      </c>
      <c r="BI332" t="s">
        <v>37</v>
      </c>
      <c r="BJ332" t="s">
        <v>32</v>
      </c>
      <c r="BK332">
        <f t="shared" si="135"/>
        <v>167</v>
      </c>
      <c r="BM332" t="s">
        <v>33</v>
      </c>
      <c r="BN332">
        <v>152.80000000000001</v>
      </c>
    </row>
    <row r="333" spans="1:66" x14ac:dyDescent="0.3">
      <c r="A333" t="s">
        <v>33</v>
      </c>
      <c r="B333">
        <v>2020</v>
      </c>
      <c r="C333" t="s">
        <v>31</v>
      </c>
      <c r="D333">
        <v>145.6</v>
      </c>
      <c r="E333">
        <f t="shared" si="136"/>
        <v>145.6</v>
      </c>
      <c r="F333">
        <v>167.6</v>
      </c>
      <c r="G333">
        <f t="shared" si="137"/>
        <v>167.6</v>
      </c>
      <c r="H333">
        <v>157</v>
      </c>
      <c r="I333">
        <f t="shared" si="138"/>
        <v>157</v>
      </c>
      <c r="J333">
        <v>149.30000000000001</v>
      </c>
      <c r="K333">
        <f t="shared" si="139"/>
        <v>149.30000000000001</v>
      </c>
      <c r="L333">
        <v>126.3</v>
      </c>
      <c r="M333">
        <f t="shared" si="140"/>
        <v>126.3</v>
      </c>
      <c r="N333">
        <v>144.4</v>
      </c>
      <c r="O333">
        <f t="shared" si="141"/>
        <v>144.4</v>
      </c>
      <c r="P333">
        <v>207.8</v>
      </c>
      <c r="Q333">
        <f t="shared" si="142"/>
        <v>207.8</v>
      </c>
      <c r="R333">
        <v>139.1</v>
      </c>
      <c r="S333">
        <f t="shared" si="143"/>
        <v>139.1</v>
      </c>
      <c r="T333">
        <v>114.8</v>
      </c>
      <c r="U333">
        <f t="shared" si="144"/>
        <v>114.8</v>
      </c>
      <c r="V333">
        <v>149.5</v>
      </c>
      <c r="W333">
        <f t="shared" si="145"/>
        <v>149.5</v>
      </c>
      <c r="X333">
        <v>131.1</v>
      </c>
      <c r="Y333">
        <f t="shared" si="146"/>
        <v>131.1</v>
      </c>
      <c r="Z333">
        <v>158.5</v>
      </c>
      <c r="AA333">
        <f t="shared" si="147"/>
        <v>158.5</v>
      </c>
      <c r="AB333">
        <v>154.4</v>
      </c>
      <c r="AC333">
        <f t="shared" si="148"/>
        <v>154.4</v>
      </c>
      <c r="AD333">
        <v>170.8</v>
      </c>
      <c r="AE333">
        <f t="shared" si="149"/>
        <v>170.8</v>
      </c>
      <c r="AF333">
        <v>147</v>
      </c>
      <c r="AG333">
        <f t="shared" si="150"/>
        <v>147</v>
      </c>
      <c r="AH333">
        <v>133.19999999999999</v>
      </c>
      <c r="AI333">
        <f t="shared" si="151"/>
        <v>133.19999999999999</v>
      </c>
      <c r="AJ333">
        <v>144.9</v>
      </c>
      <c r="AK333">
        <f t="shared" si="152"/>
        <v>144.9</v>
      </c>
      <c r="AL333">
        <v>153.9</v>
      </c>
      <c r="AN333">
        <v>135.1</v>
      </c>
      <c r="AO333">
        <f t="shared" si="153"/>
        <v>135.1</v>
      </c>
      <c r="AP333">
        <v>140.1</v>
      </c>
      <c r="AQ333">
        <f t="shared" si="154"/>
        <v>140.1</v>
      </c>
      <c r="AR333">
        <v>143.80000000000001</v>
      </c>
      <c r="AS333">
        <f t="shared" si="155"/>
        <v>143.80000000000001</v>
      </c>
      <c r="AT333">
        <v>126.1</v>
      </c>
      <c r="AU333">
        <f t="shared" si="156"/>
        <v>126.1</v>
      </c>
      <c r="AV333">
        <v>137.19999999999999</v>
      </c>
      <c r="AW333">
        <f t="shared" si="157"/>
        <v>137.19999999999999</v>
      </c>
      <c r="AX333">
        <v>152.1</v>
      </c>
      <c r="AY333">
        <f t="shared" si="158"/>
        <v>152.1</v>
      </c>
      <c r="AZ333">
        <v>142.1</v>
      </c>
      <c r="BA333">
        <f t="shared" si="159"/>
        <v>142.1</v>
      </c>
      <c r="BB333">
        <v>138.4</v>
      </c>
      <c r="BC333">
        <f t="shared" si="160"/>
        <v>138.4</v>
      </c>
      <c r="BD333">
        <v>148.19999999999999</v>
      </c>
      <c r="BE333">
        <f t="shared" si="161"/>
        <v>148.19999999999999</v>
      </c>
      <c r="BG333" t="s">
        <v>33</v>
      </c>
      <c r="BH333">
        <v>2022</v>
      </c>
      <c r="BI333" t="s">
        <v>37</v>
      </c>
      <c r="BJ333">
        <v>167</v>
      </c>
      <c r="BK333">
        <f t="shared" si="135"/>
        <v>167</v>
      </c>
      <c r="BM333" t="s">
        <v>33</v>
      </c>
      <c r="BN333">
        <v>153.9</v>
      </c>
    </row>
    <row r="334" spans="1:66" x14ac:dyDescent="0.3">
      <c r="A334" t="s">
        <v>33</v>
      </c>
      <c r="B334">
        <v>2020</v>
      </c>
      <c r="C334" t="s">
        <v>35</v>
      </c>
      <c r="D334">
        <v>146.19999999999999</v>
      </c>
      <c r="E334">
        <f t="shared" si="136"/>
        <v>146.19999999999999</v>
      </c>
      <c r="F334">
        <v>167.6</v>
      </c>
      <c r="G334">
        <f t="shared" si="137"/>
        <v>167.6</v>
      </c>
      <c r="H334">
        <v>153.1</v>
      </c>
      <c r="I334">
        <f t="shared" si="138"/>
        <v>153.1</v>
      </c>
      <c r="J334">
        <v>150.69999999999999</v>
      </c>
      <c r="K334">
        <f t="shared" si="139"/>
        <v>150.69999999999999</v>
      </c>
      <c r="L334">
        <v>127.4</v>
      </c>
      <c r="M334">
        <f t="shared" si="140"/>
        <v>127.4</v>
      </c>
      <c r="N334">
        <v>143.1</v>
      </c>
      <c r="O334">
        <f t="shared" si="141"/>
        <v>143.1</v>
      </c>
      <c r="P334">
        <v>181.7</v>
      </c>
      <c r="Q334">
        <f t="shared" si="142"/>
        <v>181.7</v>
      </c>
      <c r="R334">
        <v>139.6</v>
      </c>
      <c r="S334">
        <f t="shared" si="143"/>
        <v>139.6</v>
      </c>
      <c r="T334">
        <v>114.6</v>
      </c>
      <c r="U334">
        <f t="shared" si="144"/>
        <v>114.6</v>
      </c>
      <c r="V334">
        <v>150.4</v>
      </c>
      <c r="W334">
        <f t="shared" si="145"/>
        <v>150.4</v>
      </c>
      <c r="X334">
        <v>131.5</v>
      </c>
      <c r="Y334">
        <f t="shared" si="146"/>
        <v>131.5</v>
      </c>
      <c r="Z334">
        <v>159</v>
      </c>
      <c r="AA334">
        <f t="shared" si="147"/>
        <v>159</v>
      </c>
      <c r="AB334">
        <v>151.69999999999999</v>
      </c>
      <c r="AC334">
        <f t="shared" si="148"/>
        <v>151.69999999999999</v>
      </c>
      <c r="AD334">
        <v>172</v>
      </c>
      <c r="AE334">
        <f t="shared" si="149"/>
        <v>172</v>
      </c>
      <c r="AF334">
        <v>147.30000000000001</v>
      </c>
      <c r="AG334">
        <f t="shared" si="150"/>
        <v>147.30000000000001</v>
      </c>
      <c r="AH334">
        <v>133.5</v>
      </c>
      <c r="AI334">
        <f t="shared" si="151"/>
        <v>133.5</v>
      </c>
      <c r="AJ334">
        <v>145.19999999999999</v>
      </c>
      <c r="AK334">
        <f t="shared" si="152"/>
        <v>145.19999999999999</v>
      </c>
      <c r="AL334">
        <v>154.80000000000001</v>
      </c>
      <c r="AN334">
        <v>138.9</v>
      </c>
      <c r="AO334">
        <f t="shared" si="153"/>
        <v>138.9</v>
      </c>
      <c r="AP334">
        <v>140.4</v>
      </c>
      <c r="AQ334">
        <f t="shared" si="154"/>
        <v>140.4</v>
      </c>
      <c r="AR334">
        <v>144.4</v>
      </c>
      <c r="AS334">
        <f t="shared" si="155"/>
        <v>144.4</v>
      </c>
      <c r="AT334">
        <v>125.2</v>
      </c>
      <c r="AU334">
        <f t="shared" si="156"/>
        <v>125.2</v>
      </c>
      <c r="AV334">
        <v>137.69999999999999</v>
      </c>
      <c r="AW334">
        <f t="shared" si="157"/>
        <v>137.69999999999999</v>
      </c>
      <c r="AX334">
        <v>152.19999999999999</v>
      </c>
      <c r="AY334">
        <f t="shared" si="158"/>
        <v>152.19999999999999</v>
      </c>
      <c r="AZ334">
        <v>143.5</v>
      </c>
      <c r="BA334">
        <f t="shared" si="159"/>
        <v>143.5</v>
      </c>
      <c r="BB334">
        <v>138.4</v>
      </c>
      <c r="BC334">
        <f t="shared" si="160"/>
        <v>138.4</v>
      </c>
      <c r="BD334">
        <v>147.69999999999999</v>
      </c>
      <c r="BE334">
        <f t="shared" si="161"/>
        <v>147.69999999999999</v>
      </c>
      <c r="BG334" t="s">
        <v>34</v>
      </c>
      <c r="BH334">
        <v>2022</v>
      </c>
      <c r="BI334" t="s">
        <v>37</v>
      </c>
      <c r="BJ334">
        <v>167</v>
      </c>
      <c r="BK334">
        <f t="shared" si="135"/>
        <v>167</v>
      </c>
      <c r="BM334" t="s">
        <v>33</v>
      </c>
      <c r="BN334">
        <v>154.80000000000001</v>
      </c>
    </row>
    <row r="335" spans="1:66" x14ac:dyDescent="0.3">
      <c r="A335" t="s">
        <v>33</v>
      </c>
      <c r="B335">
        <v>2020</v>
      </c>
      <c r="C335" t="s">
        <v>36</v>
      </c>
      <c r="D335">
        <v>146.5</v>
      </c>
      <c r="E335">
        <f t="shared" si="136"/>
        <v>146.5</v>
      </c>
      <c r="F335">
        <v>167.5</v>
      </c>
      <c r="G335">
        <f t="shared" si="137"/>
        <v>167.5</v>
      </c>
      <c r="H335">
        <v>148.9</v>
      </c>
      <c r="I335">
        <f t="shared" si="138"/>
        <v>148.9</v>
      </c>
      <c r="J335">
        <v>151.1</v>
      </c>
      <c r="K335">
        <f t="shared" si="139"/>
        <v>151.1</v>
      </c>
      <c r="L335">
        <v>127.5</v>
      </c>
      <c r="M335">
        <f t="shared" si="140"/>
        <v>127.5</v>
      </c>
      <c r="N335">
        <v>143.30000000000001</v>
      </c>
      <c r="O335">
        <f t="shared" si="141"/>
        <v>143.30000000000001</v>
      </c>
      <c r="P335">
        <v>167</v>
      </c>
      <c r="Q335">
        <f t="shared" si="142"/>
        <v>167</v>
      </c>
      <c r="R335">
        <v>139.69999999999999</v>
      </c>
      <c r="S335">
        <f t="shared" si="143"/>
        <v>139.69999999999999</v>
      </c>
      <c r="T335">
        <v>114.4</v>
      </c>
      <c r="U335">
        <f t="shared" si="144"/>
        <v>114.4</v>
      </c>
      <c r="V335">
        <v>151.5</v>
      </c>
      <c r="W335">
        <f t="shared" si="145"/>
        <v>151.5</v>
      </c>
      <c r="X335">
        <v>131.9</v>
      </c>
      <c r="Y335">
        <f t="shared" si="146"/>
        <v>131.9</v>
      </c>
      <c r="Z335">
        <v>159.1</v>
      </c>
      <c r="AA335">
        <f t="shared" si="147"/>
        <v>159.1</v>
      </c>
      <c r="AB335">
        <v>150.1</v>
      </c>
      <c r="AC335">
        <f t="shared" si="148"/>
        <v>150.1</v>
      </c>
      <c r="AD335">
        <v>173.3</v>
      </c>
      <c r="AE335">
        <f t="shared" si="149"/>
        <v>173.3</v>
      </c>
      <c r="AF335">
        <v>147.69999999999999</v>
      </c>
      <c r="AG335">
        <f t="shared" si="150"/>
        <v>147.69999999999999</v>
      </c>
      <c r="AH335">
        <v>133.80000000000001</v>
      </c>
      <c r="AI335">
        <f t="shared" si="151"/>
        <v>133.80000000000001</v>
      </c>
      <c r="AJ335">
        <v>145.6</v>
      </c>
      <c r="AK335">
        <f t="shared" si="152"/>
        <v>145.6</v>
      </c>
      <c r="AL335">
        <v>154.5</v>
      </c>
      <c r="AN335">
        <v>141.4</v>
      </c>
      <c r="AO335">
        <f t="shared" si="153"/>
        <v>141.4</v>
      </c>
      <c r="AP335">
        <v>140.80000000000001</v>
      </c>
      <c r="AQ335">
        <f t="shared" si="154"/>
        <v>140.80000000000001</v>
      </c>
      <c r="AR335">
        <v>145</v>
      </c>
      <c r="AS335">
        <f t="shared" si="155"/>
        <v>145</v>
      </c>
      <c r="AT335">
        <v>124.6</v>
      </c>
      <c r="AU335">
        <f t="shared" si="156"/>
        <v>124.6</v>
      </c>
      <c r="AV335">
        <v>137.9</v>
      </c>
      <c r="AW335">
        <f t="shared" si="157"/>
        <v>137.9</v>
      </c>
      <c r="AX335">
        <v>152.5</v>
      </c>
      <c r="AY335">
        <f t="shared" si="158"/>
        <v>152.5</v>
      </c>
      <c r="AZ335">
        <v>145.30000000000001</v>
      </c>
      <c r="BA335">
        <f t="shared" si="159"/>
        <v>145.30000000000001</v>
      </c>
      <c r="BB335">
        <v>138.69999999999999</v>
      </c>
      <c r="BC335">
        <f t="shared" si="160"/>
        <v>138.69999999999999</v>
      </c>
      <c r="BD335">
        <v>147.30000000000001</v>
      </c>
      <c r="BE335">
        <f t="shared" si="161"/>
        <v>147.30000000000001</v>
      </c>
      <c r="BG335" t="s">
        <v>30</v>
      </c>
      <c r="BH335">
        <v>2022</v>
      </c>
      <c r="BI335" t="s">
        <v>38</v>
      </c>
      <c r="BJ335" t="s">
        <v>32</v>
      </c>
      <c r="BK335">
        <f t="shared" si="135"/>
        <v>167.5</v>
      </c>
      <c r="BM335" t="s">
        <v>33</v>
      </c>
      <c r="BN335">
        <v>154.5</v>
      </c>
    </row>
    <row r="336" spans="1:66" x14ac:dyDescent="0.3">
      <c r="A336" t="s">
        <v>33</v>
      </c>
      <c r="B336">
        <v>2020</v>
      </c>
      <c r="C336" t="s">
        <v>37</v>
      </c>
      <c r="D336">
        <v>151.80000000000001</v>
      </c>
      <c r="E336">
        <f t="shared" si="136"/>
        <v>151.80000000000001</v>
      </c>
      <c r="F336" t="s">
        <v>32</v>
      </c>
      <c r="G336">
        <f t="shared" si="137"/>
        <v>197</v>
      </c>
      <c r="H336">
        <v>151.9</v>
      </c>
      <c r="I336">
        <f t="shared" si="138"/>
        <v>151.9</v>
      </c>
      <c r="J336">
        <v>155.5</v>
      </c>
      <c r="K336">
        <f t="shared" si="139"/>
        <v>155.5</v>
      </c>
      <c r="L336">
        <v>131.6</v>
      </c>
      <c r="M336">
        <f t="shared" si="140"/>
        <v>131.6</v>
      </c>
      <c r="N336">
        <v>152.9</v>
      </c>
      <c r="O336">
        <f t="shared" si="141"/>
        <v>152.9</v>
      </c>
      <c r="P336">
        <v>180</v>
      </c>
      <c r="Q336">
        <f t="shared" si="142"/>
        <v>180</v>
      </c>
      <c r="R336">
        <v>150.80000000000001</v>
      </c>
      <c r="S336">
        <f t="shared" si="143"/>
        <v>150.80000000000001</v>
      </c>
      <c r="T336">
        <v>121.2</v>
      </c>
      <c r="U336">
        <f t="shared" si="144"/>
        <v>121.2</v>
      </c>
      <c r="V336">
        <v>154</v>
      </c>
      <c r="W336">
        <f t="shared" si="145"/>
        <v>154</v>
      </c>
      <c r="X336">
        <v>133.5</v>
      </c>
      <c r="Y336">
        <f t="shared" si="146"/>
        <v>133.5</v>
      </c>
      <c r="Z336" t="s">
        <v>32</v>
      </c>
      <c r="AA336">
        <f t="shared" si="147"/>
        <v>161.69999999999999</v>
      </c>
      <c r="AB336">
        <v>153.5</v>
      </c>
      <c r="AC336">
        <f t="shared" si="148"/>
        <v>153.5</v>
      </c>
      <c r="AD336" t="s">
        <v>32</v>
      </c>
      <c r="AE336">
        <f t="shared" si="149"/>
        <v>186.7</v>
      </c>
      <c r="AF336" t="s">
        <v>32</v>
      </c>
      <c r="AG336">
        <f t="shared" si="150"/>
        <v>149.1</v>
      </c>
      <c r="AH336" t="s">
        <v>32</v>
      </c>
      <c r="AI336">
        <f t="shared" si="151"/>
        <v>136.6</v>
      </c>
      <c r="AJ336" t="s">
        <v>32</v>
      </c>
      <c r="AK336">
        <f t="shared" si="152"/>
        <v>147.19999999999999</v>
      </c>
      <c r="AL336">
        <v>155.6</v>
      </c>
      <c r="AN336">
        <v>137.1</v>
      </c>
      <c r="AO336">
        <f t="shared" si="153"/>
        <v>137.1</v>
      </c>
      <c r="AP336" t="s">
        <v>32</v>
      </c>
      <c r="AQ336">
        <f t="shared" si="154"/>
        <v>140.4</v>
      </c>
      <c r="AR336">
        <v>144.80000000000001</v>
      </c>
      <c r="AS336">
        <f t="shared" si="155"/>
        <v>144.80000000000001</v>
      </c>
      <c r="AT336" t="s">
        <v>32</v>
      </c>
      <c r="AU336">
        <f t="shared" si="156"/>
        <v>129.30000000000001</v>
      </c>
      <c r="AV336" t="s">
        <v>32</v>
      </c>
      <c r="AW336">
        <f t="shared" si="157"/>
        <v>144.5</v>
      </c>
      <c r="AX336" t="s">
        <v>32</v>
      </c>
      <c r="AY336">
        <f t="shared" si="158"/>
        <v>152.5</v>
      </c>
      <c r="AZ336" t="s">
        <v>32</v>
      </c>
      <c r="BA336">
        <f t="shared" si="159"/>
        <v>152.19999999999999</v>
      </c>
      <c r="BB336" t="s">
        <v>32</v>
      </c>
      <c r="BC336">
        <f t="shared" si="160"/>
        <v>142</v>
      </c>
      <c r="BD336" t="s">
        <v>32</v>
      </c>
      <c r="BE336">
        <f t="shared" si="161"/>
        <v>150.80000000000001</v>
      </c>
      <c r="BG336" t="s">
        <v>33</v>
      </c>
      <c r="BH336">
        <v>2022</v>
      </c>
      <c r="BI336" t="s">
        <v>38</v>
      </c>
      <c r="BJ336">
        <v>167.5</v>
      </c>
      <c r="BK336">
        <f t="shared" si="135"/>
        <v>167.5</v>
      </c>
      <c r="BM336" t="s">
        <v>33</v>
      </c>
      <c r="BN336">
        <v>155.6</v>
      </c>
    </row>
    <row r="337" spans="1:66" x14ac:dyDescent="0.3">
      <c r="A337" t="s">
        <v>33</v>
      </c>
      <c r="B337">
        <v>2020</v>
      </c>
      <c r="C337" t="s">
        <v>38</v>
      </c>
      <c r="D337" t="s">
        <v>32</v>
      </c>
      <c r="E337">
        <f t="shared" si="136"/>
        <v>152.69999999999999</v>
      </c>
      <c r="F337" t="s">
        <v>32</v>
      </c>
      <c r="G337">
        <f t="shared" si="137"/>
        <v>197</v>
      </c>
      <c r="H337" t="s">
        <v>32</v>
      </c>
      <c r="I337">
        <f t="shared" si="138"/>
        <v>154.6</v>
      </c>
      <c r="J337" t="s">
        <v>32</v>
      </c>
      <c r="K337">
        <f t="shared" si="139"/>
        <v>153.4</v>
      </c>
      <c r="L337" t="s">
        <v>32</v>
      </c>
      <c r="M337">
        <f t="shared" si="140"/>
        <v>132.9</v>
      </c>
      <c r="N337" t="s">
        <v>32</v>
      </c>
      <c r="O337">
        <f t="shared" si="141"/>
        <v>151.80000000000001</v>
      </c>
      <c r="P337" t="s">
        <v>32</v>
      </c>
      <c r="Q337">
        <f t="shared" si="142"/>
        <v>171.2</v>
      </c>
      <c r="R337" t="s">
        <v>32</v>
      </c>
      <c r="S337">
        <f t="shared" si="143"/>
        <v>152</v>
      </c>
      <c r="T337" t="s">
        <v>32</v>
      </c>
      <c r="U337">
        <f t="shared" si="144"/>
        <v>116.3</v>
      </c>
      <c r="V337" t="s">
        <v>32</v>
      </c>
      <c r="W337">
        <f t="shared" si="145"/>
        <v>158.80000000000001</v>
      </c>
      <c r="X337" t="s">
        <v>32</v>
      </c>
      <c r="Y337">
        <f t="shared" si="146"/>
        <v>135.6</v>
      </c>
      <c r="Z337" t="s">
        <v>32</v>
      </c>
      <c r="AA337">
        <f t="shared" si="147"/>
        <v>161.69999999999999</v>
      </c>
      <c r="AB337" t="s">
        <v>32</v>
      </c>
      <c r="AC337">
        <f t="shared" si="148"/>
        <v>157</v>
      </c>
      <c r="AD337" t="s">
        <v>32</v>
      </c>
      <c r="AE337">
        <f t="shared" si="149"/>
        <v>186.7</v>
      </c>
      <c r="AF337" t="s">
        <v>32</v>
      </c>
      <c r="AG337">
        <f t="shared" si="150"/>
        <v>149.1</v>
      </c>
      <c r="AH337" t="s">
        <v>32</v>
      </c>
      <c r="AI337">
        <f t="shared" si="151"/>
        <v>136.6</v>
      </c>
      <c r="AJ337" t="s">
        <v>32</v>
      </c>
      <c r="AK337">
        <f t="shared" si="152"/>
        <v>147.19999999999999</v>
      </c>
      <c r="AL337" t="s">
        <v>32</v>
      </c>
      <c r="AN337" t="s">
        <v>32</v>
      </c>
      <c r="AO337">
        <f t="shared" si="153"/>
        <v>137.1</v>
      </c>
      <c r="AP337" t="s">
        <v>32</v>
      </c>
      <c r="AQ337">
        <f t="shared" si="154"/>
        <v>140.4</v>
      </c>
      <c r="AR337" t="s">
        <v>32</v>
      </c>
      <c r="AS337">
        <f t="shared" si="155"/>
        <v>148.1</v>
      </c>
      <c r="AT337" t="s">
        <v>32</v>
      </c>
      <c r="AU337">
        <f t="shared" si="156"/>
        <v>129.30000000000001</v>
      </c>
      <c r="AV337" t="s">
        <v>32</v>
      </c>
      <c r="AW337">
        <f t="shared" si="157"/>
        <v>144.5</v>
      </c>
      <c r="AX337" t="s">
        <v>32</v>
      </c>
      <c r="AY337">
        <f t="shared" si="158"/>
        <v>152.5</v>
      </c>
      <c r="AZ337" t="s">
        <v>32</v>
      </c>
      <c r="BA337">
        <f t="shared" si="159"/>
        <v>152.19999999999999</v>
      </c>
      <c r="BB337" t="s">
        <v>32</v>
      </c>
      <c r="BC337">
        <f t="shared" si="160"/>
        <v>142</v>
      </c>
      <c r="BD337" t="s">
        <v>32</v>
      </c>
      <c r="BE337">
        <f t="shared" si="161"/>
        <v>150.80000000000001</v>
      </c>
      <c r="BG337" t="s">
        <v>34</v>
      </c>
      <c r="BH337">
        <v>2022</v>
      </c>
      <c r="BI337" t="s">
        <v>38</v>
      </c>
      <c r="BJ337">
        <v>167.5</v>
      </c>
      <c r="BK337">
        <f t="shared" si="135"/>
        <v>167.5</v>
      </c>
      <c r="BM337" t="s">
        <v>33</v>
      </c>
      <c r="BN337">
        <v>154.69999999999999</v>
      </c>
    </row>
    <row r="338" spans="1:66" x14ac:dyDescent="0.3">
      <c r="A338" t="s">
        <v>33</v>
      </c>
      <c r="B338">
        <v>2020</v>
      </c>
      <c r="C338" t="s">
        <v>39</v>
      </c>
      <c r="D338">
        <v>152.69999999999999</v>
      </c>
      <c r="E338">
        <f t="shared" si="136"/>
        <v>152.69999999999999</v>
      </c>
      <c r="F338">
        <v>197</v>
      </c>
      <c r="G338">
        <f t="shared" si="137"/>
        <v>197</v>
      </c>
      <c r="H338">
        <v>154.6</v>
      </c>
      <c r="I338">
        <f t="shared" si="138"/>
        <v>154.6</v>
      </c>
      <c r="J338">
        <v>153.4</v>
      </c>
      <c r="K338">
        <f t="shared" si="139"/>
        <v>153.4</v>
      </c>
      <c r="L338">
        <v>132.9</v>
      </c>
      <c r="M338">
        <f t="shared" si="140"/>
        <v>132.9</v>
      </c>
      <c r="N338">
        <v>151.80000000000001</v>
      </c>
      <c r="O338">
        <f t="shared" si="141"/>
        <v>151.80000000000001</v>
      </c>
      <c r="P338">
        <v>171.2</v>
      </c>
      <c r="Q338">
        <f t="shared" si="142"/>
        <v>171.2</v>
      </c>
      <c r="R338">
        <v>152</v>
      </c>
      <c r="S338">
        <f t="shared" si="143"/>
        <v>152</v>
      </c>
      <c r="T338">
        <v>116.3</v>
      </c>
      <c r="U338">
        <f t="shared" si="144"/>
        <v>116.3</v>
      </c>
      <c r="V338">
        <v>158.80000000000001</v>
      </c>
      <c r="W338">
        <f t="shared" si="145"/>
        <v>158.80000000000001</v>
      </c>
      <c r="X338">
        <v>135.6</v>
      </c>
      <c r="Y338">
        <f t="shared" si="146"/>
        <v>135.6</v>
      </c>
      <c r="Z338">
        <v>161.69999999999999</v>
      </c>
      <c r="AA338">
        <f t="shared" si="147"/>
        <v>161.69999999999999</v>
      </c>
      <c r="AB338">
        <v>157</v>
      </c>
      <c r="AC338">
        <f t="shared" si="148"/>
        <v>157</v>
      </c>
      <c r="AD338">
        <v>186.7</v>
      </c>
      <c r="AE338">
        <f t="shared" si="149"/>
        <v>186.7</v>
      </c>
      <c r="AF338">
        <v>149.1</v>
      </c>
      <c r="AG338">
        <f t="shared" si="150"/>
        <v>149.1</v>
      </c>
      <c r="AH338">
        <v>136.6</v>
      </c>
      <c r="AI338">
        <f t="shared" si="151"/>
        <v>136.6</v>
      </c>
      <c r="AJ338">
        <v>147.19999999999999</v>
      </c>
      <c r="AK338">
        <f t="shared" si="152"/>
        <v>147.19999999999999</v>
      </c>
      <c r="AL338">
        <v>154.69999999999999</v>
      </c>
      <c r="AN338">
        <v>137.1</v>
      </c>
      <c r="AO338">
        <f t="shared" si="153"/>
        <v>137.1</v>
      </c>
      <c r="AP338">
        <v>140.4</v>
      </c>
      <c r="AQ338">
        <f t="shared" si="154"/>
        <v>140.4</v>
      </c>
      <c r="AR338">
        <v>148.1</v>
      </c>
      <c r="AS338">
        <f t="shared" si="155"/>
        <v>148.1</v>
      </c>
      <c r="AT338">
        <v>129.30000000000001</v>
      </c>
      <c r="AU338">
        <f t="shared" si="156"/>
        <v>129.30000000000001</v>
      </c>
      <c r="AV338">
        <v>144.5</v>
      </c>
      <c r="AW338">
        <f t="shared" si="157"/>
        <v>144.5</v>
      </c>
      <c r="AX338">
        <v>152.5</v>
      </c>
      <c r="AY338">
        <f t="shared" si="158"/>
        <v>152.5</v>
      </c>
      <c r="AZ338">
        <v>152.19999999999999</v>
      </c>
      <c r="BA338">
        <f t="shared" si="159"/>
        <v>152.19999999999999</v>
      </c>
      <c r="BB338">
        <v>142</v>
      </c>
      <c r="BC338">
        <f t="shared" si="160"/>
        <v>142</v>
      </c>
      <c r="BD338">
        <v>150.80000000000001</v>
      </c>
      <c r="BE338">
        <f t="shared" si="161"/>
        <v>150.80000000000001</v>
      </c>
      <c r="BG338" t="s">
        <v>30</v>
      </c>
      <c r="BH338">
        <v>2022</v>
      </c>
      <c r="BI338" t="s">
        <v>39</v>
      </c>
      <c r="BJ338" t="s">
        <v>32</v>
      </c>
      <c r="BK338">
        <f t="shared" si="135"/>
        <v>166.8</v>
      </c>
      <c r="BM338" t="s">
        <v>33</v>
      </c>
      <c r="BN338">
        <v>154.69999999999999</v>
      </c>
    </row>
    <row r="339" spans="1:66" x14ac:dyDescent="0.3">
      <c r="A339" t="s">
        <v>33</v>
      </c>
      <c r="B339">
        <v>2020</v>
      </c>
      <c r="C339" t="s">
        <v>40</v>
      </c>
      <c r="D339">
        <v>152.69999999999999</v>
      </c>
      <c r="E339">
        <f t="shared" si="136"/>
        <v>152.69999999999999</v>
      </c>
      <c r="F339">
        <v>197</v>
      </c>
      <c r="G339">
        <f t="shared" si="137"/>
        <v>197</v>
      </c>
      <c r="H339">
        <v>154.6</v>
      </c>
      <c r="I339">
        <f t="shared" si="138"/>
        <v>154.6</v>
      </c>
      <c r="J339">
        <v>153.4</v>
      </c>
      <c r="K339">
        <f t="shared" si="139"/>
        <v>153.4</v>
      </c>
      <c r="L339">
        <v>132.9</v>
      </c>
      <c r="M339">
        <f t="shared" si="140"/>
        <v>132.9</v>
      </c>
      <c r="N339">
        <v>151.80000000000001</v>
      </c>
      <c r="O339">
        <f t="shared" si="141"/>
        <v>151.80000000000001</v>
      </c>
      <c r="P339">
        <v>171.2</v>
      </c>
      <c r="Q339">
        <f t="shared" si="142"/>
        <v>171.2</v>
      </c>
      <c r="R339">
        <v>152</v>
      </c>
      <c r="S339">
        <f t="shared" si="143"/>
        <v>152</v>
      </c>
      <c r="T339">
        <v>116.3</v>
      </c>
      <c r="U339">
        <f t="shared" si="144"/>
        <v>116.3</v>
      </c>
      <c r="V339">
        <v>158.80000000000001</v>
      </c>
      <c r="W339">
        <f t="shared" si="145"/>
        <v>158.80000000000001</v>
      </c>
      <c r="X339">
        <v>135.6</v>
      </c>
      <c r="Y339">
        <f t="shared" si="146"/>
        <v>135.6</v>
      </c>
      <c r="Z339">
        <v>161.69999999999999</v>
      </c>
      <c r="AA339">
        <f t="shared" si="147"/>
        <v>161.69999999999999</v>
      </c>
      <c r="AB339">
        <v>157</v>
      </c>
      <c r="AC339">
        <f t="shared" si="148"/>
        <v>157</v>
      </c>
      <c r="AD339">
        <v>186.7</v>
      </c>
      <c r="AE339">
        <f t="shared" si="149"/>
        <v>186.7</v>
      </c>
      <c r="AF339">
        <v>149.1</v>
      </c>
      <c r="AG339">
        <f t="shared" si="150"/>
        <v>149.1</v>
      </c>
      <c r="AH339">
        <v>136.6</v>
      </c>
      <c r="AI339">
        <f t="shared" si="151"/>
        <v>136.6</v>
      </c>
      <c r="AJ339">
        <v>147.19999999999999</v>
      </c>
      <c r="AK339">
        <f t="shared" si="152"/>
        <v>147.19999999999999</v>
      </c>
      <c r="AL339">
        <v>154.69999999999999</v>
      </c>
      <c r="AN339">
        <v>137.1</v>
      </c>
      <c r="AO339">
        <f t="shared" si="153"/>
        <v>137.1</v>
      </c>
      <c r="AP339">
        <v>140.4</v>
      </c>
      <c r="AQ339">
        <f t="shared" si="154"/>
        <v>140.4</v>
      </c>
      <c r="AR339">
        <v>148.1</v>
      </c>
      <c r="AS339">
        <f t="shared" si="155"/>
        <v>148.1</v>
      </c>
      <c r="AT339">
        <v>129.30000000000001</v>
      </c>
      <c r="AU339">
        <f t="shared" si="156"/>
        <v>129.30000000000001</v>
      </c>
      <c r="AV339">
        <v>144.5</v>
      </c>
      <c r="AW339">
        <f t="shared" si="157"/>
        <v>144.5</v>
      </c>
      <c r="AX339">
        <v>152.5</v>
      </c>
      <c r="AY339">
        <f t="shared" si="158"/>
        <v>152.5</v>
      </c>
      <c r="AZ339">
        <v>152.19999999999999</v>
      </c>
      <c r="BA339">
        <f t="shared" si="159"/>
        <v>152.19999999999999</v>
      </c>
      <c r="BB339">
        <v>142</v>
      </c>
      <c r="BC339">
        <f t="shared" si="160"/>
        <v>142</v>
      </c>
      <c r="BD339">
        <v>150.80000000000001</v>
      </c>
      <c r="BE339">
        <f t="shared" si="161"/>
        <v>150.80000000000001</v>
      </c>
      <c r="BG339" t="s">
        <v>33</v>
      </c>
      <c r="BH339">
        <v>2022</v>
      </c>
      <c r="BI339" t="s">
        <v>39</v>
      </c>
      <c r="BJ339">
        <v>166.8</v>
      </c>
      <c r="BK339">
        <f t="shared" si="135"/>
        <v>166.8</v>
      </c>
      <c r="BM339" t="s">
        <v>33</v>
      </c>
      <c r="BN339">
        <v>154.69999999999999</v>
      </c>
    </row>
    <row r="340" spans="1:66" x14ac:dyDescent="0.3">
      <c r="A340" t="s">
        <v>33</v>
      </c>
      <c r="B340">
        <v>2020</v>
      </c>
      <c r="C340" t="s">
        <v>41</v>
      </c>
      <c r="D340">
        <v>151.6</v>
      </c>
      <c r="E340">
        <f t="shared" si="136"/>
        <v>151.6</v>
      </c>
      <c r="F340">
        <v>197.8</v>
      </c>
      <c r="G340">
        <f t="shared" si="137"/>
        <v>197.8</v>
      </c>
      <c r="H340">
        <v>154.5</v>
      </c>
      <c r="I340">
        <f t="shared" si="138"/>
        <v>154.5</v>
      </c>
      <c r="J340">
        <v>153.4</v>
      </c>
      <c r="K340">
        <f t="shared" si="139"/>
        <v>153.4</v>
      </c>
      <c r="L340">
        <v>133.4</v>
      </c>
      <c r="M340">
        <f t="shared" si="140"/>
        <v>133.4</v>
      </c>
      <c r="N340">
        <v>154.5</v>
      </c>
      <c r="O340">
        <f t="shared" si="141"/>
        <v>154.5</v>
      </c>
      <c r="P340">
        <v>191.9</v>
      </c>
      <c r="Q340">
        <f t="shared" si="142"/>
        <v>191.9</v>
      </c>
      <c r="R340">
        <v>151.30000000000001</v>
      </c>
      <c r="S340">
        <f t="shared" si="143"/>
        <v>151.30000000000001</v>
      </c>
      <c r="T340">
        <v>116.8</v>
      </c>
      <c r="U340">
        <f t="shared" si="144"/>
        <v>116.8</v>
      </c>
      <c r="V340">
        <v>160</v>
      </c>
      <c r="W340">
        <f t="shared" si="145"/>
        <v>160</v>
      </c>
      <c r="X340">
        <v>136.5</v>
      </c>
      <c r="Y340">
        <f t="shared" si="146"/>
        <v>136.5</v>
      </c>
      <c r="Z340">
        <v>163.30000000000001</v>
      </c>
      <c r="AA340">
        <f t="shared" si="147"/>
        <v>163.30000000000001</v>
      </c>
      <c r="AB340">
        <v>159.9</v>
      </c>
      <c r="AC340">
        <f t="shared" si="148"/>
        <v>159.9</v>
      </c>
      <c r="AD340">
        <v>187.2</v>
      </c>
      <c r="AE340">
        <f t="shared" si="149"/>
        <v>187.2</v>
      </c>
      <c r="AF340">
        <v>150</v>
      </c>
      <c r="AG340">
        <f t="shared" si="150"/>
        <v>150</v>
      </c>
      <c r="AH340">
        <v>135.19999999999999</v>
      </c>
      <c r="AI340">
        <f t="shared" si="151"/>
        <v>135.19999999999999</v>
      </c>
      <c r="AJ340">
        <v>147.80000000000001</v>
      </c>
      <c r="AK340">
        <f t="shared" si="152"/>
        <v>147.80000000000001</v>
      </c>
      <c r="AL340">
        <v>155.5</v>
      </c>
      <c r="AN340">
        <v>138.30000000000001</v>
      </c>
      <c r="AO340">
        <f t="shared" si="153"/>
        <v>138.30000000000001</v>
      </c>
      <c r="AP340">
        <v>144.5</v>
      </c>
      <c r="AQ340">
        <f t="shared" si="154"/>
        <v>144.5</v>
      </c>
      <c r="AR340">
        <v>148.69999999999999</v>
      </c>
      <c r="AS340">
        <f t="shared" si="155"/>
        <v>148.69999999999999</v>
      </c>
      <c r="AT340">
        <v>133.9</v>
      </c>
      <c r="AU340">
        <f t="shared" si="156"/>
        <v>133.9</v>
      </c>
      <c r="AV340">
        <v>141.19999999999999</v>
      </c>
      <c r="AW340">
        <f t="shared" si="157"/>
        <v>141.19999999999999</v>
      </c>
      <c r="AX340">
        <v>155.5</v>
      </c>
      <c r="AY340">
        <f t="shared" si="158"/>
        <v>155.5</v>
      </c>
      <c r="AZ340">
        <v>155.19999999999999</v>
      </c>
      <c r="BA340">
        <f t="shared" si="159"/>
        <v>155.19999999999999</v>
      </c>
      <c r="BB340">
        <v>144.80000000000001</v>
      </c>
      <c r="BC340">
        <f t="shared" si="160"/>
        <v>144.80000000000001</v>
      </c>
      <c r="BD340">
        <v>152.9</v>
      </c>
      <c r="BE340">
        <f t="shared" si="161"/>
        <v>152.9</v>
      </c>
      <c r="BG340" t="s">
        <v>34</v>
      </c>
      <c r="BH340">
        <v>2022</v>
      </c>
      <c r="BI340" t="s">
        <v>39</v>
      </c>
      <c r="BJ340">
        <v>166.8</v>
      </c>
      <c r="BK340">
        <f t="shared" si="135"/>
        <v>166.8</v>
      </c>
      <c r="BM340" t="s">
        <v>33</v>
      </c>
      <c r="BN340">
        <v>155.5</v>
      </c>
    </row>
    <row r="341" spans="1:66" x14ac:dyDescent="0.3">
      <c r="A341" t="s">
        <v>33</v>
      </c>
      <c r="B341">
        <v>2020</v>
      </c>
      <c r="C341" t="s">
        <v>42</v>
      </c>
      <c r="D341">
        <v>151.5</v>
      </c>
      <c r="E341">
        <f t="shared" si="136"/>
        <v>151.5</v>
      </c>
      <c r="F341">
        <v>193.1</v>
      </c>
      <c r="G341">
        <f t="shared" si="137"/>
        <v>193.1</v>
      </c>
      <c r="H341">
        <v>157.30000000000001</v>
      </c>
      <c r="I341">
        <f t="shared" si="138"/>
        <v>157.30000000000001</v>
      </c>
      <c r="J341">
        <v>153.9</v>
      </c>
      <c r="K341">
        <f t="shared" si="139"/>
        <v>153.9</v>
      </c>
      <c r="L341">
        <v>134.4</v>
      </c>
      <c r="M341">
        <f t="shared" si="140"/>
        <v>134.4</v>
      </c>
      <c r="N341">
        <v>155.4</v>
      </c>
      <c r="O341">
        <f t="shared" si="141"/>
        <v>155.4</v>
      </c>
      <c r="P341">
        <v>202</v>
      </c>
      <c r="Q341">
        <f t="shared" si="142"/>
        <v>202</v>
      </c>
      <c r="R341">
        <v>150.80000000000001</v>
      </c>
      <c r="S341">
        <f t="shared" si="143"/>
        <v>150.80000000000001</v>
      </c>
      <c r="T341">
        <v>118.9</v>
      </c>
      <c r="U341">
        <f t="shared" si="144"/>
        <v>118.9</v>
      </c>
      <c r="V341">
        <v>160.9</v>
      </c>
      <c r="W341">
        <f t="shared" si="145"/>
        <v>160.9</v>
      </c>
      <c r="X341">
        <v>137.69999999999999</v>
      </c>
      <c r="Y341">
        <f t="shared" si="146"/>
        <v>137.69999999999999</v>
      </c>
      <c r="Z341">
        <v>164.4</v>
      </c>
      <c r="AA341">
        <f t="shared" si="147"/>
        <v>164.4</v>
      </c>
      <c r="AB341">
        <v>161.30000000000001</v>
      </c>
      <c r="AC341">
        <f t="shared" si="148"/>
        <v>161.30000000000001</v>
      </c>
      <c r="AD341">
        <v>188.7</v>
      </c>
      <c r="AE341">
        <f t="shared" si="149"/>
        <v>188.7</v>
      </c>
      <c r="AF341">
        <v>150.19999999999999</v>
      </c>
      <c r="AG341">
        <f t="shared" si="150"/>
        <v>150.19999999999999</v>
      </c>
      <c r="AH341">
        <v>136.30000000000001</v>
      </c>
      <c r="AI341">
        <f t="shared" si="151"/>
        <v>136.30000000000001</v>
      </c>
      <c r="AJ341">
        <v>148.1</v>
      </c>
      <c r="AK341">
        <f t="shared" si="152"/>
        <v>148.1</v>
      </c>
      <c r="AL341">
        <v>156.30000000000001</v>
      </c>
      <c r="AN341">
        <v>137.19999999999999</v>
      </c>
      <c r="AO341">
        <f t="shared" si="153"/>
        <v>137.19999999999999</v>
      </c>
      <c r="AP341">
        <v>145.4</v>
      </c>
      <c r="AQ341">
        <f t="shared" si="154"/>
        <v>145.4</v>
      </c>
      <c r="AR341">
        <v>150</v>
      </c>
      <c r="AS341">
        <f t="shared" si="155"/>
        <v>150</v>
      </c>
      <c r="AT341">
        <v>135.1</v>
      </c>
      <c r="AU341">
        <f t="shared" si="156"/>
        <v>135.1</v>
      </c>
      <c r="AV341">
        <v>141.80000000000001</v>
      </c>
      <c r="AW341">
        <f t="shared" si="157"/>
        <v>141.80000000000001</v>
      </c>
      <c r="AX341">
        <v>154.9</v>
      </c>
      <c r="AY341">
        <f t="shared" si="158"/>
        <v>154.9</v>
      </c>
      <c r="AZ341">
        <v>159.80000000000001</v>
      </c>
      <c r="BA341">
        <f t="shared" si="159"/>
        <v>159.80000000000001</v>
      </c>
      <c r="BB341">
        <v>146</v>
      </c>
      <c r="BC341">
        <f t="shared" si="160"/>
        <v>146</v>
      </c>
      <c r="BD341">
        <v>154</v>
      </c>
      <c r="BE341">
        <f t="shared" si="161"/>
        <v>154</v>
      </c>
      <c r="BG341" t="s">
        <v>30</v>
      </c>
      <c r="BH341">
        <v>2022</v>
      </c>
      <c r="BI341" t="s">
        <v>40</v>
      </c>
      <c r="BJ341" t="s">
        <v>32</v>
      </c>
      <c r="BK341">
        <f t="shared" si="135"/>
        <v>167.8</v>
      </c>
      <c r="BM341" t="s">
        <v>33</v>
      </c>
      <c r="BN341">
        <v>156.30000000000001</v>
      </c>
    </row>
    <row r="342" spans="1:66" x14ac:dyDescent="0.3">
      <c r="A342" t="s">
        <v>33</v>
      </c>
      <c r="B342">
        <v>2020</v>
      </c>
      <c r="C342" t="s">
        <v>43</v>
      </c>
      <c r="D342">
        <v>150.6</v>
      </c>
      <c r="E342">
        <f t="shared" si="136"/>
        <v>150.6</v>
      </c>
      <c r="F342">
        <v>193.7</v>
      </c>
      <c r="G342">
        <f t="shared" si="137"/>
        <v>193.7</v>
      </c>
      <c r="H342">
        <v>164.8</v>
      </c>
      <c r="I342">
        <f t="shared" si="138"/>
        <v>164.8</v>
      </c>
      <c r="J342">
        <v>153.69999999999999</v>
      </c>
      <c r="K342">
        <f t="shared" si="139"/>
        <v>153.69999999999999</v>
      </c>
      <c r="L342">
        <v>135.69999999999999</v>
      </c>
      <c r="M342">
        <f t="shared" si="140"/>
        <v>135.69999999999999</v>
      </c>
      <c r="N342">
        <v>155.69999999999999</v>
      </c>
      <c r="O342">
        <f t="shared" si="141"/>
        <v>155.69999999999999</v>
      </c>
      <c r="P342">
        <v>226</v>
      </c>
      <c r="Q342">
        <f t="shared" si="142"/>
        <v>226</v>
      </c>
      <c r="R342">
        <v>152.19999999999999</v>
      </c>
      <c r="S342">
        <f t="shared" si="143"/>
        <v>152.19999999999999</v>
      </c>
      <c r="T342">
        <v>118.1</v>
      </c>
      <c r="U342">
        <f t="shared" si="144"/>
        <v>118.1</v>
      </c>
      <c r="V342">
        <v>161.30000000000001</v>
      </c>
      <c r="W342">
        <f t="shared" si="145"/>
        <v>161.30000000000001</v>
      </c>
      <c r="X342">
        <v>139.19999999999999</v>
      </c>
      <c r="Y342">
        <f t="shared" si="146"/>
        <v>139.19999999999999</v>
      </c>
      <c r="Z342">
        <v>164.8</v>
      </c>
      <c r="AA342">
        <f t="shared" si="147"/>
        <v>164.8</v>
      </c>
      <c r="AB342">
        <v>164.4</v>
      </c>
      <c r="AC342">
        <f t="shared" si="148"/>
        <v>164.4</v>
      </c>
      <c r="AD342">
        <v>188.7</v>
      </c>
      <c r="AE342">
        <f t="shared" si="149"/>
        <v>188.7</v>
      </c>
      <c r="AF342">
        <v>150.5</v>
      </c>
      <c r="AG342">
        <f t="shared" si="150"/>
        <v>150.5</v>
      </c>
      <c r="AH342">
        <v>136.1</v>
      </c>
      <c r="AI342">
        <f t="shared" si="151"/>
        <v>136.1</v>
      </c>
      <c r="AJ342">
        <v>148.30000000000001</v>
      </c>
      <c r="AK342">
        <f t="shared" si="152"/>
        <v>148.30000000000001</v>
      </c>
      <c r="AL342">
        <v>156.5</v>
      </c>
      <c r="AN342">
        <v>137.1</v>
      </c>
      <c r="AO342">
        <f t="shared" si="153"/>
        <v>137.1</v>
      </c>
      <c r="AP342">
        <v>145.1</v>
      </c>
      <c r="AQ342">
        <f t="shared" si="154"/>
        <v>145.1</v>
      </c>
      <c r="AR342">
        <v>151</v>
      </c>
      <c r="AS342">
        <f t="shared" si="155"/>
        <v>151</v>
      </c>
      <c r="AT342">
        <v>135.4</v>
      </c>
      <c r="AU342">
        <f t="shared" si="156"/>
        <v>135.4</v>
      </c>
      <c r="AV342">
        <v>142</v>
      </c>
      <c r="AW342">
        <f t="shared" si="157"/>
        <v>142</v>
      </c>
      <c r="AX342">
        <v>155.69999999999999</v>
      </c>
      <c r="AY342">
        <f t="shared" si="158"/>
        <v>155.69999999999999</v>
      </c>
      <c r="AZ342">
        <v>158.1</v>
      </c>
      <c r="BA342">
        <f t="shared" si="159"/>
        <v>158.1</v>
      </c>
      <c r="BB342">
        <v>146.19999999999999</v>
      </c>
      <c r="BC342">
        <f t="shared" si="160"/>
        <v>146.19999999999999</v>
      </c>
      <c r="BD342">
        <v>155.19999999999999</v>
      </c>
      <c r="BE342">
        <f t="shared" si="161"/>
        <v>155.19999999999999</v>
      </c>
      <c r="BG342" t="s">
        <v>33</v>
      </c>
      <c r="BH342">
        <v>2022</v>
      </c>
      <c r="BI342" t="s">
        <v>40</v>
      </c>
      <c r="BJ342">
        <v>167.8</v>
      </c>
      <c r="BK342">
        <f t="shared" si="135"/>
        <v>167.8</v>
      </c>
      <c r="BM342" t="s">
        <v>33</v>
      </c>
      <c r="BN342">
        <v>156.5</v>
      </c>
    </row>
    <row r="343" spans="1:66" x14ac:dyDescent="0.3">
      <c r="A343" t="s">
        <v>33</v>
      </c>
      <c r="B343">
        <v>2020</v>
      </c>
      <c r="C343" t="s">
        <v>45</v>
      </c>
      <c r="D343">
        <v>149.69999999999999</v>
      </c>
      <c r="E343">
        <f t="shared" si="136"/>
        <v>149.69999999999999</v>
      </c>
      <c r="F343">
        <v>195.5</v>
      </c>
      <c r="G343">
        <f t="shared" si="137"/>
        <v>195.5</v>
      </c>
      <c r="H343">
        <v>176.9</v>
      </c>
      <c r="I343">
        <f t="shared" si="138"/>
        <v>176.9</v>
      </c>
      <c r="J343">
        <v>153.9</v>
      </c>
      <c r="K343">
        <f t="shared" si="139"/>
        <v>153.9</v>
      </c>
      <c r="L343">
        <v>138</v>
      </c>
      <c r="M343">
        <f t="shared" si="140"/>
        <v>138</v>
      </c>
      <c r="N343">
        <v>150.5</v>
      </c>
      <c r="O343">
        <f t="shared" si="141"/>
        <v>150.5</v>
      </c>
      <c r="P343">
        <v>245.3</v>
      </c>
      <c r="Q343">
        <f t="shared" si="142"/>
        <v>245.3</v>
      </c>
      <c r="R343">
        <v>158.69999999999999</v>
      </c>
      <c r="S343">
        <f t="shared" si="143"/>
        <v>158.69999999999999</v>
      </c>
      <c r="T343">
        <v>117.2</v>
      </c>
      <c r="U343">
        <f t="shared" si="144"/>
        <v>117.2</v>
      </c>
      <c r="V343">
        <v>161.4</v>
      </c>
      <c r="W343">
        <f t="shared" si="145"/>
        <v>161.4</v>
      </c>
      <c r="X343">
        <v>141.5</v>
      </c>
      <c r="Y343">
        <f t="shared" si="146"/>
        <v>141.5</v>
      </c>
      <c r="Z343">
        <v>165.1</v>
      </c>
      <c r="AA343">
        <f t="shared" si="147"/>
        <v>165.1</v>
      </c>
      <c r="AB343">
        <v>167</v>
      </c>
      <c r="AC343">
        <f t="shared" si="148"/>
        <v>167</v>
      </c>
      <c r="AD343">
        <v>188.8</v>
      </c>
      <c r="AE343">
        <f t="shared" si="149"/>
        <v>188.8</v>
      </c>
      <c r="AF343">
        <v>151.1</v>
      </c>
      <c r="AG343">
        <f t="shared" si="150"/>
        <v>151.1</v>
      </c>
      <c r="AH343">
        <v>136.4</v>
      </c>
      <c r="AI343">
        <f t="shared" si="151"/>
        <v>136.4</v>
      </c>
      <c r="AJ343">
        <v>148.80000000000001</v>
      </c>
      <c r="AK343">
        <f t="shared" si="152"/>
        <v>148.80000000000001</v>
      </c>
      <c r="AL343">
        <v>158</v>
      </c>
      <c r="AN343">
        <v>137.30000000000001</v>
      </c>
      <c r="AO343">
        <f t="shared" si="153"/>
        <v>137.30000000000001</v>
      </c>
      <c r="AP343">
        <v>145.1</v>
      </c>
      <c r="AQ343">
        <f t="shared" si="154"/>
        <v>145.1</v>
      </c>
      <c r="AR343">
        <v>152</v>
      </c>
      <c r="AS343">
        <f t="shared" si="155"/>
        <v>152</v>
      </c>
      <c r="AT343">
        <v>135.19999999999999</v>
      </c>
      <c r="AU343">
        <f t="shared" si="156"/>
        <v>135.19999999999999</v>
      </c>
      <c r="AV343">
        <v>144.4</v>
      </c>
      <c r="AW343">
        <f t="shared" si="157"/>
        <v>144.4</v>
      </c>
      <c r="AX343">
        <v>156.4</v>
      </c>
      <c r="AY343">
        <f t="shared" si="158"/>
        <v>156.4</v>
      </c>
      <c r="AZ343">
        <v>157.9</v>
      </c>
      <c r="BA343">
        <f t="shared" si="159"/>
        <v>157.9</v>
      </c>
      <c r="BB343">
        <v>146.6</v>
      </c>
      <c r="BC343">
        <f t="shared" si="160"/>
        <v>146.6</v>
      </c>
      <c r="BD343">
        <v>156.69999999999999</v>
      </c>
      <c r="BE343">
        <f t="shared" si="161"/>
        <v>156.69999999999999</v>
      </c>
      <c r="BG343" t="s">
        <v>34</v>
      </c>
      <c r="BH343">
        <v>2022</v>
      </c>
      <c r="BI343" t="s">
        <v>40</v>
      </c>
      <c r="BJ343">
        <v>167.8</v>
      </c>
      <c r="BK343">
        <f t="shared" si="135"/>
        <v>167.8</v>
      </c>
      <c r="BM343" t="s">
        <v>33</v>
      </c>
      <c r="BN343">
        <v>158</v>
      </c>
    </row>
    <row r="344" spans="1:66" x14ac:dyDescent="0.3">
      <c r="A344" t="s">
        <v>33</v>
      </c>
      <c r="B344">
        <v>2020</v>
      </c>
      <c r="C344" t="s">
        <v>46</v>
      </c>
      <c r="D344">
        <v>149</v>
      </c>
      <c r="E344">
        <f t="shared" si="136"/>
        <v>149</v>
      </c>
      <c r="F344">
        <v>195.7</v>
      </c>
      <c r="G344">
        <f t="shared" si="137"/>
        <v>195.7</v>
      </c>
      <c r="H344">
        <v>178.3</v>
      </c>
      <c r="I344">
        <f t="shared" si="138"/>
        <v>178.3</v>
      </c>
      <c r="J344">
        <v>154.19999999999999</v>
      </c>
      <c r="K344">
        <f t="shared" si="139"/>
        <v>154.19999999999999</v>
      </c>
      <c r="L344">
        <v>140.69999999999999</v>
      </c>
      <c r="M344">
        <f t="shared" si="140"/>
        <v>140.69999999999999</v>
      </c>
      <c r="N344">
        <v>149.69999999999999</v>
      </c>
      <c r="O344">
        <f t="shared" si="141"/>
        <v>149.69999999999999</v>
      </c>
      <c r="P344">
        <v>240.9</v>
      </c>
      <c r="Q344">
        <f t="shared" si="142"/>
        <v>240.9</v>
      </c>
      <c r="R344">
        <v>161.5</v>
      </c>
      <c r="S344">
        <f t="shared" si="143"/>
        <v>161.5</v>
      </c>
      <c r="T344">
        <v>117.1</v>
      </c>
      <c r="U344">
        <f t="shared" si="144"/>
        <v>117.1</v>
      </c>
      <c r="V344">
        <v>161.9</v>
      </c>
      <c r="W344">
        <f t="shared" si="145"/>
        <v>161.9</v>
      </c>
      <c r="X344">
        <v>143.30000000000001</v>
      </c>
      <c r="Y344">
        <f t="shared" si="146"/>
        <v>143.30000000000001</v>
      </c>
      <c r="Z344">
        <v>166.1</v>
      </c>
      <c r="AA344">
        <f t="shared" si="147"/>
        <v>166.1</v>
      </c>
      <c r="AB344">
        <v>167</v>
      </c>
      <c r="AC344">
        <f t="shared" si="148"/>
        <v>167</v>
      </c>
      <c r="AD344">
        <v>190.2</v>
      </c>
      <c r="AE344">
        <f t="shared" si="149"/>
        <v>190.2</v>
      </c>
      <c r="AF344">
        <v>151.9</v>
      </c>
      <c r="AG344">
        <f t="shared" si="150"/>
        <v>151.9</v>
      </c>
      <c r="AH344">
        <v>136.69999999999999</v>
      </c>
      <c r="AI344">
        <f t="shared" si="151"/>
        <v>136.69999999999999</v>
      </c>
      <c r="AJ344">
        <v>149.6</v>
      </c>
      <c r="AK344">
        <f t="shared" si="152"/>
        <v>149.6</v>
      </c>
      <c r="AL344">
        <v>158.4</v>
      </c>
      <c r="AN344">
        <v>137.9</v>
      </c>
      <c r="AO344">
        <f t="shared" si="153"/>
        <v>137.9</v>
      </c>
      <c r="AP344">
        <v>145.5</v>
      </c>
      <c r="AQ344">
        <f t="shared" si="154"/>
        <v>145.5</v>
      </c>
      <c r="AR344">
        <v>152.9</v>
      </c>
      <c r="AS344">
        <f t="shared" si="155"/>
        <v>152.9</v>
      </c>
      <c r="AT344">
        <v>135.5</v>
      </c>
      <c r="AU344">
        <f t="shared" si="156"/>
        <v>135.5</v>
      </c>
      <c r="AV344">
        <v>144.30000000000001</v>
      </c>
      <c r="AW344">
        <f t="shared" si="157"/>
        <v>144.30000000000001</v>
      </c>
      <c r="AX344">
        <v>156.9</v>
      </c>
      <c r="AY344">
        <f t="shared" si="158"/>
        <v>156.9</v>
      </c>
      <c r="AZ344">
        <v>157.9</v>
      </c>
      <c r="BA344">
        <f t="shared" si="159"/>
        <v>157.9</v>
      </c>
      <c r="BB344">
        <v>146.9</v>
      </c>
      <c r="BC344">
        <f t="shared" si="160"/>
        <v>146.9</v>
      </c>
      <c r="BD344">
        <v>156.9</v>
      </c>
      <c r="BE344">
        <f t="shared" si="161"/>
        <v>156.9</v>
      </c>
      <c r="BG344" t="s">
        <v>30</v>
      </c>
      <c r="BH344">
        <v>2022</v>
      </c>
      <c r="BI344" t="s">
        <v>41</v>
      </c>
      <c r="BJ344" t="s">
        <v>32</v>
      </c>
      <c r="BK344">
        <f t="shared" si="135"/>
        <v>169</v>
      </c>
      <c r="BM344" t="s">
        <v>33</v>
      </c>
      <c r="BN344">
        <v>158.4</v>
      </c>
    </row>
    <row r="345" spans="1:66" x14ac:dyDescent="0.3">
      <c r="A345" t="s">
        <v>33</v>
      </c>
      <c r="B345">
        <v>2021</v>
      </c>
      <c r="C345" t="s">
        <v>31</v>
      </c>
      <c r="D345">
        <v>148</v>
      </c>
      <c r="E345">
        <f t="shared" si="136"/>
        <v>148</v>
      </c>
      <c r="F345">
        <v>194.8</v>
      </c>
      <c r="G345">
        <f t="shared" si="137"/>
        <v>194.8</v>
      </c>
      <c r="H345">
        <v>178.4</v>
      </c>
      <c r="I345">
        <f t="shared" si="138"/>
        <v>178.4</v>
      </c>
      <c r="J345">
        <v>154.4</v>
      </c>
      <c r="K345">
        <f t="shared" si="139"/>
        <v>154.4</v>
      </c>
      <c r="L345">
        <v>144.1</v>
      </c>
      <c r="M345">
        <f t="shared" si="140"/>
        <v>144.1</v>
      </c>
      <c r="N345">
        <v>152.6</v>
      </c>
      <c r="O345">
        <f t="shared" si="141"/>
        <v>152.6</v>
      </c>
      <c r="P345">
        <v>206.8</v>
      </c>
      <c r="Q345">
        <f t="shared" si="142"/>
        <v>206.8</v>
      </c>
      <c r="R345">
        <v>162.1</v>
      </c>
      <c r="S345">
        <f t="shared" si="143"/>
        <v>162.1</v>
      </c>
      <c r="T345">
        <v>116.3</v>
      </c>
      <c r="U345">
        <f t="shared" si="144"/>
        <v>116.3</v>
      </c>
      <c r="V345">
        <v>163</v>
      </c>
      <c r="W345">
        <f t="shared" si="145"/>
        <v>163</v>
      </c>
      <c r="X345">
        <v>145.9</v>
      </c>
      <c r="Y345">
        <f t="shared" si="146"/>
        <v>145.9</v>
      </c>
      <c r="Z345">
        <v>167.2</v>
      </c>
      <c r="AA345">
        <f t="shared" si="147"/>
        <v>167.2</v>
      </c>
      <c r="AB345">
        <v>163.4</v>
      </c>
      <c r="AC345">
        <f t="shared" si="148"/>
        <v>163.4</v>
      </c>
      <c r="AD345">
        <v>191.8</v>
      </c>
      <c r="AE345">
        <f t="shared" si="149"/>
        <v>191.8</v>
      </c>
      <c r="AF345">
        <v>152.5</v>
      </c>
      <c r="AG345">
        <f t="shared" si="150"/>
        <v>152.5</v>
      </c>
      <c r="AH345">
        <v>137.30000000000001</v>
      </c>
      <c r="AI345">
        <f t="shared" si="151"/>
        <v>137.30000000000001</v>
      </c>
      <c r="AJ345">
        <v>150.19999999999999</v>
      </c>
      <c r="AK345">
        <f t="shared" si="152"/>
        <v>150.19999999999999</v>
      </c>
      <c r="AL345">
        <v>157.69999999999999</v>
      </c>
      <c r="AN345">
        <v>142.9</v>
      </c>
      <c r="AO345">
        <f t="shared" si="153"/>
        <v>142.9</v>
      </c>
      <c r="AP345">
        <v>145.69999999999999</v>
      </c>
      <c r="AQ345">
        <f t="shared" si="154"/>
        <v>145.69999999999999</v>
      </c>
      <c r="AR345">
        <v>154.1</v>
      </c>
      <c r="AS345">
        <f t="shared" si="155"/>
        <v>154.1</v>
      </c>
      <c r="AT345">
        <v>136.9</v>
      </c>
      <c r="AU345">
        <f t="shared" si="156"/>
        <v>136.9</v>
      </c>
      <c r="AV345">
        <v>145.4</v>
      </c>
      <c r="AW345">
        <f t="shared" si="157"/>
        <v>145.4</v>
      </c>
      <c r="AX345">
        <v>156.1</v>
      </c>
      <c r="AY345">
        <f t="shared" si="158"/>
        <v>156.1</v>
      </c>
      <c r="AZ345">
        <v>157.69999999999999</v>
      </c>
      <c r="BA345">
        <f t="shared" si="159"/>
        <v>157.69999999999999</v>
      </c>
      <c r="BB345">
        <v>147.6</v>
      </c>
      <c r="BC345">
        <f t="shared" si="160"/>
        <v>147.6</v>
      </c>
      <c r="BD345">
        <v>156</v>
      </c>
      <c r="BE345">
        <f t="shared" si="161"/>
        <v>156</v>
      </c>
      <c r="BG345" t="s">
        <v>33</v>
      </c>
      <c r="BH345">
        <v>2022</v>
      </c>
      <c r="BI345" t="s">
        <v>41</v>
      </c>
      <c r="BJ345">
        <v>169</v>
      </c>
      <c r="BK345">
        <f t="shared" si="135"/>
        <v>169</v>
      </c>
      <c r="BM345" t="s">
        <v>33</v>
      </c>
      <c r="BN345">
        <v>157.69999999999999</v>
      </c>
    </row>
    <row r="346" spans="1:66" x14ac:dyDescent="0.3">
      <c r="A346" t="s">
        <v>33</v>
      </c>
      <c r="B346">
        <v>2021</v>
      </c>
      <c r="C346" t="s">
        <v>35</v>
      </c>
      <c r="D346">
        <v>147.6</v>
      </c>
      <c r="E346">
        <f t="shared" si="136"/>
        <v>147.6</v>
      </c>
      <c r="F346">
        <v>191.2</v>
      </c>
      <c r="G346">
        <f t="shared" si="137"/>
        <v>191.2</v>
      </c>
      <c r="H346">
        <v>169.9</v>
      </c>
      <c r="I346">
        <f t="shared" si="138"/>
        <v>169.9</v>
      </c>
      <c r="J346">
        <v>155.1</v>
      </c>
      <c r="K346">
        <f t="shared" si="139"/>
        <v>155.1</v>
      </c>
      <c r="L346">
        <v>151.4</v>
      </c>
      <c r="M346">
        <f t="shared" si="140"/>
        <v>151.4</v>
      </c>
      <c r="N346">
        <v>154</v>
      </c>
      <c r="O346">
        <f t="shared" si="141"/>
        <v>154</v>
      </c>
      <c r="P346">
        <v>180.2</v>
      </c>
      <c r="Q346">
        <f t="shared" si="142"/>
        <v>180.2</v>
      </c>
      <c r="R346">
        <v>159.80000000000001</v>
      </c>
      <c r="S346">
        <f t="shared" si="143"/>
        <v>159.80000000000001</v>
      </c>
      <c r="T346">
        <v>114.9</v>
      </c>
      <c r="U346">
        <f t="shared" si="144"/>
        <v>114.9</v>
      </c>
      <c r="V346">
        <v>162.5</v>
      </c>
      <c r="W346">
        <f t="shared" si="145"/>
        <v>162.5</v>
      </c>
      <c r="X346">
        <v>149.19999999999999</v>
      </c>
      <c r="Y346">
        <f t="shared" si="146"/>
        <v>149.19999999999999</v>
      </c>
      <c r="Z346">
        <v>169.4</v>
      </c>
      <c r="AA346">
        <f t="shared" si="147"/>
        <v>169.4</v>
      </c>
      <c r="AB346">
        <v>160.80000000000001</v>
      </c>
      <c r="AC346">
        <f t="shared" si="148"/>
        <v>160.80000000000001</v>
      </c>
      <c r="AD346">
        <v>193.3</v>
      </c>
      <c r="AE346">
        <f t="shared" si="149"/>
        <v>193.3</v>
      </c>
      <c r="AF346">
        <v>154.19999999999999</v>
      </c>
      <c r="AG346">
        <f t="shared" si="150"/>
        <v>154.19999999999999</v>
      </c>
      <c r="AH346">
        <v>138.19999999999999</v>
      </c>
      <c r="AI346">
        <f t="shared" si="151"/>
        <v>138.19999999999999</v>
      </c>
      <c r="AJ346">
        <v>151.80000000000001</v>
      </c>
      <c r="AK346">
        <f t="shared" si="152"/>
        <v>151.80000000000001</v>
      </c>
      <c r="AL346">
        <v>159.80000000000001</v>
      </c>
      <c r="AN346">
        <v>149.1</v>
      </c>
      <c r="AO346">
        <f t="shared" si="153"/>
        <v>149.1</v>
      </c>
      <c r="AP346">
        <v>146.5</v>
      </c>
      <c r="AQ346">
        <f t="shared" si="154"/>
        <v>146.5</v>
      </c>
      <c r="AR346">
        <v>156.30000000000001</v>
      </c>
      <c r="AS346">
        <f t="shared" si="155"/>
        <v>156.30000000000001</v>
      </c>
      <c r="AT346">
        <v>140.5</v>
      </c>
      <c r="AU346">
        <f t="shared" si="156"/>
        <v>140.5</v>
      </c>
      <c r="AV346">
        <v>147.30000000000001</v>
      </c>
      <c r="AW346">
        <f t="shared" si="157"/>
        <v>147.30000000000001</v>
      </c>
      <c r="AX346">
        <v>156.6</v>
      </c>
      <c r="AY346">
        <f t="shared" si="158"/>
        <v>156.6</v>
      </c>
      <c r="AZ346">
        <v>156.69999999999999</v>
      </c>
      <c r="BA346">
        <f t="shared" si="159"/>
        <v>156.69999999999999</v>
      </c>
      <c r="BB346">
        <v>149.30000000000001</v>
      </c>
      <c r="BC346">
        <f t="shared" si="160"/>
        <v>149.30000000000001</v>
      </c>
      <c r="BD346">
        <v>156.5</v>
      </c>
      <c r="BE346">
        <f t="shared" si="161"/>
        <v>156.5</v>
      </c>
      <c r="BG346" t="s">
        <v>34</v>
      </c>
      <c r="BH346">
        <v>2022</v>
      </c>
      <c r="BI346" t="s">
        <v>41</v>
      </c>
      <c r="BJ346">
        <v>169</v>
      </c>
      <c r="BK346">
        <f t="shared" si="135"/>
        <v>169</v>
      </c>
      <c r="BM346" t="s">
        <v>33</v>
      </c>
      <c r="BN346">
        <v>159.80000000000001</v>
      </c>
    </row>
    <row r="347" spans="1:66" x14ac:dyDescent="0.3">
      <c r="A347" t="s">
        <v>33</v>
      </c>
      <c r="B347">
        <v>2021</v>
      </c>
      <c r="C347" t="s">
        <v>36</v>
      </c>
      <c r="D347">
        <v>147.5</v>
      </c>
      <c r="E347">
        <f t="shared" si="136"/>
        <v>147.5</v>
      </c>
      <c r="F347">
        <v>197.5</v>
      </c>
      <c r="G347">
        <f t="shared" si="137"/>
        <v>197.5</v>
      </c>
      <c r="H347">
        <v>164.7</v>
      </c>
      <c r="I347">
        <f t="shared" si="138"/>
        <v>164.7</v>
      </c>
      <c r="J347">
        <v>155.6</v>
      </c>
      <c r="K347">
        <f t="shared" si="139"/>
        <v>155.6</v>
      </c>
      <c r="L347">
        <v>156.4</v>
      </c>
      <c r="M347">
        <f t="shared" si="140"/>
        <v>156.4</v>
      </c>
      <c r="N347">
        <v>157.30000000000001</v>
      </c>
      <c r="O347">
        <f t="shared" si="141"/>
        <v>157.30000000000001</v>
      </c>
      <c r="P347">
        <v>166.1</v>
      </c>
      <c r="Q347">
        <f t="shared" si="142"/>
        <v>166.1</v>
      </c>
      <c r="R347">
        <v>161.1</v>
      </c>
      <c r="S347">
        <f t="shared" si="143"/>
        <v>161.1</v>
      </c>
      <c r="T347">
        <v>114.3</v>
      </c>
      <c r="U347">
        <f t="shared" si="144"/>
        <v>114.3</v>
      </c>
      <c r="V347">
        <v>162.6</v>
      </c>
      <c r="W347">
        <f t="shared" si="145"/>
        <v>162.6</v>
      </c>
      <c r="X347">
        <v>150.69999999999999</v>
      </c>
      <c r="Y347">
        <f t="shared" si="146"/>
        <v>150.69999999999999</v>
      </c>
      <c r="Z347">
        <v>170.3</v>
      </c>
      <c r="AA347">
        <f t="shared" si="147"/>
        <v>170.3</v>
      </c>
      <c r="AB347">
        <v>160.4</v>
      </c>
      <c r="AC347">
        <f t="shared" si="148"/>
        <v>160.4</v>
      </c>
      <c r="AD347">
        <v>193.5</v>
      </c>
      <c r="AE347">
        <f t="shared" si="149"/>
        <v>193.5</v>
      </c>
      <c r="AF347">
        <v>155.1</v>
      </c>
      <c r="AG347">
        <f t="shared" si="150"/>
        <v>155.1</v>
      </c>
      <c r="AH347">
        <v>138.69999999999999</v>
      </c>
      <c r="AI347">
        <f t="shared" si="151"/>
        <v>138.69999999999999</v>
      </c>
      <c r="AJ347">
        <v>152.6</v>
      </c>
      <c r="AK347">
        <f t="shared" si="152"/>
        <v>152.6</v>
      </c>
      <c r="AL347">
        <v>159.9</v>
      </c>
      <c r="AN347">
        <v>154.80000000000001</v>
      </c>
      <c r="AO347">
        <f t="shared" si="153"/>
        <v>154.80000000000001</v>
      </c>
      <c r="AP347">
        <v>147.19999999999999</v>
      </c>
      <c r="AQ347">
        <f t="shared" si="154"/>
        <v>147.19999999999999</v>
      </c>
      <c r="AR347">
        <v>156.9</v>
      </c>
      <c r="AS347">
        <f t="shared" si="155"/>
        <v>156.9</v>
      </c>
      <c r="AT347">
        <v>141.69999999999999</v>
      </c>
      <c r="AU347">
        <f t="shared" si="156"/>
        <v>141.69999999999999</v>
      </c>
      <c r="AV347">
        <v>148.6</v>
      </c>
      <c r="AW347">
        <f t="shared" si="157"/>
        <v>148.6</v>
      </c>
      <c r="AX347">
        <v>157.6</v>
      </c>
      <c r="AY347">
        <f t="shared" si="158"/>
        <v>157.6</v>
      </c>
      <c r="AZ347">
        <v>154.9</v>
      </c>
      <c r="BA347">
        <f t="shared" si="159"/>
        <v>154.9</v>
      </c>
      <c r="BB347">
        <v>150</v>
      </c>
      <c r="BC347">
        <f t="shared" si="160"/>
        <v>150</v>
      </c>
      <c r="BD347">
        <v>156.9</v>
      </c>
      <c r="BE347">
        <f t="shared" si="161"/>
        <v>156.9</v>
      </c>
      <c r="BG347" t="s">
        <v>30</v>
      </c>
      <c r="BH347">
        <v>2022</v>
      </c>
      <c r="BI347" t="s">
        <v>42</v>
      </c>
      <c r="BJ347" t="s">
        <v>32</v>
      </c>
      <c r="BK347">
        <f t="shared" si="135"/>
        <v>169.5</v>
      </c>
      <c r="BM347" t="s">
        <v>33</v>
      </c>
      <c r="BN347">
        <v>159.9</v>
      </c>
    </row>
    <row r="348" spans="1:66" x14ac:dyDescent="0.3">
      <c r="A348" t="s">
        <v>33</v>
      </c>
      <c r="B348">
        <v>2021</v>
      </c>
      <c r="C348" t="s">
        <v>37</v>
      </c>
      <c r="D348">
        <v>147.6</v>
      </c>
      <c r="E348">
        <f t="shared" si="136"/>
        <v>147.6</v>
      </c>
      <c r="F348">
        <v>202.5</v>
      </c>
      <c r="G348">
        <f t="shared" si="137"/>
        <v>202.5</v>
      </c>
      <c r="H348">
        <v>166.4</v>
      </c>
      <c r="I348">
        <f t="shared" si="138"/>
        <v>166.4</v>
      </c>
      <c r="J348">
        <v>156</v>
      </c>
      <c r="K348">
        <f t="shared" si="139"/>
        <v>156</v>
      </c>
      <c r="L348">
        <v>161.4</v>
      </c>
      <c r="M348">
        <f t="shared" si="140"/>
        <v>161.4</v>
      </c>
      <c r="N348">
        <v>168.8</v>
      </c>
      <c r="O348">
        <f t="shared" si="141"/>
        <v>168.8</v>
      </c>
      <c r="P348">
        <v>161.6</v>
      </c>
      <c r="Q348">
        <f t="shared" si="142"/>
        <v>161.6</v>
      </c>
      <c r="R348">
        <v>162.80000000000001</v>
      </c>
      <c r="S348">
        <f t="shared" si="143"/>
        <v>162.80000000000001</v>
      </c>
      <c r="T348">
        <v>114.8</v>
      </c>
      <c r="U348">
        <f t="shared" si="144"/>
        <v>114.8</v>
      </c>
      <c r="V348">
        <v>162.80000000000001</v>
      </c>
      <c r="W348">
        <f t="shared" si="145"/>
        <v>162.80000000000001</v>
      </c>
      <c r="X348">
        <v>151.5</v>
      </c>
      <c r="Y348">
        <f t="shared" si="146"/>
        <v>151.5</v>
      </c>
      <c r="Z348">
        <v>171.4</v>
      </c>
      <c r="AA348">
        <f t="shared" si="147"/>
        <v>171.4</v>
      </c>
      <c r="AB348">
        <v>162</v>
      </c>
      <c r="AC348">
        <f t="shared" si="148"/>
        <v>162</v>
      </c>
      <c r="AD348">
        <v>194.4</v>
      </c>
      <c r="AE348">
        <f t="shared" si="149"/>
        <v>194.4</v>
      </c>
      <c r="AF348">
        <v>155.9</v>
      </c>
      <c r="AG348">
        <f t="shared" si="150"/>
        <v>155.9</v>
      </c>
      <c r="AH348">
        <v>139.30000000000001</v>
      </c>
      <c r="AI348">
        <f t="shared" si="151"/>
        <v>139.30000000000001</v>
      </c>
      <c r="AJ348">
        <v>153.4</v>
      </c>
      <c r="AK348">
        <f t="shared" si="152"/>
        <v>153.4</v>
      </c>
      <c r="AL348">
        <v>161.4</v>
      </c>
      <c r="AN348">
        <v>154.9</v>
      </c>
      <c r="AO348">
        <f t="shared" si="153"/>
        <v>154.9</v>
      </c>
      <c r="AP348">
        <v>147.6</v>
      </c>
      <c r="AQ348">
        <f t="shared" si="154"/>
        <v>147.6</v>
      </c>
      <c r="AR348">
        <v>157.5</v>
      </c>
      <c r="AS348">
        <f t="shared" si="155"/>
        <v>157.5</v>
      </c>
      <c r="AT348">
        <v>142.1</v>
      </c>
      <c r="AU348">
        <f t="shared" si="156"/>
        <v>142.1</v>
      </c>
      <c r="AV348">
        <v>149.1</v>
      </c>
      <c r="AW348">
        <f t="shared" si="157"/>
        <v>149.1</v>
      </c>
      <c r="AX348">
        <v>157.6</v>
      </c>
      <c r="AY348">
        <f t="shared" si="158"/>
        <v>157.6</v>
      </c>
      <c r="AZ348">
        <v>156.6</v>
      </c>
      <c r="BA348">
        <f t="shared" si="159"/>
        <v>156.6</v>
      </c>
      <c r="BB348">
        <v>150.5</v>
      </c>
      <c r="BC348">
        <f t="shared" si="160"/>
        <v>150.5</v>
      </c>
      <c r="BD348">
        <v>158</v>
      </c>
      <c r="BE348">
        <f t="shared" si="161"/>
        <v>158</v>
      </c>
      <c r="BG348" t="s">
        <v>33</v>
      </c>
      <c r="BH348">
        <v>2022</v>
      </c>
      <c r="BI348" t="s">
        <v>42</v>
      </c>
      <c r="BJ348">
        <v>169.5</v>
      </c>
      <c r="BK348">
        <f t="shared" si="135"/>
        <v>169.5</v>
      </c>
      <c r="BM348" t="s">
        <v>33</v>
      </c>
      <c r="BN348">
        <v>161.4</v>
      </c>
    </row>
    <row r="349" spans="1:66" x14ac:dyDescent="0.3">
      <c r="A349" t="s">
        <v>33</v>
      </c>
      <c r="B349">
        <v>2021</v>
      </c>
      <c r="C349" t="s">
        <v>38</v>
      </c>
      <c r="D349">
        <v>148.80000000000001</v>
      </c>
      <c r="E349">
        <f t="shared" si="136"/>
        <v>148.80000000000001</v>
      </c>
      <c r="F349">
        <v>204.3</v>
      </c>
      <c r="G349">
        <f t="shared" si="137"/>
        <v>204.3</v>
      </c>
      <c r="H349">
        <v>173</v>
      </c>
      <c r="I349">
        <f t="shared" si="138"/>
        <v>173</v>
      </c>
      <c r="J349">
        <v>156.5</v>
      </c>
      <c r="K349">
        <f t="shared" si="139"/>
        <v>156.5</v>
      </c>
      <c r="L349">
        <v>168.8</v>
      </c>
      <c r="M349">
        <f t="shared" si="140"/>
        <v>168.8</v>
      </c>
      <c r="N349">
        <v>172.5</v>
      </c>
      <c r="O349">
        <f t="shared" si="141"/>
        <v>172.5</v>
      </c>
      <c r="P349">
        <v>166.5</v>
      </c>
      <c r="Q349">
        <f t="shared" si="142"/>
        <v>166.5</v>
      </c>
      <c r="R349">
        <v>165.9</v>
      </c>
      <c r="S349">
        <f t="shared" si="143"/>
        <v>165.9</v>
      </c>
      <c r="T349">
        <v>115.9</v>
      </c>
      <c r="U349">
        <f t="shared" si="144"/>
        <v>115.9</v>
      </c>
      <c r="V349">
        <v>165.2</v>
      </c>
      <c r="W349">
        <f t="shared" si="145"/>
        <v>165.2</v>
      </c>
      <c r="X349">
        <v>152</v>
      </c>
      <c r="Y349">
        <f t="shared" si="146"/>
        <v>152</v>
      </c>
      <c r="Z349">
        <v>171.1</v>
      </c>
      <c r="AA349">
        <f t="shared" si="147"/>
        <v>171.1</v>
      </c>
      <c r="AB349">
        <v>164.2</v>
      </c>
      <c r="AC349">
        <f t="shared" si="148"/>
        <v>164.2</v>
      </c>
      <c r="AD349">
        <v>198.2</v>
      </c>
      <c r="AE349">
        <f t="shared" si="149"/>
        <v>198.2</v>
      </c>
      <c r="AF349">
        <v>156.5</v>
      </c>
      <c r="AG349">
        <f t="shared" si="150"/>
        <v>156.5</v>
      </c>
      <c r="AH349">
        <v>140.19999999999999</v>
      </c>
      <c r="AI349">
        <f t="shared" si="151"/>
        <v>140.19999999999999</v>
      </c>
      <c r="AJ349">
        <v>154.1</v>
      </c>
      <c r="AK349">
        <f t="shared" si="152"/>
        <v>154.1</v>
      </c>
      <c r="AL349">
        <v>161.6</v>
      </c>
      <c r="AN349">
        <v>155.5</v>
      </c>
      <c r="AO349">
        <f t="shared" si="153"/>
        <v>155.5</v>
      </c>
      <c r="AP349">
        <v>150.1</v>
      </c>
      <c r="AQ349">
        <f t="shared" si="154"/>
        <v>150.1</v>
      </c>
      <c r="AR349">
        <v>160.4</v>
      </c>
      <c r="AS349">
        <f t="shared" si="155"/>
        <v>160.4</v>
      </c>
      <c r="AT349">
        <v>145</v>
      </c>
      <c r="AU349">
        <f t="shared" si="156"/>
        <v>145</v>
      </c>
      <c r="AV349">
        <v>152.6</v>
      </c>
      <c r="AW349">
        <f t="shared" si="157"/>
        <v>152.6</v>
      </c>
      <c r="AX349">
        <v>156.6</v>
      </c>
      <c r="AY349">
        <f t="shared" si="158"/>
        <v>156.6</v>
      </c>
      <c r="AZ349">
        <v>157.5</v>
      </c>
      <c r="BA349">
        <f t="shared" si="159"/>
        <v>157.5</v>
      </c>
      <c r="BB349">
        <v>152.30000000000001</v>
      </c>
      <c r="BC349">
        <f t="shared" si="160"/>
        <v>152.30000000000001</v>
      </c>
      <c r="BD349">
        <v>159.5</v>
      </c>
      <c r="BE349">
        <f t="shared" si="161"/>
        <v>159.5</v>
      </c>
      <c r="BG349" t="s">
        <v>34</v>
      </c>
      <c r="BH349">
        <v>2022</v>
      </c>
      <c r="BI349" t="s">
        <v>42</v>
      </c>
      <c r="BJ349">
        <v>169.5</v>
      </c>
      <c r="BK349">
        <f t="shared" si="135"/>
        <v>169.5</v>
      </c>
      <c r="BM349" t="s">
        <v>33</v>
      </c>
      <c r="BN349">
        <v>161.6</v>
      </c>
    </row>
    <row r="350" spans="1:66" x14ac:dyDescent="0.3">
      <c r="A350" t="s">
        <v>33</v>
      </c>
      <c r="B350">
        <v>2021</v>
      </c>
      <c r="C350" t="s">
        <v>39</v>
      </c>
      <c r="D350">
        <v>149.19999999999999</v>
      </c>
      <c r="E350">
        <f t="shared" si="136"/>
        <v>149.19999999999999</v>
      </c>
      <c r="F350">
        <v>205.5</v>
      </c>
      <c r="G350">
        <f t="shared" si="137"/>
        <v>205.5</v>
      </c>
      <c r="H350">
        <v>182.8</v>
      </c>
      <c r="I350">
        <f t="shared" si="138"/>
        <v>182.8</v>
      </c>
      <c r="J350">
        <v>156.5</v>
      </c>
      <c r="K350">
        <f t="shared" si="139"/>
        <v>156.5</v>
      </c>
      <c r="L350">
        <v>172.2</v>
      </c>
      <c r="M350">
        <f t="shared" si="140"/>
        <v>172.2</v>
      </c>
      <c r="N350">
        <v>171.5</v>
      </c>
      <c r="O350">
        <f t="shared" si="141"/>
        <v>171.5</v>
      </c>
      <c r="P350">
        <v>176.2</v>
      </c>
      <c r="Q350">
        <f t="shared" si="142"/>
        <v>176.2</v>
      </c>
      <c r="R350">
        <v>166.9</v>
      </c>
      <c r="S350">
        <f t="shared" si="143"/>
        <v>166.9</v>
      </c>
      <c r="T350">
        <v>116.1</v>
      </c>
      <c r="U350">
        <f t="shared" si="144"/>
        <v>116.1</v>
      </c>
      <c r="V350">
        <v>165.5</v>
      </c>
      <c r="W350">
        <f t="shared" si="145"/>
        <v>165.5</v>
      </c>
      <c r="X350">
        <v>152.30000000000001</v>
      </c>
      <c r="Y350">
        <f t="shared" si="146"/>
        <v>152.30000000000001</v>
      </c>
      <c r="Z350">
        <v>173.3</v>
      </c>
      <c r="AA350">
        <f t="shared" si="147"/>
        <v>173.3</v>
      </c>
      <c r="AB350">
        <v>166.2</v>
      </c>
      <c r="AC350">
        <f t="shared" si="148"/>
        <v>166.2</v>
      </c>
      <c r="AD350">
        <v>195.6</v>
      </c>
      <c r="AE350">
        <f t="shared" si="149"/>
        <v>195.6</v>
      </c>
      <c r="AF350">
        <v>157.30000000000001</v>
      </c>
      <c r="AG350">
        <f t="shared" si="150"/>
        <v>157.30000000000001</v>
      </c>
      <c r="AH350">
        <v>140.5</v>
      </c>
      <c r="AI350">
        <f t="shared" si="151"/>
        <v>140.5</v>
      </c>
      <c r="AJ350">
        <v>154.80000000000001</v>
      </c>
      <c r="AK350">
        <f t="shared" si="152"/>
        <v>154.80000000000001</v>
      </c>
      <c r="AL350">
        <v>160.5</v>
      </c>
      <c r="AN350">
        <v>156.1</v>
      </c>
      <c r="AO350">
        <f t="shared" si="153"/>
        <v>156.1</v>
      </c>
      <c r="AP350">
        <v>149.80000000000001</v>
      </c>
      <c r="AQ350">
        <f t="shared" si="154"/>
        <v>149.80000000000001</v>
      </c>
      <c r="AR350">
        <v>160.80000000000001</v>
      </c>
      <c r="AS350">
        <f t="shared" si="155"/>
        <v>160.80000000000001</v>
      </c>
      <c r="AT350">
        <v>147.5</v>
      </c>
      <c r="AU350">
        <f t="shared" si="156"/>
        <v>147.5</v>
      </c>
      <c r="AV350">
        <v>150.69999999999999</v>
      </c>
      <c r="AW350">
        <f t="shared" si="157"/>
        <v>150.69999999999999</v>
      </c>
      <c r="AX350">
        <v>158.1</v>
      </c>
      <c r="AY350">
        <f t="shared" si="158"/>
        <v>158.1</v>
      </c>
      <c r="AZ350">
        <v>158</v>
      </c>
      <c r="BA350">
        <f t="shared" si="159"/>
        <v>158</v>
      </c>
      <c r="BB350">
        <v>153.4</v>
      </c>
      <c r="BC350">
        <f t="shared" si="160"/>
        <v>153.4</v>
      </c>
      <c r="BD350">
        <v>160.4</v>
      </c>
      <c r="BE350">
        <f t="shared" si="161"/>
        <v>160.4</v>
      </c>
      <c r="BG350" t="s">
        <v>30</v>
      </c>
      <c r="BH350">
        <v>2022</v>
      </c>
      <c r="BI350" t="s">
        <v>43</v>
      </c>
      <c r="BJ350" t="s">
        <v>32</v>
      </c>
      <c r="BK350">
        <f t="shared" si="135"/>
        <v>171.2</v>
      </c>
      <c r="BM350" t="s">
        <v>33</v>
      </c>
      <c r="BN350">
        <v>160.5</v>
      </c>
    </row>
    <row r="351" spans="1:66" x14ac:dyDescent="0.3">
      <c r="A351" t="s">
        <v>33</v>
      </c>
      <c r="B351">
        <v>2021</v>
      </c>
      <c r="C351" t="s">
        <v>40</v>
      </c>
      <c r="D351">
        <v>149.1</v>
      </c>
      <c r="E351">
        <f t="shared" si="136"/>
        <v>149.1</v>
      </c>
      <c r="F351">
        <v>210.9</v>
      </c>
      <c r="G351">
        <f t="shared" si="137"/>
        <v>210.9</v>
      </c>
      <c r="H351">
        <v>185</v>
      </c>
      <c r="I351">
        <f t="shared" si="138"/>
        <v>185</v>
      </c>
      <c r="J351">
        <v>158.19999999999999</v>
      </c>
      <c r="K351">
        <f t="shared" si="139"/>
        <v>158.19999999999999</v>
      </c>
      <c r="L351">
        <v>170.6</v>
      </c>
      <c r="M351">
        <f t="shared" si="140"/>
        <v>170.6</v>
      </c>
      <c r="N351">
        <v>170.9</v>
      </c>
      <c r="O351">
        <f t="shared" si="141"/>
        <v>170.9</v>
      </c>
      <c r="P351">
        <v>186.4</v>
      </c>
      <c r="Q351">
        <f t="shared" si="142"/>
        <v>186.4</v>
      </c>
      <c r="R351">
        <v>164.7</v>
      </c>
      <c r="S351">
        <f t="shared" si="143"/>
        <v>164.7</v>
      </c>
      <c r="T351">
        <v>115.7</v>
      </c>
      <c r="U351">
        <f t="shared" si="144"/>
        <v>115.7</v>
      </c>
      <c r="V351">
        <v>165.5</v>
      </c>
      <c r="W351">
        <f t="shared" si="145"/>
        <v>165.5</v>
      </c>
      <c r="X351">
        <v>153.4</v>
      </c>
      <c r="Y351">
        <f t="shared" si="146"/>
        <v>153.4</v>
      </c>
      <c r="Z351">
        <v>173.5</v>
      </c>
      <c r="AA351">
        <f t="shared" si="147"/>
        <v>173.5</v>
      </c>
      <c r="AB351">
        <v>167.9</v>
      </c>
      <c r="AC351">
        <f t="shared" si="148"/>
        <v>167.9</v>
      </c>
      <c r="AD351">
        <v>195.5</v>
      </c>
      <c r="AE351">
        <f t="shared" si="149"/>
        <v>195.5</v>
      </c>
      <c r="AF351">
        <v>157.9</v>
      </c>
      <c r="AG351">
        <f t="shared" si="150"/>
        <v>157.9</v>
      </c>
      <c r="AH351">
        <v>141.9</v>
      </c>
      <c r="AI351">
        <f t="shared" si="151"/>
        <v>141.9</v>
      </c>
      <c r="AJ351">
        <v>155.5</v>
      </c>
      <c r="AK351">
        <f t="shared" si="152"/>
        <v>155.5</v>
      </c>
      <c r="AL351">
        <v>161.5</v>
      </c>
      <c r="AN351">
        <v>157.69999999999999</v>
      </c>
      <c r="AO351">
        <f t="shared" si="153"/>
        <v>157.69999999999999</v>
      </c>
      <c r="AP351">
        <v>150.69999999999999</v>
      </c>
      <c r="AQ351">
        <f t="shared" si="154"/>
        <v>150.69999999999999</v>
      </c>
      <c r="AR351">
        <v>161.5</v>
      </c>
      <c r="AS351">
        <f t="shared" si="155"/>
        <v>161.5</v>
      </c>
      <c r="AT351">
        <v>149.5</v>
      </c>
      <c r="AU351">
        <f t="shared" si="156"/>
        <v>149.5</v>
      </c>
      <c r="AV351">
        <v>151.19999999999999</v>
      </c>
      <c r="AW351">
        <f t="shared" si="157"/>
        <v>151.19999999999999</v>
      </c>
      <c r="AX351">
        <v>160.30000000000001</v>
      </c>
      <c r="AY351">
        <f t="shared" si="158"/>
        <v>160.30000000000001</v>
      </c>
      <c r="AZ351">
        <v>159.6</v>
      </c>
      <c r="BA351">
        <f t="shared" si="159"/>
        <v>159.6</v>
      </c>
      <c r="BB351">
        <v>155</v>
      </c>
      <c r="BC351">
        <f t="shared" si="160"/>
        <v>155</v>
      </c>
      <c r="BD351">
        <v>161.80000000000001</v>
      </c>
      <c r="BE351">
        <f t="shared" si="161"/>
        <v>161.80000000000001</v>
      </c>
      <c r="BG351" t="s">
        <v>33</v>
      </c>
      <c r="BH351">
        <v>2022</v>
      </c>
      <c r="BI351" t="s">
        <v>43</v>
      </c>
      <c r="BJ351">
        <v>171.2</v>
      </c>
      <c r="BK351">
        <f t="shared" si="135"/>
        <v>171.2</v>
      </c>
      <c r="BM351" t="s">
        <v>33</v>
      </c>
      <c r="BN351">
        <v>161.5</v>
      </c>
    </row>
    <row r="352" spans="1:66" x14ac:dyDescent="0.3">
      <c r="A352" t="s">
        <v>33</v>
      </c>
      <c r="B352">
        <v>2021</v>
      </c>
      <c r="C352" t="s">
        <v>41</v>
      </c>
      <c r="D352">
        <v>149.30000000000001</v>
      </c>
      <c r="E352">
        <f t="shared" si="136"/>
        <v>149.30000000000001</v>
      </c>
      <c r="F352">
        <v>207.4</v>
      </c>
      <c r="G352">
        <f t="shared" si="137"/>
        <v>207.4</v>
      </c>
      <c r="H352">
        <v>174.1</v>
      </c>
      <c r="I352">
        <f t="shared" si="138"/>
        <v>174.1</v>
      </c>
      <c r="J352">
        <v>159.19999999999999</v>
      </c>
      <c r="K352">
        <f t="shared" si="139"/>
        <v>159.19999999999999</v>
      </c>
      <c r="L352">
        <v>175</v>
      </c>
      <c r="M352">
        <f t="shared" si="140"/>
        <v>175</v>
      </c>
      <c r="N352">
        <v>161.30000000000001</v>
      </c>
      <c r="O352">
        <f t="shared" si="141"/>
        <v>161.30000000000001</v>
      </c>
      <c r="P352">
        <v>183.3</v>
      </c>
      <c r="Q352">
        <f t="shared" si="142"/>
        <v>183.3</v>
      </c>
      <c r="R352">
        <v>164.5</v>
      </c>
      <c r="S352">
        <f t="shared" si="143"/>
        <v>164.5</v>
      </c>
      <c r="T352">
        <v>120.4</v>
      </c>
      <c r="U352">
        <f t="shared" si="144"/>
        <v>120.4</v>
      </c>
      <c r="V352">
        <v>166.2</v>
      </c>
      <c r="W352">
        <f t="shared" si="145"/>
        <v>166.2</v>
      </c>
      <c r="X352">
        <v>154.80000000000001</v>
      </c>
      <c r="Y352">
        <f t="shared" si="146"/>
        <v>154.80000000000001</v>
      </c>
      <c r="Z352">
        <v>175.1</v>
      </c>
      <c r="AA352">
        <f t="shared" si="147"/>
        <v>175.1</v>
      </c>
      <c r="AB352">
        <v>167.3</v>
      </c>
      <c r="AC352">
        <f t="shared" si="148"/>
        <v>167.3</v>
      </c>
      <c r="AD352">
        <v>196.5</v>
      </c>
      <c r="AE352">
        <f t="shared" si="149"/>
        <v>196.5</v>
      </c>
      <c r="AF352">
        <v>159.80000000000001</v>
      </c>
      <c r="AG352">
        <f t="shared" si="150"/>
        <v>159.80000000000001</v>
      </c>
      <c r="AH352">
        <v>143.6</v>
      </c>
      <c r="AI352">
        <f t="shared" si="151"/>
        <v>143.6</v>
      </c>
      <c r="AJ352">
        <v>157.30000000000001</v>
      </c>
      <c r="AK352">
        <f t="shared" si="152"/>
        <v>157.30000000000001</v>
      </c>
      <c r="AL352">
        <v>162.1</v>
      </c>
      <c r="AN352">
        <v>160.69999999999999</v>
      </c>
      <c r="AO352">
        <f t="shared" si="153"/>
        <v>160.69999999999999</v>
      </c>
      <c r="AP352">
        <v>153.19999999999999</v>
      </c>
      <c r="AQ352">
        <f t="shared" si="154"/>
        <v>153.19999999999999</v>
      </c>
      <c r="AR352">
        <v>162.80000000000001</v>
      </c>
      <c r="AS352">
        <f t="shared" si="155"/>
        <v>162.80000000000001</v>
      </c>
      <c r="AT352">
        <v>150.4</v>
      </c>
      <c r="AU352">
        <f t="shared" si="156"/>
        <v>150.4</v>
      </c>
      <c r="AV352">
        <v>153.69999999999999</v>
      </c>
      <c r="AW352">
        <f t="shared" si="157"/>
        <v>153.69999999999999</v>
      </c>
      <c r="AX352">
        <v>160.4</v>
      </c>
      <c r="AY352">
        <f t="shared" si="158"/>
        <v>160.4</v>
      </c>
      <c r="AZ352">
        <v>159.6</v>
      </c>
      <c r="BA352">
        <f t="shared" si="159"/>
        <v>159.6</v>
      </c>
      <c r="BB352">
        <v>156</v>
      </c>
      <c r="BC352">
        <f t="shared" si="160"/>
        <v>156</v>
      </c>
      <c r="BD352">
        <v>162.30000000000001</v>
      </c>
      <c r="BE352">
        <f t="shared" si="161"/>
        <v>162.30000000000001</v>
      </c>
      <c r="BG352" t="s">
        <v>34</v>
      </c>
      <c r="BH352">
        <v>2022</v>
      </c>
      <c r="BI352" t="s">
        <v>43</v>
      </c>
      <c r="BJ352">
        <v>171.2</v>
      </c>
      <c r="BK352">
        <f t="shared" si="135"/>
        <v>171.2</v>
      </c>
      <c r="BM352" t="s">
        <v>33</v>
      </c>
      <c r="BN352">
        <v>162.1</v>
      </c>
    </row>
    <row r="353" spans="1:66" x14ac:dyDescent="0.3">
      <c r="A353" t="s">
        <v>33</v>
      </c>
      <c r="B353">
        <v>2021</v>
      </c>
      <c r="C353" t="s">
        <v>42</v>
      </c>
      <c r="D353">
        <v>149.30000000000001</v>
      </c>
      <c r="E353">
        <f t="shared" si="136"/>
        <v>149.30000000000001</v>
      </c>
      <c r="F353">
        <v>207.4</v>
      </c>
      <c r="G353">
        <f t="shared" si="137"/>
        <v>207.4</v>
      </c>
      <c r="H353">
        <v>174.1</v>
      </c>
      <c r="I353">
        <f t="shared" si="138"/>
        <v>174.1</v>
      </c>
      <c r="J353">
        <v>159.1</v>
      </c>
      <c r="K353">
        <f t="shared" si="139"/>
        <v>159.1</v>
      </c>
      <c r="L353">
        <v>175</v>
      </c>
      <c r="M353">
        <f t="shared" si="140"/>
        <v>175</v>
      </c>
      <c r="N353">
        <v>161.19999999999999</v>
      </c>
      <c r="O353">
        <f t="shared" si="141"/>
        <v>161.19999999999999</v>
      </c>
      <c r="P353">
        <v>183.5</v>
      </c>
      <c r="Q353">
        <f t="shared" si="142"/>
        <v>183.5</v>
      </c>
      <c r="R353">
        <v>164.5</v>
      </c>
      <c r="S353">
        <f t="shared" si="143"/>
        <v>164.5</v>
      </c>
      <c r="T353">
        <v>120.4</v>
      </c>
      <c r="U353">
        <f t="shared" si="144"/>
        <v>120.4</v>
      </c>
      <c r="V353">
        <v>166.2</v>
      </c>
      <c r="W353">
        <f t="shared" si="145"/>
        <v>166.2</v>
      </c>
      <c r="X353">
        <v>154.80000000000001</v>
      </c>
      <c r="Y353">
        <f t="shared" si="146"/>
        <v>154.80000000000001</v>
      </c>
      <c r="Z353">
        <v>175.1</v>
      </c>
      <c r="AA353">
        <f t="shared" si="147"/>
        <v>175.1</v>
      </c>
      <c r="AB353">
        <v>167.3</v>
      </c>
      <c r="AC353">
        <f t="shared" si="148"/>
        <v>167.3</v>
      </c>
      <c r="AD353">
        <v>196.5</v>
      </c>
      <c r="AE353">
        <f t="shared" si="149"/>
        <v>196.5</v>
      </c>
      <c r="AF353">
        <v>159.80000000000001</v>
      </c>
      <c r="AG353">
        <f t="shared" si="150"/>
        <v>159.80000000000001</v>
      </c>
      <c r="AH353">
        <v>143.6</v>
      </c>
      <c r="AI353">
        <f t="shared" si="151"/>
        <v>143.6</v>
      </c>
      <c r="AJ353">
        <v>157.4</v>
      </c>
      <c r="AK353">
        <f t="shared" si="152"/>
        <v>157.4</v>
      </c>
      <c r="AL353">
        <v>162.1</v>
      </c>
      <c r="AN353">
        <v>160.80000000000001</v>
      </c>
      <c r="AO353">
        <f t="shared" si="153"/>
        <v>160.80000000000001</v>
      </c>
      <c r="AP353">
        <v>153.30000000000001</v>
      </c>
      <c r="AQ353">
        <f t="shared" si="154"/>
        <v>153.30000000000001</v>
      </c>
      <c r="AR353">
        <v>162.80000000000001</v>
      </c>
      <c r="AS353">
        <f t="shared" si="155"/>
        <v>162.80000000000001</v>
      </c>
      <c r="AT353">
        <v>150.5</v>
      </c>
      <c r="AU353">
        <f t="shared" si="156"/>
        <v>150.5</v>
      </c>
      <c r="AV353">
        <v>153.9</v>
      </c>
      <c r="AW353">
        <f t="shared" si="157"/>
        <v>153.9</v>
      </c>
      <c r="AX353">
        <v>160.30000000000001</v>
      </c>
      <c r="AY353">
        <f t="shared" si="158"/>
        <v>160.30000000000001</v>
      </c>
      <c r="AZ353">
        <v>159.6</v>
      </c>
      <c r="BA353">
        <f t="shared" si="159"/>
        <v>159.6</v>
      </c>
      <c r="BB353">
        <v>156</v>
      </c>
      <c r="BC353">
        <f t="shared" si="160"/>
        <v>156</v>
      </c>
      <c r="BD353">
        <v>162.30000000000001</v>
      </c>
      <c r="BE353">
        <f t="shared" si="161"/>
        <v>162.30000000000001</v>
      </c>
      <c r="BG353" t="s">
        <v>30</v>
      </c>
      <c r="BH353">
        <v>2022</v>
      </c>
      <c r="BI353" t="s">
        <v>45</v>
      </c>
      <c r="BJ353" t="s">
        <v>32</v>
      </c>
      <c r="BK353">
        <f t="shared" si="135"/>
        <v>171.8</v>
      </c>
      <c r="BM353" t="s">
        <v>33</v>
      </c>
      <c r="BN353">
        <v>162.1</v>
      </c>
    </row>
    <row r="354" spans="1:66" x14ac:dyDescent="0.3">
      <c r="A354" t="s">
        <v>33</v>
      </c>
      <c r="B354">
        <v>2021</v>
      </c>
      <c r="C354" t="s">
        <v>43</v>
      </c>
      <c r="D354">
        <v>150.1</v>
      </c>
      <c r="E354">
        <f t="shared" si="136"/>
        <v>150.1</v>
      </c>
      <c r="F354">
        <v>208.4</v>
      </c>
      <c r="G354">
        <f t="shared" si="137"/>
        <v>208.4</v>
      </c>
      <c r="H354">
        <v>173</v>
      </c>
      <c r="I354">
        <f t="shared" si="138"/>
        <v>173</v>
      </c>
      <c r="J354">
        <v>159.19999999999999</v>
      </c>
      <c r="K354">
        <f t="shared" si="139"/>
        <v>159.19999999999999</v>
      </c>
      <c r="L354">
        <v>176.6</v>
      </c>
      <c r="M354">
        <f t="shared" si="140"/>
        <v>176.6</v>
      </c>
      <c r="N354">
        <v>159.30000000000001</v>
      </c>
      <c r="O354">
        <f t="shared" si="141"/>
        <v>159.30000000000001</v>
      </c>
      <c r="P354">
        <v>214.4</v>
      </c>
      <c r="Q354">
        <f t="shared" si="142"/>
        <v>214.4</v>
      </c>
      <c r="R354">
        <v>165.3</v>
      </c>
      <c r="S354">
        <f t="shared" si="143"/>
        <v>165.3</v>
      </c>
      <c r="T354">
        <v>122.5</v>
      </c>
      <c r="U354">
        <f t="shared" si="144"/>
        <v>122.5</v>
      </c>
      <c r="V354">
        <v>166.8</v>
      </c>
      <c r="W354">
        <f t="shared" si="145"/>
        <v>166.8</v>
      </c>
      <c r="X354">
        <v>155.4</v>
      </c>
      <c r="Y354">
        <f t="shared" si="146"/>
        <v>155.4</v>
      </c>
      <c r="Z354">
        <v>175.9</v>
      </c>
      <c r="AA354">
        <f t="shared" si="147"/>
        <v>175.9</v>
      </c>
      <c r="AB354">
        <v>171.5</v>
      </c>
      <c r="AC354">
        <f t="shared" si="148"/>
        <v>171.5</v>
      </c>
      <c r="AD354">
        <v>197</v>
      </c>
      <c r="AE354">
        <f t="shared" si="149"/>
        <v>197</v>
      </c>
      <c r="AF354">
        <v>160.80000000000001</v>
      </c>
      <c r="AG354">
        <f t="shared" si="150"/>
        <v>160.80000000000001</v>
      </c>
      <c r="AH354">
        <v>144.4</v>
      </c>
      <c r="AI354">
        <f t="shared" si="151"/>
        <v>144.4</v>
      </c>
      <c r="AJ354">
        <v>158.30000000000001</v>
      </c>
      <c r="AK354">
        <f t="shared" si="152"/>
        <v>158.30000000000001</v>
      </c>
      <c r="AL354">
        <v>163.6</v>
      </c>
      <c r="AN354">
        <v>162.19999999999999</v>
      </c>
      <c r="AO354">
        <f t="shared" si="153"/>
        <v>162.19999999999999</v>
      </c>
      <c r="AP354">
        <v>154.30000000000001</v>
      </c>
      <c r="AQ354">
        <f t="shared" si="154"/>
        <v>154.30000000000001</v>
      </c>
      <c r="AR354">
        <v>163.5</v>
      </c>
      <c r="AS354">
        <f t="shared" si="155"/>
        <v>163.5</v>
      </c>
      <c r="AT354">
        <v>152.19999999999999</v>
      </c>
      <c r="AU354">
        <f t="shared" si="156"/>
        <v>152.19999999999999</v>
      </c>
      <c r="AV354">
        <v>155.1</v>
      </c>
      <c r="AW354">
        <f t="shared" si="157"/>
        <v>155.1</v>
      </c>
      <c r="AX354">
        <v>160.30000000000001</v>
      </c>
      <c r="AY354">
        <f t="shared" si="158"/>
        <v>160.30000000000001</v>
      </c>
      <c r="AZ354">
        <v>160.30000000000001</v>
      </c>
      <c r="BA354">
        <f t="shared" si="159"/>
        <v>160.30000000000001</v>
      </c>
      <c r="BB354">
        <v>157</v>
      </c>
      <c r="BC354">
        <f t="shared" si="160"/>
        <v>157</v>
      </c>
      <c r="BD354">
        <v>164.6</v>
      </c>
      <c r="BE354">
        <f t="shared" si="161"/>
        <v>164.6</v>
      </c>
      <c r="BG354" t="s">
        <v>33</v>
      </c>
      <c r="BH354">
        <v>2022</v>
      </c>
      <c r="BI354" t="s">
        <v>45</v>
      </c>
      <c r="BJ354">
        <v>171.8</v>
      </c>
      <c r="BK354">
        <f t="shared" si="135"/>
        <v>171.8</v>
      </c>
      <c r="BM354" t="s">
        <v>33</v>
      </c>
      <c r="BN354">
        <v>163.6</v>
      </c>
    </row>
    <row r="355" spans="1:66" x14ac:dyDescent="0.3">
      <c r="A355" t="s">
        <v>33</v>
      </c>
      <c r="B355">
        <v>2021</v>
      </c>
      <c r="C355" t="s">
        <v>45</v>
      </c>
      <c r="D355">
        <v>151</v>
      </c>
      <c r="E355">
        <f t="shared" si="136"/>
        <v>151</v>
      </c>
      <c r="F355">
        <v>204.9</v>
      </c>
      <c r="G355">
        <f t="shared" si="137"/>
        <v>204.9</v>
      </c>
      <c r="H355">
        <v>175.4</v>
      </c>
      <c r="I355">
        <f t="shared" si="138"/>
        <v>175.4</v>
      </c>
      <c r="J355">
        <v>159.6</v>
      </c>
      <c r="K355">
        <f t="shared" si="139"/>
        <v>159.6</v>
      </c>
      <c r="L355">
        <v>175.8</v>
      </c>
      <c r="M355">
        <f t="shared" si="140"/>
        <v>175.8</v>
      </c>
      <c r="N355">
        <v>160.30000000000001</v>
      </c>
      <c r="O355">
        <f t="shared" si="141"/>
        <v>160.30000000000001</v>
      </c>
      <c r="P355">
        <v>229.1</v>
      </c>
      <c r="Q355">
        <f t="shared" si="142"/>
        <v>229.1</v>
      </c>
      <c r="R355">
        <v>165.1</v>
      </c>
      <c r="S355">
        <f t="shared" si="143"/>
        <v>165.1</v>
      </c>
      <c r="T355">
        <v>123.1</v>
      </c>
      <c r="U355">
        <f t="shared" si="144"/>
        <v>123.1</v>
      </c>
      <c r="V355">
        <v>167.2</v>
      </c>
      <c r="W355">
        <f t="shared" si="145"/>
        <v>167.2</v>
      </c>
      <c r="X355">
        <v>156.1</v>
      </c>
      <c r="Y355">
        <f t="shared" si="146"/>
        <v>156.1</v>
      </c>
      <c r="Z355">
        <v>176.8</v>
      </c>
      <c r="AA355">
        <f t="shared" si="147"/>
        <v>176.8</v>
      </c>
      <c r="AB355">
        <v>173.5</v>
      </c>
      <c r="AC355">
        <f t="shared" si="148"/>
        <v>173.5</v>
      </c>
      <c r="AD355">
        <v>197</v>
      </c>
      <c r="AE355">
        <f t="shared" si="149"/>
        <v>197</v>
      </c>
      <c r="AF355">
        <v>162.30000000000001</v>
      </c>
      <c r="AG355">
        <f t="shared" si="150"/>
        <v>162.30000000000001</v>
      </c>
      <c r="AH355">
        <v>145.30000000000001</v>
      </c>
      <c r="AI355">
        <f t="shared" si="151"/>
        <v>145.30000000000001</v>
      </c>
      <c r="AJ355">
        <v>159.69999999999999</v>
      </c>
      <c r="AK355">
        <f t="shared" si="152"/>
        <v>159.69999999999999</v>
      </c>
      <c r="AL355">
        <v>164.2</v>
      </c>
      <c r="AN355">
        <v>161.6</v>
      </c>
      <c r="AO355">
        <f t="shared" si="153"/>
        <v>161.6</v>
      </c>
      <c r="AP355">
        <v>155.19999999999999</v>
      </c>
      <c r="AQ355">
        <f t="shared" si="154"/>
        <v>155.19999999999999</v>
      </c>
      <c r="AR355">
        <v>164.2</v>
      </c>
      <c r="AS355">
        <f t="shared" si="155"/>
        <v>164.2</v>
      </c>
      <c r="AT355">
        <v>151.19999999999999</v>
      </c>
      <c r="AU355">
        <f t="shared" si="156"/>
        <v>151.19999999999999</v>
      </c>
      <c r="AV355">
        <v>156.69999999999999</v>
      </c>
      <c r="AW355">
        <f t="shared" si="157"/>
        <v>156.69999999999999</v>
      </c>
      <c r="AX355">
        <v>160.80000000000001</v>
      </c>
      <c r="AY355">
        <f t="shared" si="158"/>
        <v>160.80000000000001</v>
      </c>
      <c r="AZ355">
        <v>161.80000000000001</v>
      </c>
      <c r="BA355">
        <f t="shared" si="159"/>
        <v>161.80000000000001</v>
      </c>
      <c r="BB355">
        <v>157.30000000000001</v>
      </c>
      <c r="BC355">
        <f t="shared" si="160"/>
        <v>157.30000000000001</v>
      </c>
      <c r="BD355">
        <v>165.6</v>
      </c>
      <c r="BE355">
        <f t="shared" si="161"/>
        <v>165.6</v>
      </c>
      <c r="BG355" t="s">
        <v>34</v>
      </c>
      <c r="BH355">
        <v>2022</v>
      </c>
      <c r="BI355" t="s">
        <v>45</v>
      </c>
      <c r="BJ355">
        <v>171.8</v>
      </c>
      <c r="BK355">
        <f t="shared" si="135"/>
        <v>171.8</v>
      </c>
      <c r="BM355" t="s">
        <v>33</v>
      </c>
      <c r="BN355">
        <v>164.2</v>
      </c>
    </row>
    <row r="356" spans="1:66" x14ac:dyDescent="0.3">
      <c r="A356" t="s">
        <v>33</v>
      </c>
      <c r="B356">
        <v>2021</v>
      </c>
      <c r="C356" t="s">
        <v>46</v>
      </c>
      <c r="D356">
        <v>151.6</v>
      </c>
      <c r="E356">
        <f t="shared" si="136"/>
        <v>151.6</v>
      </c>
      <c r="F356">
        <v>202.2</v>
      </c>
      <c r="G356">
        <f t="shared" si="137"/>
        <v>202.2</v>
      </c>
      <c r="H356">
        <v>180</v>
      </c>
      <c r="I356">
        <f t="shared" si="138"/>
        <v>180</v>
      </c>
      <c r="J356">
        <v>160</v>
      </c>
      <c r="K356">
        <f t="shared" si="139"/>
        <v>160</v>
      </c>
      <c r="L356">
        <v>173.5</v>
      </c>
      <c r="M356">
        <f t="shared" si="140"/>
        <v>173.5</v>
      </c>
      <c r="N356">
        <v>158.30000000000001</v>
      </c>
      <c r="O356">
        <f t="shared" si="141"/>
        <v>158.30000000000001</v>
      </c>
      <c r="P356">
        <v>219.5</v>
      </c>
      <c r="Q356">
        <f t="shared" si="142"/>
        <v>219.5</v>
      </c>
      <c r="R356">
        <v>164.2</v>
      </c>
      <c r="S356">
        <f t="shared" si="143"/>
        <v>164.2</v>
      </c>
      <c r="T356">
        <v>121.9</v>
      </c>
      <c r="U356">
        <f t="shared" si="144"/>
        <v>121.9</v>
      </c>
      <c r="V356">
        <v>168.2</v>
      </c>
      <c r="W356">
        <f t="shared" si="145"/>
        <v>168.2</v>
      </c>
      <c r="X356">
        <v>156.5</v>
      </c>
      <c r="Y356">
        <f t="shared" si="146"/>
        <v>156.5</v>
      </c>
      <c r="Z356">
        <v>178.2</v>
      </c>
      <c r="AA356">
        <f t="shared" si="147"/>
        <v>178.2</v>
      </c>
      <c r="AB356">
        <v>172.2</v>
      </c>
      <c r="AC356">
        <f t="shared" si="148"/>
        <v>172.2</v>
      </c>
      <c r="AD356">
        <v>196.8</v>
      </c>
      <c r="AE356">
        <f t="shared" si="149"/>
        <v>196.8</v>
      </c>
      <c r="AF356">
        <v>163.30000000000001</v>
      </c>
      <c r="AG356">
        <f t="shared" si="150"/>
        <v>163.30000000000001</v>
      </c>
      <c r="AH356">
        <v>146.69999999999999</v>
      </c>
      <c r="AI356">
        <f t="shared" si="151"/>
        <v>146.69999999999999</v>
      </c>
      <c r="AJ356">
        <v>160.69999999999999</v>
      </c>
      <c r="AK356">
        <f t="shared" si="152"/>
        <v>160.69999999999999</v>
      </c>
      <c r="AL356">
        <v>163.4</v>
      </c>
      <c r="AN356">
        <v>161.69999999999999</v>
      </c>
      <c r="AO356">
        <f t="shared" si="153"/>
        <v>161.69999999999999</v>
      </c>
      <c r="AP356">
        <v>156</v>
      </c>
      <c r="AQ356">
        <f t="shared" si="154"/>
        <v>156</v>
      </c>
      <c r="AR356">
        <v>165.1</v>
      </c>
      <c r="AS356">
        <f t="shared" si="155"/>
        <v>165.1</v>
      </c>
      <c r="AT356">
        <v>151.80000000000001</v>
      </c>
      <c r="AU356">
        <f t="shared" si="156"/>
        <v>151.80000000000001</v>
      </c>
      <c r="AV356">
        <v>157.6</v>
      </c>
      <c r="AW356">
        <f t="shared" si="157"/>
        <v>157.6</v>
      </c>
      <c r="AX356">
        <v>160.6</v>
      </c>
      <c r="AY356">
        <f t="shared" si="158"/>
        <v>160.6</v>
      </c>
      <c r="AZ356">
        <v>162.4</v>
      </c>
      <c r="BA356">
        <f t="shared" si="159"/>
        <v>162.4</v>
      </c>
      <c r="BB356">
        <v>157.80000000000001</v>
      </c>
      <c r="BC356">
        <f t="shared" si="160"/>
        <v>157.80000000000001</v>
      </c>
      <c r="BD356">
        <v>165.2</v>
      </c>
      <c r="BE356">
        <f t="shared" si="161"/>
        <v>165.2</v>
      </c>
      <c r="BG356" t="s">
        <v>30</v>
      </c>
      <c r="BH356">
        <v>2022</v>
      </c>
      <c r="BI356" t="s">
        <v>46</v>
      </c>
      <c r="BJ356" t="s">
        <v>32</v>
      </c>
      <c r="BK356">
        <f t="shared" si="135"/>
        <v>170.7</v>
      </c>
      <c r="BM356" t="s">
        <v>33</v>
      </c>
      <c r="BN356">
        <v>163.4</v>
      </c>
    </row>
    <row r="357" spans="1:66" x14ac:dyDescent="0.3">
      <c r="A357" t="s">
        <v>33</v>
      </c>
      <c r="B357">
        <v>2022</v>
      </c>
      <c r="C357" t="s">
        <v>31</v>
      </c>
      <c r="D357">
        <v>152.19999999999999</v>
      </c>
      <c r="E357">
        <f t="shared" si="136"/>
        <v>152.19999999999999</v>
      </c>
      <c r="F357">
        <v>202.1</v>
      </c>
      <c r="G357">
        <f t="shared" si="137"/>
        <v>202.1</v>
      </c>
      <c r="H357">
        <v>180.1</v>
      </c>
      <c r="I357">
        <f t="shared" si="138"/>
        <v>180.1</v>
      </c>
      <c r="J357">
        <v>160.4</v>
      </c>
      <c r="K357">
        <f t="shared" si="139"/>
        <v>160.4</v>
      </c>
      <c r="L357">
        <v>171</v>
      </c>
      <c r="M357">
        <f t="shared" si="140"/>
        <v>171</v>
      </c>
      <c r="N357">
        <v>156.5</v>
      </c>
      <c r="O357">
        <f t="shared" si="141"/>
        <v>156.5</v>
      </c>
      <c r="P357">
        <v>203.6</v>
      </c>
      <c r="Q357">
        <f t="shared" si="142"/>
        <v>203.6</v>
      </c>
      <c r="R357">
        <v>163.80000000000001</v>
      </c>
      <c r="S357">
        <f t="shared" si="143"/>
        <v>163.80000000000001</v>
      </c>
      <c r="T357">
        <v>121.3</v>
      </c>
      <c r="U357">
        <f t="shared" si="144"/>
        <v>121.3</v>
      </c>
      <c r="V357">
        <v>169.8</v>
      </c>
      <c r="W357">
        <f t="shared" si="145"/>
        <v>169.8</v>
      </c>
      <c r="X357">
        <v>156.6</v>
      </c>
      <c r="Y357">
        <f t="shared" si="146"/>
        <v>156.6</v>
      </c>
      <c r="Z357">
        <v>179</v>
      </c>
      <c r="AA357">
        <f t="shared" si="147"/>
        <v>179</v>
      </c>
      <c r="AB357">
        <v>170.3</v>
      </c>
      <c r="AC357">
        <f t="shared" si="148"/>
        <v>170.3</v>
      </c>
      <c r="AD357">
        <v>196.4</v>
      </c>
      <c r="AE357">
        <f t="shared" si="149"/>
        <v>196.4</v>
      </c>
      <c r="AF357">
        <v>164.7</v>
      </c>
      <c r="AG357">
        <f t="shared" si="150"/>
        <v>164.7</v>
      </c>
      <c r="AH357">
        <v>148.5</v>
      </c>
      <c r="AI357">
        <f t="shared" si="151"/>
        <v>148.5</v>
      </c>
      <c r="AJ357">
        <v>162.19999999999999</v>
      </c>
      <c r="AK357">
        <f t="shared" si="152"/>
        <v>162.19999999999999</v>
      </c>
      <c r="AL357">
        <v>164.5</v>
      </c>
      <c r="AN357">
        <v>161.6</v>
      </c>
      <c r="AO357">
        <f t="shared" si="153"/>
        <v>161.6</v>
      </c>
      <c r="AP357">
        <v>156.80000000000001</v>
      </c>
      <c r="AQ357">
        <f t="shared" si="154"/>
        <v>156.80000000000001</v>
      </c>
      <c r="AR357">
        <v>166.1</v>
      </c>
      <c r="AS357">
        <f t="shared" si="155"/>
        <v>166.1</v>
      </c>
      <c r="AT357">
        <v>152.69999999999999</v>
      </c>
      <c r="AU357">
        <f t="shared" si="156"/>
        <v>152.69999999999999</v>
      </c>
      <c r="AV357">
        <v>158.4</v>
      </c>
      <c r="AW357">
        <f t="shared" si="157"/>
        <v>158.4</v>
      </c>
      <c r="AX357">
        <v>161</v>
      </c>
      <c r="AY357">
        <f t="shared" si="158"/>
        <v>161</v>
      </c>
      <c r="AZ357">
        <v>162.80000000000001</v>
      </c>
      <c r="BA357">
        <f t="shared" si="159"/>
        <v>162.80000000000001</v>
      </c>
      <c r="BB357">
        <v>158.6</v>
      </c>
      <c r="BC357">
        <f t="shared" si="160"/>
        <v>158.6</v>
      </c>
      <c r="BD357">
        <v>165</v>
      </c>
      <c r="BE357">
        <f t="shared" si="161"/>
        <v>165</v>
      </c>
      <c r="BG357" t="s">
        <v>33</v>
      </c>
      <c r="BH357">
        <v>2022</v>
      </c>
      <c r="BI357" t="s">
        <v>46</v>
      </c>
      <c r="BJ357">
        <v>170.7</v>
      </c>
      <c r="BK357">
        <f t="shared" si="135"/>
        <v>170.7</v>
      </c>
      <c r="BM357" t="s">
        <v>33</v>
      </c>
      <c r="BN357">
        <v>164.5</v>
      </c>
    </row>
    <row r="358" spans="1:66" x14ac:dyDescent="0.3">
      <c r="A358" t="s">
        <v>33</v>
      </c>
      <c r="B358">
        <v>2022</v>
      </c>
      <c r="C358" t="s">
        <v>35</v>
      </c>
      <c r="D358">
        <v>152.5</v>
      </c>
      <c r="E358">
        <f t="shared" si="136"/>
        <v>152.5</v>
      </c>
      <c r="F358">
        <v>205.2</v>
      </c>
      <c r="G358">
        <f t="shared" si="137"/>
        <v>205.2</v>
      </c>
      <c r="H358">
        <v>176.4</v>
      </c>
      <c r="I358">
        <f t="shared" si="138"/>
        <v>176.4</v>
      </c>
      <c r="J358">
        <v>160.6</v>
      </c>
      <c r="K358">
        <f t="shared" si="139"/>
        <v>160.6</v>
      </c>
      <c r="L358">
        <v>171.5</v>
      </c>
      <c r="M358">
        <f t="shared" si="140"/>
        <v>171.5</v>
      </c>
      <c r="N358">
        <v>156.4</v>
      </c>
      <c r="O358">
        <f t="shared" si="141"/>
        <v>156.4</v>
      </c>
      <c r="P358">
        <v>198</v>
      </c>
      <c r="Q358">
        <f t="shared" si="142"/>
        <v>198</v>
      </c>
      <c r="R358">
        <v>163.19999999999999</v>
      </c>
      <c r="S358">
        <f t="shared" si="143"/>
        <v>163.19999999999999</v>
      </c>
      <c r="T358">
        <v>120.6</v>
      </c>
      <c r="U358">
        <f t="shared" si="144"/>
        <v>120.6</v>
      </c>
      <c r="V358">
        <v>172.2</v>
      </c>
      <c r="W358">
        <f t="shared" si="145"/>
        <v>172.2</v>
      </c>
      <c r="X358">
        <v>156.69999999999999</v>
      </c>
      <c r="Y358">
        <f t="shared" si="146"/>
        <v>156.69999999999999</v>
      </c>
      <c r="Z358">
        <v>180</v>
      </c>
      <c r="AA358">
        <f t="shared" si="147"/>
        <v>180</v>
      </c>
      <c r="AB358">
        <v>170.2</v>
      </c>
      <c r="AC358">
        <f t="shared" si="148"/>
        <v>170.2</v>
      </c>
      <c r="AD358">
        <v>196.5</v>
      </c>
      <c r="AE358">
        <f t="shared" si="149"/>
        <v>196.5</v>
      </c>
      <c r="AF358">
        <v>165.7</v>
      </c>
      <c r="AG358">
        <f t="shared" si="150"/>
        <v>165.7</v>
      </c>
      <c r="AH358">
        <v>150.4</v>
      </c>
      <c r="AI358">
        <f t="shared" si="151"/>
        <v>150.4</v>
      </c>
      <c r="AJ358">
        <v>163.4</v>
      </c>
      <c r="AK358">
        <f t="shared" si="152"/>
        <v>163.4</v>
      </c>
      <c r="AL358">
        <v>165.5</v>
      </c>
      <c r="AN358">
        <v>163</v>
      </c>
      <c r="AO358">
        <f t="shared" si="153"/>
        <v>163</v>
      </c>
      <c r="AP358">
        <v>157.4</v>
      </c>
      <c r="AQ358">
        <f t="shared" si="154"/>
        <v>157.4</v>
      </c>
      <c r="AR358">
        <v>167.2</v>
      </c>
      <c r="AS358">
        <f t="shared" si="155"/>
        <v>167.2</v>
      </c>
      <c r="AT358">
        <v>153.1</v>
      </c>
      <c r="AU358">
        <f t="shared" si="156"/>
        <v>153.1</v>
      </c>
      <c r="AV358">
        <v>159.5</v>
      </c>
      <c r="AW358">
        <f t="shared" si="157"/>
        <v>159.5</v>
      </c>
      <c r="AX358">
        <v>162</v>
      </c>
      <c r="AY358">
        <f t="shared" si="158"/>
        <v>162</v>
      </c>
      <c r="AZ358">
        <v>164.2</v>
      </c>
      <c r="BA358">
        <f t="shared" si="159"/>
        <v>164.2</v>
      </c>
      <c r="BB358">
        <v>159.4</v>
      </c>
      <c r="BC358">
        <f t="shared" si="160"/>
        <v>159.4</v>
      </c>
      <c r="BD358">
        <v>165.5</v>
      </c>
      <c r="BE358">
        <f t="shared" si="161"/>
        <v>165.5</v>
      </c>
      <c r="BG358" t="s">
        <v>34</v>
      </c>
      <c r="BH358">
        <v>2022</v>
      </c>
      <c r="BI358" t="s">
        <v>46</v>
      </c>
      <c r="BJ358">
        <v>170.7</v>
      </c>
      <c r="BK358">
        <f t="shared" si="135"/>
        <v>170.7</v>
      </c>
      <c r="BM358" t="s">
        <v>33</v>
      </c>
      <c r="BN358">
        <v>165.5</v>
      </c>
    </row>
    <row r="359" spans="1:66" x14ac:dyDescent="0.3">
      <c r="A359" t="s">
        <v>33</v>
      </c>
      <c r="B359">
        <v>2022</v>
      </c>
      <c r="C359" t="s">
        <v>36</v>
      </c>
      <c r="D359">
        <v>153.69999999999999</v>
      </c>
      <c r="E359">
        <f t="shared" si="136"/>
        <v>153.69999999999999</v>
      </c>
      <c r="F359">
        <v>215.8</v>
      </c>
      <c r="G359">
        <f t="shared" si="137"/>
        <v>215.8</v>
      </c>
      <c r="H359">
        <v>167.7</v>
      </c>
      <c r="I359">
        <f t="shared" si="138"/>
        <v>167.7</v>
      </c>
      <c r="J359">
        <v>162.6</v>
      </c>
      <c r="K359">
        <f t="shared" si="139"/>
        <v>162.6</v>
      </c>
      <c r="L359">
        <v>180</v>
      </c>
      <c r="M359">
        <f t="shared" si="140"/>
        <v>180</v>
      </c>
      <c r="N359">
        <v>159.6</v>
      </c>
      <c r="O359">
        <f t="shared" si="141"/>
        <v>159.6</v>
      </c>
      <c r="P359">
        <v>188.4</v>
      </c>
      <c r="Q359">
        <f t="shared" si="142"/>
        <v>188.4</v>
      </c>
      <c r="R359">
        <v>163.4</v>
      </c>
      <c r="S359">
        <f t="shared" si="143"/>
        <v>163.4</v>
      </c>
      <c r="T359">
        <v>120.3</v>
      </c>
      <c r="U359">
        <f t="shared" si="144"/>
        <v>120.3</v>
      </c>
      <c r="V359">
        <v>174.7</v>
      </c>
      <c r="W359">
        <f t="shared" si="145"/>
        <v>174.7</v>
      </c>
      <c r="X359">
        <v>157.1</v>
      </c>
      <c r="Y359">
        <f t="shared" si="146"/>
        <v>157.1</v>
      </c>
      <c r="Z359">
        <v>181.5</v>
      </c>
      <c r="AA359">
        <f t="shared" si="147"/>
        <v>181.5</v>
      </c>
      <c r="AB359">
        <v>171.5</v>
      </c>
      <c r="AC359">
        <f t="shared" si="148"/>
        <v>171.5</v>
      </c>
      <c r="AD359">
        <v>197.5</v>
      </c>
      <c r="AE359">
        <f t="shared" si="149"/>
        <v>197.5</v>
      </c>
      <c r="AF359">
        <v>167.1</v>
      </c>
      <c r="AG359">
        <f t="shared" si="150"/>
        <v>167.1</v>
      </c>
      <c r="AH359">
        <v>152.6</v>
      </c>
      <c r="AI359">
        <f t="shared" si="151"/>
        <v>152.6</v>
      </c>
      <c r="AJ359">
        <v>164.9</v>
      </c>
      <c r="AK359">
        <f t="shared" si="152"/>
        <v>164.9</v>
      </c>
      <c r="AL359">
        <v>165.3</v>
      </c>
      <c r="AN359">
        <v>164.5</v>
      </c>
      <c r="AO359">
        <f t="shared" si="153"/>
        <v>164.5</v>
      </c>
      <c r="AP359">
        <v>158.6</v>
      </c>
      <c r="AQ359">
        <f t="shared" si="154"/>
        <v>158.6</v>
      </c>
      <c r="AR359">
        <v>168.2</v>
      </c>
      <c r="AS359">
        <f t="shared" si="155"/>
        <v>168.2</v>
      </c>
      <c r="AT359">
        <v>154.19999999999999</v>
      </c>
      <c r="AU359">
        <f t="shared" si="156"/>
        <v>154.19999999999999</v>
      </c>
      <c r="AV359">
        <v>160.80000000000001</v>
      </c>
      <c r="AW359">
        <f t="shared" si="157"/>
        <v>160.80000000000001</v>
      </c>
      <c r="AX359">
        <v>162.69999999999999</v>
      </c>
      <c r="AY359">
        <f t="shared" si="158"/>
        <v>162.69999999999999</v>
      </c>
      <c r="AZ359">
        <v>166.8</v>
      </c>
      <c r="BA359">
        <f t="shared" si="159"/>
        <v>166.8</v>
      </c>
      <c r="BB359">
        <v>160.6</v>
      </c>
      <c r="BC359">
        <f t="shared" si="160"/>
        <v>160.6</v>
      </c>
      <c r="BD359">
        <v>166.5</v>
      </c>
      <c r="BE359">
        <f t="shared" si="161"/>
        <v>166.5</v>
      </c>
      <c r="BG359" t="s">
        <v>30</v>
      </c>
      <c r="BH359">
        <v>2023</v>
      </c>
      <c r="BI359" t="s">
        <v>31</v>
      </c>
      <c r="BJ359" t="s">
        <v>32</v>
      </c>
      <c r="BK359">
        <f t="shared" si="135"/>
        <v>172.1</v>
      </c>
      <c r="BM359" t="s">
        <v>33</v>
      </c>
      <c r="BN359">
        <v>165.3</v>
      </c>
    </row>
    <row r="360" spans="1:66" x14ac:dyDescent="0.3">
      <c r="A360" t="s">
        <v>33</v>
      </c>
      <c r="B360">
        <v>2022</v>
      </c>
      <c r="C360" t="s">
        <v>37</v>
      </c>
      <c r="D360">
        <v>155.4</v>
      </c>
      <c r="E360">
        <f t="shared" si="136"/>
        <v>155.4</v>
      </c>
      <c r="F360">
        <v>215.8</v>
      </c>
      <c r="G360">
        <f t="shared" si="137"/>
        <v>215.8</v>
      </c>
      <c r="H360">
        <v>164.6</v>
      </c>
      <c r="I360">
        <f t="shared" si="138"/>
        <v>164.6</v>
      </c>
      <c r="J360">
        <v>164.2</v>
      </c>
      <c r="K360">
        <f t="shared" si="139"/>
        <v>164.2</v>
      </c>
      <c r="L360">
        <v>186</v>
      </c>
      <c r="M360">
        <f t="shared" si="140"/>
        <v>186</v>
      </c>
      <c r="N360">
        <v>175.9</v>
      </c>
      <c r="O360">
        <f t="shared" si="141"/>
        <v>175.9</v>
      </c>
      <c r="P360">
        <v>190.7</v>
      </c>
      <c r="Q360">
        <f t="shared" si="142"/>
        <v>190.7</v>
      </c>
      <c r="R360">
        <v>164</v>
      </c>
      <c r="S360">
        <f t="shared" si="143"/>
        <v>164</v>
      </c>
      <c r="T360">
        <v>120.5</v>
      </c>
      <c r="U360">
        <f t="shared" si="144"/>
        <v>120.5</v>
      </c>
      <c r="V360">
        <v>178</v>
      </c>
      <c r="W360">
        <f t="shared" si="145"/>
        <v>178</v>
      </c>
      <c r="X360">
        <v>157.5</v>
      </c>
      <c r="Y360">
        <f t="shared" si="146"/>
        <v>157.5</v>
      </c>
      <c r="Z360">
        <v>183.3</v>
      </c>
      <c r="AA360">
        <f t="shared" si="147"/>
        <v>183.3</v>
      </c>
      <c r="AB360">
        <v>174.5</v>
      </c>
      <c r="AC360">
        <f t="shared" si="148"/>
        <v>174.5</v>
      </c>
      <c r="AD360">
        <v>197.1</v>
      </c>
      <c r="AE360">
        <f t="shared" si="149"/>
        <v>197.1</v>
      </c>
      <c r="AF360">
        <v>168.4</v>
      </c>
      <c r="AG360">
        <f t="shared" si="150"/>
        <v>168.4</v>
      </c>
      <c r="AH360">
        <v>154.5</v>
      </c>
      <c r="AI360">
        <f t="shared" si="151"/>
        <v>154.5</v>
      </c>
      <c r="AJ360">
        <v>166.3</v>
      </c>
      <c r="AK360">
        <f t="shared" si="152"/>
        <v>166.3</v>
      </c>
      <c r="AL360">
        <v>167</v>
      </c>
      <c r="AN360">
        <v>170.5</v>
      </c>
      <c r="AO360">
        <f t="shared" si="153"/>
        <v>170.5</v>
      </c>
      <c r="AP360">
        <v>159.80000000000001</v>
      </c>
      <c r="AQ360">
        <f t="shared" si="154"/>
        <v>159.80000000000001</v>
      </c>
      <c r="AR360">
        <v>169</v>
      </c>
      <c r="AS360">
        <f t="shared" si="155"/>
        <v>169</v>
      </c>
      <c r="AT360">
        <v>159.30000000000001</v>
      </c>
      <c r="AU360">
        <f t="shared" si="156"/>
        <v>159.30000000000001</v>
      </c>
      <c r="AV360">
        <v>162.19999999999999</v>
      </c>
      <c r="AW360">
        <f t="shared" si="157"/>
        <v>162.19999999999999</v>
      </c>
      <c r="AX360">
        <v>164</v>
      </c>
      <c r="AY360">
        <f t="shared" si="158"/>
        <v>164</v>
      </c>
      <c r="AZ360">
        <v>168.4</v>
      </c>
      <c r="BA360">
        <f t="shared" si="159"/>
        <v>168.4</v>
      </c>
      <c r="BB360">
        <v>163.1</v>
      </c>
      <c r="BC360">
        <f t="shared" si="160"/>
        <v>163.1</v>
      </c>
      <c r="BD360">
        <v>169.2</v>
      </c>
      <c r="BE360">
        <f t="shared" si="161"/>
        <v>169.2</v>
      </c>
      <c r="BG360" t="s">
        <v>33</v>
      </c>
      <c r="BH360">
        <v>2023</v>
      </c>
      <c r="BI360" t="s">
        <v>31</v>
      </c>
      <c r="BJ360">
        <v>172.1</v>
      </c>
      <c r="BK360">
        <f t="shared" si="135"/>
        <v>172.1</v>
      </c>
      <c r="BM360" t="s">
        <v>33</v>
      </c>
      <c r="BN360">
        <v>167</v>
      </c>
    </row>
    <row r="361" spans="1:66" x14ac:dyDescent="0.3">
      <c r="A361" t="s">
        <v>33</v>
      </c>
      <c r="B361">
        <v>2022</v>
      </c>
      <c r="C361" t="s">
        <v>38</v>
      </c>
      <c r="D361">
        <v>156.69999999999999</v>
      </c>
      <c r="E361">
        <f t="shared" si="136"/>
        <v>156.69999999999999</v>
      </c>
      <c r="F361">
        <v>221.2</v>
      </c>
      <c r="G361">
        <f t="shared" si="137"/>
        <v>221.2</v>
      </c>
      <c r="H361">
        <v>164.1</v>
      </c>
      <c r="I361">
        <f t="shared" si="138"/>
        <v>164.1</v>
      </c>
      <c r="J361">
        <v>165.4</v>
      </c>
      <c r="K361">
        <f t="shared" si="139"/>
        <v>165.4</v>
      </c>
      <c r="L361">
        <v>189.5</v>
      </c>
      <c r="M361">
        <f t="shared" si="140"/>
        <v>189.5</v>
      </c>
      <c r="N361">
        <v>174.5</v>
      </c>
      <c r="O361">
        <f t="shared" si="141"/>
        <v>174.5</v>
      </c>
      <c r="P361">
        <v>203.2</v>
      </c>
      <c r="Q361">
        <f t="shared" si="142"/>
        <v>203.2</v>
      </c>
      <c r="R361">
        <v>164.1</v>
      </c>
      <c r="S361">
        <f t="shared" si="143"/>
        <v>164.1</v>
      </c>
      <c r="T361">
        <v>121.2</v>
      </c>
      <c r="U361">
        <f t="shared" si="144"/>
        <v>121.2</v>
      </c>
      <c r="V361">
        <v>181.4</v>
      </c>
      <c r="W361">
        <f t="shared" si="145"/>
        <v>181.4</v>
      </c>
      <c r="X361">
        <v>158.5</v>
      </c>
      <c r="Y361">
        <f t="shared" si="146"/>
        <v>158.5</v>
      </c>
      <c r="Z361">
        <v>184.9</v>
      </c>
      <c r="AA361">
        <f t="shared" si="147"/>
        <v>184.9</v>
      </c>
      <c r="AB361">
        <v>177.5</v>
      </c>
      <c r="AC361">
        <f t="shared" si="148"/>
        <v>177.5</v>
      </c>
      <c r="AD361">
        <v>197.5</v>
      </c>
      <c r="AE361">
        <f t="shared" si="149"/>
        <v>197.5</v>
      </c>
      <c r="AF361">
        <v>170</v>
      </c>
      <c r="AG361">
        <f t="shared" si="150"/>
        <v>170</v>
      </c>
      <c r="AH361">
        <v>155.9</v>
      </c>
      <c r="AI361">
        <f t="shared" si="151"/>
        <v>155.9</v>
      </c>
      <c r="AJ361">
        <v>167.8</v>
      </c>
      <c r="AK361">
        <f t="shared" si="152"/>
        <v>167.8</v>
      </c>
      <c r="AL361">
        <v>167.5</v>
      </c>
      <c r="AN361">
        <v>173.5</v>
      </c>
      <c r="AO361">
        <f t="shared" si="153"/>
        <v>173.5</v>
      </c>
      <c r="AP361">
        <v>161.1</v>
      </c>
      <c r="AQ361">
        <f t="shared" si="154"/>
        <v>161.1</v>
      </c>
      <c r="AR361">
        <v>170.1</v>
      </c>
      <c r="AS361">
        <f t="shared" si="155"/>
        <v>170.1</v>
      </c>
      <c r="AT361">
        <v>159.4</v>
      </c>
      <c r="AU361">
        <f t="shared" si="156"/>
        <v>159.4</v>
      </c>
      <c r="AV361">
        <v>163.19999999999999</v>
      </c>
      <c r="AW361">
        <f t="shared" si="157"/>
        <v>163.19999999999999</v>
      </c>
      <c r="AX361">
        <v>165.2</v>
      </c>
      <c r="AY361">
        <f t="shared" si="158"/>
        <v>165.2</v>
      </c>
      <c r="AZ361">
        <v>168.2</v>
      </c>
      <c r="BA361">
        <f t="shared" si="159"/>
        <v>168.2</v>
      </c>
      <c r="BB361">
        <v>163.80000000000001</v>
      </c>
      <c r="BC361">
        <f t="shared" si="160"/>
        <v>163.80000000000001</v>
      </c>
      <c r="BD361">
        <v>170.8</v>
      </c>
      <c r="BE361">
        <f t="shared" si="161"/>
        <v>170.8</v>
      </c>
      <c r="BG361" t="s">
        <v>34</v>
      </c>
      <c r="BH361">
        <v>2023</v>
      </c>
      <c r="BI361" t="s">
        <v>31</v>
      </c>
      <c r="BJ361">
        <v>172.1</v>
      </c>
      <c r="BK361">
        <f t="shared" si="135"/>
        <v>172.1</v>
      </c>
      <c r="BM361" t="s">
        <v>33</v>
      </c>
      <c r="BN361">
        <v>167.5</v>
      </c>
    </row>
    <row r="362" spans="1:66" x14ac:dyDescent="0.3">
      <c r="A362" t="s">
        <v>33</v>
      </c>
      <c r="B362">
        <v>2022</v>
      </c>
      <c r="C362" t="s">
        <v>39</v>
      </c>
      <c r="D362">
        <v>157.5</v>
      </c>
      <c r="E362">
        <f t="shared" si="136"/>
        <v>157.5</v>
      </c>
      <c r="F362">
        <v>223.4</v>
      </c>
      <c r="G362">
        <f t="shared" si="137"/>
        <v>223.4</v>
      </c>
      <c r="H362">
        <v>172.8</v>
      </c>
      <c r="I362">
        <f t="shared" si="138"/>
        <v>172.8</v>
      </c>
      <c r="J362">
        <v>166.4</v>
      </c>
      <c r="K362">
        <f t="shared" si="139"/>
        <v>166.4</v>
      </c>
      <c r="L362">
        <v>188.6</v>
      </c>
      <c r="M362">
        <f t="shared" si="140"/>
        <v>188.6</v>
      </c>
      <c r="N362">
        <v>174.1</v>
      </c>
      <c r="O362">
        <f t="shared" si="141"/>
        <v>174.1</v>
      </c>
      <c r="P362">
        <v>211.5</v>
      </c>
      <c r="Q362">
        <f t="shared" si="142"/>
        <v>211.5</v>
      </c>
      <c r="R362">
        <v>163.6</v>
      </c>
      <c r="S362">
        <f t="shared" si="143"/>
        <v>163.6</v>
      </c>
      <c r="T362">
        <v>121.4</v>
      </c>
      <c r="U362">
        <f t="shared" si="144"/>
        <v>121.4</v>
      </c>
      <c r="V362">
        <v>183.5</v>
      </c>
      <c r="W362">
        <f t="shared" si="145"/>
        <v>183.5</v>
      </c>
      <c r="X362">
        <v>159.1</v>
      </c>
      <c r="Y362">
        <f t="shared" si="146"/>
        <v>159.1</v>
      </c>
      <c r="Z362">
        <v>186.3</v>
      </c>
      <c r="AA362">
        <f t="shared" si="147"/>
        <v>186.3</v>
      </c>
      <c r="AB362">
        <v>179.3</v>
      </c>
      <c r="AC362">
        <f t="shared" si="148"/>
        <v>179.3</v>
      </c>
      <c r="AD362">
        <v>198.3</v>
      </c>
      <c r="AE362">
        <f t="shared" si="149"/>
        <v>198.3</v>
      </c>
      <c r="AF362">
        <v>171.6</v>
      </c>
      <c r="AG362">
        <f t="shared" si="150"/>
        <v>171.6</v>
      </c>
      <c r="AH362">
        <v>157.4</v>
      </c>
      <c r="AI362">
        <f t="shared" si="151"/>
        <v>157.4</v>
      </c>
      <c r="AJ362">
        <v>169.4</v>
      </c>
      <c r="AK362">
        <f t="shared" si="152"/>
        <v>169.4</v>
      </c>
      <c r="AL362">
        <v>166.8</v>
      </c>
      <c r="AN362">
        <v>174.9</v>
      </c>
      <c r="AO362">
        <f t="shared" si="153"/>
        <v>174.9</v>
      </c>
      <c r="AP362">
        <v>162.1</v>
      </c>
      <c r="AQ362">
        <f t="shared" si="154"/>
        <v>162.1</v>
      </c>
      <c r="AR362">
        <v>170.9</v>
      </c>
      <c r="AS362">
        <f t="shared" si="155"/>
        <v>170.9</v>
      </c>
      <c r="AT362">
        <v>157.19999999999999</v>
      </c>
      <c r="AU362">
        <f t="shared" si="156"/>
        <v>157.19999999999999</v>
      </c>
      <c r="AV362">
        <v>164.1</v>
      </c>
      <c r="AW362">
        <f t="shared" si="157"/>
        <v>164.1</v>
      </c>
      <c r="AX362">
        <v>166.5</v>
      </c>
      <c r="AY362">
        <f t="shared" si="158"/>
        <v>166.5</v>
      </c>
      <c r="AZ362">
        <v>169.2</v>
      </c>
      <c r="BA362">
        <f t="shared" si="159"/>
        <v>169.2</v>
      </c>
      <c r="BB362">
        <v>163.80000000000001</v>
      </c>
      <c r="BC362">
        <f t="shared" si="160"/>
        <v>163.80000000000001</v>
      </c>
      <c r="BD362">
        <v>171.4</v>
      </c>
      <c r="BE362">
        <f t="shared" si="161"/>
        <v>171.4</v>
      </c>
      <c r="BG362" t="s">
        <v>30</v>
      </c>
      <c r="BH362">
        <v>2023</v>
      </c>
      <c r="BI362" t="s">
        <v>35</v>
      </c>
      <c r="BJ362" t="s">
        <v>32</v>
      </c>
      <c r="BK362">
        <f t="shared" si="135"/>
        <v>173.5</v>
      </c>
      <c r="BM362" t="s">
        <v>33</v>
      </c>
      <c r="BN362">
        <v>166.8</v>
      </c>
    </row>
    <row r="363" spans="1:66" x14ac:dyDescent="0.3">
      <c r="A363" t="s">
        <v>33</v>
      </c>
      <c r="B363">
        <v>2022</v>
      </c>
      <c r="C363" t="s">
        <v>40</v>
      </c>
      <c r="D363">
        <v>159.30000000000001</v>
      </c>
      <c r="E363">
        <f t="shared" si="136"/>
        <v>159.30000000000001</v>
      </c>
      <c r="F363">
        <v>217.1</v>
      </c>
      <c r="G363">
        <f t="shared" si="137"/>
        <v>217.1</v>
      </c>
      <c r="H363">
        <v>176.6</v>
      </c>
      <c r="I363">
        <f t="shared" si="138"/>
        <v>176.6</v>
      </c>
      <c r="J363">
        <v>167.1</v>
      </c>
      <c r="K363">
        <f t="shared" si="139"/>
        <v>167.1</v>
      </c>
      <c r="L363">
        <v>184.8</v>
      </c>
      <c r="M363">
        <f t="shared" si="140"/>
        <v>184.8</v>
      </c>
      <c r="N363">
        <v>179.5</v>
      </c>
      <c r="O363">
        <f t="shared" si="141"/>
        <v>179.5</v>
      </c>
      <c r="P363">
        <v>208.5</v>
      </c>
      <c r="Q363">
        <f t="shared" si="142"/>
        <v>208.5</v>
      </c>
      <c r="R363">
        <v>164</v>
      </c>
      <c r="S363">
        <f t="shared" si="143"/>
        <v>164</v>
      </c>
      <c r="T363">
        <v>121.5</v>
      </c>
      <c r="U363">
        <f t="shared" si="144"/>
        <v>121.5</v>
      </c>
      <c r="V363">
        <v>186.3</v>
      </c>
      <c r="W363">
        <f t="shared" si="145"/>
        <v>186.3</v>
      </c>
      <c r="X363">
        <v>159.80000000000001</v>
      </c>
      <c r="Y363">
        <f t="shared" si="146"/>
        <v>159.80000000000001</v>
      </c>
      <c r="Z363">
        <v>187.7</v>
      </c>
      <c r="AA363">
        <f t="shared" si="147"/>
        <v>187.7</v>
      </c>
      <c r="AB363">
        <v>179.4</v>
      </c>
      <c r="AC363">
        <f t="shared" si="148"/>
        <v>179.4</v>
      </c>
      <c r="AD363">
        <v>198.6</v>
      </c>
      <c r="AE363">
        <f t="shared" si="149"/>
        <v>198.6</v>
      </c>
      <c r="AF363">
        <v>172.7</v>
      </c>
      <c r="AG363">
        <f t="shared" si="150"/>
        <v>172.7</v>
      </c>
      <c r="AH363">
        <v>158.69999999999999</v>
      </c>
      <c r="AI363">
        <f t="shared" si="151"/>
        <v>158.69999999999999</v>
      </c>
      <c r="AJ363">
        <v>170.6</v>
      </c>
      <c r="AK363">
        <f t="shared" si="152"/>
        <v>170.6</v>
      </c>
      <c r="AL363">
        <v>167.8</v>
      </c>
      <c r="AN363">
        <v>179.5</v>
      </c>
      <c r="AO363">
        <f t="shared" si="153"/>
        <v>179.5</v>
      </c>
      <c r="AP363">
        <v>163.1</v>
      </c>
      <c r="AQ363">
        <f t="shared" si="154"/>
        <v>163.1</v>
      </c>
      <c r="AR363">
        <v>171.7</v>
      </c>
      <c r="AS363">
        <f t="shared" si="155"/>
        <v>171.7</v>
      </c>
      <c r="AT363">
        <v>157.4</v>
      </c>
      <c r="AU363">
        <f t="shared" si="156"/>
        <v>157.4</v>
      </c>
      <c r="AV363">
        <v>164.6</v>
      </c>
      <c r="AW363">
        <f t="shared" si="157"/>
        <v>164.6</v>
      </c>
      <c r="AX363">
        <v>169.1</v>
      </c>
      <c r="AY363">
        <f t="shared" si="158"/>
        <v>169.1</v>
      </c>
      <c r="AZ363">
        <v>169.8</v>
      </c>
      <c r="BA363">
        <f t="shared" si="159"/>
        <v>169.8</v>
      </c>
      <c r="BB363">
        <v>164.7</v>
      </c>
      <c r="BC363">
        <f t="shared" si="160"/>
        <v>164.7</v>
      </c>
      <c r="BD363">
        <v>172.3</v>
      </c>
      <c r="BE363">
        <f t="shared" si="161"/>
        <v>172.3</v>
      </c>
      <c r="BG363" t="s">
        <v>33</v>
      </c>
      <c r="BH363">
        <v>2023</v>
      </c>
      <c r="BI363" t="s">
        <v>35</v>
      </c>
      <c r="BJ363">
        <v>173.5</v>
      </c>
      <c r="BK363">
        <f t="shared" si="135"/>
        <v>173.5</v>
      </c>
      <c r="BM363" t="s">
        <v>33</v>
      </c>
      <c r="BN363">
        <v>167.8</v>
      </c>
    </row>
    <row r="364" spans="1:66" x14ac:dyDescent="0.3">
      <c r="A364" t="s">
        <v>33</v>
      </c>
      <c r="B364">
        <v>2022</v>
      </c>
      <c r="C364" t="s">
        <v>41</v>
      </c>
      <c r="D364">
        <v>162.1</v>
      </c>
      <c r="E364">
        <f t="shared" si="136"/>
        <v>162.1</v>
      </c>
      <c r="F364">
        <v>210.9</v>
      </c>
      <c r="G364">
        <f t="shared" si="137"/>
        <v>210.9</v>
      </c>
      <c r="H364">
        <v>170.6</v>
      </c>
      <c r="I364">
        <f t="shared" si="138"/>
        <v>170.6</v>
      </c>
      <c r="J364">
        <v>168.4</v>
      </c>
      <c r="K364">
        <f t="shared" si="139"/>
        <v>168.4</v>
      </c>
      <c r="L364">
        <v>182.5</v>
      </c>
      <c r="M364">
        <f t="shared" si="140"/>
        <v>182.5</v>
      </c>
      <c r="N364">
        <v>177.1</v>
      </c>
      <c r="O364">
        <f t="shared" si="141"/>
        <v>177.1</v>
      </c>
      <c r="P364">
        <v>213.1</v>
      </c>
      <c r="Q364">
        <f t="shared" si="142"/>
        <v>213.1</v>
      </c>
      <c r="R364">
        <v>167.3</v>
      </c>
      <c r="S364">
        <f t="shared" si="143"/>
        <v>167.3</v>
      </c>
      <c r="T364">
        <v>122.2</v>
      </c>
      <c r="U364">
        <f t="shared" si="144"/>
        <v>122.2</v>
      </c>
      <c r="V364">
        <v>189.7</v>
      </c>
      <c r="W364">
        <f t="shared" si="145"/>
        <v>189.7</v>
      </c>
      <c r="X364">
        <v>160.5</v>
      </c>
      <c r="Y364">
        <f t="shared" si="146"/>
        <v>160.5</v>
      </c>
      <c r="Z364">
        <v>188.9</v>
      </c>
      <c r="AA364">
        <f t="shared" si="147"/>
        <v>188.9</v>
      </c>
      <c r="AB364">
        <v>180.4</v>
      </c>
      <c r="AC364">
        <f t="shared" si="148"/>
        <v>180.4</v>
      </c>
      <c r="AD364">
        <v>198.7</v>
      </c>
      <c r="AE364">
        <f t="shared" si="149"/>
        <v>198.7</v>
      </c>
      <c r="AF364">
        <v>173.7</v>
      </c>
      <c r="AG364">
        <f t="shared" si="150"/>
        <v>173.7</v>
      </c>
      <c r="AH364">
        <v>160</v>
      </c>
      <c r="AI364">
        <f t="shared" si="151"/>
        <v>160</v>
      </c>
      <c r="AJ364">
        <v>171.6</v>
      </c>
      <c r="AK364">
        <f t="shared" si="152"/>
        <v>171.6</v>
      </c>
      <c r="AL364">
        <v>169</v>
      </c>
      <c r="AN364">
        <v>178.4</v>
      </c>
      <c r="AO364">
        <f t="shared" si="153"/>
        <v>178.4</v>
      </c>
      <c r="AP364">
        <v>164.2</v>
      </c>
      <c r="AQ364">
        <f t="shared" si="154"/>
        <v>164.2</v>
      </c>
      <c r="AR364">
        <v>172.6</v>
      </c>
      <c r="AS364">
        <f t="shared" si="155"/>
        <v>172.6</v>
      </c>
      <c r="AT364">
        <v>157.69999999999999</v>
      </c>
      <c r="AU364">
        <f t="shared" si="156"/>
        <v>157.69999999999999</v>
      </c>
      <c r="AV364">
        <v>165.1</v>
      </c>
      <c r="AW364">
        <f t="shared" si="157"/>
        <v>165.1</v>
      </c>
      <c r="AX364">
        <v>169.9</v>
      </c>
      <c r="AY364">
        <f t="shared" si="158"/>
        <v>169.9</v>
      </c>
      <c r="AZ364">
        <v>171.4</v>
      </c>
      <c r="BA364">
        <f t="shared" si="159"/>
        <v>171.4</v>
      </c>
      <c r="BB364">
        <v>165.4</v>
      </c>
      <c r="BC364">
        <f t="shared" si="160"/>
        <v>165.4</v>
      </c>
      <c r="BD364">
        <v>173.1</v>
      </c>
      <c r="BE364">
        <f t="shared" si="161"/>
        <v>173.1</v>
      </c>
      <c r="BG364" t="s">
        <v>34</v>
      </c>
      <c r="BH364">
        <v>2023</v>
      </c>
      <c r="BI364" t="s">
        <v>35</v>
      </c>
      <c r="BJ364">
        <v>173.5</v>
      </c>
      <c r="BK364">
        <f t="shared" si="135"/>
        <v>173.5</v>
      </c>
      <c r="BM364" t="s">
        <v>33</v>
      </c>
      <c r="BN364">
        <v>169</v>
      </c>
    </row>
    <row r="365" spans="1:66" x14ac:dyDescent="0.3">
      <c r="A365" t="s">
        <v>33</v>
      </c>
      <c r="B365">
        <v>2022</v>
      </c>
      <c r="C365" t="s">
        <v>42</v>
      </c>
      <c r="D365">
        <v>164.9</v>
      </c>
      <c r="E365">
        <f t="shared" si="136"/>
        <v>164.9</v>
      </c>
      <c r="F365">
        <v>213.7</v>
      </c>
      <c r="G365">
        <f t="shared" si="137"/>
        <v>213.7</v>
      </c>
      <c r="H365">
        <v>170.9</v>
      </c>
      <c r="I365">
        <f t="shared" si="138"/>
        <v>170.9</v>
      </c>
      <c r="J365">
        <v>170.1</v>
      </c>
      <c r="K365">
        <f t="shared" si="139"/>
        <v>170.1</v>
      </c>
      <c r="L365">
        <v>179.3</v>
      </c>
      <c r="M365">
        <f t="shared" si="140"/>
        <v>179.3</v>
      </c>
      <c r="N365">
        <v>167.5</v>
      </c>
      <c r="O365">
        <f t="shared" si="141"/>
        <v>167.5</v>
      </c>
      <c r="P365">
        <v>220.8</v>
      </c>
      <c r="Q365">
        <f t="shared" si="142"/>
        <v>220.8</v>
      </c>
      <c r="R365">
        <v>169.2</v>
      </c>
      <c r="S365">
        <f t="shared" si="143"/>
        <v>169.2</v>
      </c>
      <c r="T365">
        <v>123.1</v>
      </c>
      <c r="U365">
        <f t="shared" si="144"/>
        <v>123.1</v>
      </c>
      <c r="V365">
        <v>193.6</v>
      </c>
      <c r="W365">
        <f t="shared" si="145"/>
        <v>193.6</v>
      </c>
      <c r="X365">
        <v>161.1</v>
      </c>
      <c r="Y365">
        <f t="shared" si="146"/>
        <v>161.1</v>
      </c>
      <c r="Z365">
        <v>190.4</v>
      </c>
      <c r="AA365">
        <f t="shared" si="147"/>
        <v>190.4</v>
      </c>
      <c r="AB365">
        <v>181.8</v>
      </c>
      <c r="AC365">
        <f t="shared" si="148"/>
        <v>181.8</v>
      </c>
      <c r="AD365">
        <v>199.7</v>
      </c>
      <c r="AE365">
        <f t="shared" si="149"/>
        <v>199.7</v>
      </c>
      <c r="AF365">
        <v>175</v>
      </c>
      <c r="AG365">
        <f t="shared" si="150"/>
        <v>175</v>
      </c>
      <c r="AH365">
        <v>161.69999999999999</v>
      </c>
      <c r="AI365">
        <f t="shared" si="151"/>
        <v>161.69999999999999</v>
      </c>
      <c r="AJ365">
        <v>173</v>
      </c>
      <c r="AK365">
        <f t="shared" si="152"/>
        <v>173</v>
      </c>
      <c r="AL365">
        <v>169.5</v>
      </c>
      <c r="AN365">
        <v>179.2</v>
      </c>
      <c r="AO365">
        <f t="shared" si="153"/>
        <v>179.2</v>
      </c>
      <c r="AP365">
        <v>165</v>
      </c>
      <c r="AQ365">
        <f t="shared" si="154"/>
        <v>165</v>
      </c>
      <c r="AR365">
        <v>173.8</v>
      </c>
      <c r="AS365">
        <f t="shared" si="155"/>
        <v>173.8</v>
      </c>
      <c r="AT365">
        <v>158.19999999999999</v>
      </c>
      <c r="AU365">
        <f t="shared" si="156"/>
        <v>158.19999999999999</v>
      </c>
      <c r="AV365">
        <v>165.8</v>
      </c>
      <c r="AW365">
        <f t="shared" si="157"/>
        <v>165.8</v>
      </c>
      <c r="AX365">
        <v>170.9</v>
      </c>
      <c r="AY365">
        <f t="shared" si="158"/>
        <v>170.9</v>
      </c>
      <c r="AZ365">
        <v>171.1</v>
      </c>
      <c r="BA365">
        <f t="shared" si="159"/>
        <v>171.1</v>
      </c>
      <c r="BB365">
        <v>166.1</v>
      </c>
      <c r="BC365">
        <f t="shared" si="160"/>
        <v>166.1</v>
      </c>
      <c r="BD365">
        <v>174.1</v>
      </c>
      <c r="BE365">
        <f t="shared" si="161"/>
        <v>174.1</v>
      </c>
      <c r="BG365" t="s">
        <v>30</v>
      </c>
      <c r="BH365">
        <v>2023</v>
      </c>
      <c r="BI365" t="s">
        <v>36</v>
      </c>
      <c r="BJ365" t="s">
        <v>32</v>
      </c>
      <c r="BK365">
        <f t="shared" si="135"/>
        <v>173.5</v>
      </c>
      <c r="BM365" t="s">
        <v>33</v>
      </c>
      <c r="BN365">
        <v>169.5</v>
      </c>
    </row>
    <row r="366" spans="1:66" x14ac:dyDescent="0.3">
      <c r="A366" t="s">
        <v>33</v>
      </c>
      <c r="B366">
        <v>2022</v>
      </c>
      <c r="C366" t="s">
        <v>43</v>
      </c>
      <c r="D366">
        <v>166.4</v>
      </c>
      <c r="E366">
        <f t="shared" si="136"/>
        <v>166.4</v>
      </c>
      <c r="F366">
        <v>214.9</v>
      </c>
      <c r="G366">
        <f t="shared" si="137"/>
        <v>214.9</v>
      </c>
      <c r="H366">
        <v>171.9</v>
      </c>
      <c r="I366">
        <f t="shared" si="138"/>
        <v>171.9</v>
      </c>
      <c r="J366">
        <v>171</v>
      </c>
      <c r="K366">
        <f t="shared" si="139"/>
        <v>171</v>
      </c>
      <c r="L366">
        <v>177.7</v>
      </c>
      <c r="M366">
        <f t="shared" si="140"/>
        <v>177.7</v>
      </c>
      <c r="N366">
        <v>165.7</v>
      </c>
      <c r="O366">
        <f t="shared" si="141"/>
        <v>165.7</v>
      </c>
      <c r="P366">
        <v>228.6</v>
      </c>
      <c r="Q366">
        <f t="shared" si="142"/>
        <v>228.6</v>
      </c>
      <c r="R366">
        <v>169.9</v>
      </c>
      <c r="S366">
        <f t="shared" si="143"/>
        <v>169.9</v>
      </c>
      <c r="T366">
        <v>123.4</v>
      </c>
      <c r="U366">
        <f t="shared" si="144"/>
        <v>123.4</v>
      </c>
      <c r="V366">
        <v>196.4</v>
      </c>
      <c r="W366">
        <f t="shared" si="145"/>
        <v>196.4</v>
      </c>
      <c r="X366">
        <v>161.6</v>
      </c>
      <c r="Y366">
        <f t="shared" si="146"/>
        <v>161.6</v>
      </c>
      <c r="Z366">
        <v>191.5</v>
      </c>
      <c r="AA366">
        <f t="shared" si="147"/>
        <v>191.5</v>
      </c>
      <c r="AB366">
        <v>183.3</v>
      </c>
      <c r="AC366">
        <f t="shared" si="148"/>
        <v>183.3</v>
      </c>
      <c r="AD366">
        <v>200.1</v>
      </c>
      <c r="AE366">
        <f t="shared" si="149"/>
        <v>200.1</v>
      </c>
      <c r="AF366">
        <v>175.5</v>
      </c>
      <c r="AG366">
        <f t="shared" si="150"/>
        <v>175.5</v>
      </c>
      <c r="AH366">
        <v>162.6</v>
      </c>
      <c r="AI366">
        <f t="shared" si="151"/>
        <v>162.6</v>
      </c>
      <c r="AJ366">
        <v>173.6</v>
      </c>
      <c r="AK366">
        <f t="shared" si="152"/>
        <v>173.6</v>
      </c>
      <c r="AL366">
        <v>171.2</v>
      </c>
      <c r="AN366">
        <v>180</v>
      </c>
      <c r="AO366">
        <f t="shared" si="153"/>
        <v>180</v>
      </c>
      <c r="AP366">
        <v>166</v>
      </c>
      <c r="AQ366">
        <f t="shared" si="154"/>
        <v>166</v>
      </c>
      <c r="AR366">
        <v>174.7</v>
      </c>
      <c r="AS366">
        <f t="shared" si="155"/>
        <v>174.7</v>
      </c>
      <c r="AT366">
        <v>158.80000000000001</v>
      </c>
      <c r="AU366">
        <f t="shared" si="156"/>
        <v>158.80000000000001</v>
      </c>
      <c r="AV366">
        <v>166.3</v>
      </c>
      <c r="AW366">
        <f t="shared" si="157"/>
        <v>166.3</v>
      </c>
      <c r="AX366">
        <v>171.2</v>
      </c>
      <c r="AY366">
        <f t="shared" si="158"/>
        <v>171.2</v>
      </c>
      <c r="AZ366">
        <v>172.3</v>
      </c>
      <c r="BA366">
        <f t="shared" si="159"/>
        <v>172.3</v>
      </c>
      <c r="BB366">
        <v>166.8</v>
      </c>
      <c r="BC366">
        <f t="shared" si="160"/>
        <v>166.8</v>
      </c>
      <c r="BD366">
        <v>175.3</v>
      </c>
      <c r="BE366">
        <f t="shared" si="161"/>
        <v>175.3</v>
      </c>
      <c r="BG366" t="s">
        <v>33</v>
      </c>
      <c r="BH366">
        <v>2023</v>
      </c>
      <c r="BI366" t="s">
        <v>36</v>
      </c>
      <c r="BJ366">
        <v>173.5</v>
      </c>
      <c r="BK366">
        <f t="shared" si="135"/>
        <v>173.5</v>
      </c>
      <c r="BM366" t="s">
        <v>33</v>
      </c>
      <c r="BN366">
        <v>171.2</v>
      </c>
    </row>
    <row r="367" spans="1:66" x14ac:dyDescent="0.3">
      <c r="A367" t="s">
        <v>33</v>
      </c>
      <c r="B367">
        <v>2022</v>
      </c>
      <c r="C367" t="s">
        <v>45</v>
      </c>
      <c r="D367">
        <v>168.4</v>
      </c>
      <c r="E367">
        <f t="shared" si="136"/>
        <v>168.4</v>
      </c>
      <c r="F367">
        <v>213.4</v>
      </c>
      <c r="G367">
        <f t="shared" si="137"/>
        <v>213.4</v>
      </c>
      <c r="H367">
        <v>183.2</v>
      </c>
      <c r="I367">
        <f t="shared" si="138"/>
        <v>183.2</v>
      </c>
      <c r="J367">
        <v>172.3</v>
      </c>
      <c r="K367">
        <f t="shared" si="139"/>
        <v>172.3</v>
      </c>
      <c r="L367">
        <v>180</v>
      </c>
      <c r="M367">
        <f t="shared" si="140"/>
        <v>180</v>
      </c>
      <c r="N367">
        <v>162.6</v>
      </c>
      <c r="O367">
        <f t="shared" si="141"/>
        <v>162.6</v>
      </c>
      <c r="P367">
        <v>205.5</v>
      </c>
      <c r="Q367">
        <f t="shared" si="142"/>
        <v>205.5</v>
      </c>
      <c r="R367">
        <v>171</v>
      </c>
      <c r="S367">
        <f t="shared" si="143"/>
        <v>171</v>
      </c>
      <c r="T367">
        <v>123.4</v>
      </c>
      <c r="U367">
        <f t="shared" si="144"/>
        <v>123.4</v>
      </c>
      <c r="V367">
        <v>198.8</v>
      </c>
      <c r="W367">
        <f t="shared" si="145"/>
        <v>198.8</v>
      </c>
      <c r="X367">
        <v>162.1</v>
      </c>
      <c r="Y367">
        <f t="shared" si="146"/>
        <v>162.1</v>
      </c>
      <c r="Z367">
        <v>192.4</v>
      </c>
      <c r="AA367">
        <f t="shared" si="147"/>
        <v>192.4</v>
      </c>
      <c r="AB367">
        <v>181.3</v>
      </c>
      <c r="AC367">
        <f t="shared" si="148"/>
        <v>181.3</v>
      </c>
      <c r="AD367">
        <v>200.6</v>
      </c>
      <c r="AE367">
        <f t="shared" si="149"/>
        <v>200.6</v>
      </c>
      <c r="AF367">
        <v>176.7</v>
      </c>
      <c r="AG367">
        <f t="shared" si="150"/>
        <v>176.7</v>
      </c>
      <c r="AH367">
        <v>163.5</v>
      </c>
      <c r="AI367">
        <f t="shared" si="151"/>
        <v>163.5</v>
      </c>
      <c r="AJ367">
        <v>174.7</v>
      </c>
      <c r="AK367">
        <f t="shared" si="152"/>
        <v>174.7</v>
      </c>
      <c r="AL367">
        <v>171.8</v>
      </c>
      <c r="AN367">
        <v>180.3</v>
      </c>
      <c r="AO367">
        <f t="shared" si="153"/>
        <v>180.3</v>
      </c>
      <c r="AP367">
        <v>166.9</v>
      </c>
      <c r="AQ367">
        <f t="shared" si="154"/>
        <v>166.9</v>
      </c>
      <c r="AR367">
        <v>175.8</v>
      </c>
      <c r="AS367">
        <f t="shared" si="155"/>
        <v>175.8</v>
      </c>
      <c r="AT367">
        <v>158.9</v>
      </c>
      <c r="AU367">
        <f t="shared" si="156"/>
        <v>158.9</v>
      </c>
      <c r="AV367">
        <v>166.7</v>
      </c>
      <c r="AW367">
        <f t="shared" si="157"/>
        <v>166.7</v>
      </c>
      <c r="AX367">
        <v>171.5</v>
      </c>
      <c r="AY367">
        <f t="shared" si="158"/>
        <v>171.5</v>
      </c>
      <c r="AZ367">
        <v>173.8</v>
      </c>
      <c r="BA367">
        <f t="shared" si="159"/>
        <v>173.8</v>
      </c>
      <c r="BB367">
        <v>167.4</v>
      </c>
      <c r="BC367">
        <f t="shared" si="160"/>
        <v>167.4</v>
      </c>
      <c r="BD367">
        <v>174.1</v>
      </c>
      <c r="BE367">
        <f t="shared" si="161"/>
        <v>174.1</v>
      </c>
      <c r="BG367" t="s">
        <v>34</v>
      </c>
      <c r="BH367">
        <v>2023</v>
      </c>
      <c r="BI367" t="s">
        <v>36</v>
      </c>
      <c r="BJ367">
        <v>173.5</v>
      </c>
      <c r="BK367">
        <f t="shared" si="135"/>
        <v>173.5</v>
      </c>
      <c r="BM367" t="s">
        <v>33</v>
      </c>
      <c r="BN367">
        <v>171.8</v>
      </c>
    </row>
    <row r="368" spans="1:66" x14ac:dyDescent="0.3">
      <c r="A368" t="s">
        <v>33</v>
      </c>
      <c r="B368">
        <v>2022</v>
      </c>
      <c r="C368" t="s">
        <v>46</v>
      </c>
      <c r="D368">
        <v>170.2</v>
      </c>
      <c r="E368">
        <f t="shared" si="136"/>
        <v>170.2</v>
      </c>
      <c r="F368">
        <v>212.9</v>
      </c>
      <c r="G368">
        <f t="shared" si="137"/>
        <v>212.9</v>
      </c>
      <c r="H368">
        <v>191.9</v>
      </c>
      <c r="I368">
        <f t="shared" si="138"/>
        <v>191.9</v>
      </c>
      <c r="J368">
        <v>173.9</v>
      </c>
      <c r="K368">
        <f t="shared" si="139"/>
        <v>173.9</v>
      </c>
      <c r="L368">
        <v>179.1</v>
      </c>
      <c r="M368">
        <f t="shared" si="140"/>
        <v>179.1</v>
      </c>
      <c r="N368">
        <v>159.5</v>
      </c>
      <c r="O368">
        <f t="shared" si="141"/>
        <v>159.5</v>
      </c>
      <c r="P368">
        <v>178.7</v>
      </c>
      <c r="Q368">
        <f t="shared" si="142"/>
        <v>178.7</v>
      </c>
      <c r="R368">
        <v>171.3</v>
      </c>
      <c r="S368">
        <f t="shared" si="143"/>
        <v>171.3</v>
      </c>
      <c r="T368">
        <v>123.1</v>
      </c>
      <c r="U368">
        <f t="shared" si="144"/>
        <v>123.1</v>
      </c>
      <c r="V368">
        <v>200.5</v>
      </c>
      <c r="W368">
        <f t="shared" si="145"/>
        <v>200.5</v>
      </c>
      <c r="X368">
        <v>162.80000000000001</v>
      </c>
      <c r="Y368">
        <f t="shared" si="146"/>
        <v>162.80000000000001</v>
      </c>
      <c r="Z368">
        <v>193.3</v>
      </c>
      <c r="AA368">
        <f t="shared" si="147"/>
        <v>193.3</v>
      </c>
      <c r="AB368">
        <v>178.6</v>
      </c>
      <c r="AC368">
        <f t="shared" si="148"/>
        <v>178.6</v>
      </c>
      <c r="AD368">
        <v>201.1</v>
      </c>
      <c r="AE368">
        <f t="shared" si="149"/>
        <v>201.1</v>
      </c>
      <c r="AF368">
        <v>177.7</v>
      </c>
      <c r="AG368">
        <f t="shared" si="150"/>
        <v>177.7</v>
      </c>
      <c r="AH368">
        <v>164.5</v>
      </c>
      <c r="AI368">
        <f t="shared" si="151"/>
        <v>164.5</v>
      </c>
      <c r="AJ368">
        <v>175.7</v>
      </c>
      <c r="AK368">
        <f t="shared" si="152"/>
        <v>175.7</v>
      </c>
      <c r="AL368">
        <v>170.7</v>
      </c>
      <c r="AN368">
        <v>180.6</v>
      </c>
      <c r="AO368">
        <f t="shared" si="153"/>
        <v>180.6</v>
      </c>
      <c r="AP368">
        <v>167.3</v>
      </c>
      <c r="AQ368">
        <f t="shared" si="154"/>
        <v>167.3</v>
      </c>
      <c r="AR368">
        <v>177.2</v>
      </c>
      <c r="AS368">
        <f t="shared" si="155"/>
        <v>177.2</v>
      </c>
      <c r="AT368">
        <v>159.4</v>
      </c>
      <c r="AU368">
        <f t="shared" si="156"/>
        <v>159.4</v>
      </c>
      <c r="AV368">
        <v>167.1</v>
      </c>
      <c r="AW368">
        <f t="shared" si="157"/>
        <v>167.1</v>
      </c>
      <c r="AX368">
        <v>171.8</v>
      </c>
      <c r="AY368">
        <f t="shared" si="158"/>
        <v>171.8</v>
      </c>
      <c r="AZ368">
        <v>176</v>
      </c>
      <c r="BA368">
        <f t="shared" si="159"/>
        <v>176</v>
      </c>
      <c r="BB368">
        <v>168.2</v>
      </c>
      <c r="BC368">
        <f t="shared" si="160"/>
        <v>168.2</v>
      </c>
      <c r="BD368">
        <v>174.1</v>
      </c>
      <c r="BE368">
        <f t="shared" si="161"/>
        <v>174.1</v>
      </c>
      <c r="BG368" t="s">
        <v>30</v>
      </c>
      <c r="BH368">
        <v>2023</v>
      </c>
      <c r="BI368" t="s">
        <v>37</v>
      </c>
      <c r="BJ368" t="s">
        <v>48</v>
      </c>
      <c r="BK368">
        <f t="shared" si="135"/>
        <v>175.2</v>
      </c>
      <c r="BM368" t="s">
        <v>33</v>
      </c>
      <c r="BN368">
        <v>170.7</v>
      </c>
    </row>
    <row r="369" spans="1:66" x14ac:dyDescent="0.3">
      <c r="A369" t="s">
        <v>33</v>
      </c>
      <c r="B369">
        <v>2023</v>
      </c>
      <c r="C369" t="s">
        <v>31</v>
      </c>
      <c r="D369">
        <v>173.3</v>
      </c>
      <c r="E369">
        <f t="shared" si="136"/>
        <v>173.3</v>
      </c>
      <c r="F369">
        <v>215.2</v>
      </c>
      <c r="G369">
        <f t="shared" si="137"/>
        <v>215.2</v>
      </c>
      <c r="H369">
        <v>197</v>
      </c>
      <c r="I369">
        <f t="shared" si="138"/>
        <v>197</v>
      </c>
      <c r="J369">
        <v>175.2</v>
      </c>
      <c r="K369">
        <f t="shared" si="139"/>
        <v>175.2</v>
      </c>
      <c r="L369">
        <v>178</v>
      </c>
      <c r="M369">
        <f t="shared" si="140"/>
        <v>178</v>
      </c>
      <c r="N369">
        <v>160.5</v>
      </c>
      <c r="O369">
        <f t="shared" si="141"/>
        <v>160.5</v>
      </c>
      <c r="P369">
        <v>175.3</v>
      </c>
      <c r="Q369">
        <f t="shared" si="142"/>
        <v>175.3</v>
      </c>
      <c r="R369">
        <v>171.2</v>
      </c>
      <c r="S369">
        <f t="shared" si="143"/>
        <v>171.2</v>
      </c>
      <c r="T369">
        <v>122.7</v>
      </c>
      <c r="U369">
        <f t="shared" si="144"/>
        <v>122.7</v>
      </c>
      <c r="V369">
        <v>204.3</v>
      </c>
      <c r="W369">
        <f t="shared" si="145"/>
        <v>204.3</v>
      </c>
      <c r="X369">
        <v>163.69999999999999</v>
      </c>
      <c r="Y369">
        <f t="shared" si="146"/>
        <v>163.69999999999999</v>
      </c>
      <c r="Z369">
        <v>194.3</v>
      </c>
      <c r="AA369">
        <f t="shared" si="147"/>
        <v>194.3</v>
      </c>
      <c r="AB369">
        <v>179.5</v>
      </c>
      <c r="AC369">
        <f t="shared" si="148"/>
        <v>179.5</v>
      </c>
      <c r="AD369">
        <v>201.6</v>
      </c>
      <c r="AE369">
        <f t="shared" si="149"/>
        <v>201.6</v>
      </c>
      <c r="AF369">
        <v>178.7</v>
      </c>
      <c r="AG369">
        <f t="shared" si="150"/>
        <v>178.7</v>
      </c>
      <c r="AH369">
        <v>165.3</v>
      </c>
      <c r="AI369">
        <f t="shared" si="151"/>
        <v>165.3</v>
      </c>
      <c r="AJ369">
        <v>176.6</v>
      </c>
      <c r="AK369">
        <f t="shared" si="152"/>
        <v>176.6</v>
      </c>
      <c r="AL369">
        <v>172.1</v>
      </c>
      <c r="AN369">
        <v>180.1</v>
      </c>
      <c r="AO369">
        <f t="shared" si="153"/>
        <v>180.1</v>
      </c>
      <c r="AP369">
        <v>168</v>
      </c>
      <c r="AQ369">
        <f t="shared" si="154"/>
        <v>168</v>
      </c>
      <c r="AR369">
        <v>178.5</v>
      </c>
      <c r="AS369">
        <f t="shared" si="155"/>
        <v>178.5</v>
      </c>
      <c r="AT369">
        <v>159.5</v>
      </c>
      <c r="AU369">
        <f t="shared" si="156"/>
        <v>159.5</v>
      </c>
      <c r="AV369">
        <v>167.8</v>
      </c>
      <c r="AW369">
        <f t="shared" si="157"/>
        <v>167.8</v>
      </c>
      <c r="AX369">
        <v>171.8</v>
      </c>
      <c r="AY369">
        <f t="shared" si="158"/>
        <v>171.8</v>
      </c>
      <c r="AZ369">
        <v>178.8</v>
      </c>
      <c r="BA369">
        <f t="shared" si="159"/>
        <v>178.8</v>
      </c>
      <c r="BB369">
        <v>168.9</v>
      </c>
      <c r="BC369">
        <f t="shared" si="160"/>
        <v>168.9</v>
      </c>
      <c r="BD369">
        <v>174.9</v>
      </c>
      <c r="BE369">
        <f t="shared" si="161"/>
        <v>174.9</v>
      </c>
      <c r="BG369" t="s">
        <v>33</v>
      </c>
      <c r="BH369">
        <v>2023</v>
      </c>
      <c r="BI369" t="s">
        <v>37</v>
      </c>
      <c r="BJ369">
        <v>175.2</v>
      </c>
      <c r="BK369">
        <f t="shared" si="135"/>
        <v>175.2</v>
      </c>
      <c r="BM369" t="s">
        <v>33</v>
      </c>
      <c r="BN369">
        <v>172.1</v>
      </c>
    </row>
    <row r="370" spans="1:66" x14ac:dyDescent="0.3">
      <c r="A370" t="s">
        <v>33</v>
      </c>
      <c r="B370">
        <v>2023</v>
      </c>
      <c r="C370" t="s">
        <v>35</v>
      </c>
      <c r="D370">
        <v>174.7</v>
      </c>
      <c r="E370">
        <f t="shared" si="136"/>
        <v>174.7</v>
      </c>
      <c r="F370">
        <v>212.2</v>
      </c>
      <c r="G370">
        <f t="shared" si="137"/>
        <v>212.2</v>
      </c>
      <c r="H370">
        <v>177.2</v>
      </c>
      <c r="I370">
        <f t="shared" si="138"/>
        <v>177.2</v>
      </c>
      <c r="J370">
        <v>177.9</v>
      </c>
      <c r="K370">
        <f t="shared" si="139"/>
        <v>177.9</v>
      </c>
      <c r="L370">
        <v>172.2</v>
      </c>
      <c r="M370">
        <f t="shared" si="140"/>
        <v>172.2</v>
      </c>
      <c r="N370">
        <v>172.1</v>
      </c>
      <c r="O370">
        <f t="shared" si="141"/>
        <v>172.1</v>
      </c>
      <c r="P370">
        <v>175.8</v>
      </c>
      <c r="Q370">
        <f t="shared" si="142"/>
        <v>175.8</v>
      </c>
      <c r="R370">
        <v>172.2</v>
      </c>
      <c r="S370">
        <f t="shared" si="143"/>
        <v>172.2</v>
      </c>
      <c r="T370">
        <v>121.9</v>
      </c>
      <c r="U370">
        <f t="shared" si="144"/>
        <v>121.9</v>
      </c>
      <c r="V370">
        <v>204.8</v>
      </c>
      <c r="W370">
        <f t="shared" si="145"/>
        <v>204.8</v>
      </c>
      <c r="X370">
        <v>164.9</v>
      </c>
      <c r="Y370">
        <f t="shared" si="146"/>
        <v>164.9</v>
      </c>
      <c r="Z370">
        <v>196.6</v>
      </c>
      <c r="AA370">
        <f t="shared" si="147"/>
        <v>196.6</v>
      </c>
      <c r="AB370">
        <v>180.7</v>
      </c>
      <c r="AC370">
        <f t="shared" si="148"/>
        <v>180.7</v>
      </c>
      <c r="AD370">
        <v>202.7</v>
      </c>
      <c r="AE370">
        <f t="shared" si="149"/>
        <v>202.7</v>
      </c>
      <c r="AF370">
        <v>180.3</v>
      </c>
      <c r="AG370">
        <f t="shared" si="150"/>
        <v>180.3</v>
      </c>
      <c r="AH370">
        <v>167</v>
      </c>
      <c r="AI370">
        <f t="shared" si="151"/>
        <v>167</v>
      </c>
      <c r="AJ370">
        <v>178.2</v>
      </c>
      <c r="AK370">
        <f t="shared" si="152"/>
        <v>178.2</v>
      </c>
      <c r="AL370">
        <v>173.5</v>
      </c>
      <c r="AN370">
        <v>182.8</v>
      </c>
      <c r="AO370">
        <f t="shared" si="153"/>
        <v>182.8</v>
      </c>
      <c r="AP370">
        <v>169.2</v>
      </c>
      <c r="AQ370">
        <f t="shared" si="154"/>
        <v>169.2</v>
      </c>
      <c r="AR370">
        <v>180.8</v>
      </c>
      <c r="AS370">
        <f t="shared" si="155"/>
        <v>180.8</v>
      </c>
      <c r="AT370">
        <v>159.80000000000001</v>
      </c>
      <c r="AU370">
        <f t="shared" si="156"/>
        <v>159.80000000000001</v>
      </c>
      <c r="AV370">
        <v>168.4</v>
      </c>
      <c r="AW370">
        <f t="shared" si="157"/>
        <v>168.4</v>
      </c>
      <c r="AX370">
        <v>172.5</v>
      </c>
      <c r="AY370">
        <f t="shared" si="158"/>
        <v>172.5</v>
      </c>
      <c r="AZ370">
        <v>181.4</v>
      </c>
      <c r="BA370">
        <f t="shared" si="159"/>
        <v>181.4</v>
      </c>
      <c r="BB370">
        <v>170</v>
      </c>
      <c r="BC370">
        <f t="shared" si="160"/>
        <v>170</v>
      </c>
      <c r="BD370">
        <v>176.3</v>
      </c>
      <c r="BE370">
        <f t="shared" si="161"/>
        <v>176.3</v>
      </c>
      <c r="BG370" t="s">
        <v>34</v>
      </c>
      <c r="BH370">
        <v>2023</v>
      </c>
      <c r="BI370" t="s">
        <v>37</v>
      </c>
      <c r="BJ370">
        <v>175.2</v>
      </c>
      <c r="BK370">
        <f t="shared" si="135"/>
        <v>175.2</v>
      </c>
      <c r="BM370" t="s">
        <v>33</v>
      </c>
      <c r="BN370">
        <v>173.5</v>
      </c>
    </row>
    <row r="371" spans="1:66" x14ac:dyDescent="0.3">
      <c r="A371" t="s">
        <v>33</v>
      </c>
      <c r="B371">
        <v>2023</v>
      </c>
      <c r="C371" t="s">
        <v>36</v>
      </c>
      <c r="D371">
        <v>174.7</v>
      </c>
      <c r="E371">
        <f t="shared" si="136"/>
        <v>174.7</v>
      </c>
      <c r="F371">
        <v>212.2</v>
      </c>
      <c r="G371">
        <f t="shared" si="137"/>
        <v>212.2</v>
      </c>
      <c r="H371">
        <v>177.2</v>
      </c>
      <c r="I371">
        <f t="shared" si="138"/>
        <v>177.2</v>
      </c>
      <c r="J371">
        <v>177.9</v>
      </c>
      <c r="K371">
        <f t="shared" si="139"/>
        <v>177.9</v>
      </c>
      <c r="L371">
        <v>172.2</v>
      </c>
      <c r="M371">
        <f t="shared" si="140"/>
        <v>172.2</v>
      </c>
      <c r="N371">
        <v>172.1</v>
      </c>
      <c r="O371">
        <f t="shared" si="141"/>
        <v>172.1</v>
      </c>
      <c r="P371">
        <v>175.9</v>
      </c>
      <c r="Q371">
        <f t="shared" si="142"/>
        <v>175.9</v>
      </c>
      <c r="R371">
        <v>172.2</v>
      </c>
      <c r="S371">
        <f t="shared" si="143"/>
        <v>172.2</v>
      </c>
      <c r="T371">
        <v>121.9</v>
      </c>
      <c r="U371">
        <f t="shared" si="144"/>
        <v>121.9</v>
      </c>
      <c r="V371">
        <v>204.8</v>
      </c>
      <c r="W371">
        <f t="shared" si="145"/>
        <v>204.8</v>
      </c>
      <c r="X371">
        <v>164.9</v>
      </c>
      <c r="Y371">
        <f t="shared" si="146"/>
        <v>164.9</v>
      </c>
      <c r="Z371">
        <v>196.6</v>
      </c>
      <c r="AA371">
        <f t="shared" si="147"/>
        <v>196.6</v>
      </c>
      <c r="AB371">
        <v>180.8</v>
      </c>
      <c r="AC371">
        <f t="shared" si="148"/>
        <v>180.8</v>
      </c>
      <c r="AD371">
        <v>202.7</v>
      </c>
      <c r="AE371">
        <f t="shared" si="149"/>
        <v>202.7</v>
      </c>
      <c r="AF371">
        <v>180.2</v>
      </c>
      <c r="AG371">
        <f t="shared" si="150"/>
        <v>180.2</v>
      </c>
      <c r="AH371">
        <v>167</v>
      </c>
      <c r="AI371">
        <f t="shared" si="151"/>
        <v>167</v>
      </c>
      <c r="AJ371">
        <v>178.2</v>
      </c>
      <c r="AK371">
        <f t="shared" si="152"/>
        <v>178.2</v>
      </c>
      <c r="AL371">
        <v>173.5</v>
      </c>
      <c r="AN371">
        <v>182.6</v>
      </c>
      <c r="AO371">
        <f t="shared" si="153"/>
        <v>182.6</v>
      </c>
      <c r="AP371">
        <v>169.2</v>
      </c>
      <c r="AQ371">
        <f t="shared" si="154"/>
        <v>169.2</v>
      </c>
      <c r="AR371">
        <v>180.8</v>
      </c>
      <c r="AS371">
        <f t="shared" si="155"/>
        <v>180.8</v>
      </c>
      <c r="AT371">
        <v>159.80000000000001</v>
      </c>
      <c r="AU371">
        <f t="shared" si="156"/>
        <v>159.80000000000001</v>
      </c>
      <c r="AV371">
        <v>168.4</v>
      </c>
      <c r="AW371">
        <f t="shared" si="157"/>
        <v>168.4</v>
      </c>
      <c r="AX371">
        <v>172.5</v>
      </c>
      <c r="AY371">
        <f t="shared" si="158"/>
        <v>172.5</v>
      </c>
      <c r="AZ371">
        <v>181.5</v>
      </c>
      <c r="BA371">
        <f t="shared" si="159"/>
        <v>181.5</v>
      </c>
      <c r="BB371">
        <v>170</v>
      </c>
      <c r="BC371">
        <f t="shared" si="160"/>
        <v>170</v>
      </c>
      <c r="BD371">
        <v>176.3</v>
      </c>
      <c r="BE371">
        <f t="shared" si="161"/>
        <v>176.3</v>
      </c>
      <c r="BG371" t="s">
        <v>30</v>
      </c>
      <c r="BH371">
        <v>2023</v>
      </c>
      <c r="BI371" t="s">
        <v>38</v>
      </c>
      <c r="BJ371" t="s">
        <v>48</v>
      </c>
      <c r="BK371">
        <f t="shared" si="135"/>
        <v>175.6</v>
      </c>
      <c r="BM371" t="s">
        <v>33</v>
      </c>
      <c r="BN371">
        <v>173.5</v>
      </c>
    </row>
    <row r="372" spans="1:66" x14ac:dyDescent="0.3">
      <c r="A372" t="s">
        <v>33</v>
      </c>
      <c r="B372">
        <v>2023</v>
      </c>
      <c r="C372" t="s">
        <v>37</v>
      </c>
      <c r="D372">
        <v>174.8</v>
      </c>
      <c r="E372">
        <f t="shared" si="136"/>
        <v>174.8</v>
      </c>
      <c r="F372">
        <v>213.7</v>
      </c>
      <c r="G372">
        <f t="shared" si="137"/>
        <v>213.7</v>
      </c>
      <c r="H372">
        <v>172.4</v>
      </c>
      <c r="I372">
        <f t="shared" si="138"/>
        <v>172.4</v>
      </c>
      <c r="J372">
        <v>178.8</v>
      </c>
      <c r="K372">
        <f t="shared" si="139"/>
        <v>178.8</v>
      </c>
      <c r="L372">
        <v>168.7</v>
      </c>
      <c r="M372">
        <f t="shared" si="140"/>
        <v>168.7</v>
      </c>
      <c r="N372">
        <v>179.2</v>
      </c>
      <c r="O372">
        <f t="shared" si="141"/>
        <v>179.2</v>
      </c>
      <c r="P372">
        <v>179.9</v>
      </c>
      <c r="Q372">
        <f t="shared" si="142"/>
        <v>179.9</v>
      </c>
      <c r="R372">
        <v>174.7</v>
      </c>
      <c r="S372">
        <f t="shared" si="143"/>
        <v>174.7</v>
      </c>
      <c r="T372">
        <v>123.1</v>
      </c>
      <c r="U372">
        <f t="shared" si="144"/>
        <v>123.1</v>
      </c>
      <c r="V372">
        <v>207.8</v>
      </c>
      <c r="W372">
        <f t="shared" si="145"/>
        <v>207.8</v>
      </c>
      <c r="X372">
        <v>165.5</v>
      </c>
      <c r="Y372">
        <f t="shared" si="146"/>
        <v>165.5</v>
      </c>
      <c r="Z372">
        <v>197</v>
      </c>
      <c r="AA372">
        <f t="shared" si="147"/>
        <v>197</v>
      </c>
      <c r="AB372">
        <v>182.1</v>
      </c>
      <c r="AC372">
        <f t="shared" si="148"/>
        <v>182.1</v>
      </c>
      <c r="AD372">
        <v>203.5</v>
      </c>
      <c r="AE372">
        <f t="shared" si="149"/>
        <v>203.5</v>
      </c>
      <c r="AF372">
        <v>181</v>
      </c>
      <c r="AG372">
        <f t="shared" si="150"/>
        <v>181</v>
      </c>
      <c r="AH372">
        <v>167.7</v>
      </c>
      <c r="AI372">
        <f t="shared" si="151"/>
        <v>167.7</v>
      </c>
      <c r="AJ372">
        <v>178.9</v>
      </c>
      <c r="AK372">
        <f t="shared" si="152"/>
        <v>178.9</v>
      </c>
      <c r="AL372">
        <v>175.2</v>
      </c>
      <c r="AN372">
        <v>182.1</v>
      </c>
      <c r="AO372">
        <f t="shared" si="153"/>
        <v>182.1</v>
      </c>
      <c r="AP372">
        <v>169.6</v>
      </c>
      <c r="AQ372">
        <f t="shared" si="154"/>
        <v>169.6</v>
      </c>
      <c r="AR372">
        <v>181.5</v>
      </c>
      <c r="AS372">
        <f t="shared" si="155"/>
        <v>181.5</v>
      </c>
      <c r="AT372">
        <v>160.1</v>
      </c>
      <c r="AU372">
        <f t="shared" si="156"/>
        <v>160.1</v>
      </c>
      <c r="AV372">
        <v>168.8</v>
      </c>
      <c r="AW372">
        <f t="shared" si="157"/>
        <v>168.8</v>
      </c>
      <c r="AX372">
        <v>174.2</v>
      </c>
      <c r="AY372">
        <f t="shared" si="158"/>
        <v>174.2</v>
      </c>
      <c r="AZ372">
        <v>184.4</v>
      </c>
      <c r="BA372">
        <f t="shared" si="159"/>
        <v>184.4</v>
      </c>
      <c r="BB372">
        <v>170.9</v>
      </c>
      <c r="BC372">
        <f t="shared" si="160"/>
        <v>170.9</v>
      </c>
      <c r="BD372">
        <v>177.4</v>
      </c>
      <c r="BE372">
        <f t="shared" si="161"/>
        <v>177.4</v>
      </c>
      <c r="BG372" t="s">
        <v>33</v>
      </c>
      <c r="BH372">
        <v>2023</v>
      </c>
      <c r="BI372" t="s">
        <v>38</v>
      </c>
      <c r="BJ372">
        <v>175.6</v>
      </c>
      <c r="BK372">
        <f>IF(OR(BJ372="NA",  BJ372 = "-"),AVERAGE(BJ373:BJ373),BJ372)</f>
        <v>175.6</v>
      </c>
      <c r="BM372" t="s">
        <v>33</v>
      </c>
      <c r="BN372">
        <v>175.2</v>
      </c>
    </row>
    <row r="373" spans="1:66" x14ac:dyDescent="0.3">
      <c r="A373" t="s">
        <v>33</v>
      </c>
      <c r="B373">
        <v>2023</v>
      </c>
      <c r="C373" t="s">
        <v>38</v>
      </c>
      <c r="D373">
        <v>174.7</v>
      </c>
      <c r="E373">
        <f t="shared" si="136"/>
        <v>174.7</v>
      </c>
      <c r="F373">
        <v>219.4</v>
      </c>
      <c r="G373">
        <f t="shared" si="137"/>
        <v>219.4</v>
      </c>
      <c r="H373">
        <v>176.7</v>
      </c>
      <c r="I373">
        <f t="shared" si="138"/>
        <v>176.7</v>
      </c>
      <c r="J373">
        <v>179.4</v>
      </c>
      <c r="K373">
        <f t="shared" si="139"/>
        <v>179.4</v>
      </c>
      <c r="L373">
        <v>164.4</v>
      </c>
      <c r="M373">
        <f t="shared" si="140"/>
        <v>164.4</v>
      </c>
      <c r="N373">
        <v>175.8</v>
      </c>
      <c r="O373">
        <f t="shared" si="141"/>
        <v>175.8</v>
      </c>
      <c r="P373">
        <v>185</v>
      </c>
      <c r="Q373">
        <f t="shared" si="142"/>
        <v>185</v>
      </c>
      <c r="R373">
        <v>176.9</v>
      </c>
      <c r="S373">
        <f t="shared" si="143"/>
        <v>176.9</v>
      </c>
      <c r="T373">
        <v>124.2</v>
      </c>
      <c r="U373">
        <f t="shared" si="144"/>
        <v>124.2</v>
      </c>
      <c r="V373">
        <v>211.9</v>
      </c>
      <c r="W373">
        <f t="shared" si="145"/>
        <v>211.9</v>
      </c>
      <c r="X373">
        <v>165.9</v>
      </c>
      <c r="Y373">
        <f t="shared" si="146"/>
        <v>165.9</v>
      </c>
      <c r="Z373">
        <v>197.7</v>
      </c>
      <c r="AA373">
        <f t="shared" si="147"/>
        <v>197.7</v>
      </c>
      <c r="AB373">
        <v>183.1</v>
      </c>
      <c r="AC373">
        <f t="shared" si="148"/>
        <v>183.1</v>
      </c>
      <c r="AD373">
        <v>204.2</v>
      </c>
      <c r="AE373">
        <f t="shared" si="149"/>
        <v>204.2</v>
      </c>
      <c r="AF373">
        <v>181.3</v>
      </c>
      <c r="AG373">
        <f t="shared" si="150"/>
        <v>181.3</v>
      </c>
      <c r="AH373">
        <v>168.1</v>
      </c>
      <c r="AI373">
        <f t="shared" si="151"/>
        <v>168.1</v>
      </c>
      <c r="AJ373">
        <v>179.3</v>
      </c>
      <c r="AK373">
        <f t="shared" si="152"/>
        <v>179.3</v>
      </c>
      <c r="AL373">
        <v>175.6</v>
      </c>
      <c r="AN373">
        <v>183.4</v>
      </c>
      <c r="AO373">
        <f t="shared" si="153"/>
        <v>183.4</v>
      </c>
      <c r="AP373">
        <v>170.1</v>
      </c>
      <c r="AQ373">
        <f t="shared" si="154"/>
        <v>170.1</v>
      </c>
      <c r="AR373">
        <v>182.2</v>
      </c>
      <c r="AS373">
        <f t="shared" si="155"/>
        <v>182.2</v>
      </c>
      <c r="AT373">
        <v>160.4</v>
      </c>
      <c r="AU373">
        <f t="shared" si="156"/>
        <v>160.4</v>
      </c>
      <c r="AV373">
        <v>169.2</v>
      </c>
      <c r="AW373">
        <f t="shared" si="157"/>
        <v>169.2</v>
      </c>
      <c r="AX373">
        <v>174.8</v>
      </c>
      <c r="AY373">
        <f t="shared" si="158"/>
        <v>174.8</v>
      </c>
      <c r="AZ373">
        <v>185.6</v>
      </c>
      <c r="BA373">
        <f t="shared" si="159"/>
        <v>185.6</v>
      </c>
      <c r="BB373">
        <v>171.6</v>
      </c>
      <c r="BC373">
        <f t="shared" si="160"/>
        <v>171.6</v>
      </c>
      <c r="BD373">
        <v>178.2</v>
      </c>
      <c r="BE373">
        <f t="shared" si="161"/>
        <v>178.2</v>
      </c>
      <c r="BG373" t="s">
        <v>34</v>
      </c>
      <c r="BH373">
        <v>2023</v>
      </c>
      <c r="BI373" t="s">
        <v>38</v>
      </c>
      <c r="BJ373">
        <v>175.6</v>
      </c>
      <c r="BK373">
        <f>IF(OR(BJ373="NA",  BJ373 = "-"),AVERAGE(#REF!),BJ373)</f>
        <v>175.6</v>
      </c>
      <c r="BM373" t="s">
        <v>33</v>
      </c>
      <c r="BN373">
        <v>175.6</v>
      </c>
    </row>
    <row r="374" spans="1:66" x14ac:dyDescent="0.3">
      <c r="D374">
        <f>COUNTIF(D2:D373, "NA") + COUNTIF(D2:D373, "-")</f>
        <v>3</v>
      </c>
      <c r="F374">
        <f>COUNTIF(F2:F373, "NA") + COUNTIF(F2:F373, "-")</f>
        <v>6</v>
      </c>
      <c r="H374">
        <f>COUNTIF(H2:H373, "NA") + COUNTIF(H2:H373, "-")</f>
        <v>3</v>
      </c>
      <c r="J374">
        <f>COUNTIF(J2:J373, "NA") + COUNTIF(J2:J373, "-")</f>
        <v>3</v>
      </c>
      <c r="L374">
        <f>COUNTIF(L2:L373, "NA") + COUNTIF(L2:L373, "-")</f>
        <v>3</v>
      </c>
      <c r="N374">
        <f>COUNTIF(N2:N373, "NA") + COUNTIF(N2:N373, "-")</f>
        <v>3</v>
      </c>
      <c r="P374">
        <f>COUNTIF(P2:P373, "NA") + COUNTIF(P2:P373, "-")</f>
        <v>3</v>
      </c>
      <c r="R374">
        <f>COUNTIF(R2:R373, "NA") + COUNTIF(R2:R373, "-")</f>
        <v>3</v>
      </c>
      <c r="T374">
        <f>COUNTIF(T2:T373, "NA") + COUNTIF(T2:T373, "-")</f>
        <v>3</v>
      </c>
      <c r="V374">
        <f>COUNTIF(V2:V373, "NA") + COUNTIF(V2:V373, "-")</f>
        <v>3</v>
      </c>
      <c r="X374">
        <f>COUNTIF(X2:X373, "NA") + COUNTIF(X2:X373, "-")</f>
        <v>3</v>
      </c>
      <c r="Z374">
        <f>COUNTIF(Z2:Z373, "NA") + COUNTIF(Z2:Z373, "-")</f>
        <v>6</v>
      </c>
      <c r="AB374">
        <f>COUNTIF(AB2:AB373, "NA") + COUNTIF(AB2:AB373, "-")</f>
        <v>3</v>
      </c>
      <c r="AD374">
        <f>COUNTIF(AD2:AD373, "NA") + COUNTIF(AD2:AD373, "-")</f>
        <v>6</v>
      </c>
      <c r="AF374">
        <f>COUNTIF(AF2:AF373, "NA") + COUNTIF(AF2:AF373, "-")</f>
        <v>6</v>
      </c>
      <c r="AH374">
        <f>COUNTIF(AH2:AH373, "NA") + COUNTIF(AH2:AH373, "-")</f>
        <v>6</v>
      </c>
      <c r="AJ374">
        <f>COUNTIF(AJ2:AJ373, "NA") + COUNTIF(AJ2:AJ373, "-")</f>
        <v>6</v>
      </c>
      <c r="AL374">
        <f>COUNTIF(AL2:AL373, "NA") + COUNTIF(AL2:AL373, "-")</f>
        <v>126</v>
      </c>
      <c r="AN374">
        <f>COUNTIF(AN2:AN373, "NA") + COUNTIF(AN2:AN373, "-")</f>
        <v>3</v>
      </c>
      <c r="AP374">
        <f>COUNTIF(AP2:AP373, "NA") + COUNTIF(AP2:AP373, "-")</f>
        <v>6</v>
      </c>
      <c r="AR374">
        <f>COUNTIF(AR2:AR373, "NA") + COUNTIF(AR2:AR373, "-")</f>
        <v>3</v>
      </c>
      <c r="AT374">
        <f>COUNTIF(AT2:AT373, "NA") + COUNTIF(AT2:AT373, "-")</f>
        <v>6</v>
      </c>
      <c r="AV374">
        <f>COUNTIF(AV2:AV373, "NA") + COUNTIF(AV2:AV373, "-")</f>
        <v>6</v>
      </c>
      <c r="AX374">
        <f>COUNTIF(AX2:AX373, "NA") + COUNTIF(AX2:AX373, "-")</f>
        <v>6</v>
      </c>
      <c r="AZ374">
        <f>COUNTIF(AZ2:AZ373, "NA") + COUNTIF(AZ2:AZ373, "-")</f>
        <v>6</v>
      </c>
      <c r="BB374">
        <f>COUNTIF(BB2:BB373, "NA") + COUNTIF(BB2:BB373, "-")</f>
        <v>6</v>
      </c>
      <c r="BD374">
        <f>COUNTIF(BD2:BD373, "NA") + COUNTIF(BD2:BD373, "-")</f>
        <v>6</v>
      </c>
    </row>
    <row r="375" spans="1:66" x14ac:dyDescent="0.3">
      <c r="D375">
        <f>COUNTBLANK(D2:D373)</f>
        <v>0</v>
      </c>
      <c r="F375">
        <f>COUNTBLANK(F2:F373)</f>
        <v>0</v>
      </c>
      <c r="H375">
        <f>COUNTBLANK(H2:H373)</f>
        <v>0</v>
      </c>
      <c r="J375">
        <f>COUNTBLANK(J2:J373)</f>
        <v>0</v>
      </c>
      <c r="L375">
        <f>COUNTBLANK(L2:L373)</f>
        <v>0</v>
      </c>
      <c r="N375">
        <f>COUNTBLANK(N2:N373)</f>
        <v>0</v>
      </c>
      <c r="P375">
        <f>COUNTBLANK(P2:P373)</f>
        <v>0</v>
      </c>
      <c r="R375">
        <f>COUNTBLANK(R2:R373)</f>
        <v>0</v>
      </c>
      <c r="T375">
        <f>COUNTBLANK(T2:T373)</f>
        <v>0</v>
      </c>
      <c r="V375">
        <f>COUNTBLANK(V2:V373)</f>
        <v>0</v>
      </c>
      <c r="X375">
        <f>COUNTBLANK(X2:X373)</f>
        <v>0</v>
      </c>
      <c r="Z375">
        <f>COUNTBLANK(Z2:Z373)</f>
        <v>0</v>
      </c>
      <c r="AB375">
        <f>COUNTBLANK(AB2:AB373)</f>
        <v>0</v>
      </c>
      <c r="AD375">
        <f>COUNTBLANK(AD2:AD373)</f>
        <v>0</v>
      </c>
      <c r="AF375">
        <f>COUNTBLANK(AF2:AF373)</f>
        <v>0</v>
      </c>
      <c r="AH375">
        <f>COUNTBLANK(AH2:AH373)</f>
        <v>0</v>
      </c>
      <c r="AJ375">
        <f>COUNTBLANK(AJ2:AJ373)</f>
        <v>0</v>
      </c>
      <c r="AL375">
        <f>COUNTBLANK(AL2:AL373)</f>
        <v>0</v>
      </c>
      <c r="AN375">
        <f>COUNTBLANK(AN2:AN373)</f>
        <v>0</v>
      </c>
      <c r="AP375">
        <f>COUNTBLANK(AP2:AP373)</f>
        <v>0</v>
      </c>
      <c r="AR375">
        <f>COUNTBLANK(AR2:AR373)</f>
        <v>0</v>
      </c>
      <c r="AT375">
        <f>COUNTBLANK(AT2:AT373)</f>
        <v>0</v>
      </c>
      <c r="AV375">
        <f>COUNTBLANK(AV2:AV373)</f>
        <v>0</v>
      </c>
      <c r="AX375">
        <f>COUNTBLANK(AX2:AX373)</f>
        <v>0</v>
      </c>
      <c r="AZ375">
        <f>COUNTBLANK(AZ2:AZ373)</f>
        <v>0</v>
      </c>
      <c r="BB375">
        <f>COUNTBLANK(BB2:BB373)</f>
        <v>0</v>
      </c>
      <c r="BD375">
        <f>COUNTBLANK(BD2:BD373)</f>
        <v>0</v>
      </c>
    </row>
  </sheetData>
  <sortState xmlns:xlrd2="http://schemas.microsoft.com/office/spreadsheetml/2017/richdata2" ref="A2:BD373">
    <sortCondition ref="A1:A373"/>
  </sortState>
  <conditionalFormatting sqref="D1:D373">
    <cfRule type="cellIs" dxfId="40" priority="26" operator="equal">
      <formula>"NA"</formula>
    </cfRule>
  </conditionalFormatting>
  <conditionalFormatting sqref="F1:F373">
    <cfRule type="cellIs" dxfId="39" priority="25" operator="equal">
      <formula>"NA"</formula>
    </cfRule>
  </conditionalFormatting>
  <conditionalFormatting sqref="H1:H373">
    <cfRule type="cellIs" dxfId="38" priority="24" operator="equal">
      <formula>"NA"</formula>
    </cfRule>
  </conditionalFormatting>
  <conditionalFormatting sqref="J1:J373">
    <cfRule type="cellIs" dxfId="37" priority="23" operator="equal">
      <formula>"NA"</formula>
    </cfRule>
  </conditionalFormatting>
  <conditionalFormatting sqref="L1:L373">
    <cfRule type="cellIs" dxfId="36" priority="22" operator="equal">
      <formula>"Na"</formula>
    </cfRule>
  </conditionalFormatting>
  <conditionalFormatting sqref="N1:N373">
    <cfRule type="cellIs" dxfId="35" priority="21" operator="equal">
      <formula>"NA"</formula>
    </cfRule>
  </conditionalFormatting>
  <conditionalFormatting sqref="P1:P373">
    <cfRule type="cellIs" dxfId="34" priority="20" operator="equal">
      <formula>"NA"</formula>
    </cfRule>
  </conditionalFormatting>
  <conditionalFormatting sqref="R1:R373">
    <cfRule type="cellIs" dxfId="33" priority="19" operator="equal">
      <formula>"NA"</formula>
    </cfRule>
  </conditionalFormatting>
  <conditionalFormatting sqref="T1:T373">
    <cfRule type="containsText" dxfId="32" priority="18" operator="containsText" text="NA">
      <formula>NOT(ISERROR(SEARCH("NA",T1)))</formula>
    </cfRule>
  </conditionalFormatting>
  <conditionalFormatting sqref="V1:V373">
    <cfRule type="containsText" dxfId="31" priority="17" operator="containsText" text="NA">
      <formula>NOT(ISERROR(SEARCH("NA",V1)))</formula>
    </cfRule>
  </conditionalFormatting>
  <conditionalFormatting sqref="X1:X373">
    <cfRule type="containsText" dxfId="30" priority="16" operator="containsText" text="NA">
      <formula>NOT(ISERROR(SEARCH("NA",X1)))</formula>
    </cfRule>
  </conditionalFormatting>
  <conditionalFormatting sqref="Z2:Z373">
    <cfRule type="cellIs" dxfId="29" priority="15" operator="equal">
      <formula>"NA"</formula>
    </cfRule>
  </conditionalFormatting>
  <conditionalFormatting sqref="AB1:AB373">
    <cfRule type="cellIs" dxfId="28" priority="14" operator="equal">
      <formula>"Na"</formula>
    </cfRule>
  </conditionalFormatting>
  <conditionalFormatting sqref="AD1:AD373">
    <cfRule type="cellIs" dxfId="27" priority="13" operator="equal">
      <formula>"NA"</formula>
    </cfRule>
  </conditionalFormatting>
  <conditionalFormatting sqref="AF1:AF373">
    <cfRule type="cellIs" dxfId="26" priority="12" operator="equal">
      <formula>"NA"</formula>
    </cfRule>
  </conditionalFormatting>
  <conditionalFormatting sqref="AH1:AH373">
    <cfRule type="cellIs" dxfId="25" priority="11" operator="equal">
      <formula>"NA"</formula>
    </cfRule>
  </conditionalFormatting>
  <conditionalFormatting sqref="AJ1:AJ373">
    <cfRule type="cellIs" dxfId="24" priority="10" operator="equal">
      <formula>"NA"</formula>
    </cfRule>
  </conditionalFormatting>
  <conditionalFormatting sqref="AN1:AN373">
    <cfRule type="cellIs" dxfId="23" priority="9" operator="equal">
      <formula>"NA"</formula>
    </cfRule>
  </conditionalFormatting>
  <conditionalFormatting sqref="AP1:AP373">
    <cfRule type="cellIs" dxfId="22" priority="8" operator="equal">
      <formula>"NA"</formula>
    </cfRule>
  </conditionalFormatting>
  <conditionalFormatting sqref="AR1:AR373">
    <cfRule type="cellIs" dxfId="21" priority="7" operator="equal">
      <formula>"NA"</formula>
    </cfRule>
  </conditionalFormatting>
  <conditionalFormatting sqref="AT1:AT373">
    <cfRule type="cellIs" dxfId="20" priority="6" operator="equal">
      <formula>"NA"</formula>
    </cfRule>
  </conditionalFormatting>
  <conditionalFormatting sqref="AV1:AV373">
    <cfRule type="cellIs" dxfId="19" priority="5" operator="equal">
      <formula>"NA"</formula>
    </cfRule>
  </conditionalFormatting>
  <conditionalFormatting sqref="AX1:AX373">
    <cfRule type="cellIs" dxfId="18" priority="4" operator="equal">
      <formula>"NA"</formula>
    </cfRule>
  </conditionalFormatting>
  <conditionalFormatting sqref="AZ1:AZ373">
    <cfRule type="cellIs" dxfId="17" priority="3" operator="equal">
      <formula>"NA"</formula>
    </cfRule>
  </conditionalFormatting>
  <conditionalFormatting sqref="BB1:BB373">
    <cfRule type="cellIs" dxfId="16" priority="2" operator="equal">
      <formula>"NA"</formula>
    </cfRule>
  </conditionalFormatting>
  <conditionalFormatting sqref="BD1:BD373">
    <cfRule type="cellIs" dxfId="15" priority="1" operator="equal">
      <formula>"NA"</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14E99-A2F8-471A-9CE2-29E98B502D5C}">
  <dimension ref="A1:AD376"/>
  <sheetViews>
    <sheetView workbookViewId="0">
      <pane ySplit="1" topLeftCell="A312" activePane="bottomLeft" state="frozen"/>
      <selection pane="bottomLeft" activeCell="E361" sqref="E361"/>
    </sheetView>
  </sheetViews>
  <sheetFormatPr defaultRowHeight="14.4" x14ac:dyDescent="0.3"/>
  <cols>
    <col min="1" max="1" width="11.21875" bestFit="1" customWidth="1"/>
    <col min="3" max="3" width="10" bestFit="1" customWidth="1"/>
    <col min="4" max="4" width="18.21875" bestFit="1" customWidth="1"/>
    <col min="5" max="5" width="12.109375" bestFit="1" customWidth="1"/>
    <col min="7" max="7" width="15.5546875" bestFit="1" customWidth="1"/>
    <col min="8" max="8" width="11" bestFit="1" customWidth="1"/>
    <col min="10" max="10" width="9.88671875" bestFit="1" customWidth="1"/>
    <col min="11" max="11" width="17.21875" bestFit="1" customWidth="1"/>
    <col min="12" max="12" width="21.109375" bestFit="1" customWidth="1"/>
    <col min="14" max="14" width="21.44140625" bestFit="1" customWidth="1"/>
    <col min="15" max="15" width="30.44140625" bestFit="1" customWidth="1"/>
    <col min="16" max="16" width="17.44140625" bestFit="1" customWidth="1"/>
    <col min="17" max="17" width="24.6640625" bestFit="1" customWidth="1"/>
    <col min="20" max="20" width="19.44140625" bestFit="1" customWidth="1"/>
    <col min="22" max="22" width="11.6640625" bestFit="1" customWidth="1"/>
    <col min="23" max="23" width="25.77734375" bestFit="1" customWidth="1"/>
    <col min="25" max="25" width="25.88671875" bestFit="1" customWidth="1"/>
    <col min="26" max="26" width="23.6640625" bestFit="1" customWidth="1"/>
    <col min="27" max="27" width="9.109375" bestFit="1" customWidth="1"/>
    <col min="28" max="28" width="21.88671875" bestFit="1" customWidth="1"/>
    <col min="29" max="29" width="12.5546875" bestFit="1" customWidth="1"/>
    <col min="30" max="30" width="12.109375" bestFit="1" customWidth="1"/>
    <col min="32" max="32" width="19.6640625" bestFit="1" customWidth="1"/>
    <col min="33" max="33" width="18.88671875" customWidth="1"/>
  </cols>
  <sheetData>
    <row r="1" spans="1:30" x14ac:dyDescent="0.3">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row>
    <row r="2" spans="1:30" x14ac:dyDescent="0.3">
      <c r="A2" s="11" t="s">
        <v>30</v>
      </c>
      <c r="B2" s="11">
        <v>2013</v>
      </c>
      <c r="C2" s="11" t="s">
        <v>31</v>
      </c>
      <c r="D2" s="37">
        <v>107.5</v>
      </c>
      <c r="E2" s="37">
        <v>106.3</v>
      </c>
      <c r="F2" s="37">
        <v>108.1</v>
      </c>
      <c r="G2" s="37">
        <v>104.9</v>
      </c>
      <c r="H2" s="37">
        <f>IF(OR(G2="NA",  G2 = "-"),AVERAGE(G3:G4),G2)</f>
        <v>104.9</v>
      </c>
      <c r="I2" s="37">
        <v>103.9</v>
      </c>
      <c r="J2" s="37">
        <v>101.9</v>
      </c>
      <c r="K2" s="37">
        <v>106.1</v>
      </c>
      <c r="L2" s="37">
        <v>106.8</v>
      </c>
      <c r="M2" s="37">
        <v>103.1</v>
      </c>
      <c r="N2" s="37">
        <v>104.8</v>
      </c>
      <c r="O2" s="37">
        <v>106.7</v>
      </c>
      <c r="P2" s="37">
        <v>105.5</v>
      </c>
      <c r="Q2" s="37">
        <v>105.1</v>
      </c>
      <c r="R2" s="37">
        <v>106.5</v>
      </c>
      <c r="S2" s="37">
        <v>105.8</v>
      </c>
      <c r="T2" s="37">
        <v>106.4</v>
      </c>
      <c r="U2" s="37">
        <v>100.3</v>
      </c>
      <c r="V2" s="37">
        <v>105.5</v>
      </c>
      <c r="W2" s="37">
        <v>104.8</v>
      </c>
      <c r="X2" s="37">
        <v>104</v>
      </c>
      <c r="Y2" s="37">
        <v>103.3</v>
      </c>
      <c r="Z2" s="37">
        <v>103.4</v>
      </c>
      <c r="AA2" s="37">
        <v>103.8</v>
      </c>
      <c r="AB2" s="37">
        <v>104.7</v>
      </c>
      <c r="AC2" s="37">
        <v>104</v>
      </c>
      <c r="AD2" s="37">
        <v>105.1</v>
      </c>
    </row>
    <row r="3" spans="1:30" x14ac:dyDescent="0.3">
      <c r="A3" s="11" t="s">
        <v>30</v>
      </c>
      <c r="B3" s="11">
        <v>2013</v>
      </c>
      <c r="C3" s="11" t="s">
        <v>35</v>
      </c>
      <c r="D3" s="37">
        <v>109.2</v>
      </c>
      <c r="E3" s="37">
        <v>108.7</v>
      </c>
      <c r="F3" s="37">
        <v>110.2</v>
      </c>
      <c r="G3" s="37">
        <v>105.4</v>
      </c>
      <c r="H3" s="37">
        <f t="shared" ref="H3:H66" si="0">IF(OR(G3="NA",  G3 = "-"),AVERAGE(G4:G5),G3)</f>
        <v>105.4</v>
      </c>
      <c r="I3" s="37">
        <v>104</v>
      </c>
      <c r="J3" s="37">
        <v>102.4</v>
      </c>
      <c r="K3" s="37">
        <v>105.9</v>
      </c>
      <c r="L3" s="37">
        <v>105.7</v>
      </c>
      <c r="M3" s="37">
        <v>103.1</v>
      </c>
      <c r="N3" s="37">
        <v>105.1</v>
      </c>
      <c r="O3" s="37">
        <v>107.7</v>
      </c>
      <c r="P3" s="37">
        <v>106.3</v>
      </c>
      <c r="Q3" s="37">
        <v>105.6</v>
      </c>
      <c r="R3" s="37">
        <v>107.1</v>
      </c>
      <c r="S3" s="37">
        <v>106.3</v>
      </c>
      <c r="T3" s="37">
        <v>107</v>
      </c>
      <c r="U3" s="37">
        <v>100.4</v>
      </c>
      <c r="V3" s="37">
        <v>106.2</v>
      </c>
      <c r="W3" s="37">
        <v>105.2</v>
      </c>
      <c r="X3" s="37">
        <v>104.4</v>
      </c>
      <c r="Y3" s="37">
        <v>103.9</v>
      </c>
      <c r="Z3" s="37">
        <v>104</v>
      </c>
      <c r="AA3" s="37">
        <v>104.1</v>
      </c>
      <c r="AB3" s="37">
        <v>104.6</v>
      </c>
      <c r="AC3" s="37">
        <v>104.4</v>
      </c>
      <c r="AD3" s="37">
        <v>105.8</v>
      </c>
    </row>
    <row r="4" spans="1:30" x14ac:dyDescent="0.3">
      <c r="A4" s="11" t="s">
        <v>30</v>
      </c>
      <c r="B4" s="11">
        <v>2013</v>
      </c>
      <c r="C4" s="11" t="s">
        <v>36</v>
      </c>
      <c r="D4" s="37">
        <v>110.2</v>
      </c>
      <c r="E4" s="37">
        <v>108.8</v>
      </c>
      <c r="F4" s="37">
        <v>109.9</v>
      </c>
      <c r="G4" s="37">
        <v>105.6</v>
      </c>
      <c r="H4" s="37">
        <f t="shared" si="0"/>
        <v>105.6</v>
      </c>
      <c r="I4" s="37">
        <v>105.7</v>
      </c>
      <c r="J4" s="37">
        <v>101.4</v>
      </c>
      <c r="K4" s="37">
        <v>105.7</v>
      </c>
      <c r="L4" s="37">
        <v>105</v>
      </c>
      <c r="M4" s="37">
        <v>103.3</v>
      </c>
      <c r="N4" s="37">
        <v>105.6</v>
      </c>
      <c r="O4" s="37">
        <v>108.2</v>
      </c>
      <c r="P4" s="37">
        <v>106.6</v>
      </c>
      <c r="Q4" s="37">
        <v>106.5</v>
      </c>
      <c r="R4" s="37">
        <v>107.6</v>
      </c>
      <c r="S4" s="37">
        <v>106.8</v>
      </c>
      <c r="T4" s="37">
        <v>107.5</v>
      </c>
      <c r="U4" s="37">
        <v>100.4</v>
      </c>
      <c r="V4" s="37">
        <v>106.1</v>
      </c>
      <c r="W4" s="37">
        <v>105.6</v>
      </c>
      <c r="X4" s="37">
        <v>104.7</v>
      </c>
      <c r="Y4" s="37">
        <v>104.6</v>
      </c>
      <c r="Z4" s="37">
        <v>104</v>
      </c>
      <c r="AA4" s="37">
        <v>104.3</v>
      </c>
      <c r="AB4" s="37">
        <v>104.3</v>
      </c>
      <c r="AC4" s="37">
        <v>104.6</v>
      </c>
      <c r="AD4" s="37">
        <v>106</v>
      </c>
    </row>
    <row r="5" spans="1:30" x14ac:dyDescent="0.3">
      <c r="A5" s="11" t="s">
        <v>30</v>
      </c>
      <c r="B5" s="11">
        <v>2013</v>
      </c>
      <c r="C5" s="11" t="s">
        <v>37</v>
      </c>
      <c r="D5" s="37">
        <v>110.2</v>
      </c>
      <c r="E5" s="37">
        <v>109.5</v>
      </c>
      <c r="F5" s="37">
        <v>106.9</v>
      </c>
      <c r="G5" s="37">
        <v>106.3</v>
      </c>
      <c r="H5" s="37">
        <f t="shared" si="0"/>
        <v>106.3</v>
      </c>
      <c r="I5" s="37">
        <v>108.3</v>
      </c>
      <c r="J5" s="37">
        <v>103.4</v>
      </c>
      <c r="K5" s="37">
        <v>105.7</v>
      </c>
      <c r="L5" s="37">
        <v>104.2</v>
      </c>
      <c r="M5" s="37">
        <v>103.2</v>
      </c>
      <c r="N5" s="37">
        <v>106.5</v>
      </c>
      <c r="O5" s="37">
        <v>108.8</v>
      </c>
      <c r="P5" s="37">
        <v>107.1</v>
      </c>
      <c r="Q5" s="37">
        <v>107.1</v>
      </c>
      <c r="R5" s="37">
        <v>108.1</v>
      </c>
      <c r="S5" s="37">
        <v>107.4</v>
      </c>
      <c r="T5" s="37">
        <v>108</v>
      </c>
      <c r="U5" s="37">
        <v>100.5</v>
      </c>
      <c r="V5" s="37">
        <v>106.5</v>
      </c>
      <c r="W5" s="37">
        <v>106.1</v>
      </c>
      <c r="X5" s="37">
        <v>105.1</v>
      </c>
      <c r="Y5" s="37">
        <v>104.4</v>
      </c>
      <c r="Z5" s="37">
        <v>104.5</v>
      </c>
      <c r="AA5" s="37">
        <v>104.8</v>
      </c>
      <c r="AB5" s="37">
        <v>102.7</v>
      </c>
      <c r="AC5" s="37">
        <v>104.6</v>
      </c>
      <c r="AD5" s="37">
        <v>106.4</v>
      </c>
    </row>
    <row r="6" spans="1:30" x14ac:dyDescent="0.3">
      <c r="A6" s="11" t="s">
        <v>30</v>
      </c>
      <c r="B6" s="11">
        <v>2013</v>
      </c>
      <c r="C6" s="11" t="s">
        <v>38</v>
      </c>
      <c r="D6" s="37">
        <v>110.9</v>
      </c>
      <c r="E6" s="37">
        <v>109.8</v>
      </c>
      <c r="F6" s="37">
        <v>105.9</v>
      </c>
      <c r="G6" s="37">
        <v>107.5</v>
      </c>
      <c r="H6" s="37">
        <f t="shared" si="0"/>
        <v>107.5</v>
      </c>
      <c r="I6" s="37">
        <v>108.1</v>
      </c>
      <c r="J6" s="37">
        <v>107.3</v>
      </c>
      <c r="K6" s="37">
        <v>106.1</v>
      </c>
      <c r="L6" s="37">
        <v>103.7</v>
      </c>
      <c r="M6" s="37">
        <v>104</v>
      </c>
      <c r="N6" s="37">
        <v>107.4</v>
      </c>
      <c r="O6" s="37">
        <v>109.9</v>
      </c>
      <c r="P6" s="37">
        <v>108.1</v>
      </c>
      <c r="Q6" s="37">
        <v>108.1</v>
      </c>
      <c r="R6" s="37">
        <v>108.8</v>
      </c>
      <c r="S6" s="37">
        <v>107.9</v>
      </c>
      <c r="T6" s="37">
        <v>108.6</v>
      </c>
      <c r="U6" s="37">
        <v>100.5</v>
      </c>
      <c r="V6" s="37">
        <v>107.5</v>
      </c>
      <c r="W6" s="37">
        <v>106.8</v>
      </c>
      <c r="X6" s="37">
        <v>105.7</v>
      </c>
      <c r="Y6" s="37">
        <v>104.1</v>
      </c>
      <c r="Z6" s="37">
        <v>105</v>
      </c>
      <c r="AA6" s="37">
        <v>105.5</v>
      </c>
      <c r="AB6" s="37">
        <v>102.1</v>
      </c>
      <c r="AC6" s="37">
        <v>104.8</v>
      </c>
      <c r="AD6" s="37">
        <v>107.2</v>
      </c>
    </row>
    <row r="7" spans="1:30" x14ac:dyDescent="0.3">
      <c r="A7" s="11" t="s">
        <v>30</v>
      </c>
      <c r="B7" s="11">
        <v>2013</v>
      </c>
      <c r="C7" s="11" t="s">
        <v>39</v>
      </c>
      <c r="D7" s="37">
        <v>112.3</v>
      </c>
      <c r="E7" s="37">
        <v>112.1</v>
      </c>
      <c r="F7" s="37">
        <v>108.1</v>
      </c>
      <c r="G7" s="37">
        <v>108.3</v>
      </c>
      <c r="H7" s="37">
        <f t="shared" si="0"/>
        <v>108.3</v>
      </c>
      <c r="I7" s="37">
        <v>109.2</v>
      </c>
      <c r="J7" s="37">
        <v>118</v>
      </c>
      <c r="K7" s="37">
        <v>106.8</v>
      </c>
      <c r="L7" s="37">
        <v>104.1</v>
      </c>
      <c r="M7" s="37">
        <v>105.4</v>
      </c>
      <c r="N7" s="37">
        <v>108.2</v>
      </c>
      <c r="O7" s="37">
        <v>111</v>
      </c>
      <c r="P7" s="37">
        <v>110.6</v>
      </c>
      <c r="Q7" s="37">
        <v>109</v>
      </c>
      <c r="R7" s="37">
        <v>109.7</v>
      </c>
      <c r="S7" s="37">
        <v>108.8</v>
      </c>
      <c r="T7" s="37">
        <v>109.5</v>
      </c>
      <c r="U7" s="37">
        <v>106.6</v>
      </c>
      <c r="V7" s="37">
        <v>108.5</v>
      </c>
      <c r="W7" s="37">
        <v>107.5</v>
      </c>
      <c r="X7" s="37">
        <v>106.3</v>
      </c>
      <c r="Y7" s="37">
        <v>105</v>
      </c>
      <c r="Z7" s="37">
        <v>105.6</v>
      </c>
      <c r="AA7" s="37">
        <v>106.5</v>
      </c>
      <c r="AB7" s="37">
        <v>102.5</v>
      </c>
      <c r="AC7" s="37">
        <v>105.5</v>
      </c>
      <c r="AD7" s="37">
        <v>108.9</v>
      </c>
    </row>
    <row r="8" spans="1:30" x14ac:dyDescent="0.3">
      <c r="A8" s="11" t="s">
        <v>30</v>
      </c>
      <c r="B8" s="11">
        <v>2013</v>
      </c>
      <c r="C8" s="11" t="s">
        <v>40</v>
      </c>
      <c r="D8" s="37">
        <v>113.4</v>
      </c>
      <c r="E8" s="37">
        <v>114.9</v>
      </c>
      <c r="F8" s="37">
        <v>110.5</v>
      </c>
      <c r="G8" s="37">
        <v>109.3</v>
      </c>
      <c r="H8" s="37">
        <f t="shared" si="0"/>
        <v>109.3</v>
      </c>
      <c r="I8" s="37">
        <v>110.3</v>
      </c>
      <c r="J8" s="37">
        <v>129.19999999999999</v>
      </c>
      <c r="K8" s="37">
        <v>107.1</v>
      </c>
      <c r="L8" s="37">
        <v>104.3</v>
      </c>
      <c r="M8" s="37">
        <v>106.4</v>
      </c>
      <c r="N8" s="37">
        <v>109.1</v>
      </c>
      <c r="O8" s="37">
        <v>112.1</v>
      </c>
      <c r="P8" s="37">
        <v>113.1</v>
      </c>
      <c r="Q8" s="37">
        <v>109.8</v>
      </c>
      <c r="R8" s="37">
        <v>110.5</v>
      </c>
      <c r="S8" s="37">
        <v>109.5</v>
      </c>
      <c r="T8" s="37">
        <v>110.3</v>
      </c>
      <c r="U8" s="37">
        <v>107.7</v>
      </c>
      <c r="V8" s="37">
        <v>109.5</v>
      </c>
      <c r="W8" s="37">
        <v>108.3</v>
      </c>
      <c r="X8" s="37">
        <v>106.9</v>
      </c>
      <c r="Y8" s="37">
        <v>106.8</v>
      </c>
      <c r="Z8" s="37">
        <v>106.4</v>
      </c>
      <c r="AA8" s="37">
        <v>107.8</v>
      </c>
      <c r="AB8" s="37">
        <v>102.5</v>
      </c>
      <c r="AC8" s="37">
        <v>106.5</v>
      </c>
      <c r="AD8" s="37">
        <v>110.7</v>
      </c>
    </row>
    <row r="9" spans="1:30" x14ac:dyDescent="0.3">
      <c r="A9" s="11" t="s">
        <v>30</v>
      </c>
      <c r="B9" s="11">
        <v>2013</v>
      </c>
      <c r="C9" s="11" t="s">
        <v>41</v>
      </c>
      <c r="D9" s="37">
        <v>114.3</v>
      </c>
      <c r="E9" s="37">
        <v>115.4</v>
      </c>
      <c r="F9" s="37">
        <v>111.1</v>
      </c>
      <c r="G9" s="37">
        <v>110</v>
      </c>
      <c r="H9" s="37">
        <f t="shared" si="0"/>
        <v>110</v>
      </c>
      <c r="I9" s="37">
        <v>110.8</v>
      </c>
      <c r="J9" s="37">
        <v>138.9</v>
      </c>
      <c r="K9" s="37">
        <v>107.4</v>
      </c>
      <c r="L9" s="37">
        <v>104.1</v>
      </c>
      <c r="M9" s="37">
        <v>106.9</v>
      </c>
      <c r="N9" s="37">
        <v>109.7</v>
      </c>
      <c r="O9" s="37">
        <v>112.6</v>
      </c>
      <c r="P9" s="37">
        <v>114.9</v>
      </c>
      <c r="Q9" s="37">
        <v>110.7</v>
      </c>
      <c r="R9" s="37">
        <v>111.3</v>
      </c>
      <c r="S9" s="37">
        <v>110.2</v>
      </c>
      <c r="T9" s="37">
        <v>111.1</v>
      </c>
      <c r="U9" s="37">
        <v>108.9</v>
      </c>
      <c r="V9" s="37">
        <v>109.9</v>
      </c>
      <c r="W9" s="37">
        <v>108.7</v>
      </c>
      <c r="X9" s="37">
        <v>107.5</v>
      </c>
      <c r="Y9" s="37">
        <v>107.8</v>
      </c>
      <c r="Z9" s="37">
        <v>106.8</v>
      </c>
      <c r="AA9" s="37">
        <v>108.7</v>
      </c>
      <c r="AB9" s="37">
        <v>105</v>
      </c>
      <c r="AC9" s="37">
        <v>107.5</v>
      </c>
      <c r="AD9" s="37">
        <v>112.1</v>
      </c>
    </row>
    <row r="10" spans="1:30" x14ac:dyDescent="0.3">
      <c r="A10" s="11" t="s">
        <v>30</v>
      </c>
      <c r="B10" s="11">
        <v>2013</v>
      </c>
      <c r="C10" s="11" t="s">
        <v>42</v>
      </c>
      <c r="D10" s="37">
        <v>115.4</v>
      </c>
      <c r="E10" s="37">
        <v>115.7</v>
      </c>
      <c r="F10" s="37">
        <v>111.7</v>
      </c>
      <c r="G10" s="37">
        <v>111</v>
      </c>
      <c r="H10" s="37">
        <f t="shared" si="0"/>
        <v>111</v>
      </c>
      <c r="I10" s="37">
        <v>110.9</v>
      </c>
      <c r="J10" s="37">
        <v>154</v>
      </c>
      <c r="K10" s="37">
        <v>108.1</v>
      </c>
      <c r="L10" s="37">
        <v>104.2</v>
      </c>
      <c r="M10" s="37">
        <v>107.9</v>
      </c>
      <c r="N10" s="37">
        <v>110.4</v>
      </c>
      <c r="O10" s="37">
        <v>114</v>
      </c>
      <c r="P10" s="37">
        <v>117.8</v>
      </c>
      <c r="Q10" s="37">
        <v>111.7</v>
      </c>
      <c r="R10" s="37">
        <v>112.7</v>
      </c>
      <c r="S10" s="37">
        <v>111.4</v>
      </c>
      <c r="T10" s="37">
        <v>112.5</v>
      </c>
      <c r="U10" s="37">
        <v>109.7</v>
      </c>
      <c r="V10" s="37">
        <v>111.1</v>
      </c>
      <c r="W10" s="37">
        <v>109.6</v>
      </c>
      <c r="X10" s="37">
        <v>108.3</v>
      </c>
      <c r="Y10" s="37">
        <v>109.3</v>
      </c>
      <c r="Z10" s="37">
        <v>107.7</v>
      </c>
      <c r="AA10" s="37">
        <v>109.8</v>
      </c>
      <c r="AB10" s="37">
        <v>106.7</v>
      </c>
      <c r="AC10" s="37">
        <v>108.7</v>
      </c>
      <c r="AD10" s="37">
        <v>114.2</v>
      </c>
    </row>
    <row r="11" spans="1:30" x14ac:dyDescent="0.3">
      <c r="A11" s="11" t="s">
        <v>30</v>
      </c>
      <c r="B11" s="11">
        <v>2013</v>
      </c>
      <c r="C11" s="11" t="s">
        <v>43</v>
      </c>
      <c r="D11" s="37">
        <v>116.3</v>
      </c>
      <c r="E11" s="37">
        <v>115.4</v>
      </c>
      <c r="F11" s="37">
        <v>112.6</v>
      </c>
      <c r="G11" s="37">
        <v>111.7</v>
      </c>
      <c r="H11" s="37">
        <f t="shared" si="0"/>
        <v>111.7</v>
      </c>
      <c r="I11" s="37">
        <v>113.2</v>
      </c>
      <c r="J11" s="37">
        <v>164.9</v>
      </c>
      <c r="K11" s="37">
        <v>108.3</v>
      </c>
      <c r="L11" s="37">
        <v>103.9</v>
      </c>
      <c r="M11" s="37">
        <v>108.2</v>
      </c>
      <c r="N11" s="37">
        <v>111.1</v>
      </c>
      <c r="O11" s="37">
        <v>114.9</v>
      </c>
      <c r="P11" s="37">
        <v>119.8</v>
      </c>
      <c r="Q11" s="37">
        <v>112.2</v>
      </c>
      <c r="R11" s="37">
        <v>113.6</v>
      </c>
      <c r="S11" s="37">
        <v>112.3</v>
      </c>
      <c r="T11" s="37">
        <v>113.4</v>
      </c>
      <c r="U11" s="37">
        <v>110.5</v>
      </c>
      <c r="V11" s="37">
        <v>111.6</v>
      </c>
      <c r="W11" s="37">
        <v>110.4</v>
      </c>
      <c r="X11" s="37">
        <v>108.9</v>
      </c>
      <c r="Y11" s="37">
        <v>109.3</v>
      </c>
      <c r="Z11" s="37">
        <v>108.3</v>
      </c>
      <c r="AA11" s="37">
        <v>110.2</v>
      </c>
      <c r="AB11" s="37">
        <v>107.5</v>
      </c>
      <c r="AC11" s="37">
        <v>109.1</v>
      </c>
      <c r="AD11" s="37">
        <v>115.5</v>
      </c>
    </row>
    <row r="12" spans="1:30" x14ac:dyDescent="0.3">
      <c r="A12" s="11" t="s">
        <v>30</v>
      </c>
      <c r="B12" s="11">
        <v>2013</v>
      </c>
      <c r="C12" s="11" t="s">
        <v>44</v>
      </c>
      <c r="D12" s="37">
        <v>117.3</v>
      </c>
      <c r="E12" s="37">
        <v>114.9</v>
      </c>
      <c r="F12" s="37">
        <v>116.2</v>
      </c>
      <c r="G12" s="37">
        <v>112.8</v>
      </c>
      <c r="H12" s="37">
        <f t="shared" si="0"/>
        <v>112.8</v>
      </c>
      <c r="I12" s="37">
        <v>116.6</v>
      </c>
      <c r="J12" s="37">
        <v>178.1</v>
      </c>
      <c r="K12" s="37">
        <v>109.1</v>
      </c>
      <c r="L12" s="37">
        <v>103.6</v>
      </c>
      <c r="M12" s="37">
        <v>109</v>
      </c>
      <c r="N12" s="37">
        <v>111.8</v>
      </c>
      <c r="O12" s="37">
        <v>116</v>
      </c>
      <c r="P12" s="37">
        <v>122.5</v>
      </c>
      <c r="Q12" s="37">
        <v>112.8</v>
      </c>
      <c r="R12" s="37">
        <v>114.6</v>
      </c>
      <c r="S12" s="37">
        <v>113.1</v>
      </c>
      <c r="T12" s="37">
        <v>114.4</v>
      </c>
      <c r="U12" s="37">
        <v>111.1</v>
      </c>
      <c r="V12" s="37">
        <v>112.6</v>
      </c>
      <c r="W12" s="37">
        <v>111.3</v>
      </c>
      <c r="X12" s="37">
        <v>109.7</v>
      </c>
      <c r="Y12" s="37">
        <v>109.6</v>
      </c>
      <c r="Z12" s="37">
        <v>108.7</v>
      </c>
      <c r="AA12" s="37">
        <v>111</v>
      </c>
      <c r="AB12" s="37">
        <v>108.2</v>
      </c>
      <c r="AC12" s="37">
        <v>109.8</v>
      </c>
      <c r="AD12" s="37">
        <v>117.4</v>
      </c>
    </row>
    <row r="13" spans="1:30" x14ac:dyDescent="0.3">
      <c r="A13" s="11" t="s">
        <v>30</v>
      </c>
      <c r="B13" s="11">
        <v>2013</v>
      </c>
      <c r="C13" s="11" t="s">
        <v>46</v>
      </c>
      <c r="D13" s="37">
        <v>118.4</v>
      </c>
      <c r="E13" s="37">
        <v>115.9</v>
      </c>
      <c r="F13" s="37">
        <v>120.4</v>
      </c>
      <c r="G13" s="37">
        <v>113.8</v>
      </c>
      <c r="H13" s="37">
        <f t="shared" si="0"/>
        <v>113.8</v>
      </c>
      <c r="I13" s="37">
        <v>115.5</v>
      </c>
      <c r="J13" s="37">
        <v>145.69999999999999</v>
      </c>
      <c r="K13" s="37">
        <v>109.5</v>
      </c>
      <c r="L13" s="37">
        <v>102.9</v>
      </c>
      <c r="M13" s="37">
        <v>109.8</v>
      </c>
      <c r="N13" s="37">
        <v>112.1</v>
      </c>
      <c r="O13" s="37">
        <v>116.8</v>
      </c>
      <c r="P13" s="37">
        <v>118.7</v>
      </c>
      <c r="Q13" s="37">
        <v>113.6</v>
      </c>
      <c r="R13" s="37">
        <v>115.8</v>
      </c>
      <c r="S13" s="37">
        <v>114</v>
      </c>
      <c r="T13" s="37">
        <v>115.5</v>
      </c>
      <c r="U13" s="37">
        <v>110.7</v>
      </c>
      <c r="V13" s="37">
        <v>112.8</v>
      </c>
      <c r="W13" s="37">
        <v>112.1</v>
      </c>
      <c r="X13" s="37">
        <v>110.1</v>
      </c>
      <c r="Y13" s="37">
        <v>109.9</v>
      </c>
      <c r="Z13" s="37">
        <v>109.2</v>
      </c>
      <c r="AA13" s="37">
        <v>111.6</v>
      </c>
      <c r="AB13" s="37">
        <v>108.1</v>
      </c>
      <c r="AC13" s="37">
        <v>110.1</v>
      </c>
      <c r="AD13" s="37">
        <v>115.5</v>
      </c>
    </row>
    <row r="14" spans="1:30" x14ac:dyDescent="0.3">
      <c r="A14" s="11" t="s">
        <v>30</v>
      </c>
      <c r="B14" s="11">
        <v>2014</v>
      </c>
      <c r="C14" s="11" t="s">
        <v>31</v>
      </c>
      <c r="D14" s="37">
        <v>118.9</v>
      </c>
      <c r="E14" s="37">
        <v>117.1</v>
      </c>
      <c r="F14" s="37">
        <v>120.5</v>
      </c>
      <c r="G14" s="37">
        <v>114.4</v>
      </c>
      <c r="H14" s="37">
        <f t="shared" si="0"/>
        <v>114.4</v>
      </c>
      <c r="I14" s="37">
        <v>115.5</v>
      </c>
      <c r="J14" s="37">
        <v>123.9</v>
      </c>
      <c r="K14" s="37">
        <v>109.6</v>
      </c>
      <c r="L14" s="37">
        <v>101.8</v>
      </c>
      <c r="M14" s="37">
        <v>110.2</v>
      </c>
      <c r="N14" s="37">
        <v>112.4</v>
      </c>
      <c r="O14" s="37">
        <v>117.3</v>
      </c>
      <c r="P14" s="37">
        <v>116</v>
      </c>
      <c r="Q14" s="37">
        <v>114</v>
      </c>
      <c r="R14" s="37">
        <v>116.5</v>
      </c>
      <c r="S14" s="37">
        <v>114.5</v>
      </c>
      <c r="T14" s="37">
        <v>116.2</v>
      </c>
      <c r="U14" s="37">
        <v>111.6</v>
      </c>
      <c r="V14" s="37">
        <v>113</v>
      </c>
      <c r="W14" s="37">
        <v>112.6</v>
      </c>
      <c r="X14" s="37">
        <v>110.6</v>
      </c>
      <c r="Y14" s="37">
        <v>110.5</v>
      </c>
      <c r="Z14" s="37">
        <v>109.6</v>
      </c>
      <c r="AA14" s="37">
        <v>111.8</v>
      </c>
      <c r="AB14" s="37">
        <v>108.3</v>
      </c>
      <c r="AC14" s="37">
        <v>110.6</v>
      </c>
      <c r="AD14" s="37">
        <v>114.2</v>
      </c>
    </row>
    <row r="15" spans="1:30" x14ac:dyDescent="0.3">
      <c r="A15" s="11" t="s">
        <v>30</v>
      </c>
      <c r="B15" s="11">
        <v>2014</v>
      </c>
      <c r="C15" s="11" t="s">
        <v>35</v>
      </c>
      <c r="D15" s="37">
        <v>119.4</v>
      </c>
      <c r="E15" s="37">
        <v>117.7</v>
      </c>
      <c r="F15" s="37">
        <v>121.2</v>
      </c>
      <c r="G15" s="37">
        <v>115</v>
      </c>
      <c r="H15" s="37">
        <f t="shared" si="0"/>
        <v>115</v>
      </c>
      <c r="I15" s="37">
        <v>116.6</v>
      </c>
      <c r="J15" s="37">
        <v>116</v>
      </c>
      <c r="K15" s="37">
        <v>109.8</v>
      </c>
      <c r="L15" s="37">
        <v>101.1</v>
      </c>
      <c r="M15" s="37">
        <v>110.4</v>
      </c>
      <c r="N15" s="37">
        <v>112.9</v>
      </c>
      <c r="O15" s="37">
        <v>117.8</v>
      </c>
      <c r="P15" s="37">
        <v>115.3</v>
      </c>
      <c r="Q15" s="37">
        <v>114.2</v>
      </c>
      <c r="R15" s="37">
        <v>117.1</v>
      </c>
      <c r="S15" s="37">
        <v>114.5</v>
      </c>
      <c r="T15" s="37">
        <v>116.7</v>
      </c>
      <c r="U15" s="37">
        <v>112.5</v>
      </c>
      <c r="V15" s="37">
        <v>113.2</v>
      </c>
      <c r="W15" s="37">
        <v>112.9</v>
      </c>
      <c r="X15" s="37">
        <v>110.9</v>
      </c>
      <c r="Y15" s="37">
        <v>110.8</v>
      </c>
      <c r="Z15" s="37">
        <v>109.9</v>
      </c>
      <c r="AA15" s="37">
        <v>112</v>
      </c>
      <c r="AB15" s="37">
        <v>108.7</v>
      </c>
      <c r="AC15" s="37">
        <v>110.9</v>
      </c>
      <c r="AD15" s="37">
        <v>114</v>
      </c>
    </row>
    <row r="16" spans="1:30" x14ac:dyDescent="0.3">
      <c r="A16" s="11" t="s">
        <v>30</v>
      </c>
      <c r="B16" s="11">
        <v>2014</v>
      </c>
      <c r="C16" s="11" t="s">
        <v>36</v>
      </c>
      <c r="D16" s="37">
        <v>120.1</v>
      </c>
      <c r="E16" s="37">
        <v>118.1</v>
      </c>
      <c r="F16" s="37">
        <v>120.7</v>
      </c>
      <c r="G16" s="37">
        <v>116.1</v>
      </c>
      <c r="H16" s="37">
        <f t="shared" si="0"/>
        <v>116.1</v>
      </c>
      <c r="I16" s="37">
        <v>119.6</v>
      </c>
      <c r="J16" s="37">
        <v>117.9</v>
      </c>
      <c r="K16" s="37">
        <v>110.2</v>
      </c>
      <c r="L16" s="37">
        <v>101.2</v>
      </c>
      <c r="M16" s="37">
        <v>110.7</v>
      </c>
      <c r="N16" s="37">
        <v>113</v>
      </c>
      <c r="O16" s="37">
        <v>118.3</v>
      </c>
      <c r="P16" s="37">
        <v>116.2</v>
      </c>
      <c r="Q16" s="37">
        <v>114.6</v>
      </c>
      <c r="R16" s="37">
        <v>117.5</v>
      </c>
      <c r="S16" s="37">
        <v>114.9</v>
      </c>
      <c r="T16" s="37">
        <v>117.2</v>
      </c>
      <c r="U16" s="37">
        <v>113.2</v>
      </c>
      <c r="V16" s="37">
        <v>113.4</v>
      </c>
      <c r="W16" s="37">
        <v>113.4</v>
      </c>
      <c r="X16" s="37">
        <v>111.4</v>
      </c>
      <c r="Y16" s="37">
        <v>111.2</v>
      </c>
      <c r="Z16" s="37">
        <v>110.2</v>
      </c>
      <c r="AA16" s="37">
        <v>112.4</v>
      </c>
      <c r="AB16" s="37">
        <v>108.9</v>
      </c>
      <c r="AC16" s="37">
        <v>111.3</v>
      </c>
      <c r="AD16" s="37">
        <v>114.6</v>
      </c>
    </row>
    <row r="17" spans="1:30" x14ac:dyDescent="0.3">
      <c r="A17" s="11" t="s">
        <v>30</v>
      </c>
      <c r="B17" s="11">
        <v>2014</v>
      </c>
      <c r="C17" s="11" t="s">
        <v>37</v>
      </c>
      <c r="D17" s="37">
        <v>120.2</v>
      </c>
      <c r="E17" s="37">
        <v>118.9</v>
      </c>
      <c r="F17" s="37">
        <v>118.1</v>
      </c>
      <c r="G17" s="37">
        <v>117</v>
      </c>
      <c r="H17" s="37">
        <f t="shared" si="0"/>
        <v>117</v>
      </c>
      <c r="I17" s="37">
        <v>125.5</v>
      </c>
      <c r="J17" s="37">
        <v>120.5</v>
      </c>
      <c r="K17" s="37">
        <v>111</v>
      </c>
      <c r="L17" s="37">
        <v>102.6</v>
      </c>
      <c r="M17" s="37">
        <v>111.2</v>
      </c>
      <c r="N17" s="37">
        <v>113.5</v>
      </c>
      <c r="O17" s="37">
        <v>118.7</v>
      </c>
      <c r="P17" s="37">
        <v>117.2</v>
      </c>
      <c r="Q17" s="37">
        <v>115.4</v>
      </c>
      <c r="R17" s="37">
        <v>118.1</v>
      </c>
      <c r="S17" s="37">
        <v>116.1</v>
      </c>
      <c r="T17" s="37">
        <v>117.8</v>
      </c>
      <c r="U17" s="37">
        <v>113.9</v>
      </c>
      <c r="V17" s="37">
        <v>113.4</v>
      </c>
      <c r="W17" s="37">
        <v>113.7</v>
      </c>
      <c r="X17" s="37">
        <v>111.8</v>
      </c>
      <c r="Y17" s="37">
        <v>111.2</v>
      </c>
      <c r="Z17" s="37">
        <v>110.5</v>
      </c>
      <c r="AA17" s="37">
        <v>113</v>
      </c>
      <c r="AB17" s="37">
        <v>108.9</v>
      </c>
      <c r="AC17" s="37">
        <v>111.5</v>
      </c>
      <c r="AD17" s="37">
        <v>115.4</v>
      </c>
    </row>
    <row r="18" spans="1:30" x14ac:dyDescent="0.3">
      <c r="A18" s="11" t="s">
        <v>30</v>
      </c>
      <c r="B18" s="11">
        <v>2014</v>
      </c>
      <c r="C18" s="11" t="s">
        <v>38</v>
      </c>
      <c r="D18" s="37">
        <v>120.3</v>
      </c>
      <c r="E18" s="37">
        <v>120.2</v>
      </c>
      <c r="F18" s="37">
        <v>116.9</v>
      </c>
      <c r="G18" s="37">
        <v>118</v>
      </c>
      <c r="H18" s="37">
        <f t="shared" si="0"/>
        <v>118</v>
      </c>
      <c r="I18" s="37">
        <v>126.3</v>
      </c>
      <c r="J18" s="37">
        <v>123.9</v>
      </c>
      <c r="K18" s="37">
        <v>111.5</v>
      </c>
      <c r="L18" s="37">
        <v>103.5</v>
      </c>
      <c r="M18" s="37">
        <v>111.6</v>
      </c>
      <c r="N18" s="37">
        <v>114.2</v>
      </c>
      <c r="O18" s="37">
        <v>119.2</v>
      </c>
      <c r="P18" s="37">
        <v>118.2</v>
      </c>
      <c r="Q18" s="37">
        <v>116.3</v>
      </c>
      <c r="R18" s="37">
        <v>118.7</v>
      </c>
      <c r="S18" s="37">
        <v>116.8</v>
      </c>
      <c r="T18" s="37">
        <v>118.5</v>
      </c>
      <c r="U18" s="37">
        <v>114.3</v>
      </c>
      <c r="V18" s="37">
        <v>113.4</v>
      </c>
      <c r="W18" s="37">
        <v>114.1</v>
      </c>
      <c r="X18" s="37">
        <v>112.1</v>
      </c>
      <c r="Y18" s="37">
        <v>111.4</v>
      </c>
      <c r="Z18" s="37">
        <v>110.9</v>
      </c>
      <c r="AA18" s="37">
        <v>113.1</v>
      </c>
      <c r="AB18" s="37">
        <v>108.9</v>
      </c>
      <c r="AC18" s="37">
        <v>111.8</v>
      </c>
      <c r="AD18" s="37">
        <v>116</v>
      </c>
    </row>
    <row r="19" spans="1:30" x14ac:dyDescent="0.3">
      <c r="A19" s="11" t="s">
        <v>30</v>
      </c>
      <c r="B19" s="11">
        <v>2014</v>
      </c>
      <c r="C19" s="11" t="s">
        <v>39</v>
      </c>
      <c r="D19" s="37">
        <v>120.7</v>
      </c>
      <c r="E19" s="37">
        <v>121.6</v>
      </c>
      <c r="F19" s="37">
        <v>116.1</v>
      </c>
      <c r="G19" s="37">
        <v>119.3</v>
      </c>
      <c r="H19" s="37">
        <f t="shared" si="0"/>
        <v>119.3</v>
      </c>
      <c r="I19" s="37">
        <v>125.8</v>
      </c>
      <c r="J19" s="37">
        <v>129.30000000000001</v>
      </c>
      <c r="K19" s="37">
        <v>112.2</v>
      </c>
      <c r="L19" s="37">
        <v>103.6</v>
      </c>
      <c r="M19" s="37">
        <v>112.3</v>
      </c>
      <c r="N19" s="37">
        <v>114.9</v>
      </c>
      <c r="O19" s="37">
        <v>120.1</v>
      </c>
      <c r="P19" s="37">
        <v>119.5</v>
      </c>
      <c r="Q19" s="37">
        <v>117.3</v>
      </c>
      <c r="R19" s="37">
        <v>119.7</v>
      </c>
      <c r="S19" s="37">
        <v>117.3</v>
      </c>
      <c r="T19" s="37">
        <v>119.3</v>
      </c>
      <c r="U19" s="37">
        <v>113.9</v>
      </c>
      <c r="V19" s="37">
        <v>114.4</v>
      </c>
      <c r="W19" s="37">
        <v>114.9</v>
      </c>
      <c r="X19" s="37">
        <v>112.8</v>
      </c>
      <c r="Y19" s="37">
        <v>112.2</v>
      </c>
      <c r="Z19" s="37">
        <v>111.4</v>
      </c>
      <c r="AA19" s="37">
        <v>114.3</v>
      </c>
      <c r="AB19" s="37">
        <v>108</v>
      </c>
      <c r="AC19" s="37">
        <v>112.3</v>
      </c>
      <c r="AD19" s="37">
        <v>117</v>
      </c>
    </row>
    <row r="20" spans="1:30" x14ac:dyDescent="0.3">
      <c r="A20" s="11" t="s">
        <v>30</v>
      </c>
      <c r="B20" s="11">
        <v>2014</v>
      </c>
      <c r="C20" s="11" t="s">
        <v>40</v>
      </c>
      <c r="D20" s="37">
        <v>121.7</v>
      </c>
      <c r="E20" s="37">
        <v>122.5</v>
      </c>
      <c r="F20" s="37">
        <v>117.7</v>
      </c>
      <c r="G20" s="37">
        <v>120.6</v>
      </c>
      <c r="H20" s="37">
        <f t="shared" si="0"/>
        <v>120.6</v>
      </c>
      <c r="I20" s="37">
        <v>129.1</v>
      </c>
      <c r="J20" s="37">
        <v>150.1</v>
      </c>
      <c r="K20" s="37">
        <v>113.2</v>
      </c>
      <c r="L20" s="37">
        <v>104.8</v>
      </c>
      <c r="M20" s="37">
        <v>113.3</v>
      </c>
      <c r="N20" s="37">
        <v>115.6</v>
      </c>
      <c r="O20" s="37">
        <v>120.9</v>
      </c>
      <c r="P20" s="37">
        <v>123.3</v>
      </c>
      <c r="Q20" s="37">
        <v>118</v>
      </c>
      <c r="R20" s="37">
        <v>120.7</v>
      </c>
      <c r="S20" s="37">
        <v>118.3</v>
      </c>
      <c r="T20" s="37">
        <v>120.3</v>
      </c>
      <c r="U20" s="37">
        <v>114.8</v>
      </c>
      <c r="V20" s="37">
        <v>115.3</v>
      </c>
      <c r="W20" s="37">
        <v>115.4</v>
      </c>
      <c r="X20" s="37">
        <v>113.4</v>
      </c>
      <c r="Y20" s="37">
        <v>113.2</v>
      </c>
      <c r="Z20" s="37">
        <v>111.8</v>
      </c>
      <c r="AA20" s="37">
        <v>115.5</v>
      </c>
      <c r="AB20" s="37">
        <v>108.8</v>
      </c>
      <c r="AC20" s="37">
        <v>113.1</v>
      </c>
      <c r="AD20" s="37">
        <v>119.5</v>
      </c>
    </row>
    <row r="21" spans="1:30" x14ac:dyDescent="0.3">
      <c r="A21" s="11" t="s">
        <v>30</v>
      </c>
      <c r="B21" s="11">
        <v>2014</v>
      </c>
      <c r="C21" s="11" t="s">
        <v>41</v>
      </c>
      <c r="D21" s="37">
        <v>121.8</v>
      </c>
      <c r="E21" s="37">
        <v>122.8</v>
      </c>
      <c r="F21" s="37">
        <v>117.8</v>
      </c>
      <c r="G21" s="37">
        <v>121.9</v>
      </c>
      <c r="H21" s="37">
        <f t="shared" si="0"/>
        <v>121.9</v>
      </c>
      <c r="I21" s="37">
        <v>129.69999999999999</v>
      </c>
      <c r="J21" s="37">
        <v>161.1</v>
      </c>
      <c r="K21" s="37">
        <v>114.1</v>
      </c>
      <c r="L21" s="37">
        <v>105.1</v>
      </c>
      <c r="M21" s="37">
        <v>114.6</v>
      </c>
      <c r="N21" s="37">
        <v>115.8</v>
      </c>
      <c r="O21" s="37">
        <v>121.7</v>
      </c>
      <c r="P21" s="37">
        <v>125.3</v>
      </c>
      <c r="Q21" s="37">
        <v>118.8</v>
      </c>
      <c r="R21" s="37">
        <v>120.9</v>
      </c>
      <c r="S21" s="37">
        <v>118.8</v>
      </c>
      <c r="T21" s="37">
        <v>120.7</v>
      </c>
      <c r="U21" s="37">
        <v>115.5</v>
      </c>
      <c r="V21" s="37">
        <v>115.4</v>
      </c>
      <c r="W21" s="37">
        <v>115.9</v>
      </c>
      <c r="X21" s="37">
        <v>114</v>
      </c>
      <c r="Y21" s="37">
        <v>113.2</v>
      </c>
      <c r="Z21" s="37">
        <v>112.2</v>
      </c>
      <c r="AA21" s="37">
        <v>116.2</v>
      </c>
      <c r="AB21" s="37">
        <v>109.4</v>
      </c>
      <c r="AC21" s="37">
        <v>113.5</v>
      </c>
      <c r="AD21" s="37">
        <v>120.7</v>
      </c>
    </row>
    <row r="22" spans="1:30" x14ac:dyDescent="0.3">
      <c r="A22" s="11" t="s">
        <v>30</v>
      </c>
      <c r="B22" s="11">
        <v>2014</v>
      </c>
      <c r="C22" s="11" t="s">
        <v>42</v>
      </c>
      <c r="D22" s="37">
        <v>122.3</v>
      </c>
      <c r="E22" s="37">
        <v>122.4</v>
      </c>
      <c r="F22" s="37">
        <v>117.8</v>
      </c>
      <c r="G22" s="37">
        <v>122.7</v>
      </c>
      <c r="H22" s="37">
        <f t="shared" si="0"/>
        <v>122.7</v>
      </c>
      <c r="I22" s="37">
        <v>129.80000000000001</v>
      </c>
      <c r="J22" s="37">
        <v>158.80000000000001</v>
      </c>
      <c r="K22" s="37">
        <v>115</v>
      </c>
      <c r="L22" s="37">
        <v>104.7</v>
      </c>
      <c r="M22" s="37">
        <v>114.9</v>
      </c>
      <c r="N22" s="37">
        <v>116.5</v>
      </c>
      <c r="O22" s="37">
        <v>122.6</v>
      </c>
      <c r="P22" s="37">
        <v>125.3</v>
      </c>
      <c r="Q22" s="37">
        <v>119.5</v>
      </c>
      <c r="R22" s="37">
        <v>121.7</v>
      </c>
      <c r="S22" s="37">
        <v>119.2</v>
      </c>
      <c r="T22" s="37">
        <v>121.3</v>
      </c>
      <c r="U22" s="37">
        <v>116.1</v>
      </c>
      <c r="V22" s="37">
        <v>115.8</v>
      </c>
      <c r="W22" s="37">
        <v>116.7</v>
      </c>
      <c r="X22" s="37">
        <v>114.5</v>
      </c>
      <c r="Y22" s="37">
        <v>112.8</v>
      </c>
      <c r="Z22" s="37">
        <v>112.6</v>
      </c>
      <c r="AA22" s="37">
        <v>116.6</v>
      </c>
      <c r="AB22" s="37">
        <v>109.1</v>
      </c>
      <c r="AC22" s="37">
        <v>113.7</v>
      </c>
      <c r="AD22" s="37">
        <v>120.9</v>
      </c>
    </row>
    <row r="23" spans="1:30" x14ac:dyDescent="0.3">
      <c r="A23" s="11" t="s">
        <v>30</v>
      </c>
      <c r="B23" s="11">
        <v>2014</v>
      </c>
      <c r="C23" s="11" t="s">
        <v>43</v>
      </c>
      <c r="D23" s="37">
        <v>122.6</v>
      </c>
      <c r="E23" s="37">
        <v>122.5</v>
      </c>
      <c r="F23" s="37">
        <v>118.3</v>
      </c>
      <c r="G23" s="37">
        <v>123.2</v>
      </c>
      <c r="H23" s="37">
        <f t="shared" si="0"/>
        <v>123.2</v>
      </c>
      <c r="I23" s="37">
        <v>128.9</v>
      </c>
      <c r="J23" s="37">
        <v>155.30000000000001</v>
      </c>
      <c r="K23" s="37">
        <v>115.5</v>
      </c>
      <c r="L23" s="37">
        <v>104</v>
      </c>
      <c r="M23" s="37">
        <v>115.3</v>
      </c>
      <c r="N23" s="37">
        <v>116.8</v>
      </c>
      <c r="O23" s="37">
        <v>123.2</v>
      </c>
      <c r="P23" s="37">
        <v>125.1</v>
      </c>
      <c r="Q23" s="37">
        <v>120</v>
      </c>
      <c r="R23" s="37">
        <v>122.7</v>
      </c>
      <c r="S23" s="37">
        <v>120.3</v>
      </c>
      <c r="T23" s="37">
        <v>122.3</v>
      </c>
      <c r="U23" s="37">
        <v>116.7</v>
      </c>
      <c r="V23" s="37">
        <v>116.4</v>
      </c>
      <c r="W23" s="37">
        <v>117.5</v>
      </c>
      <c r="X23" s="37">
        <v>115.3</v>
      </c>
      <c r="Y23" s="37">
        <v>112.6</v>
      </c>
      <c r="Z23" s="37">
        <v>113</v>
      </c>
      <c r="AA23" s="37">
        <v>116.9</v>
      </c>
      <c r="AB23" s="37">
        <v>109.3</v>
      </c>
      <c r="AC23" s="37">
        <v>114</v>
      </c>
      <c r="AD23" s="37">
        <v>121</v>
      </c>
    </row>
    <row r="24" spans="1:30" x14ac:dyDescent="0.3">
      <c r="A24" s="11" t="s">
        <v>30</v>
      </c>
      <c r="B24" s="11">
        <v>2014</v>
      </c>
      <c r="C24" s="11" t="s">
        <v>45</v>
      </c>
      <c r="D24" s="37">
        <v>122.7</v>
      </c>
      <c r="E24" s="37">
        <v>122.6</v>
      </c>
      <c r="F24" s="37">
        <v>119.9</v>
      </c>
      <c r="G24" s="37">
        <v>124</v>
      </c>
      <c r="H24" s="37">
        <f t="shared" si="0"/>
        <v>124</v>
      </c>
      <c r="I24" s="37">
        <v>128.80000000000001</v>
      </c>
      <c r="J24" s="37">
        <v>152</v>
      </c>
      <c r="K24" s="37">
        <v>116.2</v>
      </c>
      <c r="L24" s="37">
        <v>103.3</v>
      </c>
      <c r="M24" s="37">
        <v>115.8</v>
      </c>
      <c r="N24" s="37">
        <v>116.8</v>
      </c>
      <c r="O24" s="37">
        <v>124.5</v>
      </c>
      <c r="P24" s="37">
        <v>124.9</v>
      </c>
      <c r="Q24" s="37">
        <v>120.8</v>
      </c>
      <c r="R24" s="37">
        <v>123.3</v>
      </c>
      <c r="S24" s="37">
        <v>120.5</v>
      </c>
      <c r="T24" s="37">
        <v>122.9</v>
      </c>
      <c r="U24" s="37">
        <v>117.1</v>
      </c>
      <c r="V24" s="37">
        <v>117.3</v>
      </c>
      <c r="W24" s="37">
        <v>118.1</v>
      </c>
      <c r="X24" s="37">
        <v>115.9</v>
      </c>
      <c r="Y24" s="37">
        <v>112</v>
      </c>
      <c r="Z24" s="37">
        <v>113.3</v>
      </c>
      <c r="AA24" s="37">
        <v>117.2</v>
      </c>
      <c r="AB24" s="37">
        <v>108.8</v>
      </c>
      <c r="AC24" s="37">
        <v>114.1</v>
      </c>
      <c r="AD24" s="37">
        <v>121.1</v>
      </c>
    </row>
    <row r="25" spans="1:30" x14ac:dyDescent="0.3">
      <c r="A25" s="11" t="s">
        <v>30</v>
      </c>
      <c r="B25" s="11">
        <v>2014</v>
      </c>
      <c r="C25" s="11" t="s">
        <v>46</v>
      </c>
      <c r="D25" s="37">
        <v>122.4</v>
      </c>
      <c r="E25" s="37">
        <v>122.4</v>
      </c>
      <c r="F25" s="37">
        <v>121.8</v>
      </c>
      <c r="G25" s="37">
        <v>124.2</v>
      </c>
      <c r="H25" s="37">
        <f t="shared" si="0"/>
        <v>124.2</v>
      </c>
      <c r="I25" s="37">
        <v>128.6</v>
      </c>
      <c r="J25" s="37">
        <v>140.30000000000001</v>
      </c>
      <c r="K25" s="37">
        <v>116.3</v>
      </c>
      <c r="L25" s="37">
        <v>102</v>
      </c>
      <c r="M25" s="37">
        <v>116</v>
      </c>
      <c r="N25" s="37">
        <v>117.3</v>
      </c>
      <c r="O25" s="37">
        <v>124.8</v>
      </c>
      <c r="P25" s="37">
        <v>123.3</v>
      </c>
      <c r="Q25" s="37">
        <v>121.7</v>
      </c>
      <c r="R25" s="37">
        <v>123.8</v>
      </c>
      <c r="S25" s="37">
        <v>120.6</v>
      </c>
      <c r="T25" s="37">
        <v>123.3</v>
      </c>
      <c r="U25" s="37">
        <v>116.5</v>
      </c>
      <c r="V25" s="37">
        <v>117.4</v>
      </c>
      <c r="W25" s="37">
        <v>118.2</v>
      </c>
      <c r="X25" s="37">
        <v>116.2</v>
      </c>
      <c r="Y25" s="37">
        <v>111.5</v>
      </c>
      <c r="Z25" s="37">
        <v>113.3</v>
      </c>
      <c r="AA25" s="37">
        <v>117.7</v>
      </c>
      <c r="AB25" s="37">
        <v>109.4</v>
      </c>
      <c r="AC25" s="37">
        <v>114.2</v>
      </c>
      <c r="AD25" s="37">
        <v>120.3</v>
      </c>
    </row>
    <row r="26" spans="1:30" x14ac:dyDescent="0.3">
      <c r="A26" s="11" t="s">
        <v>30</v>
      </c>
      <c r="B26" s="11">
        <v>2015</v>
      </c>
      <c r="C26" s="11" t="s">
        <v>31</v>
      </c>
      <c r="D26" s="37">
        <v>123.1</v>
      </c>
      <c r="E26" s="37">
        <v>123.1</v>
      </c>
      <c r="F26" s="37">
        <v>122.1</v>
      </c>
      <c r="G26" s="37">
        <v>124.9</v>
      </c>
      <c r="H26" s="37">
        <f t="shared" si="0"/>
        <v>124.9</v>
      </c>
      <c r="I26" s="37">
        <v>130.4</v>
      </c>
      <c r="J26" s="37">
        <v>132.30000000000001</v>
      </c>
      <c r="K26" s="37">
        <v>117.2</v>
      </c>
      <c r="L26" s="37">
        <v>100.5</v>
      </c>
      <c r="M26" s="37">
        <v>117.2</v>
      </c>
      <c r="N26" s="37">
        <v>117.9</v>
      </c>
      <c r="O26" s="37">
        <v>125.6</v>
      </c>
      <c r="P26" s="37">
        <v>122.8</v>
      </c>
      <c r="Q26" s="37">
        <v>122.7</v>
      </c>
      <c r="R26" s="37">
        <v>124.4</v>
      </c>
      <c r="S26" s="37">
        <v>121.6</v>
      </c>
      <c r="T26" s="37">
        <v>124</v>
      </c>
      <c r="U26" s="37">
        <v>117.3</v>
      </c>
      <c r="V26" s="37">
        <v>118.4</v>
      </c>
      <c r="W26" s="37">
        <v>118.9</v>
      </c>
      <c r="X26" s="37">
        <v>116.6</v>
      </c>
      <c r="Y26" s="37">
        <v>111</v>
      </c>
      <c r="Z26" s="37">
        <v>114</v>
      </c>
      <c r="AA26" s="37">
        <v>118.2</v>
      </c>
      <c r="AB26" s="37">
        <v>110.2</v>
      </c>
      <c r="AC26" s="37">
        <v>114.5</v>
      </c>
      <c r="AD26" s="37">
        <v>120.3</v>
      </c>
    </row>
    <row r="27" spans="1:30" x14ac:dyDescent="0.3">
      <c r="A27" s="11" t="s">
        <v>30</v>
      </c>
      <c r="B27" s="11">
        <v>2015</v>
      </c>
      <c r="C27" s="11" t="s">
        <v>35</v>
      </c>
      <c r="D27" s="37">
        <v>123.4</v>
      </c>
      <c r="E27" s="37">
        <v>124.4</v>
      </c>
      <c r="F27" s="37">
        <v>122.1</v>
      </c>
      <c r="G27" s="37">
        <v>125.8</v>
      </c>
      <c r="H27" s="37">
        <f t="shared" si="0"/>
        <v>125.8</v>
      </c>
      <c r="I27" s="37">
        <v>129.4</v>
      </c>
      <c r="J27" s="37">
        <v>128.19999999999999</v>
      </c>
      <c r="K27" s="37">
        <v>118.8</v>
      </c>
      <c r="L27" s="37">
        <v>100</v>
      </c>
      <c r="M27" s="37">
        <v>118.6</v>
      </c>
      <c r="N27" s="37">
        <v>118.8</v>
      </c>
      <c r="O27" s="37">
        <v>126.8</v>
      </c>
      <c r="P27" s="37">
        <v>122.8</v>
      </c>
      <c r="Q27" s="37">
        <v>124.2</v>
      </c>
      <c r="R27" s="37">
        <v>125.4</v>
      </c>
      <c r="S27" s="37">
        <v>122.7</v>
      </c>
      <c r="T27" s="37">
        <v>125</v>
      </c>
      <c r="U27" s="37">
        <v>118.1</v>
      </c>
      <c r="V27" s="37">
        <v>120</v>
      </c>
      <c r="W27" s="37">
        <v>119.6</v>
      </c>
      <c r="X27" s="37">
        <v>117.7</v>
      </c>
      <c r="Y27" s="37">
        <v>110.9</v>
      </c>
      <c r="Z27" s="37">
        <v>114.8</v>
      </c>
      <c r="AA27" s="37">
        <v>118.7</v>
      </c>
      <c r="AB27" s="37">
        <v>110.8</v>
      </c>
      <c r="AC27" s="37">
        <v>115</v>
      </c>
      <c r="AD27" s="37">
        <v>120.6</v>
      </c>
    </row>
    <row r="28" spans="1:30" x14ac:dyDescent="0.3">
      <c r="A28" s="11" t="s">
        <v>30</v>
      </c>
      <c r="B28" s="11">
        <v>2015</v>
      </c>
      <c r="C28" s="11" t="s">
        <v>36</v>
      </c>
      <c r="D28" s="37">
        <v>123.3</v>
      </c>
      <c r="E28" s="37">
        <v>124.7</v>
      </c>
      <c r="F28" s="37">
        <v>118.9</v>
      </c>
      <c r="G28" s="37">
        <v>126</v>
      </c>
      <c r="H28" s="37">
        <f t="shared" si="0"/>
        <v>126</v>
      </c>
      <c r="I28" s="37">
        <v>130.9</v>
      </c>
      <c r="J28" s="37">
        <v>128</v>
      </c>
      <c r="K28" s="37">
        <v>119.9</v>
      </c>
      <c r="L28" s="37">
        <v>98.9</v>
      </c>
      <c r="M28" s="37">
        <v>119.4</v>
      </c>
      <c r="N28" s="37">
        <v>118.9</v>
      </c>
      <c r="O28" s="37">
        <v>127.7</v>
      </c>
      <c r="P28" s="37">
        <v>123.1</v>
      </c>
      <c r="Q28" s="37">
        <v>124.7</v>
      </c>
      <c r="R28" s="37">
        <v>126</v>
      </c>
      <c r="S28" s="37">
        <v>122.9</v>
      </c>
      <c r="T28" s="37">
        <v>125.5</v>
      </c>
      <c r="U28" s="37">
        <v>118.6</v>
      </c>
      <c r="V28" s="37">
        <v>120.6</v>
      </c>
      <c r="W28" s="37">
        <v>120.2</v>
      </c>
      <c r="X28" s="37">
        <v>118.2</v>
      </c>
      <c r="Y28" s="37">
        <v>111.6</v>
      </c>
      <c r="Z28" s="37">
        <v>115.5</v>
      </c>
      <c r="AA28" s="37">
        <v>119.4</v>
      </c>
      <c r="AB28" s="37">
        <v>110.8</v>
      </c>
      <c r="AC28" s="37">
        <v>115.5</v>
      </c>
      <c r="AD28" s="37">
        <v>121.1</v>
      </c>
    </row>
    <row r="29" spans="1:30" x14ac:dyDescent="0.3">
      <c r="A29" s="11" t="s">
        <v>30</v>
      </c>
      <c r="B29" s="11">
        <v>2015</v>
      </c>
      <c r="C29" s="11" t="s">
        <v>37</v>
      </c>
      <c r="D29" s="37">
        <v>123.3</v>
      </c>
      <c r="E29" s="37">
        <v>125.5</v>
      </c>
      <c r="F29" s="37">
        <v>117.2</v>
      </c>
      <c r="G29" s="37">
        <v>126.8</v>
      </c>
      <c r="H29" s="37">
        <f t="shared" si="0"/>
        <v>126.8</v>
      </c>
      <c r="I29" s="37">
        <v>134.19999999999999</v>
      </c>
      <c r="J29" s="37">
        <v>127.5</v>
      </c>
      <c r="K29" s="37">
        <v>121.5</v>
      </c>
      <c r="L29" s="37">
        <v>97.8</v>
      </c>
      <c r="M29" s="37">
        <v>119.8</v>
      </c>
      <c r="N29" s="37">
        <v>119.4</v>
      </c>
      <c r="O29" s="37">
        <v>128.69999999999999</v>
      </c>
      <c r="P29" s="37">
        <v>123.6</v>
      </c>
      <c r="Q29" s="37">
        <v>125.7</v>
      </c>
      <c r="R29" s="37">
        <v>126.4</v>
      </c>
      <c r="S29" s="37">
        <v>123.3</v>
      </c>
      <c r="T29" s="37">
        <v>126</v>
      </c>
      <c r="U29" s="37">
        <v>119.2</v>
      </c>
      <c r="V29" s="37">
        <v>121.2</v>
      </c>
      <c r="W29" s="37">
        <v>120.9</v>
      </c>
      <c r="X29" s="37">
        <v>118.6</v>
      </c>
      <c r="Y29" s="37">
        <v>111.9</v>
      </c>
      <c r="Z29" s="37">
        <v>116.2</v>
      </c>
      <c r="AA29" s="37">
        <v>119.9</v>
      </c>
      <c r="AB29" s="37">
        <v>111.6</v>
      </c>
      <c r="AC29" s="37">
        <v>116</v>
      </c>
      <c r="AD29" s="37">
        <v>121.5</v>
      </c>
    </row>
    <row r="30" spans="1:30" x14ac:dyDescent="0.3">
      <c r="A30" s="11" t="s">
        <v>30</v>
      </c>
      <c r="B30" s="11">
        <v>2015</v>
      </c>
      <c r="C30" s="11" t="s">
        <v>38</v>
      </c>
      <c r="D30" s="37">
        <v>123.5</v>
      </c>
      <c r="E30" s="37">
        <v>127.1</v>
      </c>
      <c r="F30" s="37">
        <v>117.3</v>
      </c>
      <c r="G30" s="37">
        <v>127.7</v>
      </c>
      <c r="H30" s="37">
        <f t="shared" si="0"/>
        <v>127.7</v>
      </c>
      <c r="I30" s="37">
        <v>134.1</v>
      </c>
      <c r="J30" s="37">
        <v>128.5</v>
      </c>
      <c r="K30" s="37">
        <v>124.3</v>
      </c>
      <c r="L30" s="37">
        <v>97.6</v>
      </c>
      <c r="M30" s="37">
        <v>120.7</v>
      </c>
      <c r="N30" s="37">
        <v>120.2</v>
      </c>
      <c r="O30" s="37">
        <v>129.80000000000001</v>
      </c>
      <c r="P30" s="37">
        <v>124.4</v>
      </c>
      <c r="Q30" s="37">
        <v>126.7</v>
      </c>
      <c r="R30" s="37">
        <v>127.3</v>
      </c>
      <c r="S30" s="37">
        <v>124.1</v>
      </c>
      <c r="T30" s="37">
        <v>126.8</v>
      </c>
      <c r="U30" s="37">
        <v>119.6</v>
      </c>
      <c r="V30" s="37">
        <v>121.9</v>
      </c>
      <c r="W30" s="37">
        <v>121.5</v>
      </c>
      <c r="X30" s="37">
        <v>119.4</v>
      </c>
      <c r="Y30" s="37">
        <v>113.3</v>
      </c>
      <c r="Z30" s="37">
        <v>116.7</v>
      </c>
      <c r="AA30" s="37">
        <v>120.5</v>
      </c>
      <c r="AB30" s="37">
        <v>112.3</v>
      </c>
      <c r="AC30" s="37">
        <v>116.9</v>
      </c>
      <c r="AD30" s="37">
        <v>122.4</v>
      </c>
    </row>
    <row r="31" spans="1:30" x14ac:dyDescent="0.3">
      <c r="A31" s="11" t="s">
        <v>30</v>
      </c>
      <c r="B31" s="11">
        <v>2015</v>
      </c>
      <c r="C31" s="11" t="s">
        <v>39</v>
      </c>
      <c r="D31" s="37">
        <v>124.1</v>
      </c>
      <c r="E31" s="37">
        <v>130.4</v>
      </c>
      <c r="F31" s="37">
        <v>122.1</v>
      </c>
      <c r="G31" s="37">
        <v>128.69999999999999</v>
      </c>
      <c r="H31" s="37">
        <f t="shared" si="0"/>
        <v>128.69999999999999</v>
      </c>
      <c r="I31" s="37">
        <v>133.19999999999999</v>
      </c>
      <c r="J31" s="37">
        <v>135.19999999999999</v>
      </c>
      <c r="K31" s="37">
        <v>131.9</v>
      </c>
      <c r="L31" s="37">
        <v>96.3</v>
      </c>
      <c r="M31" s="37">
        <v>123</v>
      </c>
      <c r="N31" s="37">
        <v>121.1</v>
      </c>
      <c r="O31" s="37">
        <v>131.19999999999999</v>
      </c>
      <c r="P31" s="37">
        <v>126.6</v>
      </c>
      <c r="Q31" s="37">
        <v>128.19999999999999</v>
      </c>
      <c r="R31" s="37">
        <v>128.4</v>
      </c>
      <c r="S31" s="37">
        <v>125.1</v>
      </c>
      <c r="T31" s="37">
        <v>128</v>
      </c>
      <c r="U31" s="37">
        <v>119</v>
      </c>
      <c r="V31" s="37">
        <v>122.6</v>
      </c>
      <c r="W31" s="37">
        <v>122.8</v>
      </c>
      <c r="X31" s="37">
        <v>120.4</v>
      </c>
      <c r="Y31" s="37">
        <v>114.2</v>
      </c>
      <c r="Z31" s="37">
        <v>117.9</v>
      </c>
      <c r="AA31" s="37">
        <v>122</v>
      </c>
      <c r="AB31" s="37">
        <v>113</v>
      </c>
      <c r="AC31" s="37">
        <v>117.9</v>
      </c>
      <c r="AD31" s="37">
        <v>124.1</v>
      </c>
    </row>
    <row r="32" spans="1:30" x14ac:dyDescent="0.3">
      <c r="A32" s="11" t="s">
        <v>30</v>
      </c>
      <c r="B32" s="11">
        <v>2015</v>
      </c>
      <c r="C32" s="11" t="s">
        <v>40</v>
      </c>
      <c r="D32" s="37">
        <v>124</v>
      </c>
      <c r="E32" s="37">
        <v>131.5</v>
      </c>
      <c r="F32" s="37">
        <v>122</v>
      </c>
      <c r="G32" s="37">
        <v>128.69999999999999</v>
      </c>
      <c r="H32" s="37">
        <f t="shared" si="0"/>
        <v>128.69999999999999</v>
      </c>
      <c r="I32" s="37">
        <v>133.30000000000001</v>
      </c>
      <c r="J32" s="37">
        <v>140.80000000000001</v>
      </c>
      <c r="K32" s="37">
        <v>133.80000000000001</v>
      </c>
      <c r="L32" s="37">
        <v>94.1</v>
      </c>
      <c r="M32" s="37">
        <v>123.4</v>
      </c>
      <c r="N32" s="37">
        <v>121</v>
      </c>
      <c r="O32" s="37">
        <v>131.69999999999999</v>
      </c>
      <c r="P32" s="37">
        <v>127.5</v>
      </c>
      <c r="Q32" s="37">
        <v>129.4</v>
      </c>
      <c r="R32" s="37">
        <v>128.80000000000001</v>
      </c>
      <c r="S32" s="37">
        <v>125.5</v>
      </c>
      <c r="T32" s="37">
        <v>128.30000000000001</v>
      </c>
      <c r="U32" s="37">
        <v>119.9</v>
      </c>
      <c r="V32" s="37">
        <v>123</v>
      </c>
      <c r="W32" s="37">
        <v>123</v>
      </c>
      <c r="X32" s="37">
        <v>120.8</v>
      </c>
      <c r="Y32" s="37">
        <v>114.1</v>
      </c>
      <c r="Z32" s="37">
        <v>118</v>
      </c>
      <c r="AA32" s="37">
        <v>122.9</v>
      </c>
      <c r="AB32" s="37">
        <v>112.7</v>
      </c>
      <c r="AC32" s="37">
        <v>118.1</v>
      </c>
      <c r="AD32" s="37">
        <v>124.7</v>
      </c>
    </row>
    <row r="33" spans="1:30" x14ac:dyDescent="0.3">
      <c r="A33" s="11" t="s">
        <v>30</v>
      </c>
      <c r="B33" s="11">
        <v>2015</v>
      </c>
      <c r="C33" s="11" t="s">
        <v>41</v>
      </c>
      <c r="D33" s="37">
        <v>124.7</v>
      </c>
      <c r="E33" s="37">
        <v>131.30000000000001</v>
      </c>
      <c r="F33" s="37">
        <v>121.3</v>
      </c>
      <c r="G33" s="37">
        <v>128.80000000000001</v>
      </c>
      <c r="H33" s="37">
        <f t="shared" si="0"/>
        <v>128.80000000000001</v>
      </c>
      <c r="I33" s="37">
        <v>134.19999999999999</v>
      </c>
      <c r="J33" s="37">
        <v>153.6</v>
      </c>
      <c r="K33" s="37">
        <v>137.9</v>
      </c>
      <c r="L33" s="37">
        <v>93.1</v>
      </c>
      <c r="M33" s="37">
        <v>123.9</v>
      </c>
      <c r="N33" s="37">
        <v>121.5</v>
      </c>
      <c r="O33" s="37">
        <v>132.5</v>
      </c>
      <c r="P33" s="37">
        <v>129.80000000000001</v>
      </c>
      <c r="Q33" s="37">
        <v>130.1</v>
      </c>
      <c r="R33" s="37">
        <v>129.5</v>
      </c>
      <c r="S33" s="37">
        <v>126.3</v>
      </c>
      <c r="T33" s="37">
        <v>129</v>
      </c>
      <c r="U33" s="37">
        <v>120.9</v>
      </c>
      <c r="V33" s="37">
        <v>123.8</v>
      </c>
      <c r="W33" s="37">
        <v>123.7</v>
      </c>
      <c r="X33" s="37">
        <v>121.1</v>
      </c>
      <c r="Y33" s="37">
        <v>113.6</v>
      </c>
      <c r="Z33" s="37">
        <v>118.5</v>
      </c>
      <c r="AA33" s="37">
        <v>123.6</v>
      </c>
      <c r="AB33" s="37">
        <v>112.5</v>
      </c>
      <c r="AC33" s="37">
        <v>118.2</v>
      </c>
      <c r="AD33" s="37">
        <v>126.1</v>
      </c>
    </row>
    <row r="34" spans="1:30" x14ac:dyDescent="0.3">
      <c r="A34" s="11" t="s">
        <v>30</v>
      </c>
      <c r="B34" s="11">
        <v>2015</v>
      </c>
      <c r="C34" s="11" t="s">
        <v>42</v>
      </c>
      <c r="D34" s="37">
        <v>125.1</v>
      </c>
      <c r="E34" s="37">
        <v>131.1</v>
      </c>
      <c r="F34" s="37">
        <v>120.7</v>
      </c>
      <c r="G34" s="37">
        <v>129.19999999999999</v>
      </c>
      <c r="H34" s="37">
        <f t="shared" si="0"/>
        <v>129.19999999999999</v>
      </c>
      <c r="I34" s="37">
        <v>132.30000000000001</v>
      </c>
      <c r="J34" s="37">
        <v>158.9</v>
      </c>
      <c r="K34" s="37">
        <v>142.1</v>
      </c>
      <c r="L34" s="37">
        <v>92.5</v>
      </c>
      <c r="M34" s="37">
        <v>125.4</v>
      </c>
      <c r="N34" s="37">
        <v>121.9</v>
      </c>
      <c r="O34" s="37">
        <v>132.69999999999999</v>
      </c>
      <c r="P34" s="37">
        <v>131</v>
      </c>
      <c r="Q34" s="37">
        <v>131</v>
      </c>
      <c r="R34" s="37">
        <v>130.4</v>
      </c>
      <c r="S34" s="37">
        <v>126.8</v>
      </c>
      <c r="T34" s="37">
        <v>129.9</v>
      </c>
      <c r="U34" s="37">
        <v>121.6</v>
      </c>
      <c r="V34" s="37">
        <v>123.7</v>
      </c>
      <c r="W34" s="37">
        <v>124.5</v>
      </c>
      <c r="X34" s="37">
        <v>121.4</v>
      </c>
      <c r="Y34" s="37">
        <v>113.8</v>
      </c>
      <c r="Z34" s="37">
        <v>119.6</v>
      </c>
      <c r="AA34" s="37">
        <v>124.5</v>
      </c>
      <c r="AB34" s="37">
        <v>113.7</v>
      </c>
      <c r="AC34" s="37">
        <v>118.8</v>
      </c>
      <c r="AD34" s="37">
        <v>127</v>
      </c>
    </row>
    <row r="35" spans="1:30" x14ac:dyDescent="0.3">
      <c r="A35" s="11" t="s">
        <v>30</v>
      </c>
      <c r="B35" s="11">
        <v>2015</v>
      </c>
      <c r="C35" s="11" t="s">
        <v>43</v>
      </c>
      <c r="D35" s="37">
        <v>125.6</v>
      </c>
      <c r="E35" s="37">
        <v>130.4</v>
      </c>
      <c r="F35" s="37">
        <v>120.8</v>
      </c>
      <c r="G35" s="37">
        <v>129.4</v>
      </c>
      <c r="H35" s="37">
        <f t="shared" si="0"/>
        <v>129.4</v>
      </c>
      <c r="I35" s="37">
        <v>133.19999999999999</v>
      </c>
      <c r="J35" s="37">
        <v>157.69999999999999</v>
      </c>
      <c r="K35" s="37">
        <v>154.19999999999999</v>
      </c>
      <c r="L35" s="37">
        <v>93.7</v>
      </c>
      <c r="M35" s="37">
        <v>126.6</v>
      </c>
      <c r="N35" s="37">
        <v>122.3</v>
      </c>
      <c r="O35" s="37">
        <v>133.1</v>
      </c>
      <c r="P35" s="37">
        <v>131.80000000000001</v>
      </c>
      <c r="Q35" s="37">
        <v>131.5</v>
      </c>
      <c r="R35" s="37">
        <v>131.1</v>
      </c>
      <c r="S35" s="37">
        <v>127.3</v>
      </c>
      <c r="T35" s="37">
        <v>130.6</v>
      </c>
      <c r="U35" s="37">
        <v>122.4</v>
      </c>
      <c r="V35" s="37">
        <v>124.4</v>
      </c>
      <c r="W35" s="37">
        <v>125.1</v>
      </c>
      <c r="X35" s="37">
        <v>122</v>
      </c>
      <c r="Y35" s="37">
        <v>113.8</v>
      </c>
      <c r="Z35" s="37">
        <v>120.1</v>
      </c>
      <c r="AA35" s="37">
        <v>125.1</v>
      </c>
      <c r="AB35" s="37">
        <v>114.2</v>
      </c>
      <c r="AC35" s="37">
        <v>119.2</v>
      </c>
      <c r="AD35" s="37">
        <v>127.7</v>
      </c>
    </row>
    <row r="36" spans="1:30" x14ac:dyDescent="0.3">
      <c r="A36" s="11" t="s">
        <v>30</v>
      </c>
      <c r="B36" s="11">
        <v>2015</v>
      </c>
      <c r="C36" s="11" t="s">
        <v>45</v>
      </c>
      <c r="D36" s="37">
        <v>126.1</v>
      </c>
      <c r="E36" s="37">
        <v>130.6</v>
      </c>
      <c r="F36" s="37">
        <v>121.7</v>
      </c>
      <c r="G36" s="37">
        <v>129.5</v>
      </c>
      <c r="H36" s="37">
        <f t="shared" si="0"/>
        <v>129.5</v>
      </c>
      <c r="I36" s="37">
        <v>132.1</v>
      </c>
      <c r="J36" s="37">
        <v>155.19999999999999</v>
      </c>
      <c r="K36" s="37">
        <v>160.80000000000001</v>
      </c>
      <c r="L36" s="37">
        <v>94.5</v>
      </c>
      <c r="M36" s="37">
        <v>128.30000000000001</v>
      </c>
      <c r="N36" s="37">
        <v>123.1</v>
      </c>
      <c r="O36" s="37">
        <v>134.19999999999999</v>
      </c>
      <c r="P36" s="37">
        <v>132.4</v>
      </c>
      <c r="Q36" s="37">
        <v>132.19999999999999</v>
      </c>
      <c r="R36" s="37">
        <v>132.1</v>
      </c>
      <c r="S36" s="37">
        <v>128.19999999999999</v>
      </c>
      <c r="T36" s="37">
        <v>131.5</v>
      </c>
      <c r="U36" s="37">
        <v>122.9</v>
      </c>
      <c r="V36" s="37">
        <v>125.6</v>
      </c>
      <c r="W36" s="37">
        <v>125.6</v>
      </c>
      <c r="X36" s="37">
        <v>122.6</v>
      </c>
      <c r="Y36" s="37">
        <v>114</v>
      </c>
      <c r="Z36" s="37">
        <v>120.9</v>
      </c>
      <c r="AA36" s="37">
        <v>125.8</v>
      </c>
      <c r="AB36" s="37">
        <v>114.2</v>
      </c>
      <c r="AC36" s="37">
        <v>119.6</v>
      </c>
      <c r="AD36" s="37">
        <v>128.30000000000001</v>
      </c>
    </row>
    <row r="37" spans="1:30" x14ac:dyDescent="0.3">
      <c r="A37" s="11" t="s">
        <v>30</v>
      </c>
      <c r="B37" s="11">
        <v>2015</v>
      </c>
      <c r="C37" s="11" t="s">
        <v>46</v>
      </c>
      <c r="D37" s="37">
        <v>126.3</v>
      </c>
      <c r="E37" s="37">
        <v>131.30000000000001</v>
      </c>
      <c r="F37" s="37">
        <v>123.3</v>
      </c>
      <c r="G37" s="37">
        <v>129.80000000000001</v>
      </c>
      <c r="H37" s="37">
        <f t="shared" si="0"/>
        <v>129.80000000000001</v>
      </c>
      <c r="I37" s="37">
        <v>131.6</v>
      </c>
      <c r="J37" s="37">
        <v>145.5</v>
      </c>
      <c r="K37" s="37">
        <v>162.1</v>
      </c>
      <c r="L37" s="37">
        <v>95.4</v>
      </c>
      <c r="M37" s="37">
        <v>128.9</v>
      </c>
      <c r="N37" s="37">
        <v>123.3</v>
      </c>
      <c r="O37" s="37">
        <v>135.1</v>
      </c>
      <c r="P37" s="37">
        <v>131.4</v>
      </c>
      <c r="Q37" s="37">
        <v>133.1</v>
      </c>
      <c r="R37" s="37">
        <v>132.5</v>
      </c>
      <c r="S37" s="37">
        <v>128.5</v>
      </c>
      <c r="T37" s="37">
        <v>131.9</v>
      </c>
      <c r="U37" s="37">
        <v>122.4</v>
      </c>
      <c r="V37" s="37">
        <v>125.7</v>
      </c>
      <c r="W37" s="37">
        <v>126</v>
      </c>
      <c r="X37" s="37">
        <v>123.1</v>
      </c>
      <c r="Y37" s="37">
        <v>114</v>
      </c>
      <c r="Z37" s="37">
        <v>121.6</v>
      </c>
      <c r="AA37" s="37">
        <v>125.6</v>
      </c>
      <c r="AB37" s="37">
        <v>114.1</v>
      </c>
      <c r="AC37" s="37">
        <v>119.8</v>
      </c>
      <c r="AD37" s="37">
        <v>127.9</v>
      </c>
    </row>
    <row r="38" spans="1:30" x14ac:dyDescent="0.3">
      <c r="A38" s="11" t="s">
        <v>30</v>
      </c>
      <c r="B38" s="11">
        <v>2016</v>
      </c>
      <c r="C38" s="11" t="s">
        <v>31</v>
      </c>
      <c r="D38" s="37">
        <v>126.8</v>
      </c>
      <c r="E38" s="37">
        <v>133.19999999999999</v>
      </c>
      <c r="F38" s="37">
        <v>126.5</v>
      </c>
      <c r="G38" s="37">
        <v>130.30000000000001</v>
      </c>
      <c r="H38" s="37">
        <f t="shared" si="0"/>
        <v>130.30000000000001</v>
      </c>
      <c r="I38" s="37">
        <v>131.6</v>
      </c>
      <c r="J38" s="37">
        <v>140.1</v>
      </c>
      <c r="K38" s="37">
        <v>163.80000000000001</v>
      </c>
      <c r="L38" s="37">
        <v>97.7</v>
      </c>
      <c r="M38" s="37">
        <v>129.6</v>
      </c>
      <c r="N38" s="37">
        <v>124.3</v>
      </c>
      <c r="O38" s="37">
        <v>135.9</v>
      </c>
      <c r="P38" s="37">
        <v>131.4</v>
      </c>
      <c r="Q38" s="37">
        <v>133.6</v>
      </c>
      <c r="R38" s="37">
        <v>133.19999999999999</v>
      </c>
      <c r="S38" s="37">
        <v>128.9</v>
      </c>
      <c r="T38" s="37">
        <v>132.6</v>
      </c>
      <c r="U38" s="37">
        <v>123.4</v>
      </c>
      <c r="V38" s="37">
        <v>126.2</v>
      </c>
      <c r="W38" s="37">
        <v>126.6</v>
      </c>
      <c r="X38" s="37">
        <v>123.7</v>
      </c>
      <c r="Y38" s="37">
        <v>113.6</v>
      </c>
      <c r="Z38" s="37">
        <v>121.4</v>
      </c>
      <c r="AA38" s="37">
        <v>126.2</v>
      </c>
      <c r="AB38" s="37">
        <v>114.9</v>
      </c>
      <c r="AC38" s="37">
        <v>120.1</v>
      </c>
      <c r="AD38" s="37">
        <v>128.1</v>
      </c>
    </row>
    <row r="39" spans="1:30" x14ac:dyDescent="0.3">
      <c r="A39" s="11" t="s">
        <v>30</v>
      </c>
      <c r="B39" s="11">
        <v>2016</v>
      </c>
      <c r="C39" s="11" t="s">
        <v>35</v>
      </c>
      <c r="D39" s="37">
        <v>127.1</v>
      </c>
      <c r="E39" s="37">
        <v>133.69999999999999</v>
      </c>
      <c r="F39" s="37">
        <v>127.7</v>
      </c>
      <c r="G39" s="37">
        <v>130.69999999999999</v>
      </c>
      <c r="H39" s="37">
        <f t="shared" si="0"/>
        <v>130.69999999999999</v>
      </c>
      <c r="I39" s="37">
        <v>130.4</v>
      </c>
      <c r="J39" s="37">
        <v>130.9</v>
      </c>
      <c r="K39" s="37">
        <v>162.80000000000001</v>
      </c>
      <c r="L39" s="37">
        <v>98.7</v>
      </c>
      <c r="M39" s="37">
        <v>130.6</v>
      </c>
      <c r="N39" s="37">
        <v>124.8</v>
      </c>
      <c r="O39" s="37">
        <v>136.4</v>
      </c>
      <c r="P39" s="37">
        <v>130.30000000000001</v>
      </c>
      <c r="Q39" s="37">
        <v>134.4</v>
      </c>
      <c r="R39" s="37">
        <v>133.9</v>
      </c>
      <c r="S39" s="37">
        <v>129.80000000000001</v>
      </c>
      <c r="T39" s="37">
        <v>133.4</v>
      </c>
      <c r="U39" s="37">
        <v>124.4</v>
      </c>
      <c r="V39" s="37">
        <v>127.5</v>
      </c>
      <c r="W39" s="37">
        <v>127.1</v>
      </c>
      <c r="X39" s="37">
        <v>124.3</v>
      </c>
      <c r="Y39" s="37">
        <v>113.9</v>
      </c>
      <c r="Z39" s="37">
        <v>122.3</v>
      </c>
      <c r="AA39" s="37">
        <v>127.1</v>
      </c>
      <c r="AB39" s="37">
        <v>116.8</v>
      </c>
      <c r="AC39" s="37">
        <v>120.9</v>
      </c>
      <c r="AD39" s="37">
        <v>127.9</v>
      </c>
    </row>
    <row r="40" spans="1:30" x14ac:dyDescent="0.3">
      <c r="A40" s="11" t="s">
        <v>30</v>
      </c>
      <c r="B40" s="11">
        <v>2016</v>
      </c>
      <c r="C40" s="11" t="s">
        <v>36</v>
      </c>
      <c r="D40" s="37">
        <v>127.3</v>
      </c>
      <c r="E40" s="37">
        <v>134.4</v>
      </c>
      <c r="F40" s="37">
        <v>125.1</v>
      </c>
      <c r="G40" s="37">
        <v>130.5</v>
      </c>
      <c r="H40" s="37">
        <f t="shared" si="0"/>
        <v>130.5</v>
      </c>
      <c r="I40" s="37">
        <v>131.69999999999999</v>
      </c>
      <c r="J40" s="37">
        <v>130.69999999999999</v>
      </c>
      <c r="K40" s="37">
        <v>161.19999999999999</v>
      </c>
      <c r="L40" s="37">
        <v>100.4</v>
      </c>
      <c r="M40" s="37">
        <v>130.80000000000001</v>
      </c>
      <c r="N40" s="37">
        <v>124.9</v>
      </c>
      <c r="O40" s="37">
        <v>137</v>
      </c>
      <c r="P40" s="37">
        <v>130.4</v>
      </c>
      <c r="Q40" s="37">
        <v>135</v>
      </c>
      <c r="R40" s="37">
        <v>134.4</v>
      </c>
      <c r="S40" s="37">
        <v>130.19999999999999</v>
      </c>
      <c r="T40" s="37">
        <v>133.80000000000001</v>
      </c>
      <c r="U40" s="37">
        <v>124.9</v>
      </c>
      <c r="V40" s="37">
        <v>127</v>
      </c>
      <c r="W40" s="37">
        <v>127.7</v>
      </c>
      <c r="X40" s="37">
        <v>124.8</v>
      </c>
      <c r="Y40" s="37">
        <v>113.6</v>
      </c>
      <c r="Z40" s="37">
        <v>122.5</v>
      </c>
      <c r="AA40" s="37">
        <v>127.5</v>
      </c>
      <c r="AB40" s="37">
        <v>117.4</v>
      </c>
      <c r="AC40" s="37">
        <v>121.1</v>
      </c>
      <c r="AD40" s="37">
        <v>128</v>
      </c>
    </row>
    <row r="41" spans="1:30" x14ac:dyDescent="0.3">
      <c r="A41" s="11" t="s">
        <v>30</v>
      </c>
      <c r="B41" s="11">
        <v>2016</v>
      </c>
      <c r="C41" s="11" t="s">
        <v>37</v>
      </c>
      <c r="D41" s="37">
        <v>127.4</v>
      </c>
      <c r="E41" s="37">
        <v>135.4</v>
      </c>
      <c r="F41" s="37">
        <v>123.4</v>
      </c>
      <c r="G41" s="37">
        <v>131.30000000000001</v>
      </c>
      <c r="H41" s="37">
        <f t="shared" si="0"/>
        <v>131.30000000000001</v>
      </c>
      <c r="I41" s="37">
        <v>138.1</v>
      </c>
      <c r="J41" s="37">
        <v>134.1</v>
      </c>
      <c r="K41" s="37">
        <v>162.69999999999999</v>
      </c>
      <c r="L41" s="37">
        <v>105</v>
      </c>
      <c r="M41" s="37">
        <v>131.4</v>
      </c>
      <c r="N41" s="37">
        <v>125.4</v>
      </c>
      <c r="O41" s="37">
        <v>137.4</v>
      </c>
      <c r="P41" s="37">
        <v>131.80000000000001</v>
      </c>
      <c r="Q41" s="37">
        <v>135.5</v>
      </c>
      <c r="R41" s="37">
        <v>135</v>
      </c>
      <c r="S41" s="37">
        <v>130.6</v>
      </c>
      <c r="T41" s="37">
        <v>134.4</v>
      </c>
      <c r="U41" s="37">
        <v>125.6</v>
      </c>
      <c r="V41" s="37">
        <v>127</v>
      </c>
      <c r="W41" s="37">
        <v>128</v>
      </c>
      <c r="X41" s="37">
        <v>125.2</v>
      </c>
      <c r="Y41" s="37">
        <v>114.4</v>
      </c>
      <c r="Z41" s="37">
        <v>123.2</v>
      </c>
      <c r="AA41" s="37">
        <v>127.9</v>
      </c>
      <c r="AB41" s="37">
        <v>118.4</v>
      </c>
      <c r="AC41" s="37">
        <v>121.7</v>
      </c>
      <c r="AD41" s="37">
        <v>129</v>
      </c>
    </row>
    <row r="42" spans="1:30" x14ac:dyDescent="0.3">
      <c r="A42" s="11" t="s">
        <v>30</v>
      </c>
      <c r="B42" s="11">
        <v>2016</v>
      </c>
      <c r="C42" s="11" t="s">
        <v>38</v>
      </c>
      <c r="D42" s="37">
        <v>127.6</v>
      </c>
      <c r="E42" s="37">
        <v>137.5</v>
      </c>
      <c r="F42" s="37">
        <v>124.4</v>
      </c>
      <c r="G42" s="37">
        <v>132.4</v>
      </c>
      <c r="H42" s="37">
        <f t="shared" si="0"/>
        <v>132.4</v>
      </c>
      <c r="I42" s="37">
        <v>138.1</v>
      </c>
      <c r="J42" s="37">
        <v>141.80000000000001</v>
      </c>
      <c r="K42" s="37">
        <v>166</v>
      </c>
      <c r="L42" s="37">
        <v>107.5</v>
      </c>
      <c r="M42" s="37">
        <v>132.19999999999999</v>
      </c>
      <c r="N42" s="37">
        <v>126.1</v>
      </c>
      <c r="O42" s="37">
        <v>138.30000000000001</v>
      </c>
      <c r="P42" s="37">
        <v>133.6</v>
      </c>
      <c r="Q42" s="37">
        <v>136</v>
      </c>
      <c r="R42" s="37">
        <v>135.4</v>
      </c>
      <c r="S42" s="37">
        <v>131.1</v>
      </c>
      <c r="T42" s="37">
        <v>134.80000000000001</v>
      </c>
      <c r="U42" s="37">
        <v>126</v>
      </c>
      <c r="V42" s="37">
        <v>127.4</v>
      </c>
      <c r="W42" s="37">
        <v>128.5</v>
      </c>
      <c r="X42" s="37">
        <v>125.8</v>
      </c>
      <c r="Y42" s="37">
        <v>115.1</v>
      </c>
      <c r="Z42" s="37">
        <v>123.6</v>
      </c>
      <c r="AA42" s="37">
        <v>129.1</v>
      </c>
      <c r="AB42" s="37">
        <v>119.7</v>
      </c>
      <c r="AC42" s="37">
        <v>122.5</v>
      </c>
      <c r="AD42" s="37">
        <v>130.30000000000001</v>
      </c>
    </row>
    <row r="43" spans="1:30" x14ac:dyDescent="0.3">
      <c r="A43" s="11" t="s">
        <v>30</v>
      </c>
      <c r="B43" s="11">
        <v>2016</v>
      </c>
      <c r="C43" s="11" t="s">
        <v>39</v>
      </c>
      <c r="D43" s="37">
        <v>128.6</v>
      </c>
      <c r="E43" s="37">
        <v>138.6</v>
      </c>
      <c r="F43" s="37">
        <v>126.6</v>
      </c>
      <c r="G43" s="37">
        <v>133.6</v>
      </c>
      <c r="H43" s="37">
        <f t="shared" si="0"/>
        <v>133.6</v>
      </c>
      <c r="I43" s="37">
        <v>137.4</v>
      </c>
      <c r="J43" s="37">
        <v>152.5</v>
      </c>
      <c r="K43" s="37">
        <v>169.2</v>
      </c>
      <c r="L43" s="37">
        <v>108.8</v>
      </c>
      <c r="M43" s="37">
        <v>133.1</v>
      </c>
      <c r="N43" s="37">
        <v>126.4</v>
      </c>
      <c r="O43" s="37">
        <v>139.19999999999999</v>
      </c>
      <c r="P43" s="37">
        <v>136</v>
      </c>
      <c r="Q43" s="37">
        <v>137.19999999999999</v>
      </c>
      <c r="R43" s="37">
        <v>136.30000000000001</v>
      </c>
      <c r="S43" s="37">
        <v>131.6</v>
      </c>
      <c r="T43" s="37">
        <v>135.6</v>
      </c>
      <c r="U43" s="37">
        <v>125.5</v>
      </c>
      <c r="V43" s="37">
        <v>128</v>
      </c>
      <c r="W43" s="37">
        <v>129.30000000000001</v>
      </c>
      <c r="X43" s="37">
        <v>126.2</v>
      </c>
      <c r="Y43" s="37">
        <v>116.3</v>
      </c>
      <c r="Z43" s="37">
        <v>124.1</v>
      </c>
      <c r="AA43" s="37">
        <v>130.19999999999999</v>
      </c>
      <c r="AB43" s="37">
        <v>119.9</v>
      </c>
      <c r="AC43" s="37">
        <v>123.3</v>
      </c>
      <c r="AD43" s="37">
        <v>131.9</v>
      </c>
    </row>
    <row r="44" spans="1:30" x14ac:dyDescent="0.3">
      <c r="A44" s="11" t="s">
        <v>30</v>
      </c>
      <c r="B44" s="11">
        <v>2016</v>
      </c>
      <c r="C44" s="11" t="s">
        <v>40</v>
      </c>
      <c r="D44" s="37">
        <v>129.30000000000001</v>
      </c>
      <c r="E44" s="37">
        <v>139.5</v>
      </c>
      <c r="F44" s="37">
        <v>129.6</v>
      </c>
      <c r="G44" s="37">
        <v>134.5</v>
      </c>
      <c r="H44" s="37">
        <f t="shared" si="0"/>
        <v>134.5</v>
      </c>
      <c r="I44" s="37">
        <v>138.5</v>
      </c>
      <c r="J44" s="37">
        <v>158.19999999999999</v>
      </c>
      <c r="K44" s="37">
        <v>171.8</v>
      </c>
      <c r="L44" s="37">
        <v>110.3</v>
      </c>
      <c r="M44" s="37">
        <v>134.30000000000001</v>
      </c>
      <c r="N44" s="37">
        <v>127.3</v>
      </c>
      <c r="O44" s="37">
        <v>139.9</v>
      </c>
      <c r="P44" s="37">
        <v>137.6</v>
      </c>
      <c r="Q44" s="37">
        <v>138</v>
      </c>
      <c r="R44" s="37">
        <v>137.19999999999999</v>
      </c>
      <c r="S44" s="37">
        <v>132.19999999999999</v>
      </c>
      <c r="T44" s="37">
        <v>136.5</v>
      </c>
      <c r="U44" s="37">
        <v>126.4</v>
      </c>
      <c r="V44" s="37">
        <v>128.19999999999999</v>
      </c>
      <c r="W44" s="37">
        <v>130</v>
      </c>
      <c r="X44" s="37">
        <v>126.7</v>
      </c>
      <c r="Y44" s="37">
        <v>116.4</v>
      </c>
      <c r="Z44" s="37">
        <v>125.2</v>
      </c>
      <c r="AA44" s="37">
        <v>130.80000000000001</v>
      </c>
      <c r="AB44" s="37">
        <v>120.9</v>
      </c>
      <c r="AC44" s="37">
        <v>123.8</v>
      </c>
      <c r="AD44" s="37">
        <v>133</v>
      </c>
    </row>
    <row r="45" spans="1:30" x14ac:dyDescent="0.3">
      <c r="A45" s="11" t="s">
        <v>30</v>
      </c>
      <c r="B45" s="11">
        <v>2016</v>
      </c>
      <c r="C45" s="11" t="s">
        <v>41</v>
      </c>
      <c r="D45" s="37">
        <v>130.1</v>
      </c>
      <c r="E45" s="37">
        <v>138.80000000000001</v>
      </c>
      <c r="F45" s="37">
        <v>130.30000000000001</v>
      </c>
      <c r="G45" s="37">
        <v>135.30000000000001</v>
      </c>
      <c r="H45" s="37">
        <f t="shared" si="0"/>
        <v>135.30000000000001</v>
      </c>
      <c r="I45" s="37">
        <v>140.19999999999999</v>
      </c>
      <c r="J45" s="37">
        <v>156.9</v>
      </c>
      <c r="K45" s="37">
        <v>172.2</v>
      </c>
      <c r="L45" s="37">
        <v>112.1</v>
      </c>
      <c r="M45" s="37">
        <v>134.9</v>
      </c>
      <c r="N45" s="37">
        <v>128.1</v>
      </c>
      <c r="O45" s="37">
        <v>140.69999999999999</v>
      </c>
      <c r="P45" s="37">
        <v>138</v>
      </c>
      <c r="Q45" s="37">
        <v>138.9</v>
      </c>
      <c r="R45" s="37">
        <v>137.80000000000001</v>
      </c>
      <c r="S45" s="37">
        <v>133</v>
      </c>
      <c r="T45" s="37">
        <v>137.1</v>
      </c>
      <c r="U45" s="37">
        <v>127.3</v>
      </c>
      <c r="V45" s="37">
        <v>129.1</v>
      </c>
      <c r="W45" s="37">
        <v>130.6</v>
      </c>
      <c r="X45" s="37">
        <v>127</v>
      </c>
      <c r="Y45" s="37">
        <v>116</v>
      </c>
      <c r="Z45" s="37">
        <v>125.5</v>
      </c>
      <c r="AA45" s="37">
        <v>131.9</v>
      </c>
      <c r="AB45" s="37">
        <v>122</v>
      </c>
      <c r="AC45" s="37">
        <v>124.2</v>
      </c>
      <c r="AD45" s="37">
        <v>133.5</v>
      </c>
    </row>
    <row r="46" spans="1:30" x14ac:dyDescent="0.3">
      <c r="A46" s="11" t="s">
        <v>30</v>
      </c>
      <c r="B46" s="11">
        <v>2016</v>
      </c>
      <c r="C46" s="11" t="s">
        <v>42</v>
      </c>
      <c r="D46" s="37">
        <v>130.80000000000001</v>
      </c>
      <c r="E46" s="37">
        <v>138.19999999999999</v>
      </c>
      <c r="F46" s="37">
        <v>130.5</v>
      </c>
      <c r="G46" s="37">
        <v>135.5</v>
      </c>
      <c r="H46" s="37">
        <f t="shared" si="0"/>
        <v>135.5</v>
      </c>
      <c r="I46" s="37">
        <v>139.19999999999999</v>
      </c>
      <c r="J46" s="37">
        <v>149.5</v>
      </c>
      <c r="K46" s="37">
        <v>170.4</v>
      </c>
      <c r="L46" s="37">
        <v>113.1</v>
      </c>
      <c r="M46" s="37">
        <v>135.80000000000001</v>
      </c>
      <c r="N46" s="37">
        <v>128.80000000000001</v>
      </c>
      <c r="O46" s="37">
        <v>141.5</v>
      </c>
      <c r="P46" s="37">
        <v>137.19999999999999</v>
      </c>
      <c r="Q46" s="37">
        <v>139.9</v>
      </c>
      <c r="R46" s="37">
        <v>138.5</v>
      </c>
      <c r="S46" s="37">
        <v>133.5</v>
      </c>
      <c r="T46" s="37">
        <v>137.80000000000001</v>
      </c>
      <c r="U46" s="37">
        <v>127.9</v>
      </c>
      <c r="V46" s="37">
        <v>129.69999999999999</v>
      </c>
      <c r="W46" s="37">
        <v>131.1</v>
      </c>
      <c r="X46" s="37">
        <v>127.8</v>
      </c>
      <c r="Y46" s="37">
        <v>117</v>
      </c>
      <c r="Z46" s="37">
        <v>125.7</v>
      </c>
      <c r="AA46" s="37">
        <v>132.19999999999999</v>
      </c>
      <c r="AB46" s="37">
        <v>122.8</v>
      </c>
      <c r="AC46" s="37">
        <v>124.9</v>
      </c>
      <c r="AD46" s="37">
        <v>133.4</v>
      </c>
    </row>
    <row r="47" spans="1:30" x14ac:dyDescent="0.3">
      <c r="A47" s="11" t="s">
        <v>30</v>
      </c>
      <c r="B47" s="11">
        <v>2016</v>
      </c>
      <c r="C47" s="11" t="s">
        <v>43</v>
      </c>
      <c r="D47" s="37">
        <v>131.30000000000001</v>
      </c>
      <c r="E47" s="37">
        <v>137.6</v>
      </c>
      <c r="F47" s="37">
        <v>130.1</v>
      </c>
      <c r="G47" s="37">
        <v>136</v>
      </c>
      <c r="H47" s="37">
        <f t="shared" si="0"/>
        <v>136</v>
      </c>
      <c r="I47" s="37">
        <v>138.4</v>
      </c>
      <c r="J47" s="37">
        <v>149.19999999999999</v>
      </c>
      <c r="K47" s="37">
        <v>170.2</v>
      </c>
      <c r="L47" s="37">
        <v>113.4</v>
      </c>
      <c r="M47" s="37">
        <v>136.30000000000001</v>
      </c>
      <c r="N47" s="37">
        <v>128.69999999999999</v>
      </c>
      <c r="O47" s="37">
        <v>142.4</v>
      </c>
      <c r="P47" s="37">
        <v>137.4</v>
      </c>
      <c r="Q47" s="37">
        <v>140.9</v>
      </c>
      <c r="R47" s="37">
        <v>139.6</v>
      </c>
      <c r="S47" s="37">
        <v>134.30000000000001</v>
      </c>
      <c r="T47" s="37">
        <v>138.80000000000001</v>
      </c>
      <c r="U47" s="37">
        <v>128.69999999999999</v>
      </c>
      <c r="V47" s="37">
        <v>129.80000000000001</v>
      </c>
      <c r="W47" s="37">
        <v>131.80000000000001</v>
      </c>
      <c r="X47" s="37">
        <v>128.69999999999999</v>
      </c>
      <c r="Y47" s="37">
        <v>117.8</v>
      </c>
      <c r="Z47" s="37">
        <v>126.5</v>
      </c>
      <c r="AA47" s="37">
        <v>133</v>
      </c>
      <c r="AB47" s="37">
        <v>123</v>
      </c>
      <c r="AC47" s="37">
        <v>125.7</v>
      </c>
      <c r="AD47" s="37">
        <v>133.80000000000001</v>
      </c>
    </row>
    <row r="48" spans="1:30" x14ac:dyDescent="0.3">
      <c r="A48" s="11" t="s">
        <v>30</v>
      </c>
      <c r="B48" s="11">
        <v>2016</v>
      </c>
      <c r="C48" s="11" t="s">
        <v>45</v>
      </c>
      <c r="D48" s="37">
        <v>132</v>
      </c>
      <c r="E48" s="37">
        <v>137.4</v>
      </c>
      <c r="F48" s="37">
        <v>130.6</v>
      </c>
      <c r="G48" s="37">
        <v>136.19999999999999</v>
      </c>
      <c r="H48" s="37">
        <f t="shared" si="0"/>
        <v>136.19999999999999</v>
      </c>
      <c r="I48" s="37">
        <v>136.9</v>
      </c>
      <c r="J48" s="37">
        <v>141.80000000000001</v>
      </c>
      <c r="K48" s="37">
        <v>170</v>
      </c>
      <c r="L48" s="37">
        <v>113.4</v>
      </c>
      <c r="M48" s="37">
        <v>136.80000000000001</v>
      </c>
      <c r="N48" s="37">
        <v>128.69999999999999</v>
      </c>
      <c r="O48" s="37">
        <v>143.1</v>
      </c>
      <c r="P48" s="37">
        <v>136.6</v>
      </c>
      <c r="Q48" s="37">
        <v>141.19999999999999</v>
      </c>
      <c r="R48" s="37">
        <v>139.9</v>
      </c>
      <c r="S48" s="37">
        <v>134.5</v>
      </c>
      <c r="T48" s="37">
        <v>139.19999999999999</v>
      </c>
      <c r="U48" s="37">
        <v>129.1</v>
      </c>
      <c r="V48" s="37">
        <v>130.30000000000001</v>
      </c>
      <c r="W48" s="37">
        <v>132.1</v>
      </c>
      <c r="X48" s="37">
        <v>129.1</v>
      </c>
      <c r="Y48" s="37">
        <v>118.2</v>
      </c>
      <c r="Z48" s="37">
        <v>126.9</v>
      </c>
      <c r="AA48" s="37">
        <v>133.69999999999999</v>
      </c>
      <c r="AB48" s="37">
        <v>123.5</v>
      </c>
      <c r="AC48" s="37">
        <v>126.1</v>
      </c>
      <c r="AD48" s="37">
        <v>133.6</v>
      </c>
    </row>
    <row r="49" spans="1:30" x14ac:dyDescent="0.3">
      <c r="A49" s="11" t="s">
        <v>30</v>
      </c>
      <c r="B49" s="11">
        <v>2016</v>
      </c>
      <c r="C49" s="11" t="s">
        <v>46</v>
      </c>
      <c r="D49" s="37">
        <v>132.6</v>
      </c>
      <c r="E49" s="37">
        <v>137.30000000000001</v>
      </c>
      <c r="F49" s="37">
        <v>131.6</v>
      </c>
      <c r="G49" s="37">
        <v>136.30000000000001</v>
      </c>
      <c r="H49" s="37">
        <f t="shared" si="0"/>
        <v>136.30000000000001</v>
      </c>
      <c r="I49" s="37">
        <v>135.6</v>
      </c>
      <c r="J49" s="37">
        <v>127.5</v>
      </c>
      <c r="K49" s="37">
        <v>167.9</v>
      </c>
      <c r="L49" s="37">
        <v>113.8</v>
      </c>
      <c r="M49" s="37">
        <v>137.5</v>
      </c>
      <c r="N49" s="37">
        <v>129.1</v>
      </c>
      <c r="O49" s="37">
        <v>143.6</v>
      </c>
      <c r="P49" s="37">
        <v>134.69999999999999</v>
      </c>
      <c r="Q49" s="37">
        <v>142.4</v>
      </c>
      <c r="R49" s="37">
        <v>140.4</v>
      </c>
      <c r="S49" s="37">
        <v>135.19999999999999</v>
      </c>
      <c r="T49" s="37">
        <v>139.69999999999999</v>
      </c>
      <c r="U49" s="37">
        <v>128.5</v>
      </c>
      <c r="V49" s="37">
        <v>132</v>
      </c>
      <c r="W49" s="37">
        <v>132.9</v>
      </c>
      <c r="X49" s="37">
        <v>129.69999999999999</v>
      </c>
      <c r="Y49" s="37">
        <v>118.6</v>
      </c>
      <c r="Z49" s="37">
        <v>127.3</v>
      </c>
      <c r="AA49" s="37">
        <v>134.19999999999999</v>
      </c>
      <c r="AB49" s="37">
        <v>121.9</v>
      </c>
      <c r="AC49" s="37">
        <v>126.3</v>
      </c>
      <c r="AD49" s="37">
        <v>132.80000000000001</v>
      </c>
    </row>
    <row r="50" spans="1:30" x14ac:dyDescent="0.3">
      <c r="A50" s="11" t="s">
        <v>30</v>
      </c>
      <c r="B50" s="11">
        <v>2017</v>
      </c>
      <c r="C50" s="11" t="s">
        <v>31</v>
      </c>
      <c r="D50" s="37">
        <v>133.1</v>
      </c>
      <c r="E50" s="37">
        <v>137.80000000000001</v>
      </c>
      <c r="F50" s="37">
        <v>131.9</v>
      </c>
      <c r="G50" s="37">
        <v>136.69999999999999</v>
      </c>
      <c r="H50" s="37">
        <f t="shared" si="0"/>
        <v>136.69999999999999</v>
      </c>
      <c r="I50" s="37">
        <v>136</v>
      </c>
      <c r="J50" s="37">
        <v>119.8</v>
      </c>
      <c r="K50" s="37">
        <v>161.69999999999999</v>
      </c>
      <c r="L50" s="37">
        <v>114.8</v>
      </c>
      <c r="M50" s="37">
        <v>136.9</v>
      </c>
      <c r="N50" s="37">
        <v>129</v>
      </c>
      <c r="O50" s="37">
        <v>143.9</v>
      </c>
      <c r="P50" s="37">
        <v>133.69999999999999</v>
      </c>
      <c r="Q50" s="37">
        <v>143.1</v>
      </c>
      <c r="R50" s="37">
        <v>140.69999999999999</v>
      </c>
      <c r="S50" s="37">
        <v>135.80000000000001</v>
      </c>
      <c r="T50" s="37">
        <v>140</v>
      </c>
      <c r="U50" s="37">
        <v>129.6</v>
      </c>
      <c r="V50" s="37">
        <v>132.1</v>
      </c>
      <c r="W50" s="37">
        <v>133.19999999999999</v>
      </c>
      <c r="X50" s="37">
        <v>129.9</v>
      </c>
      <c r="Y50" s="37">
        <v>119.1</v>
      </c>
      <c r="Z50" s="37">
        <v>127</v>
      </c>
      <c r="AA50" s="37">
        <v>134.6</v>
      </c>
      <c r="AB50" s="37">
        <v>122.3</v>
      </c>
      <c r="AC50" s="37">
        <v>126.6</v>
      </c>
      <c r="AD50" s="37">
        <v>132.4</v>
      </c>
    </row>
    <row r="51" spans="1:30" x14ac:dyDescent="0.3">
      <c r="A51" s="11" t="s">
        <v>30</v>
      </c>
      <c r="B51" s="11">
        <v>2017</v>
      </c>
      <c r="C51" s="11" t="s">
        <v>35</v>
      </c>
      <c r="D51" s="37">
        <v>133.30000000000001</v>
      </c>
      <c r="E51" s="37">
        <v>138.30000000000001</v>
      </c>
      <c r="F51" s="37">
        <v>129.30000000000001</v>
      </c>
      <c r="G51" s="37">
        <v>137.19999999999999</v>
      </c>
      <c r="H51" s="37">
        <f t="shared" si="0"/>
        <v>137.19999999999999</v>
      </c>
      <c r="I51" s="37">
        <v>138.69999999999999</v>
      </c>
      <c r="J51" s="37">
        <v>119.1</v>
      </c>
      <c r="K51" s="37">
        <v>156.9</v>
      </c>
      <c r="L51" s="37">
        <v>116.2</v>
      </c>
      <c r="M51" s="37">
        <v>136</v>
      </c>
      <c r="N51" s="37">
        <v>129.4</v>
      </c>
      <c r="O51" s="37">
        <v>144.4</v>
      </c>
      <c r="P51" s="37">
        <v>133.6</v>
      </c>
      <c r="Q51" s="37">
        <v>143.69999999999999</v>
      </c>
      <c r="R51" s="37">
        <v>140.9</v>
      </c>
      <c r="S51" s="37">
        <v>135.80000000000001</v>
      </c>
      <c r="T51" s="37">
        <v>140.19999999999999</v>
      </c>
      <c r="U51" s="37">
        <v>130.5</v>
      </c>
      <c r="V51" s="37">
        <v>133.19999999999999</v>
      </c>
      <c r="W51" s="37">
        <v>133.6</v>
      </c>
      <c r="X51" s="37">
        <v>130.1</v>
      </c>
      <c r="Y51" s="37">
        <v>119.5</v>
      </c>
      <c r="Z51" s="37">
        <v>127.7</v>
      </c>
      <c r="AA51" s="37">
        <v>134.9</v>
      </c>
      <c r="AB51" s="37">
        <v>123.2</v>
      </c>
      <c r="AC51" s="37">
        <v>127</v>
      </c>
      <c r="AD51" s="37">
        <v>132.6</v>
      </c>
    </row>
    <row r="52" spans="1:30" x14ac:dyDescent="0.3">
      <c r="A52" s="11" t="s">
        <v>30</v>
      </c>
      <c r="B52" s="11">
        <v>2017</v>
      </c>
      <c r="C52" s="11" t="s">
        <v>36</v>
      </c>
      <c r="D52" s="37">
        <v>133.6</v>
      </c>
      <c r="E52" s="37">
        <v>138.80000000000001</v>
      </c>
      <c r="F52" s="37">
        <v>128.80000000000001</v>
      </c>
      <c r="G52" s="37">
        <v>137.19999999999999</v>
      </c>
      <c r="H52" s="37">
        <f t="shared" si="0"/>
        <v>137.19999999999999</v>
      </c>
      <c r="I52" s="37">
        <v>139.69999999999999</v>
      </c>
      <c r="J52" s="37">
        <v>119.7</v>
      </c>
      <c r="K52" s="37">
        <v>148</v>
      </c>
      <c r="L52" s="37">
        <v>116.9</v>
      </c>
      <c r="M52" s="37">
        <v>135.6</v>
      </c>
      <c r="N52" s="37">
        <v>129.80000000000001</v>
      </c>
      <c r="O52" s="37">
        <v>145.4</v>
      </c>
      <c r="P52" s="37">
        <v>133.4</v>
      </c>
      <c r="Q52" s="37">
        <v>144.19999999999999</v>
      </c>
      <c r="R52" s="37">
        <v>141.6</v>
      </c>
      <c r="S52" s="37">
        <v>136.19999999999999</v>
      </c>
      <c r="T52" s="37">
        <v>140.80000000000001</v>
      </c>
      <c r="U52" s="37">
        <v>131.1</v>
      </c>
      <c r="V52" s="37">
        <v>134.19999999999999</v>
      </c>
      <c r="W52" s="37">
        <v>134.1</v>
      </c>
      <c r="X52" s="37">
        <v>130.6</v>
      </c>
      <c r="Y52" s="37">
        <v>119.8</v>
      </c>
      <c r="Z52" s="37">
        <v>128.30000000000001</v>
      </c>
      <c r="AA52" s="37">
        <v>135.19999999999999</v>
      </c>
      <c r="AB52" s="37">
        <v>123.3</v>
      </c>
      <c r="AC52" s="37">
        <v>127.4</v>
      </c>
      <c r="AD52" s="37">
        <v>132.80000000000001</v>
      </c>
    </row>
    <row r="53" spans="1:30" x14ac:dyDescent="0.3">
      <c r="A53" s="11" t="s">
        <v>30</v>
      </c>
      <c r="B53" s="11">
        <v>2017</v>
      </c>
      <c r="C53" s="11" t="s">
        <v>37</v>
      </c>
      <c r="D53" s="37">
        <v>133.19999999999999</v>
      </c>
      <c r="E53" s="37">
        <v>138.69999999999999</v>
      </c>
      <c r="F53" s="37">
        <v>127.1</v>
      </c>
      <c r="G53" s="37">
        <v>137.69999999999999</v>
      </c>
      <c r="H53" s="37">
        <f t="shared" si="0"/>
        <v>137.69999999999999</v>
      </c>
      <c r="I53" s="37">
        <v>141.80000000000001</v>
      </c>
      <c r="J53" s="37">
        <v>121.5</v>
      </c>
      <c r="K53" s="37">
        <v>144.5</v>
      </c>
      <c r="L53" s="37">
        <v>117.4</v>
      </c>
      <c r="M53" s="37">
        <v>134.1</v>
      </c>
      <c r="N53" s="37">
        <v>130</v>
      </c>
      <c r="O53" s="37">
        <v>145.5</v>
      </c>
      <c r="P53" s="37">
        <v>133.5</v>
      </c>
      <c r="Q53" s="37">
        <v>144.4</v>
      </c>
      <c r="R53" s="37">
        <v>142.4</v>
      </c>
      <c r="S53" s="37">
        <v>136.80000000000001</v>
      </c>
      <c r="T53" s="37">
        <v>141.6</v>
      </c>
      <c r="U53" s="37">
        <v>131.69999999999999</v>
      </c>
      <c r="V53" s="37">
        <v>135</v>
      </c>
      <c r="W53" s="37">
        <v>134.30000000000001</v>
      </c>
      <c r="X53" s="37">
        <v>131</v>
      </c>
      <c r="Y53" s="37">
        <v>119.2</v>
      </c>
      <c r="Z53" s="37">
        <v>128.30000000000001</v>
      </c>
      <c r="AA53" s="37">
        <v>135.69999999999999</v>
      </c>
      <c r="AB53" s="37">
        <v>123.7</v>
      </c>
      <c r="AC53" s="37">
        <v>127.5</v>
      </c>
      <c r="AD53" s="37">
        <v>132.9</v>
      </c>
    </row>
    <row r="54" spans="1:30" x14ac:dyDescent="0.3">
      <c r="A54" s="11" t="s">
        <v>30</v>
      </c>
      <c r="B54" s="11">
        <v>2017</v>
      </c>
      <c r="C54" s="11" t="s">
        <v>38</v>
      </c>
      <c r="D54" s="37">
        <v>133.1</v>
      </c>
      <c r="E54" s="37">
        <v>140.30000000000001</v>
      </c>
      <c r="F54" s="37">
        <v>126.8</v>
      </c>
      <c r="G54" s="37">
        <v>138.19999999999999</v>
      </c>
      <c r="H54" s="37">
        <f t="shared" si="0"/>
        <v>138.19999999999999</v>
      </c>
      <c r="I54" s="37">
        <v>140.19999999999999</v>
      </c>
      <c r="J54" s="37">
        <v>123.8</v>
      </c>
      <c r="K54" s="37">
        <v>141.80000000000001</v>
      </c>
      <c r="L54" s="37">
        <v>118.6</v>
      </c>
      <c r="M54" s="37">
        <v>134</v>
      </c>
      <c r="N54" s="37">
        <v>130.30000000000001</v>
      </c>
      <c r="O54" s="37">
        <v>145.80000000000001</v>
      </c>
      <c r="P54" s="37">
        <v>133.80000000000001</v>
      </c>
      <c r="Q54" s="37">
        <v>145.5</v>
      </c>
      <c r="R54" s="37">
        <v>142.5</v>
      </c>
      <c r="S54" s="37">
        <v>137.30000000000001</v>
      </c>
      <c r="T54" s="37">
        <v>141.80000000000001</v>
      </c>
      <c r="U54" s="37">
        <v>132.1</v>
      </c>
      <c r="V54" s="37">
        <v>135</v>
      </c>
      <c r="W54" s="37">
        <v>134.9</v>
      </c>
      <c r="X54" s="37">
        <v>131.4</v>
      </c>
      <c r="Y54" s="37">
        <v>119.4</v>
      </c>
      <c r="Z54" s="37">
        <v>129.4</v>
      </c>
      <c r="AA54" s="37">
        <v>136.30000000000001</v>
      </c>
      <c r="AB54" s="37">
        <v>123.7</v>
      </c>
      <c r="AC54" s="37">
        <v>127.9</v>
      </c>
      <c r="AD54" s="37">
        <v>133.30000000000001</v>
      </c>
    </row>
    <row r="55" spans="1:30" x14ac:dyDescent="0.3">
      <c r="A55" s="11" t="s">
        <v>30</v>
      </c>
      <c r="B55" s="11">
        <v>2017</v>
      </c>
      <c r="C55" s="11" t="s">
        <v>39</v>
      </c>
      <c r="D55" s="37">
        <v>133.5</v>
      </c>
      <c r="E55" s="37">
        <v>143.69999999999999</v>
      </c>
      <c r="F55" s="37">
        <v>128</v>
      </c>
      <c r="G55" s="37">
        <v>138.6</v>
      </c>
      <c r="H55" s="37">
        <f t="shared" si="0"/>
        <v>138.6</v>
      </c>
      <c r="I55" s="37">
        <v>140.9</v>
      </c>
      <c r="J55" s="37">
        <v>128.80000000000001</v>
      </c>
      <c r="K55" s="37">
        <v>140.19999999999999</v>
      </c>
      <c r="L55" s="37">
        <v>118.9</v>
      </c>
      <c r="M55" s="37">
        <v>133.5</v>
      </c>
      <c r="N55" s="37">
        <v>130.4</v>
      </c>
      <c r="O55" s="37">
        <v>146.5</v>
      </c>
      <c r="P55" s="37">
        <v>134.9</v>
      </c>
      <c r="Q55" s="37">
        <v>145.80000000000001</v>
      </c>
      <c r="R55" s="37">
        <v>143.1</v>
      </c>
      <c r="S55" s="37">
        <v>137.69999999999999</v>
      </c>
      <c r="T55" s="37">
        <v>142.30000000000001</v>
      </c>
      <c r="U55" s="37">
        <v>131.4</v>
      </c>
      <c r="V55" s="37">
        <v>134.80000000000001</v>
      </c>
      <c r="W55" s="37">
        <v>135.19999999999999</v>
      </c>
      <c r="X55" s="37">
        <v>131.30000000000001</v>
      </c>
      <c r="Y55" s="37">
        <v>119.4</v>
      </c>
      <c r="Z55" s="37">
        <v>129.80000000000001</v>
      </c>
      <c r="AA55" s="37">
        <v>136.9</v>
      </c>
      <c r="AB55" s="37">
        <v>124.1</v>
      </c>
      <c r="AC55" s="37">
        <v>128.1</v>
      </c>
      <c r="AD55" s="37">
        <v>133.9</v>
      </c>
    </row>
    <row r="56" spans="1:30" x14ac:dyDescent="0.3">
      <c r="A56" s="11" t="s">
        <v>30</v>
      </c>
      <c r="B56" s="11">
        <v>2017</v>
      </c>
      <c r="C56" s="11" t="s">
        <v>40</v>
      </c>
      <c r="D56" s="37">
        <v>134</v>
      </c>
      <c r="E56" s="37">
        <v>144.19999999999999</v>
      </c>
      <c r="F56" s="37">
        <v>129.80000000000001</v>
      </c>
      <c r="G56" s="37">
        <v>139</v>
      </c>
      <c r="H56" s="37">
        <f t="shared" si="0"/>
        <v>139</v>
      </c>
      <c r="I56" s="37">
        <v>143.9</v>
      </c>
      <c r="J56" s="37">
        <v>151.5</v>
      </c>
      <c r="K56" s="37">
        <v>138.1</v>
      </c>
      <c r="L56" s="37">
        <v>120</v>
      </c>
      <c r="M56" s="37">
        <v>133.9</v>
      </c>
      <c r="N56" s="37">
        <v>131.4</v>
      </c>
      <c r="O56" s="37">
        <v>147.69999999999999</v>
      </c>
      <c r="P56" s="37">
        <v>138.5</v>
      </c>
      <c r="Q56" s="37">
        <v>147.4</v>
      </c>
      <c r="R56" s="37">
        <v>144.30000000000001</v>
      </c>
      <c r="S56" s="37">
        <v>138.1</v>
      </c>
      <c r="T56" s="37">
        <v>143.5</v>
      </c>
      <c r="U56" s="37">
        <v>132.6</v>
      </c>
      <c r="V56" s="37">
        <v>135.30000000000001</v>
      </c>
      <c r="W56" s="37">
        <v>136.1</v>
      </c>
      <c r="X56" s="37">
        <v>132.1</v>
      </c>
      <c r="Y56" s="37">
        <v>119.1</v>
      </c>
      <c r="Z56" s="37">
        <v>130.6</v>
      </c>
      <c r="AA56" s="37">
        <v>138.6</v>
      </c>
      <c r="AB56" s="37">
        <v>124.4</v>
      </c>
      <c r="AC56" s="37">
        <v>128.6</v>
      </c>
      <c r="AD56" s="37">
        <v>136.19999999999999</v>
      </c>
    </row>
    <row r="57" spans="1:30" x14ac:dyDescent="0.3">
      <c r="A57" s="11" t="s">
        <v>30</v>
      </c>
      <c r="B57" s="11">
        <v>2017</v>
      </c>
      <c r="C57" s="11" t="s">
        <v>41</v>
      </c>
      <c r="D57" s="37">
        <v>134.80000000000001</v>
      </c>
      <c r="E57" s="37">
        <v>143.1</v>
      </c>
      <c r="F57" s="37">
        <v>130</v>
      </c>
      <c r="G57" s="37">
        <v>139.4</v>
      </c>
      <c r="H57" s="37">
        <f t="shared" si="0"/>
        <v>139.4</v>
      </c>
      <c r="I57" s="37">
        <v>148</v>
      </c>
      <c r="J57" s="37">
        <v>162.9</v>
      </c>
      <c r="K57" s="37">
        <v>137.4</v>
      </c>
      <c r="L57" s="37">
        <v>120.8</v>
      </c>
      <c r="M57" s="37">
        <v>134.69999999999999</v>
      </c>
      <c r="N57" s="37">
        <v>131.6</v>
      </c>
      <c r="O57" s="37">
        <v>148.69999999999999</v>
      </c>
      <c r="P57" s="37">
        <v>140.6</v>
      </c>
      <c r="Q57" s="37">
        <v>149</v>
      </c>
      <c r="R57" s="37">
        <v>145.30000000000001</v>
      </c>
      <c r="S57" s="37">
        <v>139.19999999999999</v>
      </c>
      <c r="T57" s="37">
        <v>144.5</v>
      </c>
      <c r="U57" s="37">
        <v>134.4</v>
      </c>
      <c r="V57" s="37">
        <v>136.4</v>
      </c>
      <c r="W57" s="37">
        <v>137.30000000000001</v>
      </c>
      <c r="X57" s="37">
        <v>133</v>
      </c>
      <c r="Y57" s="37">
        <v>120.3</v>
      </c>
      <c r="Z57" s="37">
        <v>131.5</v>
      </c>
      <c r="AA57" s="37">
        <v>140.19999999999999</v>
      </c>
      <c r="AB57" s="37">
        <v>125.4</v>
      </c>
      <c r="AC57" s="37">
        <v>129.69999999999999</v>
      </c>
      <c r="AD57" s="37">
        <v>137.80000000000001</v>
      </c>
    </row>
    <row r="58" spans="1:30" x14ac:dyDescent="0.3">
      <c r="A58" s="11" t="s">
        <v>30</v>
      </c>
      <c r="B58" s="11">
        <v>2017</v>
      </c>
      <c r="C58" s="11" t="s">
        <v>42</v>
      </c>
      <c r="D58" s="37">
        <v>135.19999999999999</v>
      </c>
      <c r="E58" s="37">
        <v>142</v>
      </c>
      <c r="F58" s="37">
        <v>130.5</v>
      </c>
      <c r="G58" s="37">
        <v>140.19999999999999</v>
      </c>
      <c r="H58" s="37">
        <f t="shared" si="0"/>
        <v>140.19999999999999</v>
      </c>
      <c r="I58" s="37">
        <v>147.80000000000001</v>
      </c>
      <c r="J58" s="37">
        <v>154.5</v>
      </c>
      <c r="K58" s="37">
        <v>137.1</v>
      </c>
      <c r="L58" s="37">
        <v>121</v>
      </c>
      <c r="M58" s="37">
        <v>134.69999999999999</v>
      </c>
      <c r="N58" s="37">
        <v>131.69999999999999</v>
      </c>
      <c r="O58" s="37">
        <v>149.30000000000001</v>
      </c>
      <c r="P58" s="37">
        <v>139.6</v>
      </c>
      <c r="Q58" s="37">
        <v>149.80000000000001</v>
      </c>
      <c r="R58" s="37">
        <v>146.1</v>
      </c>
      <c r="S58" s="37">
        <v>139.69999999999999</v>
      </c>
      <c r="T58" s="37">
        <v>145.19999999999999</v>
      </c>
      <c r="U58" s="37">
        <v>135.69999999999999</v>
      </c>
      <c r="V58" s="37">
        <v>137.4</v>
      </c>
      <c r="W58" s="37">
        <v>137.9</v>
      </c>
      <c r="X58" s="37">
        <v>133.4</v>
      </c>
      <c r="Y58" s="37">
        <v>121.2</v>
      </c>
      <c r="Z58" s="37">
        <v>132.30000000000001</v>
      </c>
      <c r="AA58" s="37">
        <v>139.6</v>
      </c>
      <c r="AB58" s="37">
        <v>126.7</v>
      </c>
      <c r="AC58" s="37">
        <v>130.30000000000001</v>
      </c>
      <c r="AD58" s="37">
        <v>137.6</v>
      </c>
    </row>
    <row r="59" spans="1:30" x14ac:dyDescent="0.3">
      <c r="A59" s="11" t="s">
        <v>30</v>
      </c>
      <c r="B59" s="11">
        <v>2017</v>
      </c>
      <c r="C59" s="11" t="s">
        <v>43</v>
      </c>
      <c r="D59" s="37">
        <v>135.9</v>
      </c>
      <c r="E59" s="37">
        <v>141.9</v>
      </c>
      <c r="F59" s="37">
        <v>131</v>
      </c>
      <c r="G59" s="37">
        <v>141.5</v>
      </c>
      <c r="H59" s="37">
        <f t="shared" si="0"/>
        <v>141.5</v>
      </c>
      <c r="I59" s="37">
        <v>146.69999999999999</v>
      </c>
      <c r="J59" s="37">
        <v>157.1</v>
      </c>
      <c r="K59" s="37">
        <v>136.4</v>
      </c>
      <c r="L59" s="37">
        <v>121.4</v>
      </c>
      <c r="M59" s="37">
        <v>135.6</v>
      </c>
      <c r="N59" s="37">
        <v>131.30000000000001</v>
      </c>
      <c r="O59" s="37">
        <v>150.30000000000001</v>
      </c>
      <c r="P59" s="37">
        <v>140.4</v>
      </c>
      <c r="Q59" s="37">
        <v>150.5</v>
      </c>
      <c r="R59" s="37">
        <v>147.19999999999999</v>
      </c>
      <c r="S59" s="37">
        <v>140.6</v>
      </c>
      <c r="T59" s="37">
        <v>146.19999999999999</v>
      </c>
      <c r="U59" s="37">
        <v>137.30000000000001</v>
      </c>
      <c r="V59" s="37">
        <v>138.1</v>
      </c>
      <c r="W59" s="37">
        <v>138.4</v>
      </c>
      <c r="X59" s="37">
        <v>134.19999999999999</v>
      </c>
      <c r="Y59" s="37">
        <v>121</v>
      </c>
      <c r="Z59" s="37">
        <v>133</v>
      </c>
      <c r="AA59" s="37">
        <v>140.1</v>
      </c>
      <c r="AB59" s="37">
        <v>127.4</v>
      </c>
      <c r="AC59" s="37">
        <v>130.69999999999999</v>
      </c>
      <c r="AD59" s="37">
        <v>138.30000000000001</v>
      </c>
    </row>
    <row r="60" spans="1:30" x14ac:dyDescent="0.3">
      <c r="A60" s="11" t="s">
        <v>30</v>
      </c>
      <c r="B60" s="11">
        <v>2017</v>
      </c>
      <c r="C60" s="11" t="s">
        <v>45</v>
      </c>
      <c r="D60" s="37">
        <v>136.30000000000001</v>
      </c>
      <c r="E60" s="37">
        <v>142.5</v>
      </c>
      <c r="F60" s="37">
        <v>140.5</v>
      </c>
      <c r="G60" s="37">
        <v>141.5</v>
      </c>
      <c r="H60" s="37">
        <f t="shared" si="0"/>
        <v>141.5</v>
      </c>
      <c r="I60" s="37">
        <v>147.30000000000001</v>
      </c>
      <c r="J60" s="37">
        <v>168</v>
      </c>
      <c r="K60" s="37">
        <v>135.80000000000001</v>
      </c>
      <c r="L60" s="37">
        <v>122.5</v>
      </c>
      <c r="M60" s="37">
        <v>136</v>
      </c>
      <c r="N60" s="37">
        <v>131.9</v>
      </c>
      <c r="O60" s="37">
        <v>151.4</v>
      </c>
      <c r="P60" s="37">
        <v>142.4</v>
      </c>
      <c r="Q60" s="37">
        <v>152.1</v>
      </c>
      <c r="R60" s="37">
        <v>148.19999999999999</v>
      </c>
      <c r="S60" s="37">
        <v>141.5</v>
      </c>
      <c r="T60" s="37">
        <v>147.30000000000001</v>
      </c>
      <c r="U60" s="37">
        <v>138.6</v>
      </c>
      <c r="V60" s="37">
        <v>141.1</v>
      </c>
      <c r="W60" s="37">
        <v>139.4</v>
      </c>
      <c r="X60" s="37">
        <v>135.80000000000001</v>
      </c>
      <c r="Y60" s="37">
        <v>121.6</v>
      </c>
      <c r="Z60" s="37">
        <v>133.69999999999999</v>
      </c>
      <c r="AA60" s="37">
        <v>141.5</v>
      </c>
      <c r="AB60" s="37">
        <v>128.1</v>
      </c>
      <c r="AC60" s="37">
        <v>131.69999999999999</v>
      </c>
      <c r="AD60" s="37">
        <v>140</v>
      </c>
    </row>
    <row r="61" spans="1:30" x14ac:dyDescent="0.3">
      <c r="A61" s="11" t="s">
        <v>30</v>
      </c>
      <c r="B61" s="11">
        <v>2017</v>
      </c>
      <c r="C61" s="11" t="s">
        <v>46</v>
      </c>
      <c r="D61" s="37">
        <v>136.4</v>
      </c>
      <c r="E61" s="37">
        <v>143.69999999999999</v>
      </c>
      <c r="F61" s="37">
        <v>144.80000000000001</v>
      </c>
      <c r="G61" s="37">
        <v>141.9</v>
      </c>
      <c r="H61" s="37">
        <f t="shared" si="0"/>
        <v>141.9</v>
      </c>
      <c r="I61" s="37">
        <v>147.19999999999999</v>
      </c>
      <c r="J61" s="37">
        <v>161</v>
      </c>
      <c r="K61" s="37">
        <v>133.80000000000001</v>
      </c>
      <c r="L61" s="37">
        <v>121.9</v>
      </c>
      <c r="M61" s="37">
        <v>135.80000000000001</v>
      </c>
      <c r="N61" s="37">
        <v>131.1</v>
      </c>
      <c r="O61" s="37">
        <v>151.4</v>
      </c>
      <c r="P61" s="37">
        <v>141.5</v>
      </c>
      <c r="Q61" s="37">
        <v>153.19999999999999</v>
      </c>
      <c r="R61" s="37">
        <v>148</v>
      </c>
      <c r="S61" s="37">
        <v>141.9</v>
      </c>
      <c r="T61" s="37">
        <v>147.19999999999999</v>
      </c>
      <c r="U61" s="37">
        <v>139.1</v>
      </c>
      <c r="V61" s="37">
        <v>142.6</v>
      </c>
      <c r="W61" s="37">
        <v>139.5</v>
      </c>
      <c r="X61" s="37">
        <v>136.1</v>
      </c>
      <c r="Y61" s="37">
        <v>122</v>
      </c>
      <c r="Z61" s="37">
        <v>133.4</v>
      </c>
      <c r="AA61" s="37">
        <v>141.1</v>
      </c>
      <c r="AB61" s="37">
        <v>127.8</v>
      </c>
      <c r="AC61" s="37">
        <v>131.9</v>
      </c>
      <c r="AD61" s="37">
        <v>139.80000000000001</v>
      </c>
    </row>
    <row r="62" spans="1:30" x14ac:dyDescent="0.3">
      <c r="A62" s="11" t="s">
        <v>30</v>
      </c>
      <c r="B62" s="11">
        <v>2018</v>
      </c>
      <c r="C62" s="11" t="s">
        <v>31</v>
      </c>
      <c r="D62" s="37">
        <v>136.6</v>
      </c>
      <c r="E62" s="37">
        <v>144.4</v>
      </c>
      <c r="F62" s="37">
        <v>143.80000000000001</v>
      </c>
      <c r="G62" s="37">
        <v>142</v>
      </c>
      <c r="H62" s="37">
        <f t="shared" si="0"/>
        <v>142</v>
      </c>
      <c r="I62" s="37">
        <v>147.9</v>
      </c>
      <c r="J62" s="37">
        <v>152.1</v>
      </c>
      <c r="K62" s="37">
        <v>131.80000000000001</v>
      </c>
      <c r="L62" s="37">
        <v>119.5</v>
      </c>
      <c r="M62" s="37">
        <v>136</v>
      </c>
      <c r="N62" s="37">
        <v>131.19999999999999</v>
      </c>
      <c r="O62" s="37">
        <v>151.80000000000001</v>
      </c>
      <c r="P62" s="37">
        <v>140.4</v>
      </c>
      <c r="Q62" s="37">
        <v>153.6</v>
      </c>
      <c r="R62" s="37">
        <v>148.30000000000001</v>
      </c>
      <c r="S62" s="37">
        <v>142.30000000000001</v>
      </c>
      <c r="T62" s="37">
        <v>147.5</v>
      </c>
      <c r="U62" s="37">
        <v>140.4</v>
      </c>
      <c r="V62" s="37">
        <v>142.30000000000001</v>
      </c>
      <c r="W62" s="37">
        <v>139.80000000000001</v>
      </c>
      <c r="X62" s="37">
        <v>136</v>
      </c>
      <c r="Y62" s="37">
        <v>122.7</v>
      </c>
      <c r="Z62" s="37">
        <v>134.30000000000001</v>
      </c>
      <c r="AA62" s="37">
        <v>141.6</v>
      </c>
      <c r="AB62" s="37">
        <v>128.6</v>
      </c>
      <c r="AC62" s="37">
        <v>132.30000000000001</v>
      </c>
      <c r="AD62" s="37">
        <v>139.30000000000001</v>
      </c>
    </row>
    <row r="63" spans="1:30" x14ac:dyDescent="0.3">
      <c r="A63" s="11" t="s">
        <v>30</v>
      </c>
      <c r="B63" s="11">
        <v>2018</v>
      </c>
      <c r="C63" s="11" t="s">
        <v>35</v>
      </c>
      <c r="D63" s="37">
        <v>136.4</v>
      </c>
      <c r="E63" s="37">
        <v>143.69999999999999</v>
      </c>
      <c r="F63" s="37">
        <v>140.6</v>
      </c>
      <c r="G63" s="37">
        <v>141.5</v>
      </c>
      <c r="H63" s="37">
        <f t="shared" si="0"/>
        <v>141.5</v>
      </c>
      <c r="I63" s="37">
        <v>149.4</v>
      </c>
      <c r="J63" s="37">
        <v>142.4</v>
      </c>
      <c r="K63" s="37">
        <v>130.19999999999999</v>
      </c>
      <c r="L63" s="37">
        <v>117.9</v>
      </c>
      <c r="M63" s="37">
        <v>135.6</v>
      </c>
      <c r="N63" s="37">
        <v>130.5</v>
      </c>
      <c r="O63" s="37">
        <v>151.69999999999999</v>
      </c>
      <c r="P63" s="37">
        <v>138.69999999999999</v>
      </c>
      <c r="Q63" s="37">
        <v>153.30000000000001</v>
      </c>
      <c r="R63" s="37">
        <v>148.69999999999999</v>
      </c>
      <c r="S63" s="37">
        <v>142.4</v>
      </c>
      <c r="T63" s="37">
        <v>147.80000000000001</v>
      </c>
      <c r="U63" s="37">
        <v>141.30000000000001</v>
      </c>
      <c r="V63" s="37">
        <v>142.4</v>
      </c>
      <c r="W63" s="37">
        <v>139.9</v>
      </c>
      <c r="X63" s="37">
        <v>136.19999999999999</v>
      </c>
      <c r="Y63" s="37">
        <v>123.3</v>
      </c>
      <c r="Z63" s="37">
        <v>134.30000000000001</v>
      </c>
      <c r="AA63" s="37">
        <v>141.5</v>
      </c>
      <c r="AB63" s="37">
        <v>128.80000000000001</v>
      </c>
      <c r="AC63" s="37">
        <v>132.5</v>
      </c>
      <c r="AD63" s="37">
        <v>138.5</v>
      </c>
    </row>
    <row r="64" spans="1:30" x14ac:dyDescent="0.3">
      <c r="A64" s="11" t="s">
        <v>30</v>
      </c>
      <c r="B64" s="11">
        <v>2018</v>
      </c>
      <c r="C64" s="11" t="s">
        <v>36</v>
      </c>
      <c r="D64" s="37">
        <v>136.80000000000001</v>
      </c>
      <c r="E64" s="37">
        <v>143.80000000000001</v>
      </c>
      <c r="F64" s="37">
        <v>140</v>
      </c>
      <c r="G64" s="37">
        <v>142</v>
      </c>
      <c r="H64" s="37">
        <f t="shared" si="0"/>
        <v>142</v>
      </c>
      <c r="I64" s="37">
        <v>152.9</v>
      </c>
      <c r="J64" s="37">
        <v>138</v>
      </c>
      <c r="K64" s="37">
        <v>129.30000000000001</v>
      </c>
      <c r="L64" s="37">
        <v>117.1</v>
      </c>
      <c r="M64" s="37">
        <v>136.30000000000001</v>
      </c>
      <c r="N64" s="37">
        <v>131.19999999999999</v>
      </c>
      <c r="O64" s="37">
        <v>152.80000000000001</v>
      </c>
      <c r="P64" s="37">
        <v>138.6</v>
      </c>
      <c r="Q64" s="37">
        <v>155.1</v>
      </c>
      <c r="R64" s="37">
        <v>149.19999999999999</v>
      </c>
      <c r="S64" s="37">
        <v>143</v>
      </c>
      <c r="T64" s="37">
        <v>148.30000000000001</v>
      </c>
      <c r="U64" s="37">
        <v>142</v>
      </c>
      <c r="V64" s="37">
        <v>142.6</v>
      </c>
      <c r="W64" s="37">
        <v>139.9</v>
      </c>
      <c r="X64" s="37">
        <v>136.69999999999999</v>
      </c>
      <c r="Y64" s="37">
        <v>124.6</v>
      </c>
      <c r="Z64" s="37">
        <v>135.1</v>
      </c>
      <c r="AA64" s="37">
        <v>142.69999999999999</v>
      </c>
      <c r="AB64" s="37">
        <v>129.30000000000001</v>
      </c>
      <c r="AC64" s="37">
        <v>133.30000000000001</v>
      </c>
      <c r="AD64" s="37">
        <v>138.69999999999999</v>
      </c>
    </row>
    <row r="65" spans="1:30" x14ac:dyDescent="0.3">
      <c r="A65" s="11" t="s">
        <v>30</v>
      </c>
      <c r="B65" s="11">
        <v>2018</v>
      </c>
      <c r="C65" s="11" t="s">
        <v>37</v>
      </c>
      <c r="D65" s="37">
        <v>137.1</v>
      </c>
      <c r="E65" s="37">
        <v>144.5</v>
      </c>
      <c r="F65" s="37">
        <v>135.9</v>
      </c>
      <c r="G65" s="37">
        <v>142.4</v>
      </c>
      <c r="H65" s="37">
        <f t="shared" si="0"/>
        <v>142.4</v>
      </c>
      <c r="I65" s="37">
        <v>156.4</v>
      </c>
      <c r="J65" s="37">
        <v>135.1</v>
      </c>
      <c r="K65" s="37">
        <v>128.4</v>
      </c>
      <c r="L65" s="37">
        <v>115.2</v>
      </c>
      <c r="M65" s="37">
        <v>137.19999999999999</v>
      </c>
      <c r="N65" s="37">
        <v>131.9</v>
      </c>
      <c r="O65" s="37">
        <v>153.80000000000001</v>
      </c>
      <c r="P65" s="37">
        <v>138.6</v>
      </c>
      <c r="Q65" s="37">
        <v>156.1</v>
      </c>
      <c r="R65" s="37">
        <v>150.1</v>
      </c>
      <c r="S65" s="37">
        <v>143.30000000000001</v>
      </c>
      <c r="T65" s="37">
        <v>149.1</v>
      </c>
      <c r="U65" s="37">
        <v>142.9</v>
      </c>
      <c r="V65" s="37">
        <v>143.80000000000001</v>
      </c>
      <c r="W65" s="37">
        <v>140.9</v>
      </c>
      <c r="X65" s="37">
        <v>137.6</v>
      </c>
      <c r="Y65" s="37">
        <v>125.3</v>
      </c>
      <c r="Z65" s="37">
        <v>136</v>
      </c>
      <c r="AA65" s="37">
        <v>143.69999999999999</v>
      </c>
      <c r="AB65" s="37">
        <v>130.4</v>
      </c>
      <c r="AC65" s="37">
        <v>134.19999999999999</v>
      </c>
      <c r="AD65" s="37">
        <v>139.1</v>
      </c>
    </row>
    <row r="66" spans="1:30" x14ac:dyDescent="0.3">
      <c r="A66" s="11" t="s">
        <v>30</v>
      </c>
      <c r="B66" s="11">
        <v>2018</v>
      </c>
      <c r="C66" s="11" t="s">
        <v>38</v>
      </c>
      <c r="D66" s="37">
        <v>137.4</v>
      </c>
      <c r="E66" s="37">
        <v>145.69999999999999</v>
      </c>
      <c r="F66" s="37">
        <v>135.5</v>
      </c>
      <c r="G66" s="37">
        <v>142.9</v>
      </c>
      <c r="H66" s="37">
        <f t="shared" si="0"/>
        <v>142.9</v>
      </c>
      <c r="I66" s="37">
        <v>157.5</v>
      </c>
      <c r="J66" s="37">
        <v>137.80000000000001</v>
      </c>
      <c r="K66" s="37">
        <v>127.2</v>
      </c>
      <c r="L66" s="37">
        <v>111.8</v>
      </c>
      <c r="M66" s="37">
        <v>137.4</v>
      </c>
      <c r="N66" s="37">
        <v>132.19999999999999</v>
      </c>
      <c r="O66" s="37">
        <v>154.30000000000001</v>
      </c>
      <c r="P66" s="37">
        <v>139.1</v>
      </c>
      <c r="Q66" s="37">
        <v>157</v>
      </c>
      <c r="R66" s="37">
        <v>150.80000000000001</v>
      </c>
      <c r="S66" s="37">
        <v>144.1</v>
      </c>
      <c r="T66" s="37">
        <v>149.80000000000001</v>
      </c>
      <c r="U66" s="37">
        <v>143.19999999999999</v>
      </c>
      <c r="V66" s="37">
        <v>144.30000000000001</v>
      </c>
      <c r="W66" s="37">
        <v>141.80000000000001</v>
      </c>
      <c r="X66" s="37">
        <v>138.4</v>
      </c>
      <c r="Y66" s="37">
        <v>126.4</v>
      </c>
      <c r="Z66" s="37">
        <v>136.80000000000001</v>
      </c>
      <c r="AA66" s="37">
        <v>144.4</v>
      </c>
      <c r="AB66" s="37">
        <v>131.19999999999999</v>
      </c>
      <c r="AC66" s="37">
        <v>135.1</v>
      </c>
      <c r="AD66" s="37">
        <v>139.80000000000001</v>
      </c>
    </row>
    <row r="67" spans="1:30" x14ac:dyDescent="0.3">
      <c r="A67" s="11" t="s">
        <v>30</v>
      </c>
      <c r="B67" s="11">
        <v>2018</v>
      </c>
      <c r="C67" s="11" t="s">
        <v>39</v>
      </c>
      <c r="D67" s="37">
        <v>137.6</v>
      </c>
      <c r="E67" s="37">
        <v>148.1</v>
      </c>
      <c r="F67" s="37">
        <v>136.69999999999999</v>
      </c>
      <c r="G67" s="37">
        <v>143.19999999999999</v>
      </c>
      <c r="H67" s="37">
        <f t="shared" ref="H67:H130" si="1">IF(OR(G67="NA",  G67 = "-"),AVERAGE(G68:G69),G67)</f>
        <v>143.19999999999999</v>
      </c>
      <c r="I67" s="37">
        <v>154.1</v>
      </c>
      <c r="J67" s="37">
        <v>143.5</v>
      </c>
      <c r="K67" s="37">
        <v>126</v>
      </c>
      <c r="L67" s="37">
        <v>112.4</v>
      </c>
      <c r="M67" s="37">
        <v>137.6</v>
      </c>
      <c r="N67" s="37">
        <v>132.80000000000001</v>
      </c>
      <c r="O67" s="37">
        <v>154.30000000000001</v>
      </c>
      <c r="P67" s="37">
        <v>140</v>
      </c>
      <c r="Q67" s="37">
        <v>157.30000000000001</v>
      </c>
      <c r="R67" s="37">
        <v>151.30000000000001</v>
      </c>
      <c r="S67" s="37">
        <v>144.69999999999999</v>
      </c>
      <c r="T67" s="37">
        <v>150.30000000000001</v>
      </c>
      <c r="U67" s="37">
        <v>142.5</v>
      </c>
      <c r="V67" s="37">
        <v>145.1</v>
      </c>
      <c r="W67" s="37">
        <v>142.19999999999999</v>
      </c>
      <c r="X67" s="37">
        <v>138.4</v>
      </c>
      <c r="Y67" s="37">
        <v>127.4</v>
      </c>
      <c r="Z67" s="37">
        <v>137.80000000000001</v>
      </c>
      <c r="AA67" s="37">
        <v>145.1</v>
      </c>
      <c r="AB67" s="37">
        <v>131.4</v>
      </c>
      <c r="AC67" s="37">
        <v>135.6</v>
      </c>
      <c r="AD67" s="37">
        <v>140.5</v>
      </c>
    </row>
    <row r="68" spans="1:30" x14ac:dyDescent="0.3">
      <c r="A68" s="11" t="s">
        <v>30</v>
      </c>
      <c r="B68" s="11">
        <v>2018</v>
      </c>
      <c r="C68" s="11" t="s">
        <v>40</v>
      </c>
      <c r="D68" s="37">
        <v>138.4</v>
      </c>
      <c r="E68" s="37">
        <v>149.30000000000001</v>
      </c>
      <c r="F68" s="37">
        <v>139.30000000000001</v>
      </c>
      <c r="G68" s="37">
        <v>143.4</v>
      </c>
      <c r="H68" s="37">
        <f t="shared" si="1"/>
        <v>143.4</v>
      </c>
      <c r="I68" s="37">
        <v>153.30000000000001</v>
      </c>
      <c r="J68" s="37">
        <v>154.19999999999999</v>
      </c>
      <c r="K68" s="37">
        <v>126.4</v>
      </c>
      <c r="L68" s="37">
        <v>114.3</v>
      </c>
      <c r="M68" s="37">
        <v>138.19999999999999</v>
      </c>
      <c r="N68" s="37">
        <v>132.80000000000001</v>
      </c>
      <c r="O68" s="37">
        <v>154.80000000000001</v>
      </c>
      <c r="P68" s="37">
        <v>142</v>
      </c>
      <c r="Q68" s="37">
        <v>156.1</v>
      </c>
      <c r="R68" s="37">
        <v>151.5</v>
      </c>
      <c r="S68" s="37">
        <v>145.1</v>
      </c>
      <c r="T68" s="37">
        <v>150.6</v>
      </c>
      <c r="U68" s="37">
        <v>143.6</v>
      </c>
      <c r="V68" s="37">
        <v>146.80000000000001</v>
      </c>
      <c r="W68" s="37">
        <v>143.1</v>
      </c>
      <c r="X68" s="37">
        <v>139</v>
      </c>
      <c r="Y68" s="37">
        <v>127.5</v>
      </c>
      <c r="Z68" s="37">
        <v>138.4</v>
      </c>
      <c r="AA68" s="37">
        <v>145.80000000000001</v>
      </c>
      <c r="AB68" s="37">
        <v>131.4</v>
      </c>
      <c r="AC68" s="37">
        <v>136</v>
      </c>
      <c r="AD68" s="37">
        <v>141.80000000000001</v>
      </c>
    </row>
    <row r="69" spans="1:30" x14ac:dyDescent="0.3">
      <c r="A69" s="11" t="s">
        <v>30</v>
      </c>
      <c r="B69" s="11">
        <v>2018</v>
      </c>
      <c r="C69" s="11" t="s">
        <v>41</v>
      </c>
      <c r="D69" s="37">
        <v>139.19999999999999</v>
      </c>
      <c r="E69" s="37">
        <v>148.80000000000001</v>
      </c>
      <c r="F69" s="37">
        <v>139.1</v>
      </c>
      <c r="G69" s="37">
        <v>143.5</v>
      </c>
      <c r="H69" s="37">
        <f t="shared" si="1"/>
        <v>143.5</v>
      </c>
      <c r="I69" s="37">
        <v>154.4</v>
      </c>
      <c r="J69" s="37">
        <v>156.30000000000001</v>
      </c>
      <c r="K69" s="37">
        <v>126.8</v>
      </c>
      <c r="L69" s="37">
        <v>115.4</v>
      </c>
      <c r="M69" s="37">
        <v>138.6</v>
      </c>
      <c r="N69" s="37">
        <v>133.80000000000001</v>
      </c>
      <c r="O69" s="37">
        <v>155.19999999999999</v>
      </c>
      <c r="P69" s="37">
        <v>142.69999999999999</v>
      </c>
      <c r="Q69" s="37">
        <v>156.4</v>
      </c>
      <c r="R69" s="37">
        <v>152.1</v>
      </c>
      <c r="S69" s="37">
        <v>145.80000000000001</v>
      </c>
      <c r="T69" s="37">
        <v>151.30000000000001</v>
      </c>
      <c r="U69" s="37">
        <v>144.6</v>
      </c>
      <c r="V69" s="37">
        <v>147.69999999999999</v>
      </c>
      <c r="W69" s="37">
        <v>143.80000000000001</v>
      </c>
      <c r="X69" s="37">
        <v>139.4</v>
      </c>
      <c r="Y69" s="37">
        <v>128.30000000000001</v>
      </c>
      <c r="Z69" s="37">
        <v>138.6</v>
      </c>
      <c r="AA69" s="37">
        <v>146.9</v>
      </c>
      <c r="AB69" s="37">
        <v>131.30000000000001</v>
      </c>
      <c r="AC69" s="37">
        <v>136.6</v>
      </c>
      <c r="AD69" s="37">
        <v>142.5</v>
      </c>
    </row>
    <row r="70" spans="1:30" x14ac:dyDescent="0.3">
      <c r="A70" s="11" t="s">
        <v>30</v>
      </c>
      <c r="B70" s="11">
        <v>2018</v>
      </c>
      <c r="C70" s="11" t="s">
        <v>42</v>
      </c>
      <c r="D70" s="37">
        <v>139.4</v>
      </c>
      <c r="E70" s="37">
        <v>147.19999999999999</v>
      </c>
      <c r="F70" s="37">
        <v>136.6</v>
      </c>
      <c r="G70" s="37">
        <v>143.69999999999999</v>
      </c>
      <c r="H70" s="37">
        <f t="shared" si="1"/>
        <v>143.69999999999999</v>
      </c>
      <c r="I70" s="37">
        <v>150.1</v>
      </c>
      <c r="J70" s="37">
        <v>149.4</v>
      </c>
      <c r="K70" s="37">
        <v>125.4</v>
      </c>
      <c r="L70" s="37">
        <v>114.4</v>
      </c>
      <c r="M70" s="37">
        <v>138.69999999999999</v>
      </c>
      <c r="N70" s="37">
        <v>133.1</v>
      </c>
      <c r="O70" s="37">
        <v>155.9</v>
      </c>
      <c r="P70" s="37">
        <v>141.30000000000001</v>
      </c>
      <c r="Q70" s="37">
        <v>157.69999999999999</v>
      </c>
      <c r="R70" s="37">
        <v>152.1</v>
      </c>
      <c r="S70" s="37">
        <v>146.1</v>
      </c>
      <c r="T70" s="37">
        <v>151.30000000000001</v>
      </c>
      <c r="U70" s="37">
        <v>145.30000000000001</v>
      </c>
      <c r="V70" s="37">
        <v>149</v>
      </c>
      <c r="W70" s="37">
        <v>144</v>
      </c>
      <c r="X70" s="37">
        <v>140</v>
      </c>
      <c r="Y70" s="37">
        <v>129.9</v>
      </c>
      <c r="Z70" s="37">
        <v>140</v>
      </c>
      <c r="AA70" s="37">
        <v>147.6</v>
      </c>
      <c r="AB70" s="37">
        <v>132</v>
      </c>
      <c r="AC70" s="37">
        <v>137.4</v>
      </c>
      <c r="AD70" s="37">
        <v>142.1</v>
      </c>
    </row>
    <row r="71" spans="1:30" x14ac:dyDescent="0.3">
      <c r="A71" s="11" t="s">
        <v>30</v>
      </c>
      <c r="B71" s="11">
        <v>2018</v>
      </c>
      <c r="C71" s="11" t="s">
        <v>43</v>
      </c>
      <c r="D71" s="37">
        <v>139.30000000000001</v>
      </c>
      <c r="E71" s="37">
        <v>147.6</v>
      </c>
      <c r="F71" s="37">
        <v>134.6</v>
      </c>
      <c r="G71" s="37">
        <v>141.9</v>
      </c>
      <c r="H71" s="37">
        <f t="shared" si="1"/>
        <v>141.9</v>
      </c>
      <c r="I71" s="37">
        <v>144.5</v>
      </c>
      <c r="J71" s="37">
        <v>147.6</v>
      </c>
      <c r="K71" s="37">
        <v>121.4</v>
      </c>
      <c r="L71" s="37">
        <v>112.3</v>
      </c>
      <c r="M71" s="37">
        <v>139.5</v>
      </c>
      <c r="N71" s="37">
        <v>134.6</v>
      </c>
      <c r="O71" s="37">
        <v>155.19999999999999</v>
      </c>
      <c r="P71" s="37">
        <v>140.19999999999999</v>
      </c>
      <c r="Q71" s="37">
        <v>159.6</v>
      </c>
      <c r="R71" s="37">
        <v>150.69999999999999</v>
      </c>
      <c r="S71" s="37">
        <v>144.5</v>
      </c>
      <c r="T71" s="37">
        <v>149.80000000000001</v>
      </c>
      <c r="U71" s="37">
        <v>146.60000000000002</v>
      </c>
      <c r="V71" s="37">
        <v>149.69999999999999</v>
      </c>
      <c r="W71" s="37">
        <v>147.5</v>
      </c>
      <c r="X71" s="37">
        <v>144.80000000000001</v>
      </c>
      <c r="Y71" s="37">
        <v>130.80000000000001</v>
      </c>
      <c r="Z71" s="37">
        <v>140.1</v>
      </c>
      <c r="AA71" s="37">
        <v>148</v>
      </c>
      <c r="AB71" s="37">
        <v>134.4</v>
      </c>
      <c r="AC71" s="37">
        <v>139.80000000000001</v>
      </c>
      <c r="AD71" s="37">
        <v>142.19999999999999</v>
      </c>
    </row>
    <row r="72" spans="1:30" x14ac:dyDescent="0.3">
      <c r="A72" s="11" t="s">
        <v>30</v>
      </c>
      <c r="B72" s="11">
        <v>2018</v>
      </c>
      <c r="C72" s="11" t="s">
        <v>45</v>
      </c>
      <c r="D72" s="37">
        <v>137.1</v>
      </c>
      <c r="E72" s="37">
        <v>150.80000000000001</v>
      </c>
      <c r="F72" s="37">
        <v>136.69999999999999</v>
      </c>
      <c r="G72" s="37">
        <v>141.9</v>
      </c>
      <c r="H72" s="37">
        <f t="shared" si="1"/>
        <v>141.9</v>
      </c>
      <c r="I72" s="37">
        <v>143.9</v>
      </c>
      <c r="J72" s="37">
        <v>147.5</v>
      </c>
      <c r="K72" s="37">
        <v>121</v>
      </c>
      <c r="L72" s="37">
        <v>111.6</v>
      </c>
      <c r="M72" s="37">
        <v>140.6</v>
      </c>
      <c r="N72" s="37">
        <v>137.5</v>
      </c>
      <c r="O72" s="37">
        <v>156.1</v>
      </c>
      <c r="P72" s="37">
        <v>140</v>
      </c>
      <c r="Q72" s="37">
        <v>161.9</v>
      </c>
      <c r="R72" s="37">
        <v>151.69999999999999</v>
      </c>
      <c r="S72" s="37">
        <v>145.5</v>
      </c>
      <c r="T72" s="37">
        <v>150.80000000000001</v>
      </c>
      <c r="U72" s="37">
        <v>146.9</v>
      </c>
      <c r="V72" s="37">
        <v>150.30000000000001</v>
      </c>
      <c r="W72" s="37">
        <v>148</v>
      </c>
      <c r="X72" s="37">
        <v>145.4</v>
      </c>
      <c r="Y72" s="37">
        <v>130.30000000000001</v>
      </c>
      <c r="Z72" s="37">
        <v>143.1</v>
      </c>
      <c r="AA72" s="37">
        <v>150.19999999999999</v>
      </c>
      <c r="AB72" s="37">
        <v>133.1</v>
      </c>
      <c r="AC72" s="37">
        <v>140.1</v>
      </c>
      <c r="AD72" s="37">
        <v>142.4</v>
      </c>
    </row>
    <row r="73" spans="1:30" x14ac:dyDescent="0.3">
      <c r="A73" s="11" t="s">
        <v>30</v>
      </c>
      <c r="B73" s="11">
        <v>2018</v>
      </c>
      <c r="C73" s="11" t="s">
        <v>46</v>
      </c>
      <c r="D73" s="37">
        <v>137.1</v>
      </c>
      <c r="E73" s="37">
        <v>151.9</v>
      </c>
      <c r="F73" s="37">
        <v>137.4</v>
      </c>
      <c r="G73" s="37">
        <v>142.4</v>
      </c>
      <c r="H73" s="37">
        <f t="shared" si="1"/>
        <v>142.4</v>
      </c>
      <c r="I73" s="37">
        <v>140.19999999999999</v>
      </c>
      <c r="J73" s="37">
        <v>136.6</v>
      </c>
      <c r="K73" s="37">
        <v>120.9</v>
      </c>
      <c r="L73" s="37">
        <v>109.9</v>
      </c>
      <c r="M73" s="37">
        <v>140.19999999999999</v>
      </c>
      <c r="N73" s="37">
        <v>137.80000000000001</v>
      </c>
      <c r="O73" s="37">
        <v>156</v>
      </c>
      <c r="P73" s="37">
        <v>138.5</v>
      </c>
      <c r="Q73" s="37">
        <v>162.4</v>
      </c>
      <c r="R73" s="37">
        <v>151.6</v>
      </c>
      <c r="S73" s="37">
        <v>145.9</v>
      </c>
      <c r="T73" s="37">
        <v>150.80000000000001</v>
      </c>
      <c r="U73" s="37">
        <v>146.5</v>
      </c>
      <c r="V73" s="37">
        <v>149</v>
      </c>
      <c r="W73" s="37">
        <v>149.5</v>
      </c>
      <c r="X73" s="37">
        <v>149.6</v>
      </c>
      <c r="Y73" s="37">
        <v>128.9</v>
      </c>
      <c r="Z73" s="37">
        <v>143.30000000000001</v>
      </c>
      <c r="AA73" s="37">
        <v>155.1</v>
      </c>
      <c r="AB73" s="37">
        <v>133.19999999999999</v>
      </c>
      <c r="AC73" s="37">
        <v>141.6</v>
      </c>
      <c r="AD73" s="37">
        <v>141.9</v>
      </c>
    </row>
    <row r="74" spans="1:30" x14ac:dyDescent="0.3">
      <c r="A74" s="11" t="s">
        <v>30</v>
      </c>
      <c r="B74" s="11">
        <v>2019</v>
      </c>
      <c r="C74" s="11" t="s">
        <v>31</v>
      </c>
      <c r="D74" s="37">
        <v>136.6</v>
      </c>
      <c r="E74" s="37">
        <v>152.5</v>
      </c>
      <c r="F74" s="37">
        <v>138.19999999999999</v>
      </c>
      <c r="G74" s="37">
        <v>142.4</v>
      </c>
      <c r="H74" s="37">
        <f t="shared" si="1"/>
        <v>142.4</v>
      </c>
      <c r="I74" s="37">
        <v>135.5</v>
      </c>
      <c r="J74" s="37">
        <v>131.69999999999999</v>
      </c>
      <c r="K74" s="37">
        <v>121.3</v>
      </c>
      <c r="L74" s="37">
        <v>108.4</v>
      </c>
      <c r="M74" s="37">
        <v>138.9</v>
      </c>
      <c r="N74" s="37">
        <v>137</v>
      </c>
      <c r="O74" s="37">
        <v>155.80000000000001</v>
      </c>
      <c r="P74" s="37">
        <v>137.4</v>
      </c>
      <c r="Q74" s="37">
        <v>162.69999999999999</v>
      </c>
      <c r="R74" s="37">
        <v>150.6</v>
      </c>
      <c r="S74" s="37">
        <v>145.1</v>
      </c>
      <c r="T74" s="37">
        <v>149.9</v>
      </c>
      <c r="U74" s="37">
        <v>147.69999999999999</v>
      </c>
      <c r="V74" s="37">
        <v>146.19999999999999</v>
      </c>
      <c r="W74" s="37">
        <v>150.1</v>
      </c>
      <c r="X74" s="37">
        <v>149.6</v>
      </c>
      <c r="Y74" s="37">
        <v>128.6</v>
      </c>
      <c r="Z74" s="37">
        <v>142.9</v>
      </c>
      <c r="AA74" s="37">
        <v>155.19999999999999</v>
      </c>
      <c r="AB74" s="37">
        <v>133.5</v>
      </c>
      <c r="AC74" s="37">
        <v>141.69999999999999</v>
      </c>
      <c r="AD74" s="37">
        <v>141</v>
      </c>
    </row>
    <row r="75" spans="1:30" x14ac:dyDescent="0.3">
      <c r="A75" s="11" t="s">
        <v>30</v>
      </c>
      <c r="B75" s="11">
        <v>2019</v>
      </c>
      <c r="C75" s="11" t="s">
        <v>35</v>
      </c>
      <c r="D75" s="37">
        <v>136.80000000000001</v>
      </c>
      <c r="E75" s="37">
        <v>153</v>
      </c>
      <c r="F75" s="37">
        <v>139.1</v>
      </c>
      <c r="G75" s="37">
        <v>142.5</v>
      </c>
      <c r="H75" s="37">
        <f>IF(OR(G75="NA",  G75 = "-"),AVERAGE(G76:G78),G75)</f>
        <v>142.5</v>
      </c>
      <c r="I75" s="37">
        <v>135.80000000000001</v>
      </c>
      <c r="J75" s="37">
        <v>128.69999999999999</v>
      </c>
      <c r="K75" s="37">
        <v>121.5</v>
      </c>
      <c r="L75" s="37">
        <v>108.3</v>
      </c>
      <c r="M75" s="37">
        <v>139.19999999999999</v>
      </c>
      <c r="N75" s="37">
        <v>137.4</v>
      </c>
      <c r="O75" s="37">
        <v>156.19999999999999</v>
      </c>
      <c r="P75" s="37">
        <v>137.19999999999999</v>
      </c>
      <c r="Q75" s="37">
        <v>162.80000000000001</v>
      </c>
      <c r="R75" s="37">
        <v>150.5</v>
      </c>
      <c r="S75" s="37">
        <v>146.1</v>
      </c>
      <c r="T75" s="37">
        <v>149.9</v>
      </c>
      <c r="U75" s="37">
        <v>148.5</v>
      </c>
      <c r="V75" s="37">
        <v>145.30000000000001</v>
      </c>
      <c r="W75" s="37">
        <v>150.1</v>
      </c>
      <c r="X75" s="37">
        <v>149.9</v>
      </c>
      <c r="Y75" s="37">
        <v>129.19999999999999</v>
      </c>
      <c r="Z75" s="37">
        <v>143.4</v>
      </c>
      <c r="AA75" s="37">
        <v>155.5</v>
      </c>
      <c r="AB75" s="37">
        <v>134.9</v>
      </c>
      <c r="AC75" s="37">
        <v>142.19999999999999</v>
      </c>
      <c r="AD75" s="37">
        <v>141</v>
      </c>
    </row>
    <row r="76" spans="1:30" x14ac:dyDescent="0.3">
      <c r="A76" s="11" t="s">
        <v>30</v>
      </c>
      <c r="B76" s="11">
        <v>2019</v>
      </c>
      <c r="C76" s="11" t="s">
        <v>36</v>
      </c>
      <c r="D76" s="37">
        <v>136.9</v>
      </c>
      <c r="E76" s="37">
        <v>154.1</v>
      </c>
      <c r="F76" s="37">
        <v>138.69999999999999</v>
      </c>
      <c r="G76" s="37">
        <v>142.5</v>
      </c>
      <c r="H76" s="37">
        <f>IF(OR(G76="NA",  G76 = "-"),AVERAGE(G78:G79),G76)</f>
        <v>142.5</v>
      </c>
      <c r="I76" s="37">
        <v>136.1</v>
      </c>
      <c r="J76" s="37">
        <v>128.19999999999999</v>
      </c>
      <c r="K76" s="37">
        <v>122.3</v>
      </c>
      <c r="L76" s="37">
        <v>108.3</v>
      </c>
      <c r="M76" s="37">
        <v>138.9</v>
      </c>
      <c r="N76" s="37">
        <v>137.4</v>
      </c>
      <c r="O76" s="37">
        <v>156.4</v>
      </c>
      <c r="P76" s="37">
        <v>137.30000000000001</v>
      </c>
      <c r="Q76" s="37">
        <v>162.9</v>
      </c>
      <c r="R76" s="37">
        <v>150.80000000000001</v>
      </c>
      <c r="S76" s="37">
        <v>146.1</v>
      </c>
      <c r="T76" s="37">
        <v>150.1</v>
      </c>
      <c r="U76" s="37">
        <v>149</v>
      </c>
      <c r="V76" s="37">
        <v>146.4</v>
      </c>
      <c r="W76" s="37">
        <v>150</v>
      </c>
      <c r="X76" s="37">
        <v>150.4</v>
      </c>
      <c r="Y76" s="37">
        <v>129.9</v>
      </c>
      <c r="Z76" s="37">
        <v>143.80000000000001</v>
      </c>
      <c r="AA76" s="37">
        <v>155.5</v>
      </c>
      <c r="AB76" s="37">
        <v>134</v>
      </c>
      <c r="AC76" s="37">
        <v>142.4</v>
      </c>
      <c r="AD76" s="37">
        <v>141.19999999999999</v>
      </c>
    </row>
    <row r="77" spans="1:30" x14ac:dyDescent="0.3">
      <c r="A77" s="11" t="s">
        <v>30</v>
      </c>
      <c r="B77" s="11">
        <v>2019</v>
      </c>
      <c r="C77" s="11" t="s">
        <v>37</v>
      </c>
      <c r="D77" s="37">
        <f>AVERAGE(D78:D79)</f>
        <v>137.60000000000002</v>
      </c>
      <c r="E77" s="37">
        <f t="shared" ref="E77:AD77" si="2">AVERAGE(E78:E79)</f>
        <v>161.5</v>
      </c>
      <c r="F77" s="37">
        <f t="shared" si="2"/>
        <v>135.35</v>
      </c>
      <c r="G77" s="37">
        <f t="shared" si="2"/>
        <v>142.89999999999998</v>
      </c>
      <c r="H77" s="37">
        <f t="shared" si="2"/>
        <v>142.89999999999998</v>
      </c>
      <c r="I77" s="37">
        <f t="shared" si="2"/>
        <v>143.5</v>
      </c>
      <c r="J77" s="37">
        <f t="shared" si="2"/>
        <v>137</v>
      </c>
      <c r="K77" s="37">
        <f t="shared" si="2"/>
        <v>126.89999999999999</v>
      </c>
      <c r="L77" s="37">
        <f t="shared" si="2"/>
        <v>109.94999999999999</v>
      </c>
      <c r="M77" s="37">
        <f t="shared" si="2"/>
        <v>139.85000000000002</v>
      </c>
      <c r="N77" s="37">
        <f t="shared" si="2"/>
        <v>137.85</v>
      </c>
      <c r="O77" s="37">
        <f t="shared" si="2"/>
        <v>156.5</v>
      </c>
      <c r="P77" s="37">
        <f t="shared" si="2"/>
        <v>140.1</v>
      </c>
      <c r="Q77" s="37">
        <f t="shared" si="2"/>
        <v>163.75</v>
      </c>
      <c r="R77" s="37">
        <f t="shared" si="2"/>
        <v>151.35000000000002</v>
      </c>
      <c r="S77" s="37">
        <f t="shared" si="2"/>
        <v>146.55000000000001</v>
      </c>
      <c r="T77" s="37">
        <f t="shared" si="2"/>
        <v>150.69999999999999</v>
      </c>
      <c r="U77" s="37">
        <f t="shared" si="2"/>
        <v>149.75</v>
      </c>
      <c r="V77" s="37">
        <f t="shared" si="2"/>
        <v>147.35000000000002</v>
      </c>
      <c r="W77" s="37">
        <f t="shared" si="2"/>
        <v>149.55000000000001</v>
      </c>
      <c r="X77" s="37">
        <f t="shared" si="2"/>
        <v>151.5</v>
      </c>
      <c r="Y77" s="37">
        <f t="shared" si="2"/>
        <v>130.19999999999999</v>
      </c>
      <c r="Z77" s="37">
        <f t="shared" si="2"/>
        <v>146.15</v>
      </c>
      <c r="AA77" s="37">
        <f t="shared" si="2"/>
        <v>157.19999999999999</v>
      </c>
      <c r="AB77" s="37">
        <f t="shared" si="2"/>
        <v>134.35000000000002</v>
      </c>
      <c r="AC77" s="37">
        <f t="shared" si="2"/>
        <v>143.10000000000002</v>
      </c>
      <c r="AD77" s="37">
        <f t="shared" si="2"/>
        <v>143</v>
      </c>
    </row>
    <row r="78" spans="1:30" x14ac:dyDescent="0.3">
      <c r="A78" s="11" t="s">
        <v>30</v>
      </c>
      <c r="B78" s="11">
        <v>2019</v>
      </c>
      <c r="C78" s="11" t="s">
        <v>38</v>
      </c>
      <c r="D78" s="37">
        <v>137.4</v>
      </c>
      <c r="E78" s="37">
        <v>159.5</v>
      </c>
      <c r="F78" s="37">
        <v>134.5</v>
      </c>
      <c r="G78" s="37">
        <v>142.6</v>
      </c>
      <c r="H78" s="37">
        <f t="shared" si="1"/>
        <v>142.6</v>
      </c>
      <c r="I78" s="37">
        <v>143.69999999999999</v>
      </c>
      <c r="J78" s="37">
        <v>133.4</v>
      </c>
      <c r="K78" s="37">
        <v>125.1</v>
      </c>
      <c r="L78" s="37">
        <v>109.3</v>
      </c>
      <c r="M78" s="37">
        <v>139.30000000000001</v>
      </c>
      <c r="N78" s="37">
        <v>137.69999999999999</v>
      </c>
      <c r="O78" s="37">
        <v>156.4</v>
      </c>
      <c r="P78" s="37">
        <v>139.19999999999999</v>
      </c>
      <c r="Q78" s="37">
        <v>163.30000000000001</v>
      </c>
      <c r="R78" s="37">
        <v>151.30000000000001</v>
      </c>
      <c r="S78" s="37">
        <v>146.6</v>
      </c>
      <c r="T78" s="37">
        <v>150.69999999999999</v>
      </c>
      <c r="U78" s="37">
        <v>150.1</v>
      </c>
      <c r="V78" s="37">
        <v>146.9</v>
      </c>
      <c r="W78" s="37">
        <v>149.5</v>
      </c>
      <c r="X78" s="37">
        <v>151.30000000000001</v>
      </c>
      <c r="Y78" s="37">
        <v>130.19999999999999</v>
      </c>
      <c r="Z78" s="37">
        <v>145.9</v>
      </c>
      <c r="AA78" s="37">
        <v>156.69999999999999</v>
      </c>
      <c r="AB78" s="37">
        <v>133.9</v>
      </c>
      <c r="AC78" s="37">
        <v>142.9</v>
      </c>
      <c r="AD78" s="37">
        <v>142.4</v>
      </c>
    </row>
    <row r="79" spans="1:30" x14ac:dyDescent="0.3">
      <c r="A79" s="11" t="s">
        <v>30</v>
      </c>
      <c r="B79" s="11">
        <v>2019</v>
      </c>
      <c r="C79" s="11" t="s">
        <v>39</v>
      </c>
      <c r="D79" s="37">
        <v>137.80000000000001</v>
      </c>
      <c r="E79" s="37">
        <v>163.5</v>
      </c>
      <c r="F79" s="37">
        <v>136.19999999999999</v>
      </c>
      <c r="G79" s="37">
        <v>143.19999999999999</v>
      </c>
      <c r="H79" s="37">
        <f t="shared" si="1"/>
        <v>143.19999999999999</v>
      </c>
      <c r="I79" s="37">
        <v>143.30000000000001</v>
      </c>
      <c r="J79" s="37">
        <v>140.6</v>
      </c>
      <c r="K79" s="37">
        <v>128.69999999999999</v>
      </c>
      <c r="L79" s="37">
        <v>110.6</v>
      </c>
      <c r="M79" s="37">
        <v>140.4</v>
      </c>
      <c r="N79" s="37">
        <v>138</v>
      </c>
      <c r="O79" s="37">
        <v>156.6</v>
      </c>
      <c r="P79" s="37">
        <v>141</v>
      </c>
      <c r="Q79" s="37">
        <v>164.2</v>
      </c>
      <c r="R79" s="37">
        <v>151.4</v>
      </c>
      <c r="S79" s="37">
        <v>146.5</v>
      </c>
      <c r="T79" s="37">
        <v>150.69999999999999</v>
      </c>
      <c r="U79" s="37">
        <v>149.4</v>
      </c>
      <c r="V79" s="37">
        <v>147.80000000000001</v>
      </c>
      <c r="W79" s="37">
        <v>149.6</v>
      </c>
      <c r="X79" s="37">
        <v>151.69999999999999</v>
      </c>
      <c r="Y79" s="37">
        <v>130.19999999999999</v>
      </c>
      <c r="Z79" s="37">
        <v>146.4</v>
      </c>
      <c r="AA79" s="37">
        <v>157.69999999999999</v>
      </c>
      <c r="AB79" s="37">
        <v>134.80000000000001</v>
      </c>
      <c r="AC79" s="37">
        <v>143.30000000000001</v>
      </c>
      <c r="AD79" s="37">
        <v>143.6</v>
      </c>
    </row>
    <row r="80" spans="1:30" x14ac:dyDescent="0.3">
      <c r="A80" s="11" t="s">
        <v>30</v>
      </c>
      <c r="B80" s="11">
        <v>2019</v>
      </c>
      <c r="C80" s="11" t="s">
        <v>40</v>
      </c>
      <c r="D80" s="37">
        <v>138.4</v>
      </c>
      <c r="E80" s="37">
        <v>164</v>
      </c>
      <c r="F80" s="37">
        <v>138.4</v>
      </c>
      <c r="G80" s="37">
        <v>143.9</v>
      </c>
      <c r="H80" s="37">
        <f t="shared" si="1"/>
        <v>143.9</v>
      </c>
      <c r="I80" s="37">
        <v>146.4</v>
      </c>
      <c r="J80" s="37">
        <v>150.1</v>
      </c>
      <c r="K80" s="37">
        <v>130.6</v>
      </c>
      <c r="L80" s="37">
        <v>110.8</v>
      </c>
      <c r="M80" s="37">
        <v>141.69999999999999</v>
      </c>
      <c r="N80" s="37">
        <v>138.5</v>
      </c>
      <c r="O80" s="37">
        <v>156.69999999999999</v>
      </c>
      <c r="P80" s="37">
        <v>143</v>
      </c>
      <c r="Q80" s="37">
        <v>164.5</v>
      </c>
      <c r="R80" s="37">
        <v>151.6</v>
      </c>
      <c r="S80" s="37">
        <v>146.6</v>
      </c>
      <c r="T80" s="37">
        <v>150.9</v>
      </c>
      <c r="U80" s="37">
        <v>150.6</v>
      </c>
      <c r="V80" s="37">
        <v>146.80000000000001</v>
      </c>
      <c r="W80" s="37">
        <v>150</v>
      </c>
      <c r="X80" s="37">
        <v>152.19999999999999</v>
      </c>
      <c r="Y80" s="37">
        <v>131.19999999999999</v>
      </c>
      <c r="Z80" s="37">
        <v>147.5</v>
      </c>
      <c r="AA80" s="37">
        <v>159.1</v>
      </c>
      <c r="AB80" s="37">
        <v>136.1</v>
      </c>
      <c r="AC80" s="37">
        <v>144.19999999999999</v>
      </c>
      <c r="AD80" s="37">
        <v>144.9</v>
      </c>
    </row>
    <row r="81" spans="1:30" x14ac:dyDescent="0.3">
      <c r="A81" s="11" t="s">
        <v>30</v>
      </c>
      <c r="B81" s="11">
        <v>2019</v>
      </c>
      <c r="C81" s="11" t="s">
        <v>41</v>
      </c>
      <c r="D81" s="37">
        <v>139.19999999999999</v>
      </c>
      <c r="E81" s="37">
        <v>161.9</v>
      </c>
      <c r="F81" s="37">
        <v>137.1</v>
      </c>
      <c r="G81" s="37">
        <v>144.6</v>
      </c>
      <c r="H81" s="37">
        <f t="shared" si="1"/>
        <v>144.6</v>
      </c>
      <c r="I81" s="37">
        <v>145.5</v>
      </c>
      <c r="J81" s="37">
        <v>156.19999999999999</v>
      </c>
      <c r="K81" s="37">
        <v>131.5</v>
      </c>
      <c r="L81" s="37">
        <v>111.7</v>
      </c>
      <c r="M81" s="37">
        <v>142.69999999999999</v>
      </c>
      <c r="N81" s="37">
        <v>138.5</v>
      </c>
      <c r="O81" s="37">
        <v>156.9</v>
      </c>
      <c r="P81" s="37">
        <v>144</v>
      </c>
      <c r="Q81" s="37">
        <v>165.1</v>
      </c>
      <c r="R81" s="37">
        <v>151.80000000000001</v>
      </c>
      <c r="S81" s="37">
        <v>146.6</v>
      </c>
      <c r="T81" s="37">
        <v>151.1</v>
      </c>
      <c r="U81" s="37">
        <v>151.6</v>
      </c>
      <c r="V81" s="37">
        <v>146.4</v>
      </c>
      <c r="W81" s="37">
        <v>150.19999999999999</v>
      </c>
      <c r="X81" s="37">
        <v>152.69999999999999</v>
      </c>
      <c r="Y81" s="37">
        <v>131.4</v>
      </c>
      <c r="Z81" s="37">
        <v>148</v>
      </c>
      <c r="AA81" s="37">
        <v>159.69999999999999</v>
      </c>
      <c r="AB81" s="37">
        <v>138.80000000000001</v>
      </c>
      <c r="AC81" s="37">
        <v>144.9</v>
      </c>
      <c r="AD81" s="37">
        <v>145.69999999999999</v>
      </c>
    </row>
    <row r="82" spans="1:30" x14ac:dyDescent="0.3">
      <c r="A82" s="11" t="s">
        <v>30</v>
      </c>
      <c r="B82" s="11">
        <v>2019</v>
      </c>
      <c r="C82" s="11" t="s">
        <v>42</v>
      </c>
      <c r="D82" s="37">
        <v>140.1</v>
      </c>
      <c r="E82" s="37">
        <v>161.9</v>
      </c>
      <c r="F82" s="37">
        <v>138.30000000000001</v>
      </c>
      <c r="G82" s="37">
        <v>145.69999999999999</v>
      </c>
      <c r="H82" s="37">
        <f t="shared" si="1"/>
        <v>145.69999999999999</v>
      </c>
      <c r="I82" s="37">
        <v>143.80000000000001</v>
      </c>
      <c r="J82" s="37">
        <v>163.4</v>
      </c>
      <c r="K82" s="37">
        <v>132.19999999999999</v>
      </c>
      <c r="L82" s="37">
        <v>112.8</v>
      </c>
      <c r="M82" s="37">
        <v>144.19999999999999</v>
      </c>
      <c r="N82" s="37">
        <v>138.5</v>
      </c>
      <c r="O82" s="37">
        <v>157.19999999999999</v>
      </c>
      <c r="P82" s="37">
        <v>145.5</v>
      </c>
      <c r="Q82" s="37">
        <v>165.7</v>
      </c>
      <c r="R82" s="37">
        <v>151.69999999999999</v>
      </c>
      <c r="S82" s="37">
        <v>146.6</v>
      </c>
      <c r="T82" s="37">
        <v>151</v>
      </c>
      <c r="U82" s="37">
        <v>152.19999999999999</v>
      </c>
      <c r="V82" s="37">
        <v>146.9</v>
      </c>
      <c r="W82" s="37">
        <v>150.30000000000001</v>
      </c>
      <c r="X82" s="37">
        <v>153.4</v>
      </c>
      <c r="Y82" s="37">
        <v>131.6</v>
      </c>
      <c r="Z82" s="37">
        <v>148.30000000000001</v>
      </c>
      <c r="AA82" s="37">
        <v>160.19999999999999</v>
      </c>
      <c r="AB82" s="37">
        <v>140.19999999999999</v>
      </c>
      <c r="AC82" s="37">
        <v>145.4</v>
      </c>
      <c r="AD82" s="37">
        <v>146.69999999999999</v>
      </c>
    </row>
    <row r="83" spans="1:30" x14ac:dyDescent="0.3">
      <c r="A83" s="11" t="s">
        <v>30</v>
      </c>
      <c r="B83" s="11">
        <v>2019</v>
      </c>
      <c r="C83" s="11" t="s">
        <v>43</v>
      </c>
      <c r="D83" s="37">
        <v>141</v>
      </c>
      <c r="E83" s="37">
        <v>161.6</v>
      </c>
      <c r="F83" s="37">
        <v>141.19999999999999</v>
      </c>
      <c r="G83" s="37">
        <v>146.5</v>
      </c>
      <c r="H83" s="37">
        <f t="shared" si="1"/>
        <v>146.5</v>
      </c>
      <c r="I83" s="37">
        <v>145.69999999999999</v>
      </c>
      <c r="J83" s="37">
        <v>178.8</v>
      </c>
      <c r="K83" s="37">
        <v>133.1</v>
      </c>
      <c r="L83" s="37">
        <v>113.6</v>
      </c>
      <c r="M83" s="37">
        <v>145.5</v>
      </c>
      <c r="N83" s="37">
        <v>138.6</v>
      </c>
      <c r="O83" s="37">
        <v>157.4</v>
      </c>
      <c r="P83" s="37">
        <v>148.30000000000001</v>
      </c>
      <c r="Q83" s="37">
        <v>166.3</v>
      </c>
      <c r="R83" s="37">
        <v>151.69999999999999</v>
      </c>
      <c r="S83" s="37">
        <v>146.69999999999999</v>
      </c>
      <c r="T83" s="37">
        <v>151</v>
      </c>
      <c r="U83" s="37">
        <v>153</v>
      </c>
      <c r="V83" s="37">
        <v>147.69999999999999</v>
      </c>
      <c r="W83" s="37">
        <v>150.6</v>
      </c>
      <c r="X83" s="37">
        <v>153.69999999999999</v>
      </c>
      <c r="Y83" s="37">
        <v>131.69999999999999</v>
      </c>
      <c r="Z83" s="37">
        <v>148.69999999999999</v>
      </c>
      <c r="AA83" s="37">
        <v>160.69999999999999</v>
      </c>
      <c r="AB83" s="37">
        <v>140.30000000000001</v>
      </c>
      <c r="AC83" s="37">
        <v>145.69999999999999</v>
      </c>
      <c r="AD83" s="37">
        <v>148.30000000000001</v>
      </c>
    </row>
    <row r="84" spans="1:30" x14ac:dyDescent="0.3">
      <c r="A84" s="11" t="s">
        <v>30</v>
      </c>
      <c r="B84" s="11">
        <v>2019</v>
      </c>
      <c r="C84" s="11" t="s">
        <v>45</v>
      </c>
      <c r="D84" s="37">
        <v>141.80000000000001</v>
      </c>
      <c r="E84" s="37">
        <v>163.69999999999999</v>
      </c>
      <c r="F84" s="37">
        <v>143.80000000000001</v>
      </c>
      <c r="G84" s="37">
        <v>147.1</v>
      </c>
      <c r="H84" s="37">
        <f t="shared" si="1"/>
        <v>147.1</v>
      </c>
      <c r="I84" s="37">
        <v>146.19999999999999</v>
      </c>
      <c r="J84" s="37">
        <v>191.4</v>
      </c>
      <c r="K84" s="37">
        <v>136.19999999999999</v>
      </c>
      <c r="L84" s="37">
        <v>113.8</v>
      </c>
      <c r="M84" s="37">
        <v>147.30000000000001</v>
      </c>
      <c r="N84" s="37">
        <v>138.69999999999999</v>
      </c>
      <c r="O84" s="37">
        <v>157.69999999999999</v>
      </c>
      <c r="P84" s="37">
        <v>150.9</v>
      </c>
      <c r="Q84" s="37">
        <v>167.2</v>
      </c>
      <c r="R84" s="37">
        <v>152.30000000000001</v>
      </c>
      <c r="S84" s="37">
        <v>147</v>
      </c>
      <c r="T84" s="37">
        <v>151.5</v>
      </c>
      <c r="U84" s="37">
        <v>153.5</v>
      </c>
      <c r="V84" s="37">
        <v>148.4</v>
      </c>
      <c r="W84" s="37">
        <v>150.9</v>
      </c>
      <c r="X84" s="37">
        <v>154.30000000000001</v>
      </c>
      <c r="Y84" s="37">
        <v>132.1</v>
      </c>
      <c r="Z84" s="37">
        <v>149.1</v>
      </c>
      <c r="AA84" s="37">
        <v>160.80000000000001</v>
      </c>
      <c r="AB84" s="37">
        <v>140.6</v>
      </c>
      <c r="AC84" s="37">
        <v>146.1</v>
      </c>
      <c r="AD84" s="37">
        <v>149.9</v>
      </c>
    </row>
    <row r="85" spans="1:30" x14ac:dyDescent="0.3">
      <c r="A85" s="11" t="s">
        <v>30</v>
      </c>
      <c r="B85" s="11">
        <v>2019</v>
      </c>
      <c r="C85" s="11" t="s">
        <v>46</v>
      </c>
      <c r="D85" s="37">
        <v>142.80000000000001</v>
      </c>
      <c r="E85" s="37">
        <v>165.3</v>
      </c>
      <c r="F85" s="37">
        <v>149.5</v>
      </c>
      <c r="G85" s="37">
        <v>148.69999999999999</v>
      </c>
      <c r="H85" s="37">
        <f t="shared" si="1"/>
        <v>148.69999999999999</v>
      </c>
      <c r="I85" s="37">
        <v>144.30000000000001</v>
      </c>
      <c r="J85" s="37">
        <v>209.5</v>
      </c>
      <c r="K85" s="37">
        <v>138.80000000000001</v>
      </c>
      <c r="L85" s="37">
        <v>113.6</v>
      </c>
      <c r="M85" s="37">
        <v>149.1</v>
      </c>
      <c r="N85" s="37">
        <v>139.30000000000001</v>
      </c>
      <c r="O85" s="37">
        <v>158.30000000000001</v>
      </c>
      <c r="P85" s="37">
        <v>154.30000000000001</v>
      </c>
      <c r="Q85" s="37">
        <v>167.8</v>
      </c>
      <c r="R85" s="37">
        <v>152.6</v>
      </c>
      <c r="S85" s="37">
        <v>147.30000000000001</v>
      </c>
      <c r="T85" s="37">
        <v>151.9</v>
      </c>
      <c r="U85" s="37">
        <v>152.80000000000001</v>
      </c>
      <c r="V85" s="37">
        <v>149.9</v>
      </c>
      <c r="W85" s="37">
        <v>151.19999999999999</v>
      </c>
      <c r="X85" s="37">
        <v>154.80000000000001</v>
      </c>
      <c r="Y85" s="37">
        <v>135</v>
      </c>
      <c r="Z85" s="37">
        <v>149.5</v>
      </c>
      <c r="AA85" s="37">
        <v>161.1</v>
      </c>
      <c r="AB85" s="37">
        <v>140.6</v>
      </c>
      <c r="AC85" s="37">
        <v>147.1</v>
      </c>
      <c r="AD85" s="37">
        <v>152.30000000000001</v>
      </c>
    </row>
    <row r="86" spans="1:30" x14ac:dyDescent="0.3">
      <c r="A86" s="11" t="s">
        <v>30</v>
      </c>
      <c r="B86" s="11">
        <v>2020</v>
      </c>
      <c r="C86" s="11" t="s">
        <v>31</v>
      </c>
      <c r="D86" s="37">
        <v>143.69999999999999</v>
      </c>
      <c r="E86" s="37">
        <v>167.3</v>
      </c>
      <c r="F86" s="37">
        <v>153.5</v>
      </c>
      <c r="G86" s="37">
        <v>150.5</v>
      </c>
      <c r="H86" s="37">
        <f t="shared" si="1"/>
        <v>150.5</v>
      </c>
      <c r="I86" s="37">
        <v>142.19999999999999</v>
      </c>
      <c r="J86" s="37">
        <v>191.5</v>
      </c>
      <c r="K86" s="37">
        <v>141.1</v>
      </c>
      <c r="L86" s="37">
        <v>113.8</v>
      </c>
      <c r="M86" s="37">
        <v>151.6</v>
      </c>
      <c r="N86" s="37">
        <v>139.69999999999999</v>
      </c>
      <c r="O86" s="37">
        <v>158.69999999999999</v>
      </c>
      <c r="P86" s="37">
        <v>153</v>
      </c>
      <c r="Q86" s="37">
        <v>168.6</v>
      </c>
      <c r="R86" s="37">
        <v>152.80000000000001</v>
      </c>
      <c r="S86" s="37">
        <v>147.4</v>
      </c>
      <c r="T86" s="37">
        <v>152.1</v>
      </c>
      <c r="U86" s="37">
        <v>153.9</v>
      </c>
      <c r="V86" s="37">
        <v>150.4</v>
      </c>
      <c r="W86" s="37">
        <v>151.69999999999999</v>
      </c>
      <c r="X86" s="37">
        <v>155.69999999999999</v>
      </c>
      <c r="Y86" s="37">
        <v>136.30000000000001</v>
      </c>
      <c r="Z86" s="37">
        <v>150.1</v>
      </c>
      <c r="AA86" s="37">
        <v>161.69999999999999</v>
      </c>
      <c r="AB86" s="37">
        <v>142.5</v>
      </c>
      <c r="AC86" s="37">
        <v>148.1</v>
      </c>
      <c r="AD86" s="37">
        <v>151.9</v>
      </c>
    </row>
    <row r="87" spans="1:30" x14ac:dyDescent="0.3">
      <c r="A87" s="11" t="s">
        <v>30</v>
      </c>
      <c r="B87" s="11">
        <v>2020</v>
      </c>
      <c r="C87" s="11" t="s">
        <v>35</v>
      </c>
      <c r="D87" s="37">
        <v>144.19999999999999</v>
      </c>
      <c r="E87" s="37">
        <v>167.5</v>
      </c>
      <c r="F87" s="37">
        <v>150.9</v>
      </c>
      <c r="G87" s="37">
        <v>150.9</v>
      </c>
      <c r="H87" s="37">
        <f t="shared" si="1"/>
        <v>150.9</v>
      </c>
      <c r="I87" s="37">
        <v>140.69999999999999</v>
      </c>
      <c r="J87" s="37">
        <v>165.1</v>
      </c>
      <c r="K87" s="37">
        <v>141.80000000000001</v>
      </c>
      <c r="L87" s="37">
        <v>113.1</v>
      </c>
      <c r="M87" s="37">
        <v>152.80000000000001</v>
      </c>
      <c r="N87" s="37">
        <v>140.1</v>
      </c>
      <c r="O87" s="37">
        <v>159.19999999999999</v>
      </c>
      <c r="P87" s="37">
        <v>149.80000000000001</v>
      </c>
      <c r="Q87" s="37">
        <v>169.4</v>
      </c>
      <c r="R87" s="37">
        <v>153</v>
      </c>
      <c r="S87" s="37">
        <v>147.5</v>
      </c>
      <c r="T87" s="37">
        <v>152.30000000000001</v>
      </c>
      <c r="U87" s="37">
        <v>154.80000000000001</v>
      </c>
      <c r="V87" s="37">
        <v>152.30000000000001</v>
      </c>
      <c r="W87" s="37">
        <v>151.80000000000001</v>
      </c>
      <c r="X87" s="37">
        <v>156.19999999999999</v>
      </c>
      <c r="Y87" s="37">
        <v>136</v>
      </c>
      <c r="Z87" s="37">
        <v>150.4</v>
      </c>
      <c r="AA87" s="37">
        <v>161.9</v>
      </c>
      <c r="AB87" s="37">
        <v>143.4</v>
      </c>
      <c r="AC87" s="37">
        <v>148.4</v>
      </c>
      <c r="AD87" s="37">
        <v>150.4</v>
      </c>
    </row>
    <row r="88" spans="1:30" x14ac:dyDescent="0.3">
      <c r="A88" s="11" t="s">
        <v>30</v>
      </c>
      <c r="B88" s="11">
        <v>2020</v>
      </c>
      <c r="C88" s="11" t="s">
        <v>36</v>
      </c>
      <c r="D88" s="37">
        <v>144.4</v>
      </c>
      <c r="E88" s="37">
        <v>166.8</v>
      </c>
      <c r="F88" s="37">
        <v>147.6</v>
      </c>
      <c r="G88" s="37">
        <v>151.69999999999999</v>
      </c>
      <c r="H88" s="37">
        <f t="shared" si="1"/>
        <v>151.69999999999999</v>
      </c>
      <c r="I88" s="37">
        <v>141.80000000000001</v>
      </c>
      <c r="J88" s="37">
        <v>152.30000000000001</v>
      </c>
      <c r="K88" s="37">
        <v>141.80000000000001</v>
      </c>
      <c r="L88" s="37">
        <v>112.6</v>
      </c>
      <c r="M88" s="37">
        <v>154</v>
      </c>
      <c r="N88" s="37">
        <v>140.1</v>
      </c>
      <c r="O88" s="37">
        <v>160</v>
      </c>
      <c r="P88" s="37">
        <v>148.19999999999999</v>
      </c>
      <c r="Q88" s="37">
        <v>170.5</v>
      </c>
      <c r="R88" s="37">
        <v>153.4</v>
      </c>
      <c r="S88" s="37">
        <v>147.6</v>
      </c>
      <c r="T88" s="37">
        <v>152.5</v>
      </c>
      <c r="U88" s="37">
        <v>154.5</v>
      </c>
      <c r="V88" s="37">
        <v>153.4</v>
      </c>
      <c r="W88" s="37">
        <v>151.5</v>
      </c>
      <c r="X88" s="37">
        <v>156.69999999999999</v>
      </c>
      <c r="Y88" s="37">
        <v>135.80000000000001</v>
      </c>
      <c r="Z88" s="37">
        <v>151.19999999999999</v>
      </c>
      <c r="AA88" s="37">
        <v>161.19999999999999</v>
      </c>
      <c r="AB88" s="37">
        <v>145.1</v>
      </c>
      <c r="AC88" s="37">
        <v>148.6</v>
      </c>
      <c r="AD88" s="37">
        <v>149.80000000000001</v>
      </c>
    </row>
    <row r="89" spans="1:30" x14ac:dyDescent="0.3">
      <c r="A89" s="11" t="s">
        <v>30</v>
      </c>
      <c r="B89" s="11">
        <v>2020</v>
      </c>
      <c r="C89" s="11" t="s">
        <v>37</v>
      </c>
      <c r="D89" s="37">
        <v>147.19999999999999</v>
      </c>
      <c r="E89" s="37">
        <v>190.3</v>
      </c>
      <c r="F89" s="37">
        <v>146.9</v>
      </c>
      <c r="G89" s="37">
        <v>155.6</v>
      </c>
      <c r="H89" s="37">
        <f t="shared" si="1"/>
        <v>155.6</v>
      </c>
      <c r="I89" s="37">
        <v>147.30000000000001</v>
      </c>
      <c r="J89" s="37">
        <v>162.69999999999999</v>
      </c>
      <c r="K89" s="37">
        <v>150.19999999999999</v>
      </c>
      <c r="L89" s="37">
        <v>119.8</v>
      </c>
      <c r="M89" s="37">
        <v>158.69999999999999</v>
      </c>
      <c r="N89" s="37">
        <v>139.19999999999999</v>
      </c>
      <c r="O89" s="37">
        <v>161.80000000000001</v>
      </c>
      <c r="P89" s="37">
        <v>150.1</v>
      </c>
      <c r="Q89" s="37">
        <v>182.4</v>
      </c>
      <c r="R89" s="37">
        <v>154.69999999999999</v>
      </c>
      <c r="S89" s="37">
        <v>150</v>
      </c>
      <c r="T89" s="37">
        <v>154.1</v>
      </c>
      <c r="U89" s="37">
        <v>155.6</v>
      </c>
      <c r="V89" s="37">
        <v>148.4</v>
      </c>
      <c r="W89" s="37">
        <v>151.69999999999999</v>
      </c>
      <c r="X89" s="37">
        <v>154.30000000000001</v>
      </c>
      <c r="Y89" s="37">
        <v>141.4</v>
      </c>
      <c r="Z89" s="37">
        <v>153.19999999999999</v>
      </c>
      <c r="AA89" s="37">
        <v>161.80000000000001</v>
      </c>
      <c r="AB89" s="37">
        <v>151.19999999999999</v>
      </c>
      <c r="AC89" s="37">
        <v>151.69999999999999</v>
      </c>
      <c r="AD89" s="37">
        <v>152.69999999999999</v>
      </c>
    </row>
    <row r="90" spans="1:30" x14ac:dyDescent="0.3">
      <c r="A90" s="11" t="s">
        <v>30</v>
      </c>
      <c r="B90" s="11">
        <v>2020</v>
      </c>
      <c r="C90" s="11" t="s">
        <v>38</v>
      </c>
      <c r="D90" s="37">
        <v>148.19999999999999</v>
      </c>
      <c r="E90" s="37">
        <v>190.3</v>
      </c>
      <c r="F90" s="37">
        <v>149.4</v>
      </c>
      <c r="G90" s="37">
        <v>153.30000000000001</v>
      </c>
      <c r="H90" s="37">
        <f t="shared" si="1"/>
        <v>153.30000000000001</v>
      </c>
      <c r="I90" s="37">
        <v>143.19999999999999</v>
      </c>
      <c r="J90" s="37" t="s">
        <v>32</v>
      </c>
      <c r="K90" s="37">
        <v>150.30000000000001</v>
      </c>
      <c r="L90" s="37">
        <v>113.2</v>
      </c>
      <c r="M90" s="37">
        <v>159.80000000000001</v>
      </c>
      <c r="N90" s="37">
        <v>142.1</v>
      </c>
      <c r="O90" s="37">
        <v>161.80000000000001</v>
      </c>
      <c r="P90" s="37">
        <v>152.30000000000001</v>
      </c>
      <c r="Q90" s="37">
        <v>182.4</v>
      </c>
      <c r="R90" s="37">
        <v>154.69999999999999</v>
      </c>
      <c r="S90" s="37">
        <v>150</v>
      </c>
      <c r="T90" s="37">
        <v>154.1</v>
      </c>
      <c r="U90" s="37">
        <v>154.69999999999999</v>
      </c>
      <c r="V90" s="37">
        <v>144.9</v>
      </c>
      <c r="W90" s="37">
        <v>151.69999999999999</v>
      </c>
      <c r="X90" s="37">
        <v>158.19999999999999</v>
      </c>
      <c r="Y90" s="37">
        <v>141.4</v>
      </c>
      <c r="Z90" s="37">
        <v>153.19999999999999</v>
      </c>
      <c r="AA90" s="37">
        <v>161.80000000000001</v>
      </c>
      <c r="AB90" s="37">
        <v>151.19999999999999</v>
      </c>
      <c r="AC90" s="37">
        <v>151.69999999999999</v>
      </c>
      <c r="AD90" s="37">
        <v>152.69999999999999</v>
      </c>
    </row>
    <row r="91" spans="1:30" x14ac:dyDescent="0.3">
      <c r="A91" s="11" t="s">
        <v>30</v>
      </c>
      <c r="B91" s="11">
        <v>2020</v>
      </c>
      <c r="C91" s="11" t="s">
        <v>39</v>
      </c>
      <c r="D91" s="37">
        <v>148.19999999999999</v>
      </c>
      <c r="E91" s="37">
        <v>190.3</v>
      </c>
      <c r="F91" s="37">
        <v>149.4</v>
      </c>
      <c r="G91" s="37">
        <v>153.30000000000001</v>
      </c>
      <c r="H91" s="37">
        <f t="shared" si="1"/>
        <v>153.30000000000001</v>
      </c>
      <c r="I91" s="37">
        <v>143.19999999999999</v>
      </c>
      <c r="J91" s="37">
        <v>148.9</v>
      </c>
      <c r="K91" s="37">
        <v>150.30000000000001</v>
      </c>
      <c r="L91" s="37">
        <v>113.2</v>
      </c>
      <c r="M91" s="37">
        <v>159.80000000000001</v>
      </c>
      <c r="N91" s="37">
        <v>142.1</v>
      </c>
      <c r="O91" s="37">
        <v>161.80000000000001</v>
      </c>
      <c r="P91" s="37">
        <v>152.30000000000001</v>
      </c>
      <c r="Q91" s="37">
        <v>182.4</v>
      </c>
      <c r="R91" s="37">
        <v>154.69999999999999</v>
      </c>
      <c r="S91" s="37">
        <v>150</v>
      </c>
      <c r="T91" s="37">
        <v>154.1</v>
      </c>
      <c r="U91" s="37">
        <v>154.69999999999999</v>
      </c>
      <c r="V91" s="37">
        <v>144.9</v>
      </c>
      <c r="W91" s="37">
        <v>151.69999999999999</v>
      </c>
      <c r="X91" s="37">
        <v>158.19999999999999</v>
      </c>
      <c r="Y91" s="37">
        <v>141.4</v>
      </c>
      <c r="Z91" s="37">
        <v>153.19999999999999</v>
      </c>
      <c r="AA91" s="37">
        <v>161.80000000000001</v>
      </c>
      <c r="AB91" s="37">
        <v>151.19999999999999</v>
      </c>
      <c r="AC91" s="37">
        <v>151.69999999999999</v>
      </c>
      <c r="AD91" s="37">
        <v>152.69999999999999</v>
      </c>
    </row>
    <row r="92" spans="1:30" x14ac:dyDescent="0.3">
      <c r="A92" s="11" t="s">
        <v>30</v>
      </c>
      <c r="B92" s="11">
        <v>2020</v>
      </c>
      <c r="C92" s="11" t="s">
        <v>40</v>
      </c>
      <c r="D92" s="37">
        <v>148.19999999999999</v>
      </c>
      <c r="E92" s="37">
        <v>190.3</v>
      </c>
      <c r="F92" s="37">
        <v>149.4</v>
      </c>
      <c r="G92" s="37">
        <v>153.30000000000001</v>
      </c>
      <c r="H92" s="37">
        <f t="shared" si="1"/>
        <v>153.30000000000001</v>
      </c>
      <c r="I92" s="37">
        <v>143.19999999999999</v>
      </c>
      <c r="J92" s="37">
        <v>148.9</v>
      </c>
      <c r="K92" s="37">
        <v>150.30000000000001</v>
      </c>
      <c r="L92" s="37">
        <v>113.2</v>
      </c>
      <c r="M92" s="37">
        <v>159.80000000000001</v>
      </c>
      <c r="N92" s="37">
        <v>142.1</v>
      </c>
      <c r="O92" s="37">
        <v>161.80000000000001</v>
      </c>
      <c r="P92" s="37">
        <v>152.30000000000001</v>
      </c>
      <c r="Q92" s="37">
        <v>182.4</v>
      </c>
      <c r="R92" s="37">
        <v>154.69999999999999</v>
      </c>
      <c r="S92" s="37">
        <v>150</v>
      </c>
      <c r="T92" s="37">
        <v>154.1</v>
      </c>
      <c r="U92" s="37">
        <v>154.69999999999999</v>
      </c>
      <c r="V92" s="37">
        <v>144.9</v>
      </c>
      <c r="W92" s="37">
        <v>151.69999999999999</v>
      </c>
      <c r="X92" s="37">
        <v>158.19999999999999</v>
      </c>
      <c r="Y92" s="37">
        <v>141.4</v>
      </c>
      <c r="Z92" s="37">
        <v>153.19999999999999</v>
      </c>
      <c r="AA92" s="37">
        <v>161.80000000000001</v>
      </c>
      <c r="AB92" s="37">
        <v>151.19999999999999</v>
      </c>
      <c r="AC92" s="37">
        <v>151.69999999999999</v>
      </c>
      <c r="AD92" s="37">
        <v>152.69999999999999</v>
      </c>
    </row>
    <row r="93" spans="1:30" x14ac:dyDescent="0.3">
      <c r="A93" s="11" t="s">
        <v>30</v>
      </c>
      <c r="B93" s="11">
        <v>2020</v>
      </c>
      <c r="C93" s="11" t="s">
        <v>41</v>
      </c>
      <c r="D93" s="37">
        <v>147.6</v>
      </c>
      <c r="E93" s="37">
        <v>187.2</v>
      </c>
      <c r="F93" s="37">
        <v>148.4</v>
      </c>
      <c r="G93" s="37">
        <v>153.30000000000001</v>
      </c>
      <c r="H93" s="37">
        <f t="shared" si="1"/>
        <v>153.30000000000001</v>
      </c>
      <c r="I93" s="37">
        <v>146.9</v>
      </c>
      <c r="J93" s="37">
        <v>171</v>
      </c>
      <c r="K93" s="37">
        <v>149.9</v>
      </c>
      <c r="L93" s="37">
        <v>114.2</v>
      </c>
      <c r="M93" s="37">
        <v>160</v>
      </c>
      <c r="N93" s="37">
        <v>143.5</v>
      </c>
      <c r="O93" s="37">
        <v>161.5</v>
      </c>
      <c r="P93" s="37">
        <v>155.30000000000001</v>
      </c>
      <c r="Q93" s="37">
        <v>180.9</v>
      </c>
      <c r="R93" s="37">
        <v>155.1</v>
      </c>
      <c r="S93" s="37">
        <v>149.30000000000001</v>
      </c>
      <c r="T93" s="37">
        <v>154.30000000000001</v>
      </c>
      <c r="U93" s="37">
        <v>155.5</v>
      </c>
      <c r="V93" s="37">
        <v>145.80000000000001</v>
      </c>
      <c r="W93" s="37">
        <v>151.9</v>
      </c>
      <c r="X93" s="37">
        <v>158.80000000000001</v>
      </c>
      <c r="Y93" s="37">
        <v>143.6</v>
      </c>
      <c r="Z93" s="37">
        <v>152.19999999999999</v>
      </c>
      <c r="AA93" s="37">
        <v>162.69999999999999</v>
      </c>
      <c r="AB93" s="37">
        <v>153.6</v>
      </c>
      <c r="AC93" s="37">
        <v>153</v>
      </c>
      <c r="AD93" s="37">
        <v>154.69999999999999</v>
      </c>
    </row>
    <row r="94" spans="1:30" x14ac:dyDescent="0.3">
      <c r="A94" s="11" t="s">
        <v>30</v>
      </c>
      <c r="B94" s="11">
        <v>2020</v>
      </c>
      <c r="C94" s="11" t="s">
        <v>42</v>
      </c>
      <c r="D94" s="37">
        <v>146.9</v>
      </c>
      <c r="E94" s="37">
        <v>183.9</v>
      </c>
      <c r="F94" s="37">
        <v>149.5</v>
      </c>
      <c r="G94" s="37">
        <v>153.4</v>
      </c>
      <c r="H94" s="37">
        <f t="shared" si="1"/>
        <v>153.4</v>
      </c>
      <c r="I94" s="37">
        <v>147</v>
      </c>
      <c r="J94" s="37">
        <v>178.8</v>
      </c>
      <c r="K94" s="37">
        <v>149.30000000000001</v>
      </c>
      <c r="L94" s="37">
        <v>115.1</v>
      </c>
      <c r="M94" s="37">
        <v>160</v>
      </c>
      <c r="N94" s="37">
        <v>145.4</v>
      </c>
      <c r="O94" s="37">
        <v>161.6</v>
      </c>
      <c r="P94" s="37">
        <v>156.1</v>
      </c>
      <c r="Q94" s="37">
        <v>182.9</v>
      </c>
      <c r="R94" s="37">
        <v>155.4</v>
      </c>
      <c r="S94" s="37">
        <v>149.9</v>
      </c>
      <c r="T94" s="37">
        <v>154.6</v>
      </c>
      <c r="U94" s="37">
        <v>156.30000000000001</v>
      </c>
      <c r="V94" s="37">
        <v>146.4</v>
      </c>
      <c r="W94" s="37">
        <v>151.6</v>
      </c>
      <c r="X94" s="37">
        <v>159.1</v>
      </c>
      <c r="Y94" s="37">
        <v>144.6</v>
      </c>
      <c r="Z94" s="37">
        <v>152.80000000000001</v>
      </c>
      <c r="AA94" s="37">
        <v>161.1</v>
      </c>
      <c r="AB94" s="37">
        <v>157.4</v>
      </c>
      <c r="AC94" s="37">
        <v>153.69999999999999</v>
      </c>
      <c r="AD94" s="37">
        <v>155.4</v>
      </c>
    </row>
    <row r="95" spans="1:30" x14ac:dyDescent="0.3">
      <c r="A95" s="11" t="s">
        <v>30</v>
      </c>
      <c r="B95" s="11">
        <v>2020</v>
      </c>
      <c r="C95" s="11" t="s">
        <v>43</v>
      </c>
      <c r="D95" s="37">
        <v>146</v>
      </c>
      <c r="E95" s="37">
        <v>186.3</v>
      </c>
      <c r="F95" s="37">
        <v>159.19999999999999</v>
      </c>
      <c r="G95" s="37">
        <v>153.6</v>
      </c>
      <c r="H95" s="37">
        <f t="shared" si="1"/>
        <v>153.6</v>
      </c>
      <c r="I95" s="37">
        <v>147.19999999999999</v>
      </c>
      <c r="J95" s="37">
        <v>200.6</v>
      </c>
      <c r="K95" s="37">
        <v>150.30000000000001</v>
      </c>
      <c r="L95" s="37">
        <v>115.3</v>
      </c>
      <c r="M95" s="37">
        <v>160.9</v>
      </c>
      <c r="N95" s="37">
        <v>147.4</v>
      </c>
      <c r="O95" s="37">
        <v>161.9</v>
      </c>
      <c r="P95" s="37">
        <v>159.6</v>
      </c>
      <c r="Q95" s="37">
        <v>182.7</v>
      </c>
      <c r="R95" s="37">
        <v>155.69999999999999</v>
      </c>
      <c r="S95" s="37">
        <v>150.6</v>
      </c>
      <c r="T95" s="37">
        <v>155</v>
      </c>
      <c r="U95" s="37">
        <v>156.5</v>
      </c>
      <c r="V95" s="37">
        <v>146.80000000000001</v>
      </c>
      <c r="W95" s="37">
        <v>152</v>
      </c>
      <c r="X95" s="37">
        <v>159.5</v>
      </c>
      <c r="Y95" s="37">
        <v>146.4</v>
      </c>
      <c r="Z95" s="37">
        <v>152.4</v>
      </c>
      <c r="AA95" s="37">
        <v>162.5</v>
      </c>
      <c r="AB95" s="37">
        <v>156.19999999999999</v>
      </c>
      <c r="AC95" s="37">
        <v>154.30000000000001</v>
      </c>
      <c r="AD95" s="37">
        <v>157.5</v>
      </c>
    </row>
    <row r="96" spans="1:30" x14ac:dyDescent="0.3">
      <c r="A96" s="11" t="s">
        <v>30</v>
      </c>
      <c r="B96" s="11">
        <v>2020</v>
      </c>
      <c r="C96" s="11" t="s">
        <v>45</v>
      </c>
      <c r="D96" s="37">
        <v>145.4</v>
      </c>
      <c r="E96" s="37">
        <v>188.6</v>
      </c>
      <c r="F96" s="37">
        <v>171.6</v>
      </c>
      <c r="G96" s="37">
        <v>153.80000000000001</v>
      </c>
      <c r="H96" s="37">
        <f t="shared" si="1"/>
        <v>153.80000000000001</v>
      </c>
      <c r="I96" s="37">
        <v>146.5</v>
      </c>
      <c r="J96" s="37">
        <v>222.2</v>
      </c>
      <c r="K96" s="37">
        <v>155.9</v>
      </c>
      <c r="L96" s="37">
        <v>114.9</v>
      </c>
      <c r="M96" s="37">
        <v>162</v>
      </c>
      <c r="N96" s="37">
        <v>150</v>
      </c>
      <c r="O96" s="37">
        <v>162.69999999999999</v>
      </c>
      <c r="P96" s="37">
        <v>163.4</v>
      </c>
      <c r="Q96" s="37">
        <v>183.4</v>
      </c>
      <c r="R96" s="37">
        <v>156.30000000000001</v>
      </c>
      <c r="S96" s="37">
        <v>151</v>
      </c>
      <c r="T96" s="37">
        <v>155.5</v>
      </c>
      <c r="U96" s="37">
        <v>158</v>
      </c>
      <c r="V96" s="37">
        <v>147.5</v>
      </c>
      <c r="W96" s="37">
        <v>152.80000000000001</v>
      </c>
      <c r="X96" s="37">
        <v>160.4</v>
      </c>
      <c r="Y96" s="37">
        <v>146.1</v>
      </c>
      <c r="Z96" s="37">
        <v>153.6</v>
      </c>
      <c r="AA96" s="37">
        <v>161.6</v>
      </c>
      <c r="AB96" s="37">
        <v>156.19999999999999</v>
      </c>
      <c r="AC96" s="37">
        <v>154.5</v>
      </c>
      <c r="AD96" s="37">
        <v>159.80000000000001</v>
      </c>
    </row>
    <row r="97" spans="1:30" x14ac:dyDescent="0.3">
      <c r="A97" s="11" t="s">
        <v>30</v>
      </c>
      <c r="B97" s="11">
        <v>2020</v>
      </c>
      <c r="C97" s="11" t="s">
        <v>46</v>
      </c>
      <c r="D97" s="37">
        <v>144.6</v>
      </c>
      <c r="E97" s="37">
        <v>188.5</v>
      </c>
      <c r="F97" s="37">
        <v>173.4</v>
      </c>
      <c r="G97" s="37">
        <v>154</v>
      </c>
      <c r="H97" s="37">
        <f t="shared" si="1"/>
        <v>154</v>
      </c>
      <c r="I97" s="37">
        <v>145.9</v>
      </c>
      <c r="J97" s="37">
        <v>225.2</v>
      </c>
      <c r="K97" s="37">
        <v>159.5</v>
      </c>
      <c r="L97" s="37">
        <v>114.4</v>
      </c>
      <c r="M97" s="37">
        <v>163.5</v>
      </c>
      <c r="N97" s="37">
        <v>153.4</v>
      </c>
      <c r="O97" s="37">
        <v>163.6</v>
      </c>
      <c r="P97" s="37">
        <v>164.5</v>
      </c>
      <c r="Q97" s="37">
        <v>183.6</v>
      </c>
      <c r="R97" s="37">
        <v>157</v>
      </c>
      <c r="S97" s="37">
        <v>151.6</v>
      </c>
      <c r="T97" s="37">
        <v>156.30000000000001</v>
      </c>
      <c r="U97" s="37">
        <v>158.4</v>
      </c>
      <c r="V97" s="37">
        <v>148.69999999999999</v>
      </c>
      <c r="W97" s="37">
        <v>153.4</v>
      </c>
      <c r="X97" s="37">
        <v>161.6</v>
      </c>
      <c r="Y97" s="37">
        <v>146.4</v>
      </c>
      <c r="Z97" s="37">
        <v>153.9</v>
      </c>
      <c r="AA97" s="37">
        <v>162.9</v>
      </c>
      <c r="AB97" s="37">
        <v>156.6</v>
      </c>
      <c r="AC97" s="37">
        <v>155.19999999999999</v>
      </c>
      <c r="AD97" s="37">
        <v>160.69999999999999</v>
      </c>
    </row>
    <row r="98" spans="1:30" x14ac:dyDescent="0.3">
      <c r="A98" s="11" t="s">
        <v>30</v>
      </c>
      <c r="B98" s="11">
        <v>2021</v>
      </c>
      <c r="C98" s="11" t="s">
        <v>31</v>
      </c>
      <c r="D98" s="37">
        <v>143.4</v>
      </c>
      <c r="E98" s="37">
        <v>187.5</v>
      </c>
      <c r="F98" s="37">
        <v>173.4</v>
      </c>
      <c r="G98" s="37">
        <v>154</v>
      </c>
      <c r="H98" s="37">
        <f t="shared" si="1"/>
        <v>154</v>
      </c>
      <c r="I98" s="37">
        <v>147</v>
      </c>
      <c r="J98" s="37">
        <v>187.8</v>
      </c>
      <c r="K98" s="37">
        <v>159.5</v>
      </c>
      <c r="L98" s="37">
        <v>113.8</v>
      </c>
      <c r="M98" s="37">
        <v>164.5</v>
      </c>
      <c r="N98" s="37">
        <v>156.1</v>
      </c>
      <c r="O98" s="37">
        <v>164.3</v>
      </c>
      <c r="P98" s="37">
        <v>159.6</v>
      </c>
      <c r="Q98" s="37">
        <v>184.6</v>
      </c>
      <c r="R98" s="37">
        <v>157.5</v>
      </c>
      <c r="S98" s="37">
        <v>152.4</v>
      </c>
      <c r="T98" s="37">
        <v>156.80000000000001</v>
      </c>
      <c r="U98" s="37">
        <v>157.69999999999999</v>
      </c>
      <c r="V98" s="37">
        <v>150.9</v>
      </c>
      <c r="W98" s="37">
        <v>153.9</v>
      </c>
      <c r="X98" s="37">
        <v>162.5</v>
      </c>
      <c r="Y98" s="37">
        <v>147.5</v>
      </c>
      <c r="Z98" s="37">
        <v>155.1</v>
      </c>
      <c r="AA98" s="37">
        <v>163.5</v>
      </c>
      <c r="AB98" s="37">
        <v>156.19999999999999</v>
      </c>
      <c r="AC98" s="37">
        <v>155.9</v>
      </c>
      <c r="AD98" s="37">
        <v>158.5</v>
      </c>
    </row>
    <row r="99" spans="1:30" x14ac:dyDescent="0.3">
      <c r="A99" s="11" t="s">
        <v>30</v>
      </c>
      <c r="B99" s="11">
        <v>2021</v>
      </c>
      <c r="C99" s="11" t="s">
        <v>35</v>
      </c>
      <c r="D99" s="37">
        <v>142.80000000000001</v>
      </c>
      <c r="E99" s="37">
        <v>184</v>
      </c>
      <c r="F99" s="37">
        <v>168</v>
      </c>
      <c r="G99" s="37">
        <v>154.4</v>
      </c>
      <c r="H99" s="37">
        <f t="shared" si="1"/>
        <v>154.4</v>
      </c>
      <c r="I99" s="37">
        <v>147.80000000000001</v>
      </c>
      <c r="J99" s="37">
        <v>149.69999999999999</v>
      </c>
      <c r="K99" s="37">
        <v>158.30000000000001</v>
      </c>
      <c r="L99" s="37">
        <v>111.8</v>
      </c>
      <c r="M99" s="37">
        <v>165</v>
      </c>
      <c r="N99" s="37">
        <v>160</v>
      </c>
      <c r="O99" s="37">
        <v>165.8</v>
      </c>
      <c r="P99" s="37">
        <v>154.69999999999999</v>
      </c>
      <c r="Q99" s="37">
        <v>186.5</v>
      </c>
      <c r="R99" s="37">
        <v>159.1</v>
      </c>
      <c r="S99" s="37">
        <v>153.9</v>
      </c>
      <c r="T99" s="37">
        <v>158.4</v>
      </c>
      <c r="U99" s="37">
        <v>159.80000000000001</v>
      </c>
      <c r="V99" s="37">
        <v>154.4</v>
      </c>
      <c r="W99" s="37">
        <v>154.80000000000001</v>
      </c>
      <c r="X99" s="37">
        <v>164.3</v>
      </c>
      <c r="Y99" s="37">
        <v>150.19999999999999</v>
      </c>
      <c r="Z99" s="37">
        <v>157</v>
      </c>
      <c r="AA99" s="37">
        <v>163.6</v>
      </c>
      <c r="AB99" s="37">
        <v>155.19999999999999</v>
      </c>
      <c r="AC99" s="37">
        <v>157.19999999999999</v>
      </c>
      <c r="AD99" s="37">
        <v>156.69999999999999</v>
      </c>
    </row>
    <row r="100" spans="1:30" x14ac:dyDescent="0.3">
      <c r="A100" s="11" t="s">
        <v>30</v>
      </c>
      <c r="B100" s="11">
        <v>2021</v>
      </c>
      <c r="C100" s="11" t="s">
        <v>36</v>
      </c>
      <c r="D100" s="37">
        <v>142.5</v>
      </c>
      <c r="E100" s="37">
        <v>189.4</v>
      </c>
      <c r="F100" s="37">
        <v>163.19999999999999</v>
      </c>
      <c r="G100" s="37">
        <v>154.5</v>
      </c>
      <c r="H100" s="37">
        <f t="shared" si="1"/>
        <v>154.5</v>
      </c>
      <c r="I100" s="37">
        <v>150.5</v>
      </c>
      <c r="J100" s="37">
        <v>141</v>
      </c>
      <c r="K100" s="37">
        <v>159.19999999999999</v>
      </c>
      <c r="L100" s="37">
        <v>111.7</v>
      </c>
      <c r="M100" s="37">
        <v>164</v>
      </c>
      <c r="N100" s="37">
        <v>160.6</v>
      </c>
      <c r="O100" s="37">
        <v>166.4</v>
      </c>
      <c r="P100" s="37">
        <v>154.5</v>
      </c>
      <c r="Q100" s="37">
        <v>186.1</v>
      </c>
      <c r="R100" s="37">
        <v>159.6</v>
      </c>
      <c r="S100" s="37">
        <v>154.4</v>
      </c>
      <c r="T100" s="37">
        <v>158.9</v>
      </c>
      <c r="U100" s="37">
        <v>159.9</v>
      </c>
      <c r="V100" s="37">
        <v>156</v>
      </c>
      <c r="W100" s="37">
        <v>154.80000000000001</v>
      </c>
      <c r="X100" s="37">
        <v>164.6</v>
      </c>
      <c r="Y100" s="37">
        <v>151.30000000000001</v>
      </c>
      <c r="Z100" s="37">
        <v>157.80000000000001</v>
      </c>
      <c r="AA100" s="37">
        <v>163.80000000000001</v>
      </c>
      <c r="AB100" s="37">
        <v>153.1</v>
      </c>
      <c r="AC100" s="37">
        <v>157.30000000000001</v>
      </c>
      <c r="AD100" s="37">
        <v>156.69999999999999</v>
      </c>
    </row>
    <row r="101" spans="1:30" x14ac:dyDescent="0.3">
      <c r="A101" s="11" t="s">
        <v>30</v>
      </c>
      <c r="B101" s="11">
        <v>2021</v>
      </c>
      <c r="C101" s="11" t="s">
        <v>37</v>
      </c>
      <c r="D101" s="37">
        <v>142.69999999999999</v>
      </c>
      <c r="E101" s="37">
        <v>195.5</v>
      </c>
      <c r="F101" s="37">
        <v>163.4</v>
      </c>
      <c r="G101" s="37">
        <v>155</v>
      </c>
      <c r="H101" s="37">
        <f t="shared" si="1"/>
        <v>155</v>
      </c>
      <c r="I101" s="37">
        <v>160.6</v>
      </c>
      <c r="J101" s="37">
        <v>135.1</v>
      </c>
      <c r="K101" s="37">
        <v>161.1</v>
      </c>
      <c r="L101" s="37">
        <v>112.2</v>
      </c>
      <c r="M101" s="37">
        <v>164.4</v>
      </c>
      <c r="N101" s="37">
        <v>161.9</v>
      </c>
      <c r="O101" s="37">
        <v>166.8</v>
      </c>
      <c r="P101" s="37">
        <v>155.6</v>
      </c>
      <c r="Q101" s="37">
        <v>186.8</v>
      </c>
      <c r="R101" s="37">
        <v>160.69999999999999</v>
      </c>
      <c r="S101" s="37">
        <v>155.1</v>
      </c>
      <c r="T101" s="37">
        <v>159.9</v>
      </c>
      <c r="U101" s="37">
        <v>161.4</v>
      </c>
      <c r="V101" s="37">
        <v>156</v>
      </c>
      <c r="W101" s="37">
        <v>155.5</v>
      </c>
      <c r="X101" s="37">
        <v>165.3</v>
      </c>
      <c r="Y101" s="37">
        <v>151.69999999999999</v>
      </c>
      <c r="Z101" s="37">
        <v>158.6</v>
      </c>
      <c r="AA101" s="37">
        <v>164.1</v>
      </c>
      <c r="AB101" s="37">
        <v>154.6</v>
      </c>
      <c r="AC101" s="37">
        <v>158</v>
      </c>
      <c r="AD101" s="37">
        <v>157.6</v>
      </c>
    </row>
    <row r="102" spans="1:30" x14ac:dyDescent="0.3">
      <c r="A102" s="11" t="s">
        <v>30</v>
      </c>
      <c r="B102" s="11">
        <v>2021</v>
      </c>
      <c r="C102" s="11" t="s">
        <v>38</v>
      </c>
      <c r="D102" s="37">
        <v>145.1</v>
      </c>
      <c r="E102" s="37">
        <v>198.5</v>
      </c>
      <c r="F102" s="37">
        <v>168.6</v>
      </c>
      <c r="G102" s="37">
        <v>155.80000000000001</v>
      </c>
      <c r="H102" s="37">
        <f t="shared" si="1"/>
        <v>155.80000000000001</v>
      </c>
      <c r="I102" s="37">
        <v>162.30000000000001</v>
      </c>
      <c r="J102" s="37">
        <v>138.4</v>
      </c>
      <c r="K102" s="37">
        <v>165.1</v>
      </c>
      <c r="L102" s="37">
        <v>114.3</v>
      </c>
      <c r="M102" s="37">
        <v>169.7</v>
      </c>
      <c r="N102" s="37">
        <v>164.6</v>
      </c>
      <c r="O102" s="37">
        <v>169.8</v>
      </c>
      <c r="P102" s="37">
        <v>158.69999999999999</v>
      </c>
      <c r="Q102" s="37">
        <v>189.6</v>
      </c>
      <c r="R102" s="37">
        <v>165.3</v>
      </c>
      <c r="S102" s="37">
        <v>160.6</v>
      </c>
      <c r="T102" s="37">
        <v>164.5</v>
      </c>
      <c r="U102" s="37">
        <v>161.6</v>
      </c>
      <c r="V102" s="37">
        <v>161.69999999999999</v>
      </c>
      <c r="W102" s="37">
        <v>158.80000000000001</v>
      </c>
      <c r="X102" s="37">
        <v>169.1</v>
      </c>
      <c r="Y102" s="37">
        <v>153.19999999999999</v>
      </c>
      <c r="Z102" s="37">
        <v>160</v>
      </c>
      <c r="AA102" s="37">
        <v>167.6</v>
      </c>
      <c r="AB102" s="37">
        <v>159.30000000000001</v>
      </c>
      <c r="AC102" s="37">
        <v>161.1</v>
      </c>
      <c r="AD102" s="37">
        <v>161.1</v>
      </c>
    </row>
    <row r="103" spans="1:30" x14ac:dyDescent="0.3">
      <c r="A103" s="11" t="s">
        <v>30</v>
      </c>
      <c r="B103" s="11">
        <v>2021</v>
      </c>
      <c r="C103" s="11" t="s">
        <v>39</v>
      </c>
      <c r="D103" s="37">
        <v>145.6</v>
      </c>
      <c r="E103" s="37">
        <v>200.1</v>
      </c>
      <c r="F103" s="37">
        <v>179.3</v>
      </c>
      <c r="G103" s="37">
        <v>156.1</v>
      </c>
      <c r="H103" s="37">
        <f t="shared" si="1"/>
        <v>156.1</v>
      </c>
      <c r="I103" s="37">
        <v>158.6</v>
      </c>
      <c r="J103" s="37">
        <v>144.69999999999999</v>
      </c>
      <c r="K103" s="37">
        <v>165.5</v>
      </c>
      <c r="L103" s="37">
        <v>114.6</v>
      </c>
      <c r="M103" s="37">
        <v>170</v>
      </c>
      <c r="N103" s="37">
        <v>165.5</v>
      </c>
      <c r="O103" s="37">
        <v>171.7</v>
      </c>
      <c r="P103" s="37">
        <v>160.5</v>
      </c>
      <c r="Q103" s="37">
        <v>189.1</v>
      </c>
      <c r="R103" s="37">
        <v>165.3</v>
      </c>
      <c r="S103" s="37">
        <v>159.9</v>
      </c>
      <c r="T103" s="37">
        <v>164.6</v>
      </c>
      <c r="U103" s="37">
        <v>160.5</v>
      </c>
      <c r="V103" s="37">
        <v>162.1</v>
      </c>
      <c r="W103" s="37">
        <v>159.19999999999999</v>
      </c>
      <c r="X103" s="37">
        <v>169.7</v>
      </c>
      <c r="Y103" s="37">
        <v>154.19999999999999</v>
      </c>
      <c r="Z103" s="37">
        <v>160.4</v>
      </c>
      <c r="AA103" s="37">
        <v>166.8</v>
      </c>
      <c r="AB103" s="37">
        <v>159.4</v>
      </c>
      <c r="AC103" s="37">
        <v>161.5</v>
      </c>
      <c r="AD103" s="37">
        <v>162.1</v>
      </c>
    </row>
    <row r="104" spans="1:30" x14ac:dyDescent="0.3">
      <c r="A104" s="11" t="s">
        <v>30</v>
      </c>
      <c r="B104" s="11">
        <v>2021</v>
      </c>
      <c r="C104" s="11" t="s">
        <v>40</v>
      </c>
      <c r="D104" s="37">
        <v>145.1</v>
      </c>
      <c r="E104" s="37">
        <v>204.5</v>
      </c>
      <c r="F104" s="37">
        <v>180.4</v>
      </c>
      <c r="G104" s="37">
        <v>157.1</v>
      </c>
      <c r="H104" s="37">
        <f t="shared" si="1"/>
        <v>157.1</v>
      </c>
      <c r="I104" s="37">
        <v>157.69999999999999</v>
      </c>
      <c r="J104" s="37">
        <v>152.80000000000001</v>
      </c>
      <c r="K104" s="37">
        <v>163.6</v>
      </c>
      <c r="L104" s="37">
        <v>113.9</v>
      </c>
      <c r="M104" s="37">
        <v>169.7</v>
      </c>
      <c r="N104" s="37">
        <v>166.2</v>
      </c>
      <c r="O104" s="37">
        <v>171</v>
      </c>
      <c r="P104" s="37">
        <v>161.69999999999999</v>
      </c>
      <c r="Q104" s="37">
        <v>189.7</v>
      </c>
      <c r="R104" s="37">
        <v>166</v>
      </c>
      <c r="S104" s="37">
        <v>161.1</v>
      </c>
      <c r="T104" s="37">
        <v>165.3</v>
      </c>
      <c r="U104" s="37">
        <v>161.5</v>
      </c>
      <c r="V104" s="37">
        <v>162.5</v>
      </c>
      <c r="W104" s="37">
        <v>160.30000000000001</v>
      </c>
      <c r="X104" s="37">
        <v>170.4</v>
      </c>
      <c r="Y104" s="37">
        <v>157.1</v>
      </c>
      <c r="Z104" s="37">
        <v>160.69999999999999</v>
      </c>
      <c r="AA104" s="37">
        <v>167.2</v>
      </c>
      <c r="AB104" s="37">
        <v>160.4</v>
      </c>
      <c r="AC104" s="37">
        <v>162.80000000000001</v>
      </c>
      <c r="AD104" s="37">
        <v>163.19999999999999</v>
      </c>
    </row>
    <row r="105" spans="1:30" x14ac:dyDescent="0.3">
      <c r="A105" s="11" t="s">
        <v>30</v>
      </c>
      <c r="B105" s="11">
        <v>2021</v>
      </c>
      <c r="C105" s="11" t="s">
        <v>41</v>
      </c>
      <c r="D105" s="37">
        <v>144.9</v>
      </c>
      <c r="E105" s="37">
        <v>202.3</v>
      </c>
      <c r="F105" s="37">
        <v>176.5</v>
      </c>
      <c r="G105" s="37">
        <v>157.5</v>
      </c>
      <c r="H105" s="37">
        <f t="shared" si="1"/>
        <v>157.5</v>
      </c>
      <c r="I105" s="37">
        <v>155.69999999999999</v>
      </c>
      <c r="J105" s="37">
        <v>153.9</v>
      </c>
      <c r="K105" s="37">
        <v>162.80000000000001</v>
      </c>
      <c r="L105" s="37">
        <v>115.2</v>
      </c>
      <c r="M105" s="37">
        <v>169.8</v>
      </c>
      <c r="N105" s="37">
        <v>167.6</v>
      </c>
      <c r="O105" s="37">
        <v>171.9</v>
      </c>
      <c r="P105" s="37">
        <v>161.80000000000001</v>
      </c>
      <c r="Q105" s="37">
        <v>190.2</v>
      </c>
      <c r="R105" s="37">
        <v>167</v>
      </c>
      <c r="S105" s="37">
        <v>162.6</v>
      </c>
      <c r="T105" s="37">
        <v>166.3</v>
      </c>
      <c r="U105" s="37">
        <v>162.1</v>
      </c>
      <c r="V105" s="37">
        <v>163.1</v>
      </c>
      <c r="W105" s="37">
        <v>160.9</v>
      </c>
      <c r="X105" s="37">
        <v>171.1</v>
      </c>
      <c r="Y105" s="37">
        <v>157.69999999999999</v>
      </c>
      <c r="Z105" s="37">
        <v>161.1</v>
      </c>
      <c r="AA105" s="37">
        <v>167.5</v>
      </c>
      <c r="AB105" s="37">
        <v>160.30000000000001</v>
      </c>
      <c r="AC105" s="37">
        <v>163.30000000000001</v>
      </c>
      <c r="AD105" s="37">
        <v>163.6</v>
      </c>
    </row>
    <row r="106" spans="1:30" x14ac:dyDescent="0.3">
      <c r="A106" s="11" t="s">
        <v>30</v>
      </c>
      <c r="B106" s="11">
        <v>2021</v>
      </c>
      <c r="C106" s="11" t="s">
        <v>42</v>
      </c>
      <c r="D106" s="37">
        <v>145.4</v>
      </c>
      <c r="E106" s="37">
        <v>202.1</v>
      </c>
      <c r="F106" s="37">
        <v>172</v>
      </c>
      <c r="G106" s="37">
        <v>158</v>
      </c>
      <c r="H106" s="37">
        <f t="shared" si="1"/>
        <v>158</v>
      </c>
      <c r="I106" s="37">
        <v>152.69999999999999</v>
      </c>
      <c r="J106" s="37">
        <v>151.4</v>
      </c>
      <c r="K106" s="37">
        <v>163.9</v>
      </c>
      <c r="L106" s="37">
        <v>119.3</v>
      </c>
      <c r="M106" s="37">
        <v>170.1</v>
      </c>
      <c r="N106" s="37">
        <v>168.3</v>
      </c>
      <c r="O106" s="37">
        <v>172.8</v>
      </c>
      <c r="P106" s="37">
        <v>162.1</v>
      </c>
      <c r="Q106" s="37">
        <v>190.5</v>
      </c>
      <c r="R106" s="37">
        <v>167.7</v>
      </c>
      <c r="S106" s="37">
        <v>163.6</v>
      </c>
      <c r="T106" s="37">
        <v>167.1</v>
      </c>
      <c r="U106" s="37">
        <v>162.1</v>
      </c>
      <c r="V106" s="37">
        <v>163.69999999999999</v>
      </c>
      <c r="W106" s="37">
        <v>161.30000000000001</v>
      </c>
      <c r="X106" s="37">
        <v>171.9</v>
      </c>
      <c r="Y106" s="37">
        <v>157.80000000000001</v>
      </c>
      <c r="Z106" s="37">
        <v>162.69999999999999</v>
      </c>
      <c r="AA106" s="37">
        <v>168.5</v>
      </c>
      <c r="AB106" s="37">
        <v>160.19999999999999</v>
      </c>
      <c r="AC106" s="37">
        <v>163.80000000000001</v>
      </c>
      <c r="AD106" s="37">
        <v>164</v>
      </c>
    </row>
    <row r="107" spans="1:30" x14ac:dyDescent="0.3">
      <c r="A107" s="11" t="s">
        <v>30</v>
      </c>
      <c r="B107" s="11">
        <v>2021</v>
      </c>
      <c r="C107" s="11" t="s">
        <v>43</v>
      </c>
      <c r="D107" s="37">
        <v>146.1</v>
      </c>
      <c r="E107" s="37">
        <v>202.5</v>
      </c>
      <c r="F107" s="37">
        <v>170.1</v>
      </c>
      <c r="G107" s="37">
        <v>158.4</v>
      </c>
      <c r="H107" s="37">
        <f t="shared" si="1"/>
        <v>158.4</v>
      </c>
      <c r="I107" s="37">
        <v>152.6</v>
      </c>
      <c r="J107" s="37">
        <v>170.4</v>
      </c>
      <c r="K107" s="37">
        <v>165.2</v>
      </c>
      <c r="L107" s="37">
        <v>121.6</v>
      </c>
      <c r="M107" s="37">
        <v>170.6</v>
      </c>
      <c r="N107" s="37">
        <v>168.8</v>
      </c>
      <c r="O107" s="37">
        <v>173.6</v>
      </c>
      <c r="P107" s="37">
        <v>165.5</v>
      </c>
      <c r="Q107" s="37">
        <v>191.2</v>
      </c>
      <c r="R107" s="37">
        <v>168.9</v>
      </c>
      <c r="S107" s="37">
        <v>164.8</v>
      </c>
      <c r="T107" s="37">
        <v>168.3</v>
      </c>
      <c r="U107" s="37">
        <v>163.6</v>
      </c>
      <c r="V107" s="37">
        <v>165.5</v>
      </c>
      <c r="W107" s="37">
        <v>162</v>
      </c>
      <c r="X107" s="37">
        <v>172.5</v>
      </c>
      <c r="Y107" s="37">
        <v>159.5</v>
      </c>
      <c r="Z107" s="37">
        <v>163.19999999999999</v>
      </c>
      <c r="AA107" s="37">
        <v>169</v>
      </c>
      <c r="AB107" s="37">
        <v>161.1</v>
      </c>
      <c r="AC107" s="37">
        <v>164.7</v>
      </c>
      <c r="AD107" s="37">
        <v>166.3</v>
      </c>
    </row>
    <row r="108" spans="1:30" x14ac:dyDescent="0.3">
      <c r="A108" s="11" t="s">
        <v>30</v>
      </c>
      <c r="B108" s="11">
        <v>2021</v>
      </c>
      <c r="C108" s="11" t="s">
        <v>45</v>
      </c>
      <c r="D108" s="37">
        <v>146.9</v>
      </c>
      <c r="E108" s="37">
        <v>199.8</v>
      </c>
      <c r="F108" s="37">
        <v>171.5</v>
      </c>
      <c r="G108" s="37">
        <v>159.1</v>
      </c>
      <c r="H108" s="37">
        <f t="shared" si="1"/>
        <v>159.1</v>
      </c>
      <c r="I108" s="37">
        <v>153.19999999999999</v>
      </c>
      <c r="J108" s="37">
        <v>183.9</v>
      </c>
      <c r="K108" s="37">
        <v>165.4</v>
      </c>
      <c r="L108" s="37">
        <v>122.1</v>
      </c>
      <c r="M108" s="37">
        <v>170.8</v>
      </c>
      <c r="N108" s="37">
        <v>169.1</v>
      </c>
      <c r="O108" s="37">
        <v>174.3</v>
      </c>
      <c r="P108" s="37">
        <v>167.5</v>
      </c>
      <c r="Q108" s="37">
        <v>191.4</v>
      </c>
      <c r="R108" s="37">
        <v>170.4</v>
      </c>
      <c r="S108" s="37">
        <v>166</v>
      </c>
      <c r="T108" s="37">
        <v>169.8</v>
      </c>
      <c r="U108" s="37">
        <v>164.2</v>
      </c>
      <c r="V108" s="37">
        <v>165.3</v>
      </c>
      <c r="W108" s="37">
        <v>162.9</v>
      </c>
      <c r="X108" s="37">
        <v>173.4</v>
      </c>
      <c r="Y108" s="37">
        <v>158.9</v>
      </c>
      <c r="Z108" s="37">
        <v>163.80000000000001</v>
      </c>
      <c r="AA108" s="37">
        <v>169.3</v>
      </c>
      <c r="AB108" s="37">
        <v>162.4</v>
      </c>
      <c r="AC108" s="37">
        <v>165.2</v>
      </c>
      <c r="AD108" s="37">
        <v>167.6</v>
      </c>
    </row>
    <row r="109" spans="1:30" x14ac:dyDescent="0.3">
      <c r="A109" s="11" t="s">
        <v>30</v>
      </c>
      <c r="B109" s="11">
        <v>2021</v>
      </c>
      <c r="C109" s="11" t="s">
        <v>46</v>
      </c>
      <c r="D109" s="37">
        <v>147.4</v>
      </c>
      <c r="E109" s="37">
        <v>197</v>
      </c>
      <c r="F109" s="37">
        <v>176.5</v>
      </c>
      <c r="G109" s="37">
        <v>159.80000000000001</v>
      </c>
      <c r="H109" s="37">
        <f t="shared" si="1"/>
        <v>159.80000000000001</v>
      </c>
      <c r="I109" s="37">
        <v>152</v>
      </c>
      <c r="J109" s="37">
        <v>172.3</v>
      </c>
      <c r="K109" s="37">
        <v>164.5</v>
      </c>
      <c r="L109" s="37">
        <v>120.6</v>
      </c>
      <c r="M109" s="37">
        <v>171.7</v>
      </c>
      <c r="N109" s="37">
        <v>169.7</v>
      </c>
      <c r="O109" s="37">
        <v>175.1</v>
      </c>
      <c r="P109" s="37">
        <v>165.8</v>
      </c>
      <c r="Q109" s="37">
        <v>190.8</v>
      </c>
      <c r="R109" s="37">
        <v>171.8</v>
      </c>
      <c r="S109" s="37">
        <v>167.3</v>
      </c>
      <c r="T109" s="37">
        <v>171.2</v>
      </c>
      <c r="U109" s="37">
        <v>163.4</v>
      </c>
      <c r="V109" s="37">
        <v>165.6</v>
      </c>
      <c r="W109" s="37">
        <v>163.9</v>
      </c>
      <c r="X109" s="37">
        <v>174</v>
      </c>
      <c r="Y109" s="37">
        <v>160.1</v>
      </c>
      <c r="Z109" s="37">
        <v>164.5</v>
      </c>
      <c r="AA109" s="37">
        <v>169.7</v>
      </c>
      <c r="AB109" s="37">
        <v>162.80000000000001</v>
      </c>
      <c r="AC109" s="37">
        <v>166</v>
      </c>
      <c r="AD109" s="37">
        <v>167</v>
      </c>
    </row>
    <row r="110" spans="1:30" x14ac:dyDescent="0.3">
      <c r="A110" s="11" t="s">
        <v>30</v>
      </c>
      <c r="B110" s="11">
        <v>2022</v>
      </c>
      <c r="C110" s="11" t="s">
        <v>31</v>
      </c>
      <c r="D110" s="37">
        <v>148.30000000000001</v>
      </c>
      <c r="E110" s="37">
        <v>196.9</v>
      </c>
      <c r="F110" s="37">
        <v>178</v>
      </c>
      <c r="G110" s="37">
        <v>160.5</v>
      </c>
      <c r="H110" s="37">
        <f t="shared" si="1"/>
        <v>160.5</v>
      </c>
      <c r="I110" s="37">
        <v>151.19999999999999</v>
      </c>
      <c r="J110" s="37">
        <v>159.19999999999999</v>
      </c>
      <c r="K110" s="37">
        <v>164</v>
      </c>
      <c r="L110" s="37">
        <v>119.3</v>
      </c>
      <c r="M110" s="37">
        <v>173.3</v>
      </c>
      <c r="N110" s="37">
        <v>169.8</v>
      </c>
      <c r="O110" s="37">
        <v>175.8</v>
      </c>
      <c r="P110" s="37">
        <v>164.1</v>
      </c>
      <c r="Q110" s="37">
        <v>190.7</v>
      </c>
      <c r="R110" s="37">
        <v>173.2</v>
      </c>
      <c r="S110" s="37">
        <v>169.3</v>
      </c>
      <c r="T110" s="37">
        <v>172.7</v>
      </c>
      <c r="U110" s="37">
        <v>164.5</v>
      </c>
      <c r="V110" s="37">
        <v>165.8</v>
      </c>
      <c r="W110" s="37">
        <v>164.9</v>
      </c>
      <c r="X110" s="37">
        <v>174.7</v>
      </c>
      <c r="Y110" s="37">
        <v>160.80000000000001</v>
      </c>
      <c r="Z110" s="37">
        <v>164.9</v>
      </c>
      <c r="AA110" s="37">
        <v>169.9</v>
      </c>
      <c r="AB110" s="37">
        <v>163.19999999999999</v>
      </c>
      <c r="AC110" s="37">
        <v>166.6</v>
      </c>
      <c r="AD110" s="37">
        <v>166.4</v>
      </c>
    </row>
    <row r="111" spans="1:30" x14ac:dyDescent="0.3">
      <c r="A111" s="11" t="s">
        <v>30</v>
      </c>
      <c r="B111" s="11">
        <v>2022</v>
      </c>
      <c r="C111" s="11" t="s">
        <v>35</v>
      </c>
      <c r="D111" s="37">
        <v>148.80000000000001</v>
      </c>
      <c r="E111" s="37">
        <v>198.1</v>
      </c>
      <c r="F111" s="37">
        <v>175.5</v>
      </c>
      <c r="G111" s="37">
        <v>160.69999999999999</v>
      </c>
      <c r="H111" s="37">
        <f t="shared" si="1"/>
        <v>160.69999999999999</v>
      </c>
      <c r="I111" s="37">
        <v>151.4</v>
      </c>
      <c r="J111" s="37">
        <v>155.19999999999999</v>
      </c>
      <c r="K111" s="37">
        <v>163.9</v>
      </c>
      <c r="L111" s="37">
        <v>118.1</v>
      </c>
      <c r="M111" s="37">
        <v>175.4</v>
      </c>
      <c r="N111" s="37">
        <v>170.5</v>
      </c>
      <c r="O111" s="37">
        <v>176.3</v>
      </c>
      <c r="P111" s="37">
        <v>163.9</v>
      </c>
      <c r="Q111" s="37">
        <v>191.5</v>
      </c>
      <c r="R111" s="37">
        <v>174.1</v>
      </c>
      <c r="S111" s="37">
        <v>171</v>
      </c>
      <c r="T111" s="37">
        <v>173.7</v>
      </c>
      <c r="U111" s="37">
        <v>165.5</v>
      </c>
      <c r="V111" s="37">
        <v>167.4</v>
      </c>
      <c r="W111" s="37">
        <v>165.7</v>
      </c>
      <c r="X111" s="37">
        <v>175.3</v>
      </c>
      <c r="Y111" s="37">
        <v>161.19999999999999</v>
      </c>
      <c r="Z111" s="37">
        <v>165.5</v>
      </c>
      <c r="AA111" s="37">
        <v>170.3</v>
      </c>
      <c r="AB111" s="37">
        <v>164.5</v>
      </c>
      <c r="AC111" s="37">
        <v>167.3</v>
      </c>
      <c r="AD111" s="37">
        <v>166.7</v>
      </c>
    </row>
    <row r="112" spans="1:30" x14ac:dyDescent="0.3">
      <c r="A112" s="11" t="s">
        <v>30</v>
      </c>
      <c r="B112" s="11">
        <v>2022</v>
      </c>
      <c r="C112" s="11" t="s">
        <v>36</v>
      </c>
      <c r="D112" s="37">
        <v>150.19999999999999</v>
      </c>
      <c r="E112" s="37">
        <v>208</v>
      </c>
      <c r="F112" s="37">
        <v>167.9</v>
      </c>
      <c r="G112" s="37">
        <v>162</v>
      </c>
      <c r="H112" s="37">
        <f t="shared" si="1"/>
        <v>162</v>
      </c>
      <c r="I112" s="37">
        <v>155.9</v>
      </c>
      <c r="J112" s="37">
        <v>155.80000000000001</v>
      </c>
      <c r="K112" s="37">
        <v>164.2</v>
      </c>
      <c r="L112" s="37">
        <v>118.1</v>
      </c>
      <c r="M112" s="37">
        <v>178.7</v>
      </c>
      <c r="N112" s="37">
        <v>171.2</v>
      </c>
      <c r="O112" s="37">
        <v>177.4</v>
      </c>
      <c r="P112" s="37">
        <v>166.6</v>
      </c>
      <c r="Q112" s="37">
        <v>192.3</v>
      </c>
      <c r="R112" s="37">
        <v>175.4</v>
      </c>
      <c r="S112" s="37">
        <v>173.2</v>
      </c>
      <c r="T112" s="37">
        <v>175.1</v>
      </c>
      <c r="U112" s="37">
        <v>165.3</v>
      </c>
      <c r="V112" s="37">
        <v>168.9</v>
      </c>
      <c r="W112" s="37">
        <v>166.5</v>
      </c>
      <c r="X112" s="37">
        <v>176</v>
      </c>
      <c r="Y112" s="37">
        <v>162</v>
      </c>
      <c r="Z112" s="37">
        <v>166.6</v>
      </c>
      <c r="AA112" s="37">
        <v>170.6</v>
      </c>
      <c r="AB112" s="37">
        <v>167.4</v>
      </c>
      <c r="AC112" s="37">
        <v>168.3</v>
      </c>
      <c r="AD112" s="37">
        <v>168.7</v>
      </c>
    </row>
    <row r="113" spans="1:30" x14ac:dyDescent="0.3">
      <c r="A113" s="11" t="s">
        <v>30</v>
      </c>
      <c r="B113" s="11">
        <v>2022</v>
      </c>
      <c r="C113" s="11" t="s">
        <v>37</v>
      </c>
      <c r="D113" s="37">
        <v>151.80000000000001</v>
      </c>
      <c r="E113" s="37">
        <v>209.7</v>
      </c>
      <c r="F113" s="37">
        <v>164.5</v>
      </c>
      <c r="G113" s="37">
        <v>163.80000000000001</v>
      </c>
      <c r="H113" s="37">
        <f t="shared" si="1"/>
        <v>163.80000000000001</v>
      </c>
      <c r="I113" s="37">
        <v>169.7</v>
      </c>
      <c r="J113" s="37">
        <v>153.6</v>
      </c>
      <c r="K113" s="37">
        <v>165.1</v>
      </c>
      <c r="L113" s="37">
        <v>118.2</v>
      </c>
      <c r="M113" s="37">
        <v>182.9</v>
      </c>
      <c r="N113" s="37">
        <v>172.4</v>
      </c>
      <c r="O113" s="37">
        <v>178.9</v>
      </c>
      <c r="P113" s="37">
        <v>168.6</v>
      </c>
      <c r="Q113" s="37">
        <v>192.8</v>
      </c>
      <c r="R113" s="37">
        <v>177.5</v>
      </c>
      <c r="S113" s="37">
        <v>175.1</v>
      </c>
      <c r="T113" s="37">
        <v>177.1</v>
      </c>
      <c r="U113" s="37">
        <v>167</v>
      </c>
      <c r="V113" s="37">
        <v>173.3</v>
      </c>
      <c r="W113" s="37">
        <v>167.7</v>
      </c>
      <c r="X113" s="37">
        <v>177</v>
      </c>
      <c r="Y113" s="37">
        <v>166.2</v>
      </c>
      <c r="Z113" s="37">
        <v>167.2</v>
      </c>
      <c r="AA113" s="37">
        <v>170.9</v>
      </c>
      <c r="AB113" s="37">
        <v>169</v>
      </c>
      <c r="AC113" s="37">
        <v>170.2</v>
      </c>
      <c r="AD113" s="37">
        <v>170.8</v>
      </c>
    </row>
    <row r="114" spans="1:30" x14ac:dyDescent="0.3">
      <c r="A114" s="11" t="s">
        <v>30</v>
      </c>
      <c r="B114" s="11">
        <v>2022</v>
      </c>
      <c r="C114" s="11" t="s">
        <v>38</v>
      </c>
      <c r="D114" s="37">
        <v>152.9</v>
      </c>
      <c r="E114" s="37">
        <v>214.7</v>
      </c>
      <c r="F114" s="37">
        <v>161.4</v>
      </c>
      <c r="G114" s="37">
        <v>164.6</v>
      </c>
      <c r="H114" s="37">
        <f t="shared" si="1"/>
        <v>164.6</v>
      </c>
      <c r="I114" s="37">
        <v>168</v>
      </c>
      <c r="J114" s="37">
        <v>160.4</v>
      </c>
      <c r="K114" s="37">
        <v>165</v>
      </c>
      <c r="L114" s="37">
        <v>118.9</v>
      </c>
      <c r="M114" s="37">
        <v>186.6</v>
      </c>
      <c r="N114" s="37">
        <v>173.2</v>
      </c>
      <c r="O114" s="37">
        <v>180.4</v>
      </c>
      <c r="P114" s="37">
        <v>170.8</v>
      </c>
      <c r="Q114" s="37">
        <v>192.9</v>
      </c>
      <c r="R114" s="37">
        <v>179.3</v>
      </c>
      <c r="S114" s="37">
        <v>177.2</v>
      </c>
      <c r="T114" s="37">
        <v>179</v>
      </c>
      <c r="U114" s="37">
        <v>167.5</v>
      </c>
      <c r="V114" s="37">
        <v>175.3</v>
      </c>
      <c r="W114" s="37">
        <v>168.9</v>
      </c>
      <c r="X114" s="37">
        <v>177.7</v>
      </c>
      <c r="Y114" s="37">
        <v>167.1</v>
      </c>
      <c r="Z114" s="37">
        <v>167.6</v>
      </c>
      <c r="AA114" s="37">
        <v>171.8</v>
      </c>
      <c r="AB114" s="37">
        <v>168.5</v>
      </c>
      <c r="AC114" s="37">
        <v>170.9</v>
      </c>
      <c r="AD114" s="37">
        <v>172.5</v>
      </c>
    </row>
    <row r="115" spans="1:30" x14ac:dyDescent="0.3">
      <c r="A115" s="11" t="s">
        <v>30</v>
      </c>
      <c r="B115" s="11">
        <v>2022</v>
      </c>
      <c r="C115" s="11" t="s">
        <v>39</v>
      </c>
      <c r="D115" s="37">
        <v>153.80000000000001</v>
      </c>
      <c r="E115" s="37">
        <v>217.2</v>
      </c>
      <c r="F115" s="37">
        <v>169.6</v>
      </c>
      <c r="G115" s="37">
        <v>165.4</v>
      </c>
      <c r="H115" s="37">
        <f t="shared" si="1"/>
        <v>165.4</v>
      </c>
      <c r="I115" s="37">
        <v>165.8</v>
      </c>
      <c r="J115" s="37">
        <v>167.3</v>
      </c>
      <c r="K115" s="37">
        <v>164.6</v>
      </c>
      <c r="L115" s="37">
        <v>119.1</v>
      </c>
      <c r="M115" s="37">
        <v>188.9</v>
      </c>
      <c r="N115" s="37">
        <v>174.2</v>
      </c>
      <c r="O115" s="37">
        <v>181.9</v>
      </c>
      <c r="P115" s="37">
        <v>172.4</v>
      </c>
      <c r="Q115" s="37">
        <v>192.9</v>
      </c>
      <c r="R115" s="37">
        <v>180.7</v>
      </c>
      <c r="S115" s="37">
        <v>178.7</v>
      </c>
      <c r="T115" s="37">
        <v>180.4</v>
      </c>
      <c r="U115" s="37">
        <v>166.8</v>
      </c>
      <c r="V115" s="37">
        <v>176.7</v>
      </c>
      <c r="W115" s="37">
        <v>170.3</v>
      </c>
      <c r="X115" s="37">
        <v>178.2</v>
      </c>
      <c r="Y115" s="37">
        <v>165.5</v>
      </c>
      <c r="Z115" s="37">
        <v>168</v>
      </c>
      <c r="AA115" s="37">
        <v>172.6</v>
      </c>
      <c r="AB115" s="37">
        <v>169.5</v>
      </c>
      <c r="AC115" s="37">
        <v>171</v>
      </c>
      <c r="AD115" s="37">
        <v>173.6</v>
      </c>
    </row>
    <row r="116" spans="1:30" x14ac:dyDescent="0.3">
      <c r="A116" s="11" t="s">
        <v>30</v>
      </c>
      <c r="B116" s="11">
        <v>2022</v>
      </c>
      <c r="C116" s="11" t="s">
        <v>40</v>
      </c>
      <c r="D116" s="37">
        <v>155.19999999999999</v>
      </c>
      <c r="E116" s="37">
        <v>210.8</v>
      </c>
      <c r="F116" s="37">
        <v>174.3</v>
      </c>
      <c r="G116" s="37">
        <v>166.3</v>
      </c>
      <c r="H116" s="37">
        <f t="shared" si="1"/>
        <v>166.3</v>
      </c>
      <c r="I116" s="37">
        <v>169.6</v>
      </c>
      <c r="J116" s="37">
        <v>168.6</v>
      </c>
      <c r="K116" s="37">
        <v>164.4</v>
      </c>
      <c r="L116" s="37">
        <v>119.2</v>
      </c>
      <c r="M116" s="37">
        <v>191.8</v>
      </c>
      <c r="N116" s="37">
        <v>174.5</v>
      </c>
      <c r="O116" s="37">
        <v>183.1</v>
      </c>
      <c r="P116" s="37">
        <v>172.5</v>
      </c>
      <c r="Q116" s="37">
        <v>193.2</v>
      </c>
      <c r="R116" s="37">
        <v>182</v>
      </c>
      <c r="S116" s="37">
        <v>180.3</v>
      </c>
      <c r="T116" s="37">
        <v>181.7</v>
      </c>
      <c r="U116" s="37">
        <v>167.8</v>
      </c>
      <c r="V116" s="37">
        <v>179.6</v>
      </c>
      <c r="W116" s="37">
        <v>171.3</v>
      </c>
      <c r="X116" s="37">
        <v>178.8</v>
      </c>
      <c r="Y116" s="37">
        <v>166.3</v>
      </c>
      <c r="Z116" s="37">
        <v>168.6</v>
      </c>
      <c r="AA116" s="37">
        <v>174.7</v>
      </c>
      <c r="AB116" s="37">
        <v>169.7</v>
      </c>
      <c r="AC116" s="37">
        <v>171.8</v>
      </c>
      <c r="AD116" s="37">
        <v>174.3</v>
      </c>
    </row>
    <row r="117" spans="1:30" x14ac:dyDescent="0.3">
      <c r="A117" s="11" t="s">
        <v>30</v>
      </c>
      <c r="B117" s="11">
        <v>2022</v>
      </c>
      <c r="C117" s="11" t="s">
        <v>41</v>
      </c>
      <c r="D117" s="37">
        <v>159.5</v>
      </c>
      <c r="E117" s="37">
        <v>204.1</v>
      </c>
      <c r="F117" s="37">
        <v>168.3</v>
      </c>
      <c r="G117" s="37">
        <v>167.9</v>
      </c>
      <c r="H117" s="37">
        <f t="shared" si="1"/>
        <v>167.9</v>
      </c>
      <c r="I117" s="37">
        <v>169.2</v>
      </c>
      <c r="J117" s="37">
        <v>173.1</v>
      </c>
      <c r="K117" s="37">
        <v>167.1</v>
      </c>
      <c r="L117" s="37">
        <v>120.2</v>
      </c>
      <c r="M117" s="37">
        <v>195.6</v>
      </c>
      <c r="N117" s="37">
        <v>174.8</v>
      </c>
      <c r="O117" s="37">
        <v>184</v>
      </c>
      <c r="P117" s="37">
        <v>173.9</v>
      </c>
      <c r="Q117" s="37">
        <v>193.7</v>
      </c>
      <c r="R117" s="37">
        <v>183.2</v>
      </c>
      <c r="S117" s="37">
        <v>181.7</v>
      </c>
      <c r="T117" s="37">
        <v>183</v>
      </c>
      <c r="U117" s="37">
        <v>169</v>
      </c>
      <c r="V117" s="37">
        <v>179.1</v>
      </c>
      <c r="W117" s="37">
        <v>172.3</v>
      </c>
      <c r="X117" s="37">
        <v>179.4</v>
      </c>
      <c r="Y117" s="37">
        <v>166.6</v>
      </c>
      <c r="Z117" s="37">
        <v>169.3</v>
      </c>
      <c r="AA117" s="37">
        <v>175.7</v>
      </c>
      <c r="AB117" s="37">
        <v>171.1</v>
      </c>
      <c r="AC117" s="37">
        <v>172.6</v>
      </c>
      <c r="AD117" s="37">
        <v>175.3</v>
      </c>
    </row>
    <row r="118" spans="1:30" x14ac:dyDescent="0.3">
      <c r="A118" s="11" t="s">
        <v>30</v>
      </c>
      <c r="B118" s="11">
        <v>2022</v>
      </c>
      <c r="C118" s="11" t="s">
        <v>42</v>
      </c>
      <c r="D118" s="37">
        <v>162.9</v>
      </c>
      <c r="E118" s="37">
        <v>206.7</v>
      </c>
      <c r="F118" s="37">
        <v>169</v>
      </c>
      <c r="G118" s="37">
        <v>169.5</v>
      </c>
      <c r="H118" s="37">
        <f t="shared" si="1"/>
        <v>169.5</v>
      </c>
      <c r="I118" s="37">
        <v>164.1</v>
      </c>
      <c r="J118" s="37">
        <v>176.9</v>
      </c>
      <c r="K118" s="37">
        <v>169</v>
      </c>
      <c r="L118" s="37">
        <v>120.8</v>
      </c>
      <c r="M118" s="37">
        <v>199.1</v>
      </c>
      <c r="N118" s="37">
        <v>175.4</v>
      </c>
      <c r="O118" s="37">
        <v>184.8</v>
      </c>
      <c r="P118" s="37">
        <v>175.5</v>
      </c>
      <c r="Q118" s="37">
        <v>194.5</v>
      </c>
      <c r="R118" s="37">
        <v>184.7</v>
      </c>
      <c r="S118" s="37">
        <v>183.3</v>
      </c>
      <c r="T118" s="37">
        <v>184.5</v>
      </c>
      <c r="U118" s="37">
        <v>169.5</v>
      </c>
      <c r="V118" s="37">
        <v>179.7</v>
      </c>
      <c r="W118" s="37">
        <v>173.6</v>
      </c>
      <c r="X118" s="37">
        <v>180.2</v>
      </c>
      <c r="Y118" s="37">
        <v>166.9</v>
      </c>
      <c r="Z118" s="37">
        <v>170</v>
      </c>
      <c r="AA118" s="37">
        <v>176.2</v>
      </c>
      <c r="AB118" s="37">
        <v>170.8</v>
      </c>
      <c r="AC118" s="37">
        <v>173.1</v>
      </c>
      <c r="AD118" s="37">
        <v>176.4</v>
      </c>
    </row>
    <row r="119" spans="1:30" x14ac:dyDescent="0.3">
      <c r="A119" s="11" t="s">
        <v>30</v>
      </c>
      <c r="B119" s="11">
        <v>2022</v>
      </c>
      <c r="C119" s="11" t="s">
        <v>43</v>
      </c>
      <c r="D119" s="37">
        <v>164.7</v>
      </c>
      <c r="E119" s="37">
        <v>208.8</v>
      </c>
      <c r="F119" s="37">
        <v>170.3</v>
      </c>
      <c r="G119" s="37">
        <v>170.9</v>
      </c>
      <c r="H119" s="37">
        <f t="shared" si="1"/>
        <v>170.9</v>
      </c>
      <c r="I119" s="37">
        <v>162.19999999999999</v>
      </c>
      <c r="J119" s="37">
        <v>184.8</v>
      </c>
      <c r="K119" s="37">
        <v>169.7</v>
      </c>
      <c r="L119" s="37">
        <v>121.1</v>
      </c>
      <c r="M119" s="37">
        <v>201.6</v>
      </c>
      <c r="N119" s="37">
        <v>175.8</v>
      </c>
      <c r="O119" s="37">
        <v>185.6</v>
      </c>
      <c r="P119" s="37">
        <v>177.4</v>
      </c>
      <c r="Q119" s="37">
        <v>194.9</v>
      </c>
      <c r="R119" s="37">
        <v>186.1</v>
      </c>
      <c r="S119" s="37">
        <v>184.4</v>
      </c>
      <c r="T119" s="37">
        <v>185.9</v>
      </c>
      <c r="U119" s="37">
        <v>171.2</v>
      </c>
      <c r="V119" s="37">
        <v>180.8</v>
      </c>
      <c r="W119" s="37">
        <v>174.4</v>
      </c>
      <c r="X119" s="37">
        <v>181.2</v>
      </c>
      <c r="Y119" s="37">
        <v>167.4</v>
      </c>
      <c r="Z119" s="37">
        <v>170.6</v>
      </c>
      <c r="AA119" s="37">
        <v>176.5</v>
      </c>
      <c r="AB119" s="37">
        <v>172</v>
      </c>
      <c r="AC119" s="37">
        <v>173.9</v>
      </c>
      <c r="AD119" s="37">
        <v>177.9</v>
      </c>
    </row>
    <row r="120" spans="1:30" x14ac:dyDescent="0.3">
      <c r="A120" s="11" t="s">
        <v>30</v>
      </c>
      <c r="B120" s="11">
        <v>2022</v>
      </c>
      <c r="C120" s="11" t="s">
        <v>45</v>
      </c>
      <c r="D120" s="37">
        <v>166.9</v>
      </c>
      <c r="E120" s="37">
        <v>207.2</v>
      </c>
      <c r="F120" s="37">
        <v>180.2</v>
      </c>
      <c r="G120" s="37">
        <v>172.3</v>
      </c>
      <c r="H120" s="37">
        <f t="shared" si="1"/>
        <v>172.3</v>
      </c>
      <c r="I120" s="37">
        <v>159.1</v>
      </c>
      <c r="J120" s="37">
        <v>171.6</v>
      </c>
      <c r="K120" s="37">
        <v>170.2</v>
      </c>
      <c r="L120" s="37">
        <v>121.5</v>
      </c>
      <c r="M120" s="37">
        <v>204.8</v>
      </c>
      <c r="N120" s="37">
        <v>176.4</v>
      </c>
      <c r="O120" s="37">
        <v>186.9</v>
      </c>
      <c r="P120" s="37">
        <v>176.6</v>
      </c>
      <c r="Q120" s="37">
        <v>195.5</v>
      </c>
      <c r="R120" s="37">
        <v>187.2</v>
      </c>
      <c r="S120" s="37">
        <v>185.2</v>
      </c>
      <c r="T120" s="37">
        <v>186.9</v>
      </c>
      <c r="U120" s="37">
        <v>171.8</v>
      </c>
      <c r="V120" s="37">
        <v>181.9</v>
      </c>
      <c r="W120" s="37">
        <v>175.5</v>
      </c>
      <c r="X120" s="37">
        <v>182.3</v>
      </c>
      <c r="Y120" s="37">
        <v>167.5</v>
      </c>
      <c r="Z120" s="37">
        <v>170.8</v>
      </c>
      <c r="AA120" s="37">
        <v>176.9</v>
      </c>
      <c r="AB120" s="37">
        <v>173.4</v>
      </c>
      <c r="AC120" s="37">
        <v>174.6</v>
      </c>
      <c r="AD120" s="37">
        <v>177.8</v>
      </c>
    </row>
    <row r="121" spans="1:30" x14ac:dyDescent="0.3">
      <c r="A121" s="11" t="s">
        <v>30</v>
      </c>
      <c r="B121" s="11">
        <v>2022</v>
      </c>
      <c r="C121" s="11" t="s">
        <v>46</v>
      </c>
      <c r="D121" s="37">
        <v>168.8</v>
      </c>
      <c r="E121" s="37">
        <v>206.9</v>
      </c>
      <c r="F121" s="37">
        <v>189.1</v>
      </c>
      <c r="G121" s="37">
        <v>173.4</v>
      </c>
      <c r="H121" s="37">
        <f t="shared" si="1"/>
        <v>173.4</v>
      </c>
      <c r="I121" s="37">
        <v>156.69999999999999</v>
      </c>
      <c r="J121" s="37">
        <v>150.19999999999999</v>
      </c>
      <c r="K121" s="37">
        <v>170.5</v>
      </c>
      <c r="L121" s="37">
        <v>121.2</v>
      </c>
      <c r="M121" s="37">
        <v>207.5</v>
      </c>
      <c r="N121" s="37">
        <v>176.8</v>
      </c>
      <c r="O121" s="37">
        <v>187.7</v>
      </c>
      <c r="P121" s="37">
        <v>174.4</v>
      </c>
      <c r="Q121" s="37">
        <v>195.9</v>
      </c>
      <c r="R121" s="37">
        <v>188.1</v>
      </c>
      <c r="S121" s="37">
        <v>185.9</v>
      </c>
      <c r="T121" s="37">
        <v>187.8</v>
      </c>
      <c r="U121" s="37">
        <v>170.7</v>
      </c>
      <c r="V121" s="37">
        <v>182.8</v>
      </c>
      <c r="W121" s="37">
        <v>176.4</v>
      </c>
      <c r="X121" s="37">
        <v>183.5</v>
      </c>
      <c r="Y121" s="37">
        <v>167.8</v>
      </c>
      <c r="Z121" s="37">
        <v>171.2</v>
      </c>
      <c r="AA121" s="37">
        <v>177.3</v>
      </c>
      <c r="AB121" s="37">
        <v>175.7</v>
      </c>
      <c r="AC121" s="37">
        <v>175.5</v>
      </c>
      <c r="AD121" s="37">
        <v>177.1</v>
      </c>
    </row>
    <row r="122" spans="1:30" x14ac:dyDescent="0.3">
      <c r="A122" s="11" t="s">
        <v>30</v>
      </c>
      <c r="B122" s="11">
        <v>2023</v>
      </c>
      <c r="C122" s="11" t="s">
        <v>31</v>
      </c>
      <c r="D122" s="37">
        <v>174</v>
      </c>
      <c r="E122" s="37">
        <v>208.3</v>
      </c>
      <c r="F122" s="37">
        <v>192.9</v>
      </c>
      <c r="G122" s="37">
        <v>174.3</v>
      </c>
      <c r="H122" s="37">
        <f t="shared" si="1"/>
        <v>174.3</v>
      </c>
      <c r="I122" s="37">
        <v>156.30000000000001</v>
      </c>
      <c r="J122" s="37">
        <v>142.9</v>
      </c>
      <c r="K122" s="37">
        <v>170.7</v>
      </c>
      <c r="L122" s="37">
        <v>120.3</v>
      </c>
      <c r="M122" s="37">
        <v>210.5</v>
      </c>
      <c r="N122" s="37">
        <v>176.9</v>
      </c>
      <c r="O122" s="37">
        <v>188.5</v>
      </c>
      <c r="P122" s="37">
        <v>175</v>
      </c>
      <c r="Q122" s="37">
        <v>196.9</v>
      </c>
      <c r="R122" s="37">
        <v>189</v>
      </c>
      <c r="S122" s="37">
        <v>186.3</v>
      </c>
      <c r="T122" s="37">
        <v>188.6</v>
      </c>
      <c r="U122" s="37">
        <v>172.1</v>
      </c>
      <c r="V122" s="37">
        <v>183.2</v>
      </c>
      <c r="W122" s="37">
        <v>177.2</v>
      </c>
      <c r="X122" s="37">
        <v>184.7</v>
      </c>
      <c r="Y122" s="37">
        <v>168.2</v>
      </c>
      <c r="Z122" s="37">
        <v>171.8</v>
      </c>
      <c r="AA122" s="37">
        <v>177.8</v>
      </c>
      <c r="AB122" s="37">
        <v>178.4</v>
      </c>
      <c r="AC122" s="37">
        <v>176.5</v>
      </c>
      <c r="AD122" s="37">
        <v>177.8</v>
      </c>
    </row>
    <row r="123" spans="1:30" x14ac:dyDescent="0.3">
      <c r="A123" s="11" t="s">
        <v>30</v>
      </c>
      <c r="B123" s="11">
        <v>2023</v>
      </c>
      <c r="C123" s="11" t="s">
        <v>35</v>
      </c>
      <c r="D123" s="37">
        <v>174.2</v>
      </c>
      <c r="E123" s="37">
        <v>205.2</v>
      </c>
      <c r="F123" s="37">
        <v>173.9</v>
      </c>
      <c r="G123" s="37">
        <v>177</v>
      </c>
      <c r="H123" s="37">
        <f t="shared" si="1"/>
        <v>177</v>
      </c>
      <c r="I123" s="37">
        <v>167.2</v>
      </c>
      <c r="J123" s="37">
        <v>140.9</v>
      </c>
      <c r="K123" s="37">
        <v>170.4</v>
      </c>
      <c r="L123" s="37">
        <v>119.1</v>
      </c>
      <c r="M123" s="37">
        <v>212.1</v>
      </c>
      <c r="N123" s="37">
        <v>177.6</v>
      </c>
      <c r="O123" s="37">
        <v>189.9</v>
      </c>
      <c r="P123" s="37">
        <v>174.8</v>
      </c>
      <c r="Q123" s="37">
        <v>198.3</v>
      </c>
      <c r="R123" s="37">
        <v>190</v>
      </c>
      <c r="S123" s="37">
        <v>187</v>
      </c>
      <c r="T123" s="37">
        <v>189.6</v>
      </c>
      <c r="U123" s="37">
        <v>173.5</v>
      </c>
      <c r="V123" s="37">
        <v>181.6</v>
      </c>
      <c r="W123" s="37">
        <v>178.6</v>
      </c>
      <c r="X123" s="37">
        <v>186.6</v>
      </c>
      <c r="Y123" s="37">
        <v>169</v>
      </c>
      <c r="Z123" s="37">
        <v>172.8</v>
      </c>
      <c r="AA123" s="37">
        <v>178.5</v>
      </c>
      <c r="AB123" s="37">
        <v>180.7</v>
      </c>
      <c r="AC123" s="37">
        <v>177.9</v>
      </c>
      <c r="AD123" s="37">
        <v>178</v>
      </c>
    </row>
    <row r="124" spans="1:30" x14ac:dyDescent="0.3">
      <c r="A124" s="11" t="s">
        <v>30</v>
      </c>
      <c r="B124" s="11">
        <v>2023</v>
      </c>
      <c r="C124" s="11" t="s">
        <v>36</v>
      </c>
      <c r="D124" s="37">
        <v>174.3</v>
      </c>
      <c r="E124" s="37">
        <v>205.2</v>
      </c>
      <c r="F124" s="37">
        <v>173.9</v>
      </c>
      <c r="G124" s="37">
        <v>177</v>
      </c>
      <c r="H124" s="37">
        <f t="shared" si="1"/>
        <v>177</v>
      </c>
      <c r="I124" s="37">
        <v>167.2</v>
      </c>
      <c r="J124" s="37">
        <v>140.9</v>
      </c>
      <c r="K124" s="37">
        <v>170.5</v>
      </c>
      <c r="L124" s="37">
        <v>119.1</v>
      </c>
      <c r="M124" s="37">
        <v>212.1</v>
      </c>
      <c r="N124" s="37">
        <v>177.6</v>
      </c>
      <c r="O124" s="37">
        <v>189.9</v>
      </c>
      <c r="P124" s="37">
        <v>174.8</v>
      </c>
      <c r="Q124" s="37">
        <v>198.4</v>
      </c>
      <c r="R124" s="37">
        <v>190</v>
      </c>
      <c r="S124" s="37">
        <v>187</v>
      </c>
      <c r="T124" s="37">
        <v>189.6</v>
      </c>
      <c r="U124" s="37">
        <v>173.5</v>
      </c>
      <c r="V124" s="37">
        <v>181.4</v>
      </c>
      <c r="W124" s="37">
        <v>178.6</v>
      </c>
      <c r="X124" s="37">
        <v>186.6</v>
      </c>
      <c r="Y124" s="37">
        <v>169</v>
      </c>
      <c r="Z124" s="37">
        <v>172.8</v>
      </c>
      <c r="AA124" s="37">
        <v>178.5</v>
      </c>
      <c r="AB124" s="37">
        <v>180.7</v>
      </c>
      <c r="AC124" s="37">
        <v>177.9</v>
      </c>
      <c r="AD124" s="37">
        <v>178</v>
      </c>
    </row>
    <row r="125" spans="1:30" x14ac:dyDescent="0.3">
      <c r="A125" s="11" t="s">
        <v>30</v>
      </c>
      <c r="B125" s="11">
        <v>2023</v>
      </c>
      <c r="C125" s="11" t="s">
        <v>37</v>
      </c>
      <c r="D125" s="37">
        <v>173.3</v>
      </c>
      <c r="E125" s="37">
        <v>206.9</v>
      </c>
      <c r="F125" s="37">
        <v>167.9</v>
      </c>
      <c r="G125" s="37">
        <v>178.2</v>
      </c>
      <c r="H125" s="37">
        <f t="shared" si="1"/>
        <v>178.2</v>
      </c>
      <c r="I125" s="37">
        <v>173.7</v>
      </c>
      <c r="J125" s="37">
        <v>142.80000000000001</v>
      </c>
      <c r="K125" s="37">
        <v>172.8</v>
      </c>
      <c r="L125" s="37">
        <v>120.4</v>
      </c>
      <c r="M125" s="37">
        <v>215.5</v>
      </c>
      <c r="N125" s="37">
        <v>178.2</v>
      </c>
      <c r="O125" s="37">
        <v>190.5</v>
      </c>
      <c r="P125" s="37">
        <v>175.5</v>
      </c>
      <c r="Q125" s="37">
        <v>199.5</v>
      </c>
      <c r="R125" s="37">
        <v>190.7</v>
      </c>
      <c r="S125" s="37">
        <v>187.3</v>
      </c>
      <c r="T125" s="37">
        <v>190.2</v>
      </c>
      <c r="U125" s="37">
        <v>175.2</v>
      </c>
      <c r="V125" s="37">
        <v>181.5</v>
      </c>
      <c r="W125" s="37">
        <v>179.1</v>
      </c>
      <c r="X125" s="37">
        <v>187.2</v>
      </c>
      <c r="Y125" s="37">
        <v>169.4</v>
      </c>
      <c r="Z125" s="37">
        <v>173.2</v>
      </c>
      <c r="AA125" s="37">
        <v>179.4</v>
      </c>
      <c r="AB125" s="37">
        <v>183.8</v>
      </c>
      <c r="AC125" s="37">
        <v>178.9</v>
      </c>
      <c r="AD125" s="37">
        <v>178.8</v>
      </c>
    </row>
    <row r="126" spans="1:30" x14ac:dyDescent="0.3">
      <c r="A126" s="11" t="s">
        <v>30</v>
      </c>
      <c r="B126" s="11">
        <v>2023</v>
      </c>
      <c r="C126" s="11" t="s">
        <v>38</v>
      </c>
      <c r="D126" s="37">
        <v>173.2</v>
      </c>
      <c r="E126" s="37">
        <v>211.5</v>
      </c>
      <c r="F126" s="37">
        <v>171</v>
      </c>
      <c r="G126" s="37">
        <v>179.6</v>
      </c>
      <c r="H126" s="37">
        <f t="shared" si="1"/>
        <v>179.6</v>
      </c>
      <c r="I126" s="37">
        <v>169</v>
      </c>
      <c r="J126" s="37">
        <v>148.69999999999999</v>
      </c>
      <c r="K126" s="37">
        <v>174.9</v>
      </c>
      <c r="L126" s="37">
        <v>121.9</v>
      </c>
      <c r="M126" s="37">
        <v>221</v>
      </c>
      <c r="N126" s="37">
        <v>178.7</v>
      </c>
      <c r="O126" s="37">
        <v>191.1</v>
      </c>
      <c r="P126" s="37">
        <v>176.8</v>
      </c>
      <c r="Q126" s="37">
        <v>199.9</v>
      </c>
      <c r="R126" s="37">
        <v>191.2</v>
      </c>
      <c r="S126" s="37">
        <v>187.9</v>
      </c>
      <c r="T126" s="37">
        <v>190.8</v>
      </c>
      <c r="U126" s="37">
        <v>175.6</v>
      </c>
      <c r="V126" s="37">
        <v>182.5</v>
      </c>
      <c r="W126" s="37">
        <v>179.8</v>
      </c>
      <c r="X126" s="37">
        <v>187.8</v>
      </c>
      <c r="Y126" s="37">
        <v>169.7</v>
      </c>
      <c r="Z126" s="37">
        <v>173.8</v>
      </c>
      <c r="AA126" s="37">
        <v>180.3</v>
      </c>
      <c r="AB126" s="37">
        <v>184.9</v>
      </c>
      <c r="AC126" s="37">
        <v>179.5</v>
      </c>
      <c r="AD126" s="37">
        <v>179.8</v>
      </c>
    </row>
    <row r="127" spans="1:30" x14ac:dyDescent="0.3">
      <c r="A127" s="11" t="s">
        <v>34</v>
      </c>
      <c r="B127" s="11">
        <v>2013</v>
      </c>
      <c r="C127" s="11" t="s">
        <v>31</v>
      </c>
      <c r="D127" s="37">
        <v>108.4</v>
      </c>
      <c r="E127" s="37">
        <v>107.3</v>
      </c>
      <c r="F127" s="37">
        <v>110</v>
      </c>
      <c r="G127" s="37">
        <v>104.4</v>
      </c>
      <c r="H127" s="37">
        <f t="shared" si="1"/>
        <v>104.4</v>
      </c>
      <c r="I127" s="37">
        <v>103.2</v>
      </c>
      <c r="J127" s="37">
        <v>102.2</v>
      </c>
      <c r="K127" s="37">
        <v>106</v>
      </c>
      <c r="L127" s="37">
        <v>106.2</v>
      </c>
      <c r="M127" s="37">
        <v>102.7</v>
      </c>
      <c r="N127" s="37">
        <v>104.9</v>
      </c>
      <c r="O127" s="37">
        <v>107.3</v>
      </c>
      <c r="P127" s="37">
        <v>105.6</v>
      </c>
      <c r="Q127" s="37">
        <v>105.1</v>
      </c>
      <c r="R127" s="37">
        <v>106.3</v>
      </c>
      <c r="S127" s="37">
        <v>105.5</v>
      </c>
      <c r="T127" s="37">
        <v>106.2</v>
      </c>
      <c r="U127" s="37">
        <v>100.3</v>
      </c>
      <c r="V127" s="37">
        <v>105.5</v>
      </c>
      <c r="W127" s="37">
        <v>104.8</v>
      </c>
      <c r="X127" s="37">
        <v>104</v>
      </c>
      <c r="Y127" s="37">
        <v>103.2</v>
      </c>
      <c r="Z127" s="37">
        <v>103.1</v>
      </c>
      <c r="AA127" s="37">
        <v>103.6</v>
      </c>
      <c r="AB127" s="37">
        <v>104.5</v>
      </c>
      <c r="AC127" s="37">
        <v>103.9</v>
      </c>
      <c r="AD127" s="37">
        <v>104.6</v>
      </c>
    </row>
    <row r="128" spans="1:30" x14ac:dyDescent="0.3">
      <c r="A128" s="11" t="s">
        <v>34</v>
      </c>
      <c r="B128" s="11">
        <v>2013</v>
      </c>
      <c r="C128" s="11" t="s">
        <v>35</v>
      </c>
      <c r="D128" s="37">
        <v>110.4</v>
      </c>
      <c r="E128" s="37">
        <v>110.2</v>
      </c>
      <c r="F128" s="37">
        <v>112.8</v>
      </c>
      <c r="G128" s="37">
        <v>104.9</v>
      </c>
      <c r="H128" s="37">
        <f t="shared" si="1"/>
        <v>104.9</v>
      </c>
      <c r="I128" s="37">
        <v>103.6</v>
      </c>
      <c r="J128" s="37">
        <v>103.2</v>
      </c>
      <c r="K128" s="37">
        <v>105.3</v>
      </c>
      <c r="L128" s="37">
        <v>105.1</v>
      </c>
      <c r="M128" s="37">
        <v>102.8</v>
      </c>
      <c r="N128" s="37">
        <v>105.5</v>
      </c>
      <c r="O128" s="37">
        <v>108.3</v>
      </c>
      <c r="P128" s="37">
        <v>106.6</v>
      </c>
      <c r="Q128" s="37">
        <v>105.7</v>
      </c>
      <c r="R128" s="37">
        <v>106.9</v>
      </c>
      <c r="S128" s="37">
        <v>106</v>
      </c>
      <c r="T128" s="37">
        <v>106.8</v>
      </c>
      <c r="U128" s="37">
        <v>100.4</v>
      </c>
      <c r="V128" s="37">
        <v>106</v>
      </c>
      <c r="W128" s="37">
        <v>105.2</v>
      </c>
      <c r="X128" s="37">
        <v>104.5</v>
      </c>
      <c r="Y128" s="37">
        <v>104.2</v>
      </c>
      <c r="Z128" s="37">
        <v>103.6</v>
      </c>
      <c r="AA128" s="37">
        <v>103.9</v>
      </c>
      <c r="AB128" s="37">
        <v>104.5</v>
      </c>
      <c r="AC128" s="37">
        <v>104.4</v>
      </c>
      <c r="AD128" s="37">
        <v>105.3</v>
      </c>
    </row>
    <row r="129" spans="1:30" x14ac:dyDescent="0.3">
      <c r="A129" s="11" t="s">
        <v>34</v>
      </c>
      <c r="B129" s="11">
        <v>2013</v>
      </c>
      <c r="C129" s="11" t="s">
        <v>36</v>
      </c>
      <c r="D129" s="37">
        <v>111.4</v>
      </c>
      <c r="E129" s="37">
        <v>109.7</v>
      </c>
      <c r="F129" s="37">
        <v>111.2</v>
      </c>
      <c r="G129" s="37">
        <v>105.1</v>
      </c>
      <c r="H129" s="37">
        <f t="shared" si="1"/>
        <v>105.1</v>
      </c>
      <c r="I129" s="37">
        <v>105.3</v>
      </c>
      <c r="J129" s="37">
        <v>102.2</v>
      </c>
      <c r="K129" s="37">
        <v>105</v>
      </c>
      <c r="L129" s="37">
        <v>104.2</v>
      </c>
      <c r="M129" s="37">
        <v>103</v>
      </c>
      <c r="N129" s="37">
        <v>106.2</v>
      </c>
      <c r="O129" s="37">
        <v>108.9</v>
      </c>
      <c r="P129" s="37">
        <v>106.9</v>
      </c>
      <c r="Q129" s="37">
        <v>106.6</v>
      </c>
      <c r="R129" s="37">
        <v>107.4</v>
      </c>
      <c r="S129" s="37">
        <v>106.5</v>
      </c>
      <c r="T129" s="37">
        <v>107.3</v>
      </c>
      <c r="U129" s="37">
        <v>100.4</v>
      </c>
      <c r="V129" s="37">
        <v>106.1</v>
      </c>
      <c r="W129" s="37">
        <v>105.6</v>
      </c>
      <c r="X129" s="37">
        <v>104.9</v>
      </c>
      <c r="Y129" s="37">
        <v>105.1</v>
      </c>
      <c r="Z129" s="37">
        <v>103.7</v>
      </c>
      <c r="AA129" s="37">
        <v>104</v>
      </c>
      <c r="AB129" s="37">
        <v>104.3</v>
      </c>
      <c r="AC129" s="37">
        <v>104.7</v>
      </c>
      <c r="AD129" s="37">
        <v>105.5</v>
      </c>
    </row>
    <row r="130" spans="1:30" x14ac:dyDescent="0.3">
      <c r="A130" s="11" t="s">
        <v>34</v>
      </c>
      <c r="B130" s="11">
        <v>2013</v>
      </c>
      <c r="C130" s="11" t="s">
        <v>37</v>
      </c>
      <c r="D130" s="37">
        <v>111.6</v>
      </c>
      <c r="E130" s="37">
        <v>110.9</v>
      </c>
      <c r="F130" s="37">
        <v>106.6</v>
      </c>
      <c r="G130" s="37">
        <v>105.7</v>
      </c>
      <c r="H130" s="37">
        <f t="shared" si="1"/>
        <v>105.7</v>
      </c>
      <c r="I130" s="37">
        <v>108.9</v>
      </c>
      <c r="J130" s="37">
        <v>105.5</v>
      </c>
      <c r="K130" s="37">
        <v>105.3</v>
      </c>
      <c r="L130" s="37">
        <v>103.5</v>
      </c>
      <c r="M130" s="37">
        <v>103.3</v>
      </c>
      <c r="N130" s="37">
        <v>107.2</v>
      </c>
      <c r="O130" s="37">
        <v>109.6</v>
      </c>
      <c r="P130" s="37">
        <v>107.7</v>
      </c>
      <c r="Q130" s="37">
        <v>107.5</v>
      </c>
      <c r="R130" s="37">
        <v>108</v>
      </c>
      <c r="S130" s="37">
        <v>107</v>
      </c>
      <c r="T130" s="37">
        <v>107.9</v>
      </c>
      <c r="U130" s="37">
        <v>100.5</v>
      </c>
      <c r="V130" s="37">
        <v>106.5</v>
      </c>
      <c r="W130" s="37">
        <v>106.3</v>
      </c>
      <c r="X130" s="37">
        <v>105.3</v>
      </c>
      <c r="Y130" s="37">
        <v>104.7</v>
      </c>
      <c r="Z130" s="37">
        <v>104.2</v>
      </c>
      <c r="AA130" s="37">
        <v>105</v>
      </c>
      <c r="AB130" s="37">
        <v>102.9</v>
      </c>
      <c r="AC130" s="37">
        <v>104.8</v>
      </c>
      <c r="AD130" s="37">
        <v>106.1</v>
      </c>
    </row>
    <row r="131" spans="1:30" x14ac:dyDescent="0.3">
      <c r="A131" s="11" t="s">
        <v>34</v>
      </c>
      <c r="B131" s="11">
        <v>2013</v>
      </c>
      <c r="C131" s="11" t="s">
        <v>38</v>
      </c>
      <c r="D131" s="37">
        <v>112.3</v>
      </c>
      <c r="E131" s="37">
        <v>111.3</v>
      </c>
      <c r="F131" s="37">
        <v>104.7</v>
      </c>
      <c r="G131" s="37">
        <v>106.8</v>
      </c>
      <c r="H131" s="37">
        <f t="shared" ref="H131:H194" si="3">IF(OR(G131="NA",  G131 = "-"),AVERAGE(G132:G133),G131)</f>
        <v>106.8</v>
      </c>
      <c r="I131" s="37">
        <v>109.3</v>
      </c>
      <c r="J131" s="37">
        <v>112.9</v>
      </c>
      <c r="K131" s="37">
        <v>105.8</v>
      </c>
      <c r="L131" s="37">
        <v>103.1</v>
      </c>
      <c r="M131" s="37">
        <v>104.3</v>
      </c>
      <c r="N131" s="37">
        <v>108.1</v>
      </c>
      <c r="O131" s="37">
        <v>110.5</v>
      </c>
      <c r="P131" s="37">
        <v>109.2</v>
      </c>
      <c r="Q131" s="37">
        <v>108.6</v>
      </c>
      <c r="R131" s="37">
        <v>108.7</v>
      </c>
      <c r="S131" s="37">
        <v>107.4</v>
      </c>
      <c r="T131" s="37">
        <v>108.5</v>
      </c>
      <c r="U131" s="37">
        <v>100.5</v>
      </c>
      <c r="V131" s="37">
        <v>107.4</v>
      </c>
      <c r="W131" s="37">
        <v>106.9</v>
      </c>
      <c r="X131" s="37">
        <v>105.9</v>
      </c>
      <c r="Y131" s="37">
        <v>104</v>
      </c>
      <c r="Z131" s="37">
        <v>104.8</v>
      </c>
      <c r="AA131" s="37">
        <v>105.6</v>
      </c>
      <c r="AB131" s="37">
        <v>102.3</v>
      </c>
      <c r="AC131" s="37">
        <v>104.8</v>
      </c>
      <c r="AD131" s="37">
        <v>106.9</v>
      </c>
    </row>
    <row r="132" spans="1:30" x14ac:dyDescent="0.3">
      <c r="A132" s="11" t="s">
        <v>34</v>
      </c>
      <c r="B132" s="11">
        <v>2013</v>
      </c>
      <c r="C132" s="11" t="s">
        <v>39</v>
      </c>
      <c r="D132" s="37">
        <v>113.8</v>
      </c>
      <c r="E132" s="37">
        <v>114.9</v>
      </c>
      <c r="F132" s="37">
        <v>109.8</v>
      </c>
      <c r="G132" s="37">
        <v>107.9</v>
      </c>
      <c r="H132" s="37">
        <f t="shared" si="3"/>
        <v>107.9</v>
      </c>
      <c r="I132" s="37">
        <v>110.7</v>
      </c>
      <c r="J132" s="37">
        <v>126.7</v>
      </c>
      <c r="K132" s="37">
        <v>106.3</v>
      </c>
      <c r="L132" s="37">
        <v>103.2</v>
      </c>
      <c r="M132" s="37">
        <v>105.7</v>
      </c>
      <c r="N132" s="37">
        <v>109</v>
      </c>
      <c r="O132" s="37">
        <v>111.6</v>
      </c>
      <c r="P132" s="37">
        <v>112.2</v>
      </c>
      <c r="Q132" s="37">
        <v>109.5</v>
      </c>
      <c r="R132" s="37">
        <v>109.5</v>
      </c>
      <c r="S132" s="37">
        <v>108.1</v>
      </c>
      <c r="T132" s="37">
        <v>109.3</v>
      </c>
      <c r="U132" s="37">
        <v>106.6</v>
      </c>
      <c r="V132" s="37">
        <v>108.3</v>
      </c>
      <c r="W132" s="37">
        <v>107.6</v>
      </c>
      <c r="X132" s="37">
        <v>106.4</v>
      </c>
      <c r="Y132" s="37">
        <v>105.1</v>
      </c>
      <c r="Z132" s="37">
        <v>105.4</v>
      </c>
      <c r="AA132" s="37">
        <v>107.4</v>
      </c>
      <c r="AB132" s="37">
        <v>102.8</v>
      </c>
      <c r="AC132" s="37">
        <v>105.8</v>
      </c>
      <c r="AD132" s="37">
        <v>109.3</v>
      </c>
    </row>
    <row r="133" spans="1:30" x14ac:dyDescent="0.3">
      <c r="A133" s="11" t="s">
        <v>34</v>
      </c>
      <c r="B133" s="11">
        <v>2013</v>
      </c>
      <c r="C133" s="11" t="s">
        <v>40</v>
      </c>
      <c r="D133" s="37">
        <v>114.8</v>
      </c>
      <c r="E133" s="37">
        <v>116.4</v>
      </c>
      <c r="F133" s="37">
        <v>111.9</v>
      </c>
      <c r="G133" s="37">
        <v>108.9</v>
      </c>
      <c r="H133" s="37">
        <f t="shared" si="3"/>
        <v>108.9</v>
      </c>
      <c r="I133" s="37">
        <v>111.7</v>
      </c>
      <c r="J133" s="37">
        <v>140</v>
      </c>
      <c r="K133" s="37">
        <v>106.4</v>
      </c>
      <c r="L133" s="37">
        <v>103.3</v>
      </c>
      <c r="M133" s="37">
        <v>106.8</v>
      </c>
      <c r="N133" s="37">
        <v>109.6</v>
      </c>
      <c r="O133" s="37">
        <v>112.6</v>
      </c>
      <c r="P133" s="37">
        <v>114.7</v>
      </c>
      <c r="Q133" s="37">
        <v>110.3</v>
      </c>
      <c r="R133" s="37">
        <v>110.2</v>
      </c>
      <c r="S133" s="37">
        <v>108.8</v>
      </c>
      <c r="T133" s="37">
        <v>110</v>
      </c>
      <c r="U133" s="37">
        <v>107.7</v>
      </c>
      <c r="V133" s="37">
        <v>109.2</v>
      </c>
      <c r="W133" s="37">
        <v>108.2</v>
      </c>
      <c r="X133" s="37">
        <v>107</v>
      </c>
      <c r="Y133" s="37">
        <v>107.1</v>
      </c>
      <c r="Z133" s="37">
        <v>106.1</v>
      </c>
      <c r="AA133" s="37">
        <v>109.1</v>
      </c>
      <c r="AB133" s="37">
        <v>102.8</v>
      </c>
      <c r="AC133" s="37">
        <v>106.9</v>
      </c>
      <c r="AD133" s="37">
        <v>111</v>
      </c>
    </row>
    <row r="134" spans="1:30" x14ac:dyDescent="0.3">
      <c r="A134" s="11" t="s">
        <v>34</v>
      </c>
      <c r="B134" s="11">
        <v>2013</v>
      </c>
      <c r="C134" s="11" t="s">
        <v>41</v>
      </c>
      <c r="D134" s="37">
        <v>115.6</v>
      </c>
      <c r="E134" s="37">
        <v>117.2</v>
      </c>
      <c r="F134" s="37">
        <v>111.7</v>
      </c>
      <c r="G134" s="37">
        <v>109.6</v>
      </c>
      <c r="H134" s="37">
        <f t="shared" si="3"/>
        <v>109.6</v>
      </c>
      <c r="I134" s="37">
        <v>109.8</v>
      </c>
      <c r="J134" s="37">
        <v>151.80000000000001</v>
      </c>
      <c r="K134" s="37">
        <v>106.5</v>
      </c>
      <c r="L134" s="37">
        <v>103.1</v>
      </c>
      <c r="M134" s="37">
        <v>107.4</v>
      </c>
      <c r="N134" s="37">
        <v>110.2</v>
      </c>
      <c r="O134" s="37">
        <v>113.4</v>
      </c>
      <c r="P134" s="37">
        <v>116.6</v>
      </c>
      <c r="Q134" s="37">
        <v>111.2</v>
      </c>
      <c r="R134" s="37">
        <v>111</v>
      </c>
      <c r="S134" s="37">
        <v>109.4</v>
      </c>
      <c r="T134" s="37">
        <v>110.7</v>
      </c>
      <c r="U134" s="37">
        <v>108.9</v>
      </c>
      <c r="V134" s="37">
        <v>109.7</v>
      </c>
      <c r="W134" s="37">
        <v>108.7</v>
      </c>
      <c r="X134" s="37">
        <v>107.5</v>
      </c>
      <c r="Y134" s="37">
        <v>108</v>
      </c>
      <c r="Z134" s="37">
        <v>106.6</v>
      </c>
      <c r="AA134" s="37">
        <v>109.9</v>
      </c>
      <c r="AB134" s="37">
        <v>105.4</v>
      </c>
      <c r="AC134" s="37">
        <v>107.9</v>
      </c>
      <c r="AD134" s="37">
        <v>112.4</v>
      </c>
    </row>
    <row r="135" spans="1:30" x14ac:dyDescent="0.3">
      <c r="A135" s="11" t="s">
        <v>34</v>
      </c>
      <c r="B135" s="11">
        <v>2013</v>
      </c>
      <c r="C135" s="11" t="s">
        <v>42</v>
      </c>
      <c r="D135" s="37">
        <v>116.4</v>
      </c>
      <c r="E135" s="37">
        <v>116.9</v>
      </c>
      <c r="F135" s="37">
        <v>112.3</v>
      </c>
      <c r="G135" s="37">
        <v>110.5</v>
      </c>
      <c r="H135" s="37">
        <f t="shared" si="3"/>
        <v>110.5</v>
      </c>
      <c r="I135" s="37">
        <v>107.3</v>
      </c>
      <c r="J135" s="37">
        <v>160.9</v>
      </c>
      <c r="K135" s="37">
        <v>107.1</v>
      </c>
      <c r="L135" s="37">
        <v>103.1</v>
      </c>
      <c r="M135" s="37">
        <v>108.3</v>
      </c>
      <c r="N135" s="37">
        <v>110.7</v>
      </c>
      <c r="O135" s="37">
        <v>114.6</v>
      </c>
      <c r="P135" s="37">
        <v>118.3</v>
      </c>
      <c r="Q135" s="37">
        <v>112</v>
      </c>
      <c r="R135" s="37">
        <v>112.2</v>
      </c>
      <c r="S135" s="37">
        <v>110.4</v>
      </c>
      <c r="T135" s="37">
        <v>111.9</v>
      </c>
      <c r="U135" s="37">
        <v>109.7</v>
      </c>
      <c r="V135" s="37">
        <v>110.5</v>
      </c>
      <c r="W135" s="37">
        <v>109.6</v>
      </c>
      <c r="X135" s="37">
        <v>108.1</v>
      </c>
      <c r="Y135" s="37">
        <v>109.9</v>
      </c>
      <c r="Z135" s="37">
        <v>107.5</v>
      </c>
      <c r="AA135" s="37">
        <v>110.6</v>
      </c>
      <c r="AB135" s="37">
        <v>106.8</v>
      </c>
      <c r="AC135" s="37">
        <v>109</v>
      </c>
      <c r="AD135" s="37">
        <v>113.7</v>
      </c>
    </row>
    <row r="136" spans="1:30" x14ac:dyDescent="0.3">
      <c r="A136" s="11" t="s">
        <v>34</v>
      </c>
      <c r="B136" s="11">
        <v>2013</v>
      </c>
      <c r="C136" s="11" t="s">
        <v>43</v>
      </c>
      <c r="D136" s="37">
        <v>117.1</v>
      </c>
      <c r="E136" s="37">
        <v>116.3</v>
      </c>
      <c r="F136" s="37">
        <v>113.3</v>
      </c>
      <c r="G136" s="37">
        <v>111.2</v>
      </c>
      <c r="H136" s="37">
        <f t="shared" si="3"/>
        <v>111.2</v>
      </c>
      <c r="I136" s="37">
        <v>109.9</v>
      </c>
      <c r="J136" s="37">
        <v>171.2</v>
      </c>
      <c r="K136" s="37">
        <v>107.3</v>
      </c>
      <c r="L136" s="37">
        <v>102.7</v>
      </c>
      <c r="M136" s="37">
        <v>108.7</v>
      </c>
      <c r="N136" s="37">
        <v>111.2</v>
      </c>
      <c r="O136" s="37">
        <v>115.4</v>
      </c>
      <c r="P136" s="37">
        <v>120.2</v>
      </c>
      <c r="Q136" s="37">
        <v>112.5</v>
      </c>
      <c r="R136" s="37">
        <v>113.2</v>
      </c>
      <c r="S136" s="37">
        <v>111.2</v>
      </c>
      <c r="T136" s="37">
        <v>112.8</v>
      </c>
      <c r="U136" s="37">
        <v>110.5</v>
      </c>
      <c r="V136" s="37">
        <v>110.9</v>
      </c>
      <c r="W136" s="37">
        <v>110.3</v>
      </c>
      <c r="X136" s="37">
        <v>108.6</v>
      </c>
      <c r="Y136" s="37">
        <v>109.5</v>
      </c>
      <c r="Z136" s="37">
        <v>108.1</v>
      </c>
      <c r="AA136" s="37">
        <v>110.8</v>
      </c>
      <c r="AB136" s="37">
        <v>107.4</v>
      </c>
      <c r="AC136" s="37">
        <v>109.2</v>
      </c>
      <c r="AD136" s="37">
        <v>114.8</v>
      </c>
    </row>
    <row r="137" spans="1:30" x14ac:dyDescent="0.3">
      <c r="A137" s="11" t="s">
        <v>34</v>
      </c>
      <c r="B137" s="11">
        <v>2013</v>
      </c>
      <c r="C137" s="11" t="s">
        <v>45</v>
      </c>
      <c r="D137" s="37">
        <v>118.1</v>
      </c>
      <c r="E137" s="37">
        <v>115.4</v>
      </c>
      <c r="F137" s="37">
        <v>118.7</v>
      </c>
      <c r="G137" s="37">
        <v>112.5</v>
      </c>
      <c r="H137" s="37">
        <f t="shared" si="3"/>
        <v>112.5</v>
      </c>
      <c r="I137" s="37">
        <v>113.5</v>
      </c>
      <c r="J137" s="37">
        <v>183.1</v>
      </c>
      <c r="K137" s="37">
        <v>108.2</v>
      </c>
      <c r="L137" s="37">
        <v>102.2</v>
      </c>
      <c r="M137" s="37">
        <v>109.4</v>
      </c>
      <c r="N137" s="37">
        <v>111.8</v>
      </c>
      <c r="O137" s="37">
        <v>116.5</v>
      </c>
      <c r="P137" s="37">
        <v>122.6</v>
      </c>
      <c r="Q137" s="37">
        <v>113.1</v>
      </c>
      <c r="R137" s="37">
        <v>114.2</v>
      </c>
      <c r="S137" s="37">
        <v>111.9</v>
      </c>
      <c r="T137" s="37">
        <v>113.8</v>
      </c>
      <c r="U137" s="37">
        <v>111.1</v>
      </c>
      <c r="V137" s="37">
        <v>111.6</v>
      </c>
      <c r="W137" s="37">
        <v>111.1</v>
      </c>
      <c r="X137" s="37">
        <v>109.3</v>
      </c>
      <c r="Y137" s="37">
        <v>109.5</v>
      </c>
      <c r="Z137" s="37">
        <v>108.6</v>
      </c>
      <c r="AA137" s="37">
        <v>111.2</v>
      </c>
      <c r="AB137" s="37">
        <v>108.1</v>
      </c>
      <c r="AC137" s="37">
        <v>109.7</v>
      </c>
      <c r="AD137" s="37">
        <v>116.3</v>
      </c>
    </row>
    <row r="138" spans="1:30" x14ac:dyDescent="0.3">
      <c r="A138" s="11" t="s">
        <v>34</v>
      </c>
      <c r="B138" s="11">
        <v>2013</v>
      </c>
      <c r="C138" s="11" t="s">
        <v>46</v>
      </c>
      <c r="D138" s="37">
        <v>119.1</v>
      </c>
      <c r="E138" s="37">
        <v>116.7</v>
      </c>
      <c r="F138" s="37">
        <v>123.5</v>
      </c>
      <c r="G138" s="37">
        <v>113.4</v>
      </c>
      <c r="H138" s="37">
        <f t="shared" si="3"/>
        <v>113.4</v>
      </c>
      <c r="I138" s="37">
        <v>113.3</v>
      </c>
      <c r="J138" s="37">
        <v>145.4</v>
      </c>
      <c r="K138" s="37">
        <v>108.7</v>
      </c>
      <c r="L138" s="37">
        <v>101.5</v>
      </c>
      <c r="M138" s="37">
        <v>110.5</v>
      </c>
      <c r="N138" s="37">
        <v>112.1</v>
      </c>
      <c r="O138" s="37">
        <v>117.4</v>
      </c>
      <c r="P138" s="37">
        <v>118.4</v>
      </c>
      <c r="Q138" s="37">
        <v>114</v>
      </c>
      <c r="R138" s="37">
        <v>115.2</v>
      </c>
      <c r="S138" s="37">
        <v>112.7</v>
      </c>
      <c r="T138" s="37">
        <v>114.8</v>
      </c>
      <c r="U138" s="37">
        <v>110.7</v>
      </c>
      <c r="V138" s="37">
        <v>111.9</v>
      </c>
      <c r="W138" s="37">
        <v>111.7</v>
      </c>
      <c r="X138" s="37">
        <v>109.7</v>
      </c>
      <c r="Y138" s="37">
        <v>109.8</v>
      </c>
      <c r="Z138" s="37">
        <v>109</v>
      </c>
      <c r="AA138" s="37">
        <v>111.5</v>
      </c>
      <c r="AB138" s="37">
        <v>107.9</v>
      </c>
      <c r="AC138" s="37">
        <v>110</v>
      </c>
      <c r="AD138" s="37">
        <v>114.5</v>
      </c>
    </row>
    <row r="139" spans="1:30" x14ac:dyDescent="0.3">
      <c r="A139" s="11" t="s">
        <v>34</v>
      </c>
      <c r="B139" s="11">
        <v>2014</v>
      </c>
      <c r="C139" s="11" t="s">
        <v>31</v>
      </c>
      <c r="D139" s="37">
        <v>119.6</v>
      </c>
      <c r="E139" s="37">
        <v>118.8</v>
      </c>
      <c r="F139" s="37">
        <v>124.1</v>
      </c>
      <c r="G139" s="37">
        <v>114.1</v>
      </c>
      <c r="H139" s="37">
        <f t="shared" si="3"/>
        <v>114.1</v>
      </c>
      <c r="I139" s="37">
        <v>113.9</v>
      </c>
      <c r="J139" s="37">
        <v>122.2</v>
      </c>
      <c r="K139" s="37">
        <v>108.9</v>
      </c>
      <c r="L139" s="37">
        <v>100.2</v>
      </c>
      <c r="M139" s="37">
        <v>111</v>
      </c>
      <c r="N139" s="37">
        <v>112.3</v>
      </c>
      <c r="O139" s="37">
        <v>118.1</v>
      </c>
      <c r="P139" s="37">
        <v>115.8</v>
      </c>
      <c r="Q139" s="37">
        <v>114.5</v>
      </c>
      <c r="R139" s="37">
        <v>115.8</v>
      </c>
      <c r="S139" s="37">
        <v>113.2</v>
      </c>
      <c r="T139" s="37">
        <v>115.4</v>
      </c>
      <c r="U139" s="37">
        <v>111.6</v>
      </c>
      <c r="V139" s="37">
        <v>112.2</v>
      </c>
      <c r="W139" s="37">
        <v>112.3</v>
      </c>
      <c r="X139" s="37">
        <v>110.3</v>
      </c>
      <c r="Y139" s="37">
        <v>110.7</v>
      </c>
      <c r="Z139" s="37">
        <v>109.7</v>
      </c>
      <c r="AA139" s="37">
        <v>111.6</v>
      </c>
      <c r="AB139" s="37">
        <v>108.2</v>
      </c>
      <c r="AC139" s="37">
        <v>110.6</v>
      </c>
      <c r="AD139" s="37">
        <v>113.6</v>
      </c>
    </row>
    <row r="140" spans="1:30" x14ac:dyDescent="0.3">
      <c r="A140" s="11" t="s">
        <v>34</v>
      </c>
      <c r="B140" s="11">
        <v>2014</v>
      </c>
      <c r="C140" s="11" t="s">
        <v>35</v>
      </c>
      <c r="D140" s="37">
        <v>120.2</v>
      </c>
      <c r="E140" s="37">
        <v>119.2</v>
      </c>
      <c r="F140" s="37">
        <v>122.5</v>
      </c>
      <c r="G140" s="37">
        <v>115.1</v>
      </c>
      <c r="H140" s="37">
        <f t="shared" si="3"/>
        <v>115.1</v>
      </c>
      <c r="I140" s="37">
        <v>115.4</v>
      </c>
      <c r="J140" s="37">
        <v>114.5</v>
      </c>
      <c r="K140" s="37">
        <v>109.3</v>
      </c>
      <c r="L140" s="37">
        <v>99.2</v>
      </c>
      <c r="M140" s="37">
        <v>111.4</v>
      </c>
      <c r="N140" s="37">
        <v>112.6</v>
      </c>
      <c r="O140" s="37">
        <v>118.8</v>
      </c>
      <c r="P140" s="37">
        <v>115.3</v>
      </c>
      <c r="Q140" s="37">
        <v>114.7</v>
      </c>
      <c r="R140" s="37">
        <v>116.4</v>
      </c>
      <c r="S140" s="37">
        <v>113.3</v>
      </c>
      <c r="T140" s="37">
        <v>115.9</v>
      </c>
      <c r="U140" s="37">
        <v>112.5</v>
      </c>
      <c r="V140" s="37">
        <v>112.4</v>
      </c>
      <c r="W140" s="37">
        <v>112.8</v>
      </c>
      <c r="X140" s="37">
        <v>110.7</v>
      </c>
      <c r="Y140" s="37">
        <v>111.1</v>
      </c>
      <c r="Z140" s="37">
        <v>110.1</v>
      </c>
      <c r="AA140" s="37">
        <v>111.8</v>
      </c>
      <c r="AB140" s="37">
        <v>108.7</v>
      </c>
      <c r="AC140" s="37">
        <v>110.9</v>
      </c>
      <c r="AD140" s="37">
        <v>113.6</v>
      </c>
    </row>
    <row r="141" spans="1:30" x14ac:dyDescent="0.3">
      <c r="A141" s="11" t="s">
        <v>34</v>
      </c>
      <c r="B141" s="11">
        <v>2014</v>
      </c>
      <c r="C141" s="11" t="s">
        <v>47</v>
      </c>
      <c r="D141" s="37">
        <v>120.7</v>
      </c>
      <c r="E141" s="37">
        <v>119.3</v>
      </c>
      <c r="F141" s="37">
        <v>121</v>
      </c>
      <c r="G141" s="37">
        <v>116.1</v>
      </c>
      <c r="H141" s="37">
        <f t="shared" si="3"/>
        <v>116.1</v>
      </c>
      <c r="I141" s="37">
        <v>118.7</v>
      </c>
      <c r="J141" s="37">
        <v>116.3</v>
      </c>
      <c r="K141" s="37">
        <v>109.8</v>
      </c>
      <c r="L141" s="37">
        <v>99.6</v>
      </c>
      <c r="M141" s="37">
        <v>111.8</v>
      </c>
      <c r="N141" s="37">
        <v>112.7</v>
      </c>
      <c r="O141" s="37">
        <v>119.3</v>
      </c>
      <c r="P141" s="37">
        <v>116.1</v>
      </c>
      <c r="Q141" s="37">
        <v>115.2</v>
      </c>
      <c r="R141" s="37">
        <v>116.8</v>
      </c>
      <c r="S141" s="37">
        <v>113.7</v>
      </c>
      <c r="T141" s="37">
        <v>116.4</v>
      </c>
      <c r="U141" s="37">
        <v>113.2</v>
      </c>
      <c r="V141" s="37">
        <v>112.5</v>
      </c>
      <c r="W141" s="37">
        <v>113.2</v>
      </c>
      <c r="X141" s="37">
        <v>111.2</v>
      </c>
      <c r="Y141" s="37">
        <v>111.4</v>
      </c>
      <c r="Z141" s="37">
        <v>110.6</v>
      </c>
      <c r="AA141" s="37">
        <v>112</v>
      </c>
      <c r="AB141" s="37">
        <v>109</v>
      </c>
      <c r="AC141" s="37">
        <v>111.3</v>
      </c>
      <c r="AD141" s="37">
        <v>114.2</v>
      </c>
    </row>
    <row r="142" spans="1:30" x14ac:dyDescent="0.3">
      <c r="A142" s="11" t="s">
        <v>34</v>
      </c>
      <c r="B142" s="11">
        <v>2014</v>
      </c>
      <c r="C142" s="11" t="s">
        <v>37</v>
      </c>
      <c r="D142" s="37">
        <v>120.9</v>
      </c>
      <c r="E142" s="37">
        <v>119.9</v>
      </c>
      <c r="F142" s="37">
        <v>116.2</v>
      </c>
      <c r="G142" s="37">
        <v>117</v>
      </c>
      <c r="H142" s="37">
        <f t="shared" si="3"/>
        <v>117</v>
      </c>
      <c r="I142" s="37">
        <v>126.1</v>
      </c>
      <c r="J142" s="37">
        <v>120.7</v>
      </c>
      <c r="K142" s="37">
        <v>111</v>
      </c>
      <c r="L142" s="37">
        <v>101.8</v>
      </c>
      <c r="M142" s="37">
        <v>112.6</v>
      </c>
      <c r="N142" s="37">
        <v>113.2</v>
      </c>
      <c r="O142" s="37">
        <v>119.8</v>
      </c>
      <c r="P142" s="37">
        <v>117.6</v>
      </c>
      <c r="Q142" s="37">
        <v>116</v>
      </c>
      <c r="R142" s="37">
        <v>117.4</v>
      </c>
      <c r="S142" s="37">
        <v>114.6</v>
      </c>
      <c r="T142" s="37">
        <v>117</v>
      </c>
      <c r="U142" s="37">
        <v>113.9</v>
      </c>
      <c r="V142" s="37">
        <v>112.5</v>
      </c>
      <c r="W142" s="37">
        <v>113.6</v>
      </c>
      <c r="X142" s="37">
        <v>111.5</v>
      </c>
      <c r="Y142" s="37">
        <v>111.2</v>
      </c>
      <c r="Z142" s="37">
        <v>110.9</v>
      </c>
      <c r="AA142" s="37">
        <v>112.7</v>
      </c>
      <c r="AB142" s="37">
        <v>109</v>
      </c>
      <c r="AC142" s="37">
        <v>111.5</v>
      </c>
      <c r="AD142" s="37">
        <v>115.1</v>
      </c>
    </row>
    <row r="143" spans="1:30" x14ac:dyDescent="0.3">
      <c r="A143" s="11" t="s">
        <v>34</v>
      </c>
      <c r="B143" s="11">
        <v>2014</v>
      </c>
      <c r="C143" s="11" t="s">
        <v>38</v>
      </c>
      <c r="D143" s="37">
        <v>121.1</v>
      </c>
      <c r="E143" s="37">
        <v>121.6</v>
      </c>
      <c r="F143" s="37">
        <v>115.9</v>
      </c>
      <c r="G143" s="37">
        <v>118.4</v>
      </c>
      <c r="H143" s="37">
        <f t="shared" si="3"/>
        <v>118.4</v>
      </c>
      <c r="I143" s="37">
        <v>127.7</v>
      </c>
      <c r="J143" s="37">
        <v>125</v>
      </c>
      <c r="K143" s="37">
        <v>111.9</v>
      </c>
      <c r="L143" s="37">
        <v>102.8</v>
      </c>
      <c r="M143" s="37">
        <v>113.4</v>
      </c>
      <c r="N143" s="37">
        <v>113.7</v>
      </c>
      <c r="O143" s="37">
        <v>120.4</v>
      </c>
      <c r="P143" s="37">
        <v>118.9</v>
      </c>
      <c r="Q143" s="37">
        <v>116.8</v>
      </c>
      <c r="R143" s="37">
        <v>118</v>
      </c>
      <c r="S143" s="37">
        <v>115.2</v>
      </c>
      <c r="T143" s="37">
        <v>117.6</v>
      </c>
      <c r="U143" s="37">
        <v>114.3</v>
      </c>
      <c r="V143" s="37">
        <v>112.5</v>
      </c>
      <c r="W143" s="37">
        <v>114.1</v>
      </c>
      <c r="X143" s="37">
        <v>111.8</v>
      </c>
      <c r="Y143" s="37">
        <v>111.3</v>
      </c>
      <c r="Z143" s="37">
        <v>111.2</v>
      </c>
      <c r="AA143" s="37">
        <v>113</v>
      </c>
      <c r="AB143" s="37">
        <v>109.1</v>
      </c>
      <c r="AC143" s="37">
        <v>111.8</v>
      </c>
      <c r="AD143" s="37">
        <v>115.8</v>
      </c>
    </row>
    <row r="144" spans="1:30" x14ac:dyDescent="0.3">
      <c r="A144" s="11" t="s">
        <v>34</v>
      </c>
      <c r="B144" s="11">
        <v>2014</v>
      </c>
      <c r="C144" s="11" t="s">
        <v>39</v>
      </c>
      <c r="D144" s="37">
        <v>121.5</v>
      </c>
      <c r="E144" s="37">
        <v>123.1</v>
      </c>
      <c r="F144" s="37">
        <v>115.8</v>
      </c>
      <c r="G144" s="37">
        <v>119.7</v>
      </c>
      <c r="H144" s="37">
        <f t="shared" si="3"/>
        <v>119.7</v>
      </c>
      <c r="I144" s="37">
        <v>128.30000000000001</v>
      </c>
      <c r="J144" s="37">
        <v>132.1</v>
      </c>
      <c r="K144" s="37">
        <v>112.4</v>
      </c>
      <c r="L144" s="37">
        <v>102.9</v>
      </c>
      <c r="M144" s="37">
        <v>114.3</v>
      </c>
      <c r="N144" s="37">
        <v>114.2</v>
      </c>
      <c r="O144" s="37">
        <v>121.2</v>
      </c>
      <c r="P144" s="37">
        <v>120.4</v>
      </c>
      <c r="Q144" s="37">
        <v>117.8</v>
      </c>
      <c r="R144" s="37">
        <v>118.8</v>
      </c>
      <c r="S144" s="37">
        <v>115.6</v>
      </c>
      <c r="T144" s="37">
        <v>118.3</v>
      </c>
      <c r="U144" s="37">
        <v>113.9</v>
      </c>
      <c r="V144" s="37">
        <v>113.2</v>
      </c>
      <c r="W144" s="37">
        <v>114.6</v>
      </c>
      <c r="X144" s="37">
        <v>112.3</v>
      </c>
      <c r="Y144" s="37">
        <v>111.8</v>
      </c>
      <c r="Z144" s="37">
        <v>111.6</v>
      </c>
      <c r="AA144" s="37">
        <v>114.8</v>
      </c>
      <c r="AB144" s="37">
        <v>108.3</v>
      </c>
      <c r="AC144" s="37">
        <v>112.3</v>
      </c>
      <c r="AD144" s="37">
        <v>116.7</v>
      </c>
    </row>
    <row r="145" spans="1:30" x14ac:dyDescent="0.3">
      <c r="A145" s="11" t="s">
        <v>34</v>
      </c>
      <c r="B145" s="11">
        <v>2014</v>
      </c>
      <c r="C145" s="11" t="s">
        <v>40</v>
      </c>
      <c r="D145" s="37">
        <v>122.4</v>
      </c>
      <c r="E145" s="37">
        <v>123.9</v>
      </c>
      <c r="F145" s="37">
        <v>117.8</v>
      </c>
      <c r="G145" s="37">
        <v>121</v>
      </c>
      <c r="H145" s="37">
        <f t="shared" si="3"/>
        <v>121</v>
      </c>
      <c r="I145" s="37">
        <v>131.19999999999999</v>
      </c>
      <c r="J145" s="37">
        <v>157.69999999999999</v>
      </c>
      <c r="K145" s="37">
        <v>113.2</v>
      </c>
      <c r="L145" s="37">
        <v>104.1</v>
      </c>
      <c r="M145" s="37">
        <v>115.5</v>
      </c>
      <c r="N145" s="37">
        <v>114.8</v>
      </c>
      <c r="O145" s="37">
        <v>122.1</v>
      </c>
      <c r="P145" s="37">
        <v>124.7</v>
      </c>
      <c r="Q145" s="37">
        <v>118.8</v>
      </c>
      <c r="R145" s="37">
        <v>119.6</v>
      </c>
      <c r="S145" s="37">
        <v>116.3</v>
      </c>
      <c r="T145" s="37">
        <v>119.1</v>
      </c>
      <c r="U145" s="37">
        <v>114.8</v>
      </c>
      <c r="V145" s="37">
        <v>113.9</v>
      </c>
      <c r="W145" s="37">
        <v>115.2</v>
      </c>
      <c r="X145" s="37">
        <v>112.7</v>
      </c>
      <c r="Y145" s="37">
        <v>113.1</v>
      </c>
      <c r="Z145" s="37">
        <v>112.1</v>
      </c>
      <c r="AA145" s="37">
        <v>116.8</v>
      </c>
      <c r="AB145" s="37">
        <v>109.2</v>
      </c>
      <c r="AC145" s="37">
        <v>113.3</v>
      </c>
      <c r="AD145" s="37">
        <v>119.2</v>
      </c>
    </row>
    <row r="146" spans="1:30" x14ac:dyDescent="0.3">
      <c r="A146" s="11" t="s">
        <v>34</v>
      </c>
      <c r="B146" s="11">
        <v>2014</v>
      </c>
      <c r="C146" s="11" t="s">
        <v>41</v>
      </c>
      <c r="D146" s="37">
        <v>122.7</v>
      </c>
      <c r="E146" s="37">
        <v>124.4</v>
      </c>
      <c r="F146" s="37">
        <v>117.3</v>
      </c>
      <c r="G146" s="37">
        <v>122</v>
      </c>
      <c r="H146" s="37">
        <f t="shared" si="3"/>
        <v>122</v>
      </c>
      <c r="I146" s="37">
        <v>131.1</v>
      </c>
      <c r="J146" s="37">
        <v>168.2</v>
      </c>
      <c r="K146" s="37">
        <v>114.5</v>
      </c>
      <c r="L146" s="37">
        <v>104.3</v>
      </c>
      <c r="M146" s="37">
        <v>117.1</v>
      </c>
      <c r="N146" s="37">
        <v>115.2</v>
      </c>
      <c r="O146" s="37">
        <v>123.1</v>
      </c>
      <c r="P146" s="37">
        <v>126.6</v>
      </c>
      <c r="Q146" s="37">
        <v>119.9</v>
      </c>
      <c r="R146" s="37">
        <v>120</v>
      </c>
      <c r="S146" s="37">
        <v>116.8</v>
      </c>
      <c r="T146" s="37">
        <v>119.6</v>
      </c>
      <c r="U146" s="37">
        <v>115.5</v>
      </c>
      <c r="V146" s="37">
        <v>114</v>
      </c>
      <c r="W146" s="37">
        <v>115.6</v>
      </c>
      <c r="X146" s="37">
        <v>113.3</v>
      </c>
      <c r="Y146" s="37">
        <v>112.8</v>
      </c>
      <c r="Z146" s="37">
        <v>112.6</v>
      </c>
      <c r="AA146" s="37">
        <v>118</v>
      </c>
      <c r="AB146" s="37">
        <v>109.9</v>
      </c>
      <c r="AC146" s="37">
        <v>113.7</v>
      </c>
      <c r="AD146" s="37">
        <v>120.3</v>
      </c>
    </row>
    <row r="147" spans="1:30" x14ac:dyDescent="0.3">
      <c r="A147" s="11" t="s">
        <v>34</v>
      </c>
      <c r="B147" s="11">
        <v>2014</v>
      </c>
      <c r="C147" s="11" t="s">
        <v>42</v>
      </c>
      <c r="D147" s="37">
        <v>122.9</v>
      </c>
      <c r="E147" s="37">
        <v>123.5</v>
      </c>
      <c r="F147" s="37">
        <v>117.3</v>
      </c>
      <c r="G147" s="37">
        <v>122.7</v>
      </c>
      <c r="H147" s="37">
        <f t="shared" si="3"/>
        <v>122.7</v>
      </c>
      <c r="I147" s="37">
        <v>127.3</v>
      </c>
      <c r="J147" s="37">
        <v>162.1</v>
      </c>
      <c r="K147" s="37">
        <v>115.6</v>
      </c>
      <c r="L147" s="37">
        <v>103.8</v>
      </c>
      <c r="M147" s="37">
        <v>117.6</v>
      </c>
      <c r="N147" s="37">
        <v>115.8</v>
      </c>
      <c r="O147" s="37">
        <v>123.8</v>
      </c>
      <c r="P147" s="37">
        <v>125.8</v>
      </c>
      <c r="Q147" s="37">
        <v>120.8</v>
      </c>
      <c r="R147" s="37">
        <v>120.7</v>
      </c>
      <c r="S147" s="37">
        <v>117.2</v>
      </c>
      <c r="T147" s="37">
        <v>120.1</v>
      </c>
      <c r="U147" s="37">
        <v>116.1</v>
      </c>
      <c r="V147" s="37">
        <v>114.3</v>
      </c>
      <c r="W147" s="37">
        <v>116.1</v>
      </c>
      <c r="X147" s="37">
        <v>113.7</v>
      </c>
      <c r="Y147" s="37">
        <v>112</v>
      </c>
      <c r="Z147" s="37">
        <v>113.1</v>
      </c>
      <c r="AA147" s="37">
        <v>118.6</v>
      </c>
      <c r="AB147" s="37">
        <v>109.5</v>
      </c>
      <c r="AC147" s="37">
        <v>113.7</v>
      </c>
      <c r="AD147" s="37">
        <v>120.1</v>
      </c>
    </row>
    <row r="148" spans="1:30" x14ac:dyDescent="0.3">
      <c r="A148" s="11" t="s">
        <v>34</v>
      </c>
      <c r="B148" s="11">
        <v>2014</v>
      </c>
      <c r="C148" s="11" t="s">
        <v>43</v>
      </c>
      <c r="D148" s="37">
        <v>123.2</v>
      </c>
      <c r="E148" s="37">
        <v>123.8</v>
      </c>
      <c r="F148" s="37">
        <v>118.1</v>
      </c>
      <c r="G148" s="37">
        <v>123.2</v>
      </c>
      <c r="H148" s="37">
        <f t="shared" si="3"/>
        <v>123.2</v>
      </c>
      <c r="I148" s="37">
        <v>126.4</v>
      </c>
      <c r="J148" s="37">
        <v>156.80000000000001</v>
      </c>
      <c r="K148" s="37">
        <v>116.1</v>
      </c>
      <c r="L148" s="37">
        <v>103.1</v>
      </c>
      <c r="M148" s="37">
        <v>118.1</v>
      </c>
      <c r="N148" s="37">
        <v>116.1</v>
      </c>
      <c r="O148" s="37">
        <v>124.5</v>
      </c>
      <c r="P148" s="37">
        <v>125.4</v>
      </c>
      <c r="Q148" s="37">
        <v>121.1</v>
      </c>
      <c r="R148" s="37">
        <v>121.5</v>
      </c>
      <c r="S148" s="37">
        <v>118.1</v>
      </c>
      <c r="T148" s="37">
        <v>121</v>
      </c>
      <c r="U148" s="37">
        <v>116.7</v>
      </c>
      <c r="V148" s="37">
        <v>114.7</v>
      </c>
      <c r="W148" s="37">
        <v>116.7</v>
      </c>
      <c r="X148" s="37">
        <v>114.3</v>
      </c>
      <c r="Y148" s="37">
        <v>111.8</v>
      </c>
      <c r="Z148" s="37">
        <v>113.3</v>
      </c>
      <c r="AA148" s="37">
        <v>118.8</v>
      </c>
      <c r="AB148" s="37">
        <v>109.6</v>
      </c>
      <c r="AC148" s="37">
        <v>113.9</v>
      </c>
      <c r="AD148" s="37">
        <v>120.1</v>
      </c>
    </row>
    <row r="149" spans="1:30" x14ac:dyDescent="0.3">
      <c r="A149" s="11" t="s">
        <v>34</v>
      </c>
      <c r="B149" s="11">
        <v>2014</v>
      </c>
      <c r="C149" s="11" t="s">
        <v>45</v>
      </c>
      <c r="D149" s="37">
        <v>123.3</v>
      </c>
      <c r="E149" s="37">
        <v>123.7</v>
      </c>
      <c r="F149" s="37">
        <v>121</v>
      </c>
      <c r="G149" s="37">
        <v>124.2</v>
      </c>
      <c r="H149" s="37">
        <f t="shared" si="3"/>
        <v>124.2</v>
      </c>
      <c r="I149" s="37">
        <v>125.7</v>
      </c>
      <c r="J149" s="37">
        <v>152.4</v>
      </c>
      <c r="K149" s="37">
        <v>117.2</v>
      </c>
      <c r="L149" s="37">
        <v>102.1</v>
      </c>
      <c r="M149" s="37">
        <v>118.7</v>
      </c>
      <c r="N149" s="37">
        <v>116.4</v>
      </c>
      <c r="O149" s="37">
        <v>125.6</v>
      </c>
      <c r="P149" s="37">
        <v>125.1</v>
      </c>
      <c r="Q149" s="37">
        <v>122.1</v>
      </c>
      <c r="R149" s="37">
        <v>122.1</v>
      </c>
      <c r="S149" s="37">
        <v>118.4</v>
      </c>
      <c r="T149" s="37">
        <v>121.6</v>
      </c>
      <c r="U149" s="37">
        <v>117.1</v>
      </c>
      <c r="V149" s="37">
        <v>115.5</v>
      </c>
      <c r="W149" s="37">
        <v>117.3</v>
      </c>
      <c r="X149" s="37">
        <v>114.8</v>
      </c>
      <c r="Y149" s="37">
        <v>110.8</v>
      </c>
      <c r="Z149" s="37">
        <v>113.7</v>
      </c>
      <c r="AA149" s="37">
        <v>119</v>
      </c>
      <c r="AB149" s="37">
        <v>109.1</v>
      </c>
      <c r="AC149" s="37">
        <v>113.8</v>
      </c>
      <c r="AD149" s="37">
        <v>120.1</v>
      </c>
    </row>
    <row r="150" spans="1:30" x14ac:dyDescent="0.3">
      <c r="A150" s="11" t="s">
        <v>34</v>
      </c>
      <c r="B150" s="11">
        <v>2014</v>
      </c>
      <c r="C150" s="11" t="s">
        <v>46</v>
      </c>
      <c r="D150" s="37">
        <v>122.9</v>
      </c>
      <c r="E150" s="37">
        <v>123.2</v>
      </c>
      <c r="F150" s="37">
        <v>123.5</v>
      </c>
      <c r="G150" s="37">
        <v>124.5</v>
      </c>
      <c r="H150" s="37">
        <f t="shared" si="3"/>
        <v>124.5</v>
      </c>
      <c r="I150" s="37">
        <v>125.7</v>
      </c>
      <c r="J150" s="37">
        <v>140.5</v>
      </c>
      <c r="K150" s="37">
        <v>117.6</v>
      </c>
      <c r="L150" s="37">
        <v>100.6</v>
      </c>
      <c r="M150" s="37">
        <v>119.1</v>
      </c>
      <c r="N150" s="37">
        <v>116.8</v>
      </c>
      <c r="O150" s="37">
        <v>126.1</v>
      </c>
      <c r="P150" s="37">
        <v>123.6</v>
      </c>
      <c r="Q150" s="37">
        <v>123</v>
      </c>
      <c r="R150" s="37">
        <v>122.6</v>
      </c>
      <c r="S150" s="37">
        <v>118.6</v>
      </c>
      <c r="T150" s="37">
        <v>122</v>
      </c>
      <c r="U150" s="37">
        <v>116.5</v>
      </c>
      <c r="V150" s="37">
        <v>115.7</v>
      </c>
      <c r="W150" s="37">
        <v>117.5</v>
      </c>
      <c r="X150" s="37">
        <v>115.1</v>
      </c>
      <c r="Y150" s="37">
        <v>110.1</v>
      </c>
      <c r="Z150" s="37">
        <v>113.9</v>
      </c>
      <c r="AA150" s="37">
        <v>119.5</v>
      </c>
      <c r="AB150" s="37">
        <v>109.8</v>
      </c>
      <c r="AC150" s="37">
        <v>113.8</v>
      </c>
      <c r="AD150" s="37">
        <v>119.4</v>
      </c>
    </row>
    <row r="151" spans="1:30" x14ac:dyDescent="0.3">
      <c r="A151" s="11" t="s">
        <v>34</v>
      </c>
      <c r="B151" s="11">
        <v>2015</v>
      </c>
      <c r="C151" s="11" t="s">
        <v>31</v>
      </c>
      <c r="D151" s="37">
        <v>123.4</v>
      </c>
      <c r="E151" s="37">
        <v>123.9</v>
      </c>
      <c r="F151" s="37">
        <v>123.8</v>
      </c>
      <c r="G151" s="37">
        <v>125</v>
      </c>
      <c r="H151" s="37">
        <f t="shared" si="3"/>
        <v>125</v>
      </c>
      <c r="I151" s="37">
        <v>126.2</v>
      </c>
      <c r="J151" s="37">
        <v>133</v>
      </c>
      <c r="K151" s="37">
        <v>119.1</v>
      </c>
      <c r="L151" s="37">
        <v>99</v>
      </c>
      <c r="M151" s="37">
        <v>120.3</v>
      </c>
      <c r="N151" s="37">
        <v>117.3</v>
      </c>
      <c r="O151" s="37">
        <v>126.7</v>
      </c>
      <c r="P151" s="37">
        <v>123.1</v>
      </c>
      <c r="Q151" s="37">
        <v>124</v>
      </c>
      <c r="R151" s="37">
        <v>123.1</v>
      </c>
      <c r="S151" s="37">
        <v>119.3</v>
      </c>
      <c r="T151" s="37">
        <v>122.5</v>
      </c>
      <c r="U151" s="37">
        <v>117.3</v>
      </c>
      <c r="V151" s="37">
        <v>116.5</v>
      </c>
      <c r="W151" s="37">
        <v>118.1</v>
      </c>
      <c r="X151" s="37">
        <v>115.5</v>
      </c>
      <c r="Y151" s="37">
        <v>109.4</v>
      </c>
      <c r="Z151" s="37">
        <v>114.3</v>
      </c>
      <c r="AA151" s="37">
        <v>119.7</v>
      </c>
      <c r="AB151" s="37">
        <v>110.7</v>
      </c>
      <c r="AC151" s="37">
        <v>114</v>
      </c>
      <c r="AD151" s="37">
        <v>119.5</v>
      </c>
    </row>
    <row r="152" spans="1:30" x14ac:dyDescent="0.3">
      <c r="A152" s="11" t="s">
        <v>34</v>
      </c>
      <c r="B152" s="11">
        <v>2015</v>
      </c>
      <c r="C152" s="11" t="s">
        <v>35</v>
      </c>
      <c r="D152" s="37">
        <v>123.7</v>
      </c>
      <c r="E152" s="37">
        <v>125.1</v>
      </c>
      <c r="F152" s="37">
        <v>121.1</v>
      </c>
      <c r="G152" s="37">
        <v>125.7</v>
      </c>
      <c r="H152" s="37">
        <f t="shared" si="3"/>
        <v>125.7</v>
      </c>
      <c r="I152" s="37">
        <v>125.8</v>
      </c>
      <c r="J152" s="37">
        <v>129.4</v>
      </c>
      <c r="K152" s="37">
        <v>120.9</v>
      </c>
      <c r="L152" s="37">
        <v>98.3</v>
      </c>
      <c r="M152" s="37">
        <v>121.6</v>
      </c>
      <c r="N152" s="37">
        <v>118</v>
      </c>
      <c r="O152" s="37">
        <v>127.6</v>
      </c>
      <c r="P152" s="37">
        <v>123.1</v>
      </c>
      <c r="Q152" s="37">
        <v>125.2</v>
      </c>
      <c r="R152" s="37">
        <v>123.8</v>
      </c>
      <c r="S152" s="37">
        <v>120.1</v>
      </c>
      <c r="T152" s="37">
        <v>123.3</v>
      </c>
      <c r="U152" s="37">
        <v>118.1</v>
      </c>
      <c r="V152" s="37">
        <v>117.7</v>
      </c>
      <c r="W152" s="37">
        <v>118.7</v>
      </c>
      <c r="X152" s="37">
        <v>116.3</v>
      </c>
      <c r="Y152" s="37">
        <v>108.7</v>
      </c>
      <c r="Z152" s="37">
        <v>114.9</v>
      </c>
      <c r="AA152" s="37">
        <v>119.7</v>
      </c>
      <c r="AB152" s="37">
        <v>111.2</v>
      </c>
      <c r="AC152" s="37">
        <v>114.1</v>
      </c>
      <c r="AD152" s="37">
        <v>119.7</v>
      </c>
    </row>
    <row r="153" spans="1:30" x14ac:dyDescent="0.3">
      <c r="A153" s="11" t="s">
        <v>34</v>
      </c>
      <c r="B153" s="11">
        <v>2015</v>
      </c>
      <c r="C153" s="11" t="s">
        <v>36</v>
      </c>
      <c r="D153" s="37">
        <v>123.5</v>
      </c>
      <c r="E153" s="37">
        <v>125.4</v>
      </c>
      <c r="F153" s="37">
        <v>116.8</v>
      </c>
      <c r="G153" s="37">
        <v>126</v>
      </c>
      <c r="H153" s="37">
        <f t="shared" si="3"/>
        <v>126</v>
      </c>
      <c r="I153" s="37">
        <v>127.6</v>
      </c>
      <c r="J153" s="37">
        <v>129.19999999999999</v>
      </c>
      <c r="K153" s="37">
        <v>122.4</v>
      </c>
      <c r="L153" s="37">
        <v>97</v>
      </c>
      <c r="M153" s="37">
        <v>122.1</v>
      </c>
      <c r="N153" s="37">
        <v>118.1</v>
      </c>
      <c r="O153" s="37">
        <v>128.4</v>
      </c>
      <c r="P153" s="37">
        <v>123.4</v>
      </c>
      <c r="Q153" s="37">
        <v>125.8</v>
      </c>
      <c r="R153" s="37">
        <v>124.3</v>
      </c>
      <c r="S153" s="37">
        <v>120.4</v>
      </c>
      <c r="T153" s="37">
        <v>123.7</v>
      </c>
      <c r="U153" s="37">
        <v>118.6</v>
      </c>
      <c r="V153" s="37">
        <v>118.3</v>
      </c>
      <c r="W153" s="37">
        <v>119.2</v>
      </c>
      <c r="X153" s="37">
        <v>116.7</v>
      </c>
      <c r="Y153" s="37">
        <v>109.9</v>
      </c>
      <c r="Z153" s="37">
        <v>115.4</v>
      </c>
      <c r="AA153" s="37">
        <v>120.1</v>
      </c>
      <c r="AB153" s="37">
        <v>111</v>
      </c>
      <c r="AC153" s="37">
        <v>114.7</v>
      </c>
      <c r="AD153" s="37">
        <v>120.2</v>
      </c>
    </row>
    <row r="154" spans="1:30" x14ac:dyDescent="0.3">
      <c r="A154" s="11" t="s">
        <v>34</v>
      </c>
      <c r="B154" s="11">
        <v>2015</v>
      </c>
      <c r="C154" s="11" t="s">
        <v>37</v>
      </c>
      <c r="D154" s="37">
        <v>123.5</v>
      </c>
      <c r="E154" s="37">
        <v>126.4</v>
      </c>
      <c r="F154" s="37">
        <v>114.4</v>
      </c>
      <c r="G154" s="37">
        <v>126.6</v>
      </c>
      <c r="H154" s="37">
        <f t="shared" si="3"/>
        <v>126.6</v>
      </c>
      <c r="I154" s="37">
        <v>132.5</v>
      </c>
      <c r="J154" s="37">
        <v>128.6</v>
      </c>
      <c r="K154" s="37">
        <v>124.8</v>
      </c>
      <c r="L154" s="37">
        <v>95.7</v>
      </c>
      <c r="M154" s="37">
        <v>122.4</v>
      </c>
      <c r="N154" s="37">
        <v>118.5</v>
      </c>
      <c r="O154" s="37">
        <v>129.1</v>
      </c>
      <c r="P154" s="37">
        <v>124</v>
      </c>
      <c r="Q154" s="37">
        <v>126.9</v>
      </c>
      <c r="R154" s="37">
        <v>124.7</v>
      </c>
      <c r="S154" s="37">
        <v>120.8</v>
      </c>
      <c r="T154" s="37">
        <v>124.1</v>
      </c>
      <c r="U154" s="37">
        <v>119.2</v>
      </c>
      <c r="V154" s="37">
        <v>118.7</v>
      </c>
      <c r="W154" s="37">
        <v>119.7</v>
      </c>
      <c r="X154" s="37">
        <v>117.1</v>
      </c>
      <c r="Y154" s="37">
        <v>110.1</v>
      </c>
      <c r="Z154" s="37">
        <v>115.9</v>
      </c>
      <c r="AA154" s="37">
        <v>121</v>
      </c>
      <c r="AB154" s="37">
        <v>111.7</v>
      </c>
      <c r="AC154" s="37">
        <v>115.1</v>
      </c>
      <c r="AD154" s="37">
        <v>120.7</v>
      </c>
    </row>
    <row r="155" spans="1:30" x14ac:dyDescent="0.3">
      <c r="A155" s="11" t="s">
        <v>34</v>
      </c>
      <c r="B155" s="11">
        <v>2015</v>
      </c>
      <c r="C155" s="11" t="s">
        <v>38</v>
      </c>
      <c r="D155" s="37">
        <v>123.6</v>
      </c>
      <c r="E155" s="37">
        <v>128</v>
      </c>
      <c r="F155" s="37">
        <v>115</v>
      </c>
      <c r="G155" s="37">
        <v>127.3</v>
      </c>
      <c r="H155" s="37">
        <f t="shared" si="3"/>
        <v>127.3</v>
      </c>
      <c r="I155" s="37">
        <v>132.6</v>
      </c>
      <c r="J155" s="37">
        <v>130.9</v>
      </c>
      <c r="K155" s="37">
        <v>130.5</v>
      </c>
      <c r="L155" s="37">
        <v>95.3</v>
      </c>
      <c r="M155" s="37">
        <v>123.4</v>
      </c>
      <c r="N155" s="37">
        <v>119.2</v>
      </c>
      <c r="O155" s="37">
        <v>129.80000000000001</v>
      </c>
      <c r="P155" s="37">
        <v>125</v>
      </c>
      <c r="Q155" s="37">
        <v>127.9</v>
      </c>
      <c r="R155" s="37">
        <v>125.4</v>
      </c>
      <c r="S155" s="37">
        <v>121.3</v>
      </c>
      <c r="T155" s="37">
        <v>124.7</v>
      </c>
      <c r="U155" s="37">
        <v>119.6</v>
      </c>
      <c r="V155" s="37">
        <v>119.2</v>
      </c>
      <c r="W155" s="37">
        <v>120.2</v>
      </c>
      <c r="X155" s="37">
        <v>117.7</v>
      </c>
      <c r="Y155" s="37">
        <v>112</v>
      </c>
      <c r="Z155" s="37">
        <v>116.3</v>
      </c>
      <c r="AA155" s="37">
        <v>121.4</v>
      </c>
      <c r="AB155" s="37">
        <v>112.3</v>
      </c>
      <c r="AC155" s="37">
        <v>116.1</v>
      </c>
      <c r="AD155" s="37">
        <v>121.6</v>
      </c>
    </row>
    <row r="156" spans="1:30" x14ac:dyDescent="0.3">
      <c r="A156" s="11" t="s">
        <v>34</v>
      </c>
      <c r="B156" s="11">
        <v>2015</v>
      </c>
      <c r="C156" s="11" t="s">
        <v>39</v>
      </c>
      <c r="D156" s="37">
        <v>123.9</v>
      </c>
      <c r="E156" s="37">
        <v>131.80000000000001</v>
      </c>
      <c r="F156" s="37">
        <v>121.6</v>
      </c>
      <c r="G156" s="37">
        <v>128.19999999999999</v>
      </c>
      <c r="H156" s="37">
        <f t="shared" si="3"/>
        <v>128.19999999999999</v>
      </c>
      <c r="I156" s="37">
        <v>132.80000000000001</v>
      </c>
      <c r="J156" s="37">
        <v>139.1</v>
      </c>
      <c r="K156" s="37">
        <v>137.4</v>
      </c>
      <c r="L156" s="37">
        <v>94.1</v>
      </c>
      <c r="M156" s="37">
        <v>125.5</v>
      </c>
      <c r="N156" s="37">
        <v>119.8</v>
      </c>
      <c r="O156" s="37">
        <v>130.9</v>
      </c>
      <c r="P156" s="37">
        <v>127.3</v>
      </c>
      <c r="Q156" s="37">
        <v>129.19999999999999</v>
      </c>
      <c r="R156" s="37">
        <v>126.4</v>
      </c>
      <c r="S156" s="37">
        <v>122</v>
      </c>
      <c r="T156" s="37">
        <v>125.7</v>
      </c>
      <c r="U156" s="37">
        <v>119</v>
      </c>
      <c r="V156" s="37">
        <v>119.8</v>
      </c>
      <c r="W156" s="37">
        <v>121.1</v>
      </c>
      <c r="X156" s="37">
        <v>118.5</v>
      </c>
      <c r="Y156" s="37">
        <v>112.9</v>
      </c>
      <c r="Z156" s="37">
        <v>116.9</v>
      </c>
      <c r="AA156" s="37">
        <v>123.1</v>
      </c>
      <c r="AB156" s="37">
        <v>112.8</v>
      </c>
      <c r="AC156" s="37">
        <v>117</v>
      </c>
      <c r="AD156" s="37">
        <v>123</v>
      </c>
    </row>
    <row r="157" spans="1:30" x14ac:dyDescent="0.3">
      <c r="A157" s="11" t="s">
        <v>34</v>
      </c>
      <c r="B157" s="11">
        <v>2015</v>
      </c>
      <c r="C157" s="11" t="s">
        <v>40</v>
      </c>
      <c r="D157" s="37">
        <v>123.7</v>
      </c>
      <c r="E157" s="37">
        <v>132.5</v>
      </c>
      <c r="F157" s="37">
        <v>121</v>
      </c>
      <c r="G157" s="37">
        <v>128.30000000000001</v>
      </c>
      <c r="H157" s="37">
        <f t="shared" si="3"/>
        <v>128.30000000000001</v>
      </c>
      <c r="I157" s="37">
        <v>133.1</v>
      </c>
      <c r="J157" s="37">
        <v>145.1</v>
      </c>
      <c r="K157" s="37">
        <v>139.1</v>
      </c>
      <c r="L157" s="37">
        <v>91.3</v>
      </c>
      <c r="M157" s="37">
        <v>126.1</v>
      </c>
      <c r="N157" s="37">
        <v>119.9</v>
      </c>
      <c r="O157" s="37">
        <v>131.4</v>
      </c>
      <c r="P157" s="37">
        <v>128.19999999999999</v>
      </c>
      <c r="Q157" s="37">
        <v>130.4</v>
      </c>
      <c r="R157" s="37">
        <v>126.7</v>
      </c>
      <c r="S157" s="37">
        <v>122.3</v>
      </c>
      <c r="T157" s="37">
        <v>126.1</v>
      </c>
      <c r="U157" s="37">
        <v>119.9</v>
      </c>
      <c r="V157" s="37">
        <v>120.1</v>
      </c>
      <c r="W157" s="37">
        <v>121.3</v>
      </c>
      <c r="X157" s="37">
        <v>119</v>
      </c>
      <c r="Y157" s="37">
        <v>112.7</v>
      </c>
      <c r="Z157" s="37">
        <v>117.2</v>
      </c>
      <c r="AA157" s="37">
        <v>124.4</v>
      </c>
      <c r="AB157" s="37">
        <v>112.3</v>
      </c>
      <c r="AC157" s="37">
        <v>117.2</v>
      </c>
      <c r="AD157" s="37">
        <v>123.6</v>
      </c>
    </row>
    <row r="158" spans="1:30" x14ac:dyDescent="0.3">
      <c r="A158" s="11" t="s">
        <v>34</v>
      </c>
      <c r="B158" s="11">
        <v>2015</v>
      </c>
      <c r="C158" s="11" t="s">
        <v>41</v>
      </c>
      <c r="D158" s="37">
        <v>124.2</v>
      </c>
      <c r="E158" s="37">
        <v>131.4</v>
      </c>
      <c r="F158" s="37">
        <v>120.1</v>
      </c>
      <c r="G158" s="37">
        <v>128.5</v>
      </c>
      <c r="H158" s="37">
        <f t="shared" si="3"/>
        <v>128.5</v>
      </c>
      <c r="I158" s="37">
        <v>132.30000000000001</v>
      </c>
      <c r="J158" s="37">
        <v>157.6</v>
      </c>
      <c r="K158" s="37">
        <v>144</v>
      </c>
      <c r="L158" s="37">
        <v>90.5</v>
      </c>
      <c r="M158" s="37">
        <v>126.8</v>
      </c>
      <c r="N158" s="37">
        <v>120.4</v>
      </c>
      <c r="O158" s="37">
        <v>132.1</v>
      </c>
      <c r="P158" s="37">
        <v>130.30000000000001</v>
      </c>
      <c r="Q158" s="37">
        <v>131.19999999999999</v>
      </c>
      <c r="R158" s="37">
        <v>127.2</v>
      </c>
      <c r="S158" s="37">
        <v>122.9</v>
      </c>
      <c r="T158" s="37">
        <v>126.6</v>
      </c>
      <c r="U158" s="37">
        <v>120.9</v>
      </c>
      <c r="V158" s="37">
        <v>120.6</v>
      </c>
      <c r="W158" s="37">
        <v>122</v>
      </c>
      <c r="X158" s="37">
        <v>119.4</v>
      </c>
      <c r="Y158" s="37">
        <v>111.7</v>
      </c>
      <c r="Z158" s="37">
        <v>117.8</v>
      </c>
      <c r="AA158" s="37">
        <v>125.1</v>
      </c>
      <c r="AB158" s="37">
        <v>112.3</v>
      </c>
      <c r="AC158" s="37">
        <v>117.2</v>
      </c>
      <c r="AD158" s="37">
        <v>124.8</v>
      </c>
    </row>
    <row r="159" spans="1:30" x14ac:dyDescent="0.3">
      <c r="A159" s="11" t="s">
        <v>34</v>
      </c>
      <c r="B159" s="11">
        <v>2015</v>
      </c>
      <c r="C159" s="11" t="s">
        <v>42</v>
      </c>
      <c r="D159" s="37">
        <v>124.6</v>
      </c>
      <c r="E159" s="37">
        <v>130.4</v>
      </c>
      <c r="F159" s="37">
        <v>118.7</v>
      </c>
      <c r="G159" s="37">
        <v>128.9</v>
      </c>
      <c r="H159" s="37">
        <f t="shared" si="3"/>
        <v>128.9</v>
      </c>
      <c r="I159" s="37">
        <v>128.4</v>
      </c>
      <c r="J159" s="37">
        <v>162.19999999999999</v>
      </c>
      <c r="K159" s="37">
        <v>150</v>
      </c>
      <c r="L159" s="37">
        <v>90.4</v>
      </c>
      <c r="M159" s="37">
        <v>128.4</v>
      </c>
      <c r="N159" s="37">
        <v>120.7</v>
      </c>
      <c r="O159" s="37">
        <v>132.5</v>
      </c>
      <c r="P159" s="37">
        <v>131.19999999999999</v>
      </c>
      <c r="Q159" s="37">
        <v>132</v>
      </c>
      <c r="R159" s="37">
        <v>127.9</v>
      </c>
      <c r="S159" s="37">
        <v>123.4</v>
      </c>
      <c r="T159" s="37">
        <v>127.2</v>
      </c>
      <c r="U159" s="37">
        <v>121.6</v>
      </c>
      <c r="V159" s="37">
        <v>120.4</v>
      </c>
      <c r="W159" s="37">
        <v>122.6</v>
      </c>
      <c r="X159" s="37">
        <v>119.8</v>
      </c>
      <c r="Y159" s="37">
        <v>111.3</v>
      </c>
      <c r="Z159" s="37">
        <v>118.3</v>
      </c>
      <c r="AA159" s="37">
        <v>125.7</v>
      </c>
      <c r="AB159" s="37">
        <v>113.4</v>
      </c>
      <c r="AC159" s="37">
        <v>117.5</v>
      </c>
      <c r="AD159" s="37">
        <v>125.4</v>
      </c>
    </row>
    <row r="160" spans="1:30" x14ac:dyDescent="0.3">
      <c r="A160" s="11" t="s">
        <v>34</v>
      </c>
      <c r="B160" s="11">
        <v>2015</v>
      </c>
      <c r="C160" s="11" t="s">
        <v>43</v>
      </c>
      <c r="D160" s="37">
        <v>125</v>
      </c>
      <c r="E160" s="37">
        <v>129.80000000000001</v>
      </c>
      <c r="F160" s="37">
        <v>118.9</v>
      </c>
      <c r="G160" s="37">
        <v>129.1</v>
      </c>
      <c r="H160" s="37">
        <f t="shared" si="3"/>
        <v>129.1</v>
      </c>
      <c r="I160" s="37">
        <v>129</v>
      </c>
      <c r="J160" s="37">
        <v>160.4</v>
      </c>
      <c r="K160" s="37">
        <v>165.3</v>
      </c>
      <c r="L160" s="37">
        <v>92.3</v>
      </c>
      <c r="M160" s="37">
        <v>129.69999999999999</v>
      </c>
      <c r="N160" s="37">
        <v>121.1</v>
      </c>
      <c r="O160" s="37">
        <v>133</v>
      </c>
      <c r="P160" s="37">
        <v>132.1</v>
      </c>
      <c r="Q160" s="37">
        <v>132.5</v>
      </c>
      <c r="R160" s="37">
        <v>128.5</v>
      </c>
      <c r="S160" s="37">
        <v>123.8</v>
      </c>
      <c r="T160" s="37">
        <v>127.8</v>
      </c>
      <c r="U160" s="37">
        <v>122.4</v>
      </c>
      <c r="V160" s="37">
        <v>120.8</v>
      </c>
      <c r="W160" s="37">
        <v>123</v>
      </c>
      <c r="X160" s="37">
        <v>120.4</v>
      </c>
      <c r="Y160" s="37">
        <v>111.4</v>
      </c>
      <c r="Z160" s="37">
        <v>118.7</v>
      </c>
      <c r="AA160" s="37">
        <v>125.9</v>
      </c>
      <c r="AB160" s="37">
        <v>113.9</v>
      </c>
      <c r="AC160" s="37">
        <v>117.9</v>
      </c>
      <c r="AD160" s="37">
        <v>126.1</v>
      </c>
    </row>
    <row r="161" spans="1:30" x14ac:dyDescent="0.3">
      <c r="A161" s="11" t="s">
        <v>34</v>
      </c>
      <c r="B161" s="11">
        <v>2015</v>
      </c>
      <c r="C161" s="11" t="s">
        <v>45</v>
      </c>
      <c r="D161" s="37">
        <v>125.4</v>
      </c>
      <c r="E161" s="37">
        <v>130.30000000000001</v>
      </c>
      <c r="F161" s="37">
        <v>121.6</v>
      </c>
      <c r="G161" s="37">
        <v>129.19999999999999</v>
      </c>
      <c r="H161" s="37">
        <f t="shared" si="3"/>
        <v>129.19999999999999</v>
      </c>
      <c r="I161" s="37">
        <v>128.19999999999999</v>
      </c>
      <c r="J161" s="37">
        <v>158.4</v>
      </c>
      <c r="K161" s="37">
        <v>171.2</v>
      </c>
      <c r="L161" s="37">
        <v>93.3</v>
      </c>
      <c r="M161" s="37">
        <v>131.19999999999999</v>
      </c>
      <c r="N161" s="37">
        <v>121.7</v>
      </c>
      <c r="O161" s="37">
        <v>134</v>
      </c>
      <c r="P161" s="37">
        <v>132.69999999999999</v>
      </c>
      <c r="Q161" s="37">
        <v>133.6</v>
      </c>
      <c r="R161" s="37">
        <v>129.30000000000001</v>
      </c>
      <c r="S161" s="37">
        <v>124.5</v>
      </c>
      <c r="T161" s="37">
        <v>128.6</v>
      </c>
      <c r="U161" s="37">
        <v>122.9</v>
      </c>
      <c r="V161" s="37">
        <v>121.6</v>
      </c>
      <c r="W161" s="37">
        <v>123.4</v>
      </c>
      <c r="X161" s="37">
        <v>120.9</v>
      </c>
      <c r="Y161" s="37">
        <v>111.5</v>
      </c>
      <c r="Z161" s="37">
        <v>119.2</v>
      </c>
      <c r="AA161" s="37">
        <v>126.3</v>
      </c>
      <c r="AB161" s="37">
        <v>113.8</v>
      </c>
      <c r="AC161" s="37">
        <v>118.1</v>
      </c>
      <c r="AD161" s="37">
        <v>126.6</v>
      </c>
    </row>
    <row r="162" spans="1:30" x14ac:dyDescent="0.3">
      <c r="A162" s="11" t="s">
        <v>34</v>
      </c>
      <c r="B162" s="11">
        <v>2015</v>
      </c>
      <c r="C162" s="11" t="s">
        <v>46</v>
      </c>
      <c r="D162" s="37">
        <v>125.7</v>
      </c>
      <c r="E162" s="37">
        <v>131.4</v>
      </c>
      <c r="F162" s="37">
        <v>124.8</v>
      </c>
      <c r="G162" s="37">
        <v>129.4</v>
      </c>
      <c r="H162" s="37">
        <f t="shared" si="3"/>
        <v>129.4</v>
      </c>
      <c r="I162" s="37">
        <v>126.6</v>
      </c>
      <c r="J162" s="37">
        <v>146.69999999999999</v>
      </c>
      <c r="K162" s="37">
        <v>171.5</v>
      </c>
      <c r="L162" s="37">
        <v>94.5</v>
      </c>
      <c r="M162" s="37">
        <v>132.1</v>
      </c>
      <c r="N162" s="37">
        <v>122</v>
      </c>
      <c r="O162" s="37">
        <v>134.69999999999999</v>
      </c>
      <c r="P162" s="37">
        <v>131.4</v>
      </c>
      <c r="Q162" s="37">
        <v>134.5</v>
      </c>
      <c r="R162" s="37">
        <v>129.69999999999999</v>
      </c>
      <c r="S162" s="37">
        <v>124.8</v>
      </c>
      <c r="T162" s="37">
        <v>129</v>
      </c>
      <c r="U162" s="37">
        <v>122.4</v>
      </c>
      <c r="V162" s="37">
        <v>122</v>
      </c>
      <c r="W162" s="37">
        <v>123.6</v>
      </c>
      <c r="X162" s="37">
        <v>121.4</v>
      </c>
      <c r="Y162" s="37">
        <v>111.5</v>
      </c>
      <c r="Z162" s="37">
        <v>119.6</v>
      </c>
      <c r="AA162" s="37">
        <v>126.2</v>
      </c>
      <c r="AB162" s="37">
        <v>113.7</v>
      </c>
      <c r="AC162" s="37">
        <v>118.3</v>
      </c>
      <c r="AD162" s="37">
        <v>126.1</v>
      </c>
    </row>
    <row r="163" spans="1:30" x14ac:dyDescent="0.3">
      <c r="A163" s="11" t="s">
        <v>34</v>
      </c>
      <c r="B163" s="11">
        <v>2016</v>
      </c>
      <c r="C163" s="11" t="s">
        <v>31</v>
      </c>
      <c r="D163" s="37">
        <v>126.1</v>
      </c>
      <c r="E163" s="37">
        <v>134.1</v>
      </c>
      <c r="F163" s="37">
        <v>128.6</v>
      </c>
      <c r="G163" s="37">
        <v>129.9</v>
      </c>
      <c r="H163" s="37">
        <f t="shared" si="3"/>
        <v>129.9</v>
      </c>
      <c r="I163" s="37">
        <v>125.7</v>
      </c>
      <c r="J163" s="37">
        <v>141.5</v>
      </c>
      <c r="K163" s="37">
        <v>170.7</v>
      </c>
      <c r="L163" s="37">
        <v>97.4</v>
      </c>
      <c r="M163" s="37">
        <v>132.9</v>
      </c>
      <c r="N163" s="37">
        <v>122.7</v>
      </c>
      <c r="O163" s="37">
        <v>135.30000000000001</v>
      </c>
      <c r="P163" s="37">
        <v>131.30000000000001</v>
      </c>
      <c r="Q163" s="37">
        <v>135.19999999999999</v>
      </c>
      <c r="R163" s="37">
        <v>130.30000000000001</v>
      </c>
      <c r="S163" s="37">
        <v>125.1</v>
      </c>
      <c r="T163" s="37">
        <v>129.5</v>
      </c>
      <c r="U163" s="37">
        <v>123.4</v>
      </c>
      <c r="V163" s="37">
        <v>122.7</v>
      </c>
      <c r="W163" s="37">
        <v>124.2</v>
      </c>
      <c r="X163" s="37">
        <v>122</v>
      </c>
      <c r="Y163" s="37">
        <v>111.1</v>
      </c>
      <c r="Z163" s="37">
        <v>119.8</v>
      </c>
      <c r="AA163" s="37">
        <v>126.3</v>
      </c>
      <c r="AB163" s="37">
        <v>114.5</v>
      </c>
      <c r="AC163" s="37">
        <v>118.5</v>
      </c>
      <c r="AD163" s="37">
        <v>126.3</v>
      </c>
    </row>
    <row r="164" spans="1:30" x14ac:dyDescent="0.3">
      <c r="A164" s="11" t="s">
        <v>34</v>
      </c>
      <c r="B164" s="11">
        <v>2016</v>
      </c>
      <c r="C164" s="11" t="s">
        <v>35</v>
      </c>
      <c r="D164" s="37">
        <v>126.4</v>
      </c>
      <c r="E164" s="37">
        <v>134.19999999999999</v>
      </c>
      <c r="F164" s="37">
        <v>128.69999999999999</v>
      </c>
      <c r="G164" s="37">
        <v>130.30000000000001</v>
      </c>
      <c r="H164" s="37">
        <f t="shared" si="3"/>
        <v>130.30000000000001</v>
      </c>
      <c r="I164" s="37">
        <v>124.9</v>
      </c>
      <c r="J164" s="37">
        <v>130.30000000000001</v>
      </c>
      <c r="K164" s="37">
        <v>167.4</v>
      </c>
      <c r="L164" s="37">
        <v>98.8</v>
      </c>
      <c r="M164" s="37">
        <v>133.6</v>
      </c>
      <c r="N164" s="37">
        <v>123</v>
      </c>
      <c r="O164" s="37">
        <v>135.80000000000001</v>
      </c>
      <c r="P164" s="37">
        <v>129.9</v>
      </c>
      <c r="Q164" s="37">
        <v>135.9</v>
      </c>
      <c r="R164" s="37">
        <v>130.9</v>
      </c>
      <c r="S164" s="37">
        <v>125.8</v>
      </c>
      <c r="T164" s="37">
        <v>130.19999999999999</v>
      </c>
      <c r="U164" s="37">
        <v>124.4</v>
      </c>
      <c r="V164" s="37">
        <v>123.1</v>
      </c>
      <c r="W164" s="37">
        <v>124.6</v>
      </c>
      <c r="X164" s="37">
        <v>122.5</v>
      </c>
      <c r="Y164" s="37">
        <v>111.4</v>
      </c>
      <c r="Z164" s="37">
        <v>120.3</v>
      </c>
      <c r="AA164" s="37">
        <v>126.6</v>
      </c>
      <c r="AB164" s="37">
        <v>116.6</v>
      </c>
      <c r="AC164" s="37">
        <v>119.1</v>
      </c>
      <c r="AD164" s="37">
        <v>126</v>
      </c>
    </row>
    <row r="165" spans="1:30" x14ac:dyDescent="0.3">
      <c r="A165" s="11" t="s">
        <v>34</v>
      </c>
      <c r="B165" s="11">
        <v>2016</v>
      </c>
      <c r="C165" s="11" t="s">
        <v>36</v>
      </c>
      <c r="D165" s="37">
        <v>126.5</v>
      </c>
      <c r="E165" s="37">
        <v>135.1</v>
      </c>
      <c r="F165" s="37">
        <v>124.6</v>
      </c>
      <c r="G165" s="37">
        <v>130.19999999999999</v>
      </c>
      <c r="H165" s="37">
        <f t="shared" si="3"/>
        <v>130.19999999999999</v>
      </c>
      <c r="I165" s="37">
        <v>126.2</v>
      </c>
      <c r="J165" s="37">
        <v>129.80000000000001</v>
      </c>
      <c r="K165" s="37">
        <v>164.3</v>
      </c>
      <c r="L165" s="37">
        <v>100.9</v>
      </c>
      <c r="M165" s="37">
        <v>133.9</v>
      </c>
      <c r="N165" s="37">
        <v>123.1</v>
      </c>
      <c r="O165" s="37">
        <v>136.30000000000001</v>
      </c>
      <c r="P165" s="37">
        <v>129.80000000000001</v>
      </c>
      <c r="Q165" s="37">
        <v>136.5</v>
      </c>
      <c r="R165" s="37">
        <v>131.30000000000001</v>
      </c>
      <c r="S165" s="37">
        <v>126.1</v>
      </c>
      <c r="T165" s="37">
        <v>130.5</v>
      </c>
      <c r="U165" s="37">
        <v>124.9</v>
      </c>
      <c r="V165" s="37">
        <v>122.4</v>
      </c>
      <c r="W165" s="37">
        <v>125.1</v>
      </c>
      <c r="X165" s="37">
        <v>122.9</v>
      </c>
      <c r="Y165" s="37">
        <v>110.9</v>
      </c>
      <c r="Z165" s="37">
        <v>120.6</v>
      </c>
      <c r="AA165" s="37">
        <v>126.9</v>
      </c>
      <c r="AB165" s="37">
        <v>117.3</v>
      </c>
      <c r="AC165" s="37">
        <v>119.3</v>
      </c>
      <c r="AD165" s="37">
        <v>126</v>
      </c>
    </row>
    <row r="166" spans="1:30" x14ac:dyDescent="0.3">
      <c r="A166" s="11" t="s">
        <v>34</v>
      </c>
      <c r="B166" s="11">
        <v>2016</v>
      </c>
      <c r="C166" s="11" t="s">
        <v>37</v>
      </c>
      <c r="D166" s="37">
        <v>126.6</v>
      </c>
      <c r="E166" s="37">
        <v>136.80000000000001</v>
      </c>
      <c r="F166" s="37">
        <v>122</v>
      </c>
      <c r="G166" s="37">
        <v>130.9</v>
      </c>
      <c r="H166" s="37">
        <f t="shared" si="3"/>
        <v>130.9</v>
      </c>
      <c r="I166" s="37">
        <v>134.80000000000001</v>
      </c>
      <c r="J166" s="37">
        <v>135</v>
      </c>
      <c r="K166" s="37">
        <v>167.5</v>
      </c>
      <c r="L166" s="37">
        <v>106.4</v>
      </c>
      <c r="M166" s="37">
        <v>134.4</v>
      </c>
      <c r="N166" s="37">
        <v>123.6</v>
      </c>
      <c r="O166" s="37">
        <v>136.69999999999999</v>
      </c>
      <c r="P166" s="37">
        <v>131.80000000000001</v>
      </c>
      <c r="Q166" s="37">
        <v>137.1</v>
      </c>
      <c r="R166" s="37">
        <v>131.80000000000001</v>
      </c>
      <c r="S166" s="37">
        <v>126.4</v>
      </c>
      <c r="T166" s="37">
        <v>131</v>
      </c>
      <c r="U166" s="37">
        <v>125.6</v>
      </c>
      <c r="V166" s="37">
        <v>122.3</v>
      </c>
      <c r="W166" s="37">
        <v>125.5</v>
      </c>
      <c r="X166" s="37">
        <v>123.2</v>
      </c>
      <c r="Y166" s="37">
        <v>112.1</v>
      </c>
      <c r="Z166" s="37">
        <v>121.1</v>
      </c>
      <c r="AA166" s="37">
        <v>127.7</v>
      </c>
      <c r="AB166" s="37">
        <v>118.1</v>
      </c>
      <c r="AC166" s="37">
        <v>120</v>
      </c>
      <c r="AD166" s="37">
        <v>127.3</v>
      </c>
    </row>
    <row r="167" spans="1:30" x14ac:dyDescent="0.3">
      <c r="A167" s="11" t="s">
        <v>34</v>
      </c>
      <c r="B167" s="11">
        <v>2016</v>
      </c>
      <c r="C167" s="11" t="s">
        <v>38</v>
      </c>
      <c r="D167" s="37">
        <v>126.8</v>
      </c>
      <c r="E167" s="37">
        <v>139.1</v>
      </c>
      <c r="F167" s="37">
        <v>125.4</v>
      </c>
      <c r="G167" s="37">
        <v>131.69999999999999</v>
      </c>
      <c r="H167" s="37">
        <f t="shared" si="3"/>
        <v>131.69999999999999</v>
      </c>
      <c r="I167" s="37">
        <v>136</v>
      </c>
      <c r="J167" s="37">
        <v>145.1</v>
      </c>
      <c r="K167" s="37">
        <v>171.7</v>
      </c>
      <c r="L167" s="37">
        <v>108.7</v>
      </c>
      <c r="M167" s="37">
        <v>135.30000000000001</v>
      </c>
      <c r="N167" s="37">
        <v>124.2</v>
      </c>
      <c r="O167" s="37">
        <v>137.4</v>
      </c>
      <c r="P167" s="37">
        <v>134</v>
      </c>
      <c r="Q167" s="37">
        <v>137.69999999999999</v>
      </c>
      <c r="R167" s="37">
        <v>132.19999999999999</v>
      </c>
      <c r="S167" s="37">
        <v>126.8</v>
      </c>
      <c r="T167" s="37">
        <v>131.4</v>
      </c>
      <c r="U167" s="37">
        <v>126</v>
      </c>
      <c r="V167" s="37">
        <v>122.7</v>
      </c>
      <c r="W167" s="37">
        <v>126</v>
      </c>
      <c r="X167" s="37">
        <v>123.7</v>
      </c>
      <c r="Y167" s="37">
        <v>112.8</v>
      </c>
      <c r="Z167" s="37">
        <v>121.5</v>
      </c>
      <c r="AA167" s="37">
        <v>128.5</v>
      </c>
      <c r="AB167" s="37">
        <v>119.2</v>
      </c>
      <c r="AC167" s="37">
        <v>120.7</v>
      </c>
      <c r="AD167" s="37">
        <v>128.6</v>
      </c>
    </row>
    <row r="168" spans="1:30" x14ac:dyDescent="0.3">
      <c r="A168" s="11" t="s">
        <v>34</v>
      </c>
      <c r="B168" s="11">
        <v>2016</v>
      </c>
      <c r="C168" s="11" t="s">
        <v>39</v>
      </c>
      <c r="D168" s="37">
        <v>127.7</v>
      </c>
      <c r="E168" s="37">
        <v>140.5</v>
      </c>
      <c r="F168" s="37">
        <v>128.30000000000001</v>
      </c>
      <c r="G168" s="37">
        <v>132.6</v>
      </c>
      <c r="H168" s="37">
        <f t="shared" si="3"/>
        <v>132.6</v>
      </c>
      <c r="I168" s="37">
        <v>136.5</v>
      </c>
      <c r="J168" s="37">
        <v>159.69999999999999</v>
      </c>
      <c r="K168" s="37">
        <v>174.3</v>
      </c>
      <c r="L168" s="37">
        <v>109.9</v>
      </c>
      <c r="M168" s="37">
        <v>136.30000000000001</v>
      </c>
      <c r="N168" s="37">
        <v>124.4</v>
      </c>
      <c r="O168" s="37">
        <v>138.1</v>
      </c>
      <c r="P168" s="37">
        <v>136.80000000000001</v>
      </c>
      <c r="Q168" s="37">
        <v>138.69999999999999</v>
      </c>
      <c r="R168" s="37">
        <v>132.9</v>
      </c>
      <c r="S168" s="37">
        <v>127.2</v>
      </c>
      <c r="T168" s="37">
        <v>132</v>
      </c>
      <c r="U168" s="37">
        <v>125.5</v>
      </c>
      <c r="V168" s="37">
        <v>123.3</v>
      </c>
      <c r="W168" s="37">
        <v>126.4</v>
      </c>
      <c r="X168" s="37">
        <v>124.1</v>
      </c>
      <c r="Y168" s="37">
        <v>114.2</v>
      </c>
      <c r="Z168" s="37">
        <v>121.7</v>
      </c>
      <c r="AA168" s="37">
        <v>129.69999999999999</v>
      </c>
      <c r="AB168" s="37">
        <v>119.4</v>
      </c>
      <c r="AC168" s="37">
        <v>121.5</v>
      </c>
      <c r="AD168" s="37">
        <v>130.1</v>
      </c>
    </row>
    <row r="169" spans="1:30" x14ac:dyDescent="0.3">
      <c r="A169" s="11" t="s">
        <v>34</v>
      </c>
      <c r="B169" s="11">
        <v>2016</v>
      </c>
      <c r="C169" s="11" t="s">
        <v>40</v>
      </c>
      <c r="D169" s="37">
        <v>128.5</v>
      </c>
      <c r="E169" s="37">
        <v>141.19999999999999</v>
      </c>
      <c r="F169" s="37">
        <v>132.30000000000001</v>
      </c>
      <c r="G169" s="37">
        <v>133.5</v>
      </c>
      <c r="H169" s="37">
        <f t="shared" si="3"/>
        <v>133.5</v>
      </c>
      <c r="I169" s="37">
        <v>137.80000000000001</v>
      </c>
      <c r="J169" s="37">
        <v>165.4</v>
      </c>
      <c r="K169" s="37">
        <v>177.4</v>
      </c>
      <c r="L169" s="37">
        <v>111.3</v>
      </c>
      <c r="M169" s="37">
        <v>137.5</v>
      </c>
      <c r="N169" s="37">
        <v>125</v>
      </c>
      <c r="O169" s="37">
        <v>138.80000000000001</v>
      </c>
      <c r="P169" s="37">
        <v>138.4</v>
      </c>
      <c r="Q169" s="37">
        <v>139.30000000000001</v>
      </c>
      <c r="R169" s="37">
        <v>133.5</v>
      </c>
      <c r="S169" s="37">
        <v>127.6</v>
      </c>
      <c r="T169" s="37">
        <v>132.69999999999999</v>
      </c>
      <c r="U169" s="37">
        <v>126.4</v>
      </c>
      <c r="V169" s="37">
        <v>123.4</v>
      </c>
      <c r="W169" s="37">
        <v>126.9</v>
      </c>
      <c r="X169" s="37">
        <v>124.5</v>
      </c>
      <c r="Y169" s="37">
        <v>113.9</v>
      </c>
      <c r="Z169" s="37">
        <v>122.4</v>
      </c>
      <c r="AA169" s="37">
        <v>130.80000000000001</v>
      </c>
      <c r="AB169" s="37">
        <v>120.5</v>
      </c>
      <c r="AC169" s="37">
        <v>121.9</v>
      </c>
      <c r="AD169" s="37">
        <v>131.1</v>
      </c>
    </row>
    <row r="170" spans="1:30" x14ac:dyDescent="0.3">
      <c r="A170" s="11" t="s">
        <v>34</v>
      </c>
      <c r="B170" s="11">
        <v>2016</v>
      </c>
      <c r="C170" s="11" t="s">
        <v>41</v>
      </c>
      <c r="D170" s="37">
        <v>129.30000000000001</v>
      </c>
      <c r="E170" s="37">
        <v>139.30000000000001</v>
      </c>
      <c r="F170" s="37">
        <v>131.6</v>
      </c>
      <c r="G170" s="37">
        <v>134.1</v>
      </c>
      <c r="H170" s="37">
        <f t="shared" si="3"/>
        <v>134.1</v>
      </c>
      <c r="I170" s="37">
        <v>138.1</v>
      </c>
      <c r="J170" s="37">
        <v>159.1</v>
      </c>
      <c r="K170" s="37">
        <v>175.6</v>
      </c>
      <c r="L170" s="37">
        <v>112.9</v>
      </c>
      <c r="M170" s="37">
        <v>138.1</v>
      </c>
      <c r="N170" s="37">
        <v>125.5</v>
      </c>
      <c r="O170" s="37">
        <v>139.5</v>
      </c>
      <c r="P170" s="37">
        <v>137.9</v>
      </c>
      <c r="Q170" s="37">
        <v>140.19999999999999</v>
      </c>
      <c r="R170" s="37">
        <v>134.1</v>
      </c>
      <c r="S170" s="37">
        <v>128.19999999999999</v>
      </c>
      <c r="T170" s="37">
        <v>133.19999999999999</v>
      </c>
      <c r="U170" s="37">
        <v>127.3</v>
      </c>
      <c r="V170" s="37">
        <v>123.6</v>
      </c>
      <c r="W170" s="37">
        <v>127.4</v>
      </c>
      <c r="X170" s="37">
        <v>124.8</v>
      </c>
      <c r="Y170" s="37">
        <v>113.1</v>
      </c>
      <c r="Z170" s="37">
        <v>122.7</v>
      </c>
      <c r="AA170" s="37">
        <v>131.69999999999999</v>
      </c>
      <c r="AB170" s="37">
        <v>121.5</v>
      </c>
      <c r="AC170" s="37">
        <v>122.1</v>
      </c>
      <c r="AD170" s="37">
        <v>131.1</v>
      </c>
    </row>
    <row r="171" spans="1:30" x14ac:dyDescent="0.3">
      <c r="A171" s="11" t="s">
        <v>34</v>
      </c>
      <c r="B171" s="11">
        <v>2016</v>
      </c>
      <c r="C171" s="11" t="s">
        <v>42</v>
      </c>
      <c r="D171" s="37">
        <v>129.9</v>
      </c>
      <c r="E171" s="37">
        <v>138</v>
      </c>
      <c r="F171" s="37">
        <v>130.5</v>
      </c>
      <c r="G171" s="37">
        <v>134.4</v>
      </c>
      <c r="H171" s="37">
        <f t="shared" si="3"/>
        <v>134.4</v>
      </c>
      <c r="I171" s="37">
        <v>136.1</v>
      </c>
      <c r="J171" s="37">
        <v>150.69999999999999</v>
      </c>
      <c r="K171" s="37">
        <v>171.5</v>
      </c>
      <c r="L171" s="37">
        <v>113.8</v>
      </c>
      <c r="M171" s="37">
        <v>138.80000000000001</v>
      </c>
      <c r="N171" s="37">
        <v>126</v>
      </c>
      <c r="O171" s="37">
        <v>140.19999999999999</v>
      </c>
      <c r="P171" s="37">
        <v>136.6</v>
      </c>
      <c r="Q171" s="37">
        <v>141</v>
      </c>
      <c r="R171" s="37">
        <v>134.6</v>
      </c>
      <c r="S171" s="37">
        <v>128.6</v>
      </c>
      <c r="T171" s="37">
        <v>133.80000000000001</v>
      </c>
      <c r="U171" s="37">
        <v>127.9</v>
      </c>
      <c r="V171" s="37">
        <v>124.1</v>
      </c>
      <c r="W171" s="37">
        <v>127.9</v>
      </c>
      <c r="X171" s="37">
        <v>125.4</v>
      </c>
      <c r="Y171" s="37">
        <v>114.3</v>
      </c>
      <c r="Z171" s="37">
        <v>122.9</v>
      </c>
      <c r="AA171" s="37">
        <v>131.80000000000001</v>
      </c>
      <c r="AB171" s="37">
        <v>122.1</v>
      </c>
      <c r="AC171" s="37">
        <v>122.8</v>
      </c>
      <c r="AD171" s="37">
        <v>130.9</v>
      </c>
    </row>
    <row r="172" spans="1:30" x14ac:dyDescent="0.3">
      <c r="A172" s="11" t="s">
        <v>34</v>
      </c>
      <c r="B172" s="11">
        <v>2016</v>
      </c>
      <c r="C172" s="11" t="s">
        <v>43</v>
      </c>
      <c r="D172" s="37">
        <v>130.5</v>
      </c>
      <c r="E172" s="37">
        <v>137.9</v>
      </c>
      <c r="F172" s="37">
        <v>130.19999999999999</v>
      </c>
      <c r="G172" s="37">
        <v>134.80000000000001</v>
      </c>
      <c r="H172" s="37">
        <f t="shared" si="3"/>
        <v>134.80000000000001</v>
      </c>
      <c r="I172" s="37">
        <v>134.69999999999999</v>
      </c>
      <c r="J172" s="37">
        <v>151.19999999999999</v>
      </c>
      <c r="K172" s="37">
        <v>172.1</v>
      </c>
      <c r="L172" s="37">
        <v>114.1</v>
      </c>
      <c r="M172" s="37">
        <v>139.30000000000001</v>
      </c>
      <c r="N172" s="37">
        <v>126.1</v>
      </c>
      <c r="O172" s="37">
        <v>141.1</v>
      </c>
      <c r="P172" s="37">
        <v>137</v>
      </c>
      <c r="Q172" s="37">
        <v>141.80000000000001</v>
      </c>
      <c r="R172" s="37">
        <v>135.5</v>
      </c>
      <c r="S172" s="37">
        <v>129.1</v>
      </c>
      <c r="T172" s="37">
        <v>134.5</v>
      </c>
      <c r="U172" s="37">
        <v>128.69999999999999</v>
      </c>
      <c r="V172" s="37">
        <v>124.3</v>
      </c>
      <c r="W172" s="37">
        <v>128.4</v>
      </c>
      <c r="X172" s="37">
        <v>126.1</v>
      </c>
      <c r="Y172" s="37">
        <v>115.2</v>
      </c>
      <c r="Z172" s="37">
        <v>123.5</v>
      </c>
      <c r="AA172" s="37">
        <v>132.4</v>
      </c>
      <c r="AB172" s="37">
        <v>122.1</v>
      </c>
      <c r="AC172" s="37">
        <v>123.4</v>
      </c>
      <c r="AD172" s="37">
        <v>131.4</v>
      </c>
    </row>
    <row r="173" spans="1:30" x14ac:dyDescent="0.3">
      <c r="A173" s="11" t="s">
        <v>34</v>
      </c>
      <c r="B173" s="11">
        <v>2016</v>
      </c>
      <c r="C173" s="11" t="s">
        <v>45</v>
      </c>
      <c r="D173" s="37">
        <v>131.4</v>
      </c>
      <c r="E173" s="37">
        <v>137.80000000000001</v>
      </c>
      <c r="F173" s="37">
        <v>132</v>
      </c>
      <c r="G173" s="37">
        <v>135</v>
      </c>
      <c r="H173" s="37">
        <f t="shared" si="3"/>
        <v>135</v>
      </c>
      <c r="I173" s="37">
        <v>134.1</v>
      </c>
      <c r="J173" s="37">
        <v>141.9</v>
      </c>
      <c r="K173" s="37">
        <v>171.7</v>
      </c>
      <c r="L173" s="37">
        <v>114.1</v>
      </c>
      <c r="M173" s="37">
        <v>139.69999999999999</v>
      </c>
      <c r="N173" s="37">
        <v>126.2</v>
      </c>
      <c r="O173" s="37">
        <v>141.80000000000001</v>
      </c>
      <c r="P173" s="37">
        <v>136.1</v>
      </c>
      <c r="Q173" s="37">
        <v>142</v>
      </c>
      <c r="R173" s="37">
        <v>135.80000000000001</v>
      </c>
      <c r="S173" s="37">
        <v>129.30000000000001</v>
      </c>
      <c r="T173" s="37">
        <v>135</v>
      </c>
      <c r="U173" s="37">
        <v>129.1</v>
      </c>
      <c r="V173" s="37">
        <v>125</v>
      </c>
      <c r="W173" s="37">
        <v>128.6</v>
      </c>
      <c r="X173" s="37">
        <v>126.4</v>
      </c>
      <c r="Y173" s="37">
        <v>115.7</v>
      </c>
      <c r="Z173" s="37">
        <v>124</v>
      </c>
      <c r="AA173" s="37">
        <v>132.80000000000001</v>
      </c>
      <c r="AB173" s="37">
        <v>122.6</v>
      </c>
      <c r="AC173" s="37">
        <v>123.8</v>
      </c>
      <c r="AD173" s="37">
        <v>131.19999999999999</v>
      </c>
    </row>
    <row r="174" spans="1:30" x14ac:dyDescent="0.3">
      <c r="A174" s="11" t="s">
        <v>34</v>
      </c>
      <c r="B174" s="11">
        <v>2016</v>
      </c>
      <c r="C174" s="11" t="s">
        <v>46</v>
      </c>
      <c r="D174" s="37">
        <v>132.30000000000001</v>
      </c>
      <c r="E174" s="37">
        <v>137.6</v>
      </c>
      <c r="F174" s="37">
        <v>132.9</v>
      </c>
      <c r="G174" s="37">
        <v>135.1</v>
      </c>
      <c r="H174" s="37">
        <f t="shared" si="3"/>
        <v>135.1</v>
      </c>
      <c r="I174" s="37">
        <v>132.69999999999999</v>
      </c>
      <c r="J174" s="37">
        <v>125.3</v>
      </c>
      <c r="K174" s="37">
        <v>168.7</v>
      </c>
      <c r="L174" s="37">
        <v>114.4</v>
      </c>
      <c r="M174" s="37">
        <v>140.19999999999999</v>
      </c>
      <c r="N174" s="37">
        <v>126.6</v>
      </c>
      <c r="O174" s="37">
        <v>142.30000000000001</v>
      </c>
      <c r="P174" s="37">
        <v>134</v>
      </c>
      <c r="Q174" s="37">
        <v>143.1</v>
      </c>
      <c r="R174" s="37">
        <v>136.30000000000001</v>
      </c>
      <c r="S174" s="37">
        <v>129.80000000000001</v>
      </c>
      <c r="T174" s="37">
        <v>135.4</v>
      </c>
      <c r="U174" s="37">
        <v>128.5</v>
      </c>
      <c r="V174" s="37">
        <v>126.6</v>
      </c>
      <c r="W174" s="37">
        <v>129.19999999999999</v>
      </c>
      <c r="X174" s="37">
        <v>126.9</v>
      </c>
      <c r="Y174" s="37">
        <v>116</v>
      </c>
      <c r="Z174" s="37">
        <v>124.2</v>
      </c>
      <c r="AA174" s="37">
        <v>133.1</v>
      </c>
      <c r="AB174" s="37">
        <v>121.1</v>
      </c>
      <c r="AC174" s="37">
        <v>123.9</v>
      </c>
      <c r="AD174" s="37">
        <v>130.4</v>
      </c>
    </row>
    <row r="175" spans="1:30" x14ac:dyDescent="0.3">
      <c r="A175" s="11" t="s">
        <v>34</v>
      </c>
      <c r="B175" s="11">
        <v>2017</v>
      </c>
      <c r="C175" s="11" t="s">
        <v>31</v>
      </c>
      <c r="D175" s="37">
        <v>132.80000000000001</v>
      </c>
      <c r="E175" s="37">
        <v>138.19999999999999</v>
      </c>
      <c r="F175" s="37">
        <v>132.19999999999999</v>
      </c>
      <c r="G175" s="37">
        <v>135.4</v>
      </c>
      <c r="H175" s="37">
        <f t="shared" si="3"/>
        <v>135.4</v>
      </c>
      <c r="I175" s="37">
        <v>133</v>
      </c>
      <c r="J175" s="37">
        <v>119.4</v>
      </c>
      <c r="K175" s="37">
        <v>159.5</v>
      </c>
      <c r="L175" s="37">
        <v>115.6</v>
      </c>
      <c r="M175" s="37">
        <v>139.6</v>
      </c>
      <c r="N175" s="37">
        <v>126.6</v>
      </c>
      <c r="O175" s="37">
        <v>142.80000000000001</v>
      </c>
      <c r="P175" s="37">
        <v>133.1</v>
      </c>
      <c r="Q175" s="37">
        <v>143.80000000000001</v>
      </c>
      <c r="R175" s="37">
        <v>136.6</v>
      </c>
      <c r="S175" s="37">
        <v>130.19999999999999</v>
      </c>
      <c r="T175" s="37">
        <v>135.6</v>
      </c>
      <c r="U175" s="37">
        <v>129.6</v>
      </c>
      <c r="V175" s="37">
        <v>126.8</v>
      </c>
      <c r="W175" s="37">
        <v>129.4</v>
      </c>
      <c r="X175" s="37">
        <v>127.1</v>
      </c>
      <c r="Y175" s="37">
        <v>117</v>
      </c>
      <c r="Z175" s="37">
        <v>124.2</v>
      </c>
      <c r="AA175" s="37">
        <v>133.30000000000001</v>
      </c>
      <c r="AB175" s="37">
        <v>121.7</v>
      </c>
      <c r="AC175" s="37">
        <v>124.4</v>
      </c>
      <c r="AD175" s="37">
        <v>130.30000000000001</v>
      </c>
    </row>
    <row r="176" spans="1:30" x14ac:dyDescent="0.3">
      <c r="A176" s="11" t="s">
        <v>34</v>
      </c>
      <c r="B176" s="11">
        <v>2017</v>
      </c>
      <c r="C176" s="11" t="s">
        <v>35</v>
      </c>
      <c r="D176" s="37">
        <v>133.1</v>
      </c>
      <c r="E176" s="37">
        <v>138.80000000000001</v>
      </c>
      <c r="F176" s="37">
        <v>129.30000000000001</v>
      </c>
      <c r="G176" s="37">
        <v>135.80000000000001</v>
      </c>
      <c r="H176" s="37">
        <f t="shared" si="3"/>
        <v>135.80000000000001</v>
      </c>
      <c r="I176" s="37">
        <v>135.30000000000001</v>
      </c>
      <c r="J176" s="37">
        <v>119.5</v>
      </c>
      <c r="K176" s="37">
        <v>152.19999999999999</v>
      </c>
      <c r="L176" s="37">
        <v>117.3</v>
      </c>
      <c r="M176" s="37">
        <v>138.69999999999999</v>
      </c>
      <c r="N176" s="37">
        <v>126.9</v>
      </c>
      <c r="O176" s="37">
        <v>143.19999999999999</v>
      </c>
      <c r="P176" s="37">
        <v>133</v>
      </c>
      <c r="Q176" s="37">
        <v>144.4</v>
      </c>
      <c r="R176" s="37">
        <v>136.80000000000001</v>
      </c>
      <c r="S176" s="37">
        <v>130.30000000000001</v>
      </c>
      <c r="T176" s="37">
        <v>135.9</v>
      </c>
      <c r="U176" s="37">
        <v>130.5</v>
      </c>
      <c r="V176" s="37">
        <v>127.9</v>
      </c>
      <c r="W176" s="37">
        <v>129.69999999999999</v>
      </c>
      <c r="X176" s="37">
        <v>127.4</v>
      </c>
      <c r="Y176" s="37">
        <v>117.4</v>
      </c>
      <c r="Z176" s="37">
        <v>124.6</v>
      </c>
      <c r="AA176" s="37">
        <v>133.4</v>
      </c>
      <c r="AB176" s="37">
        <v>122.6</v>
      </c>
      <c r="AC176" s="37">
        <v>124.8</v>
      </c>
      <c r="AD176" s="37">
        <v>130.6</v>
      </c>
    </row>
    <row r="177" spans="1:30" x14ac:dyDescent="0.3">
      <c r="A177" s="11" t="s">
        <v>34</v>
      </c>
      <c r="B177" s="11">
        <v>2017</v>
      </c>
      <c r="C177" s="11" t="s">
        <v>36</v>
      </c>
      <c r="D177" s="37">
        <v>133.30000000000001</v>
      </c>
      <c r="E177" s="37">
        <v>139</v>
      </c>
      <c r="F177" s="37">
        <v>128.6</v>
      </c>
      <c r="G177" s="37">
        <v>136.30000000000001</v>
      </c>
      <c r="H177" s="37">
        <f t="shared" si="3"/>
        <v>136.30000000000001</v>
      </c>
      <c r="I177" s="37">
        <v>138.30000000000001</v>
      </c>
      <c r="J177" s="37">
        <v>120.5</v>
      </c>
      <c r="K177" s="37">
        <v>143.9</v>
      </c>
      <c r="L177" s="37">
        <v>118</v>
      </c>
      <c r="M177" s="37">
        <v>137.9</v>
      </c>
      <c r="N177" s="37">
        <v>127.2</v>
      </c>
      <c r="O177" s="37">
        <v>144</v>
      </c>
      <c r="P177" s="37">
        <v>133.1</v>
      </c>
      <c r="Q177" s="37">
        <v>145.1</v>
      </c>
      <c r="R177" s="37">
        <v>137.30000000000001</v>
      </c>
      <c r="S177" s="37">
        <v>130.6</v>
      </c>
      <c r="T177" s="37">
        <v>136.4</v>
      </c>
      <c r="U177" s="37">
        <v>131.1</v>
      </c>
      <c r="V177" s="37">
        <v>129.1</v>
      </c>
      <c r="W177" s="37">
        <v>130.1</v>
      </c>
      <c r="X177" s="37">
        <v>127.8</v>
      </c>
      <c r="Y177" s="37">
        <v>117.6</v>
      </c>
      <c r="Z177" s="37">
        <v>125</v>
      </c>
      <c r="AA177" s="37">
        <v>133.80000000000001</v>
      </c>
      <c r="AB177" s="37">
        <v>122.6</v>
      </c>
      <c r="AC177" s="37">
        <v>125.1</v>
      </c>
      <c r="AD177" s="37">
        <v>130.9</v>
      </c>
    </row>
    <row r="178" spans="1:30" x14ac:dyDescent="0.3">
      <c r="A178" s="11" t="s">
        <v>34</v>
      </c>
      <c r="B178" s="11">
        <v>2017</v>
      </c>
      <c r="C178" s="11" t="s">
        <v>37</v>
      </c>
      <c r="D178" s="37">
        <v>133</v>
      </c>
      <c r="E178" s="37">
        <v>139.4</v>
      </c>
      <c r="F178" s="37">
        <v>126.1</v>
      </c>
      <c r="G178" s="37">
        <v>137.19999999999999</v>
      </c>
      <c r="H178" s="37">
        <f t="shared" si="3"/>
        <v>137.19999999999999</v>
      </c>
      <c r="I178" s="37">
        <v>139.9</v>
      </c>
      <c r="J178" s="37">
        <v>123.4</v>
      </c>
      <c r="K178" s="37">
        <v>140.9</v>
      </c>
      <c r="L178" s="37">
        <v>118.5</v>
      </c>
      <c r="M178" s="37">
        <v>136.5</v>
      </c>
      <c r="N178" s="37">
        <v>127.4</v>
      </c>
      <c r="O178" s="37">
        <v>144.19999999999999</v>
      </c>
      <c r="P178" s="37">
        <v>133.5</v>
      </c>
      <c r="Q178" s="37">
        <v>145.4</v>
      </c>
      <c r="R178" s="37">
        <v>138</v>
      </c>
      <c r="S178" s="37">
        <v>131.1</v>
      </c>
      <c r="T178" s="37">
        <v>137</v>
      </c>
      <c r="U178" s="37">
        <v>131.69999999999999</v>
      </c>
      <c r="V178" s="37">
        <v>129.80000000000001</v>
      </c>
      <c r="W178" s="37">
        <v>130.4</v>
      </c>
      <c r="X178" s="37">
        <v>128.1</v>
      </c>
      <c r="Y178" s="37">
        <v>116.6</v>
      </c>
      <c r="Z178" s="37">
        <v>125.1</v>
      </c>
      <c r="AA178" s="37">
        <v>134.5</v>
      </c>
      <c r="AB178" s="37">
        <v>123.1</v>
      </c>
      <c r="AC178" s="37">
        <v>125.1</v>
      </c>
      <c r="AD178" s="37">
        <v>131.1</v>
      </c>
    </row>
    <row r="179" spans="1:30" x14ac:dyDescent="0.3">
      <c r="A179" s="11" t="s">
        <v>34</v>
      </c>
      <c r="B179" s="11">
        <v>2017</v>
      </c>
      <c r="C179" s="11" t="s">
        <v>38</v>
      </c>
      <c r="D179" s="37">
        <v>132.9</v>
      </c>
      <c r="E179" s="37">
        <v>141.6</v>
      </c>
      <c r="F179" s="37">
        <v>126.3</v>
      </c>
      <c r="G179" s="37">
        <v>137.69999999999999</v>
      </c>
      <c r="H179" s="37">
        <f t="shared" si="3"/>
        <v>137.69999999999999</v>
      </c>
      <c r="I179" s="37">
        <v>137.9</v>
      </c>
      <c r="J179" s="37">
        <v>125.6</v>
      </c>
      <c r="K179" s="37">
        <v>138.30000000000001</v>
      </c>
      <c r="L179" s="37">
        <v>119.4</v>
      </c>
      <c r="M179" s="37">
        <v>136</v>
      </c>
      <c r="N179" s="37">
        <v>127.6</v>
      </c>
      <c r="O179" s="37">
        <v>144.5</v>
      </c>
      <c r="P179" s="37">
        <v>133.69999999999999</v>
      </c>
      <c r="Q179" s="37">
        <v>146.19999999999999</v>
      </c>
      <c r="R179" s="37">
        <v>138.19999999999999</v>
      </c>
      <c r="S179" s="37">
        <v>131.4</v>
      </c>
      <c r="T179" s="37">
        <v>137.19999999999999</v>
      </c>
      <c r="U179" s="37">
        <v>132.1</v>
      </c>
      <c r="V179" s="37">
        <v>129.4</v>
      </c>
      <c r="W179" s="37">
        <v>130.9</v>
      </c>
      <c r="X179" s="37">
        <v>128.4</v>
      </c>
      <c r="Y179" s="37">
        <v>116.7</v>
      </c>
      <c r="Z179" s="37">
        <v>125.7</v>
      </c>
      <c r="AA179" s="37">
        <v>134.80000000000001</v>
      </c>
      <c r="AB179" s="37">
        <v>123</v>
      </c>
      <c r="AC179" s="37">
        <v>125.3</v>
      </c>
      <c r="AD179" s="37">
        <v>131.4</v>
      </c>
    </row>
    <row r="180" spans="1:30" x14ac:dyDescent="0.3">
      <c r="A180" s="11" t="s">
        <v>34</v>
      </c>
      <c r="B180" s="11">
        <v>2017</v>
      </c>
      <c r="C180" s="11" t="s">
        <v>39</v>
      </c>
      <c r="D180" s="37">
        <v>133.30000000000001</v>
      </c>
      <c r="E180" s="37">
        <v>145.5</v>
      </c>
      <c r="F180" s="37">
        <v>128.1</v>
      </c>
      <c r="G180" s="37">
        <v>138.1</v>
      </c>
      <c r="H180" s="37">
        <f t="shared" si="3"/>
        <v>138.1</v>
      </c>
      <c r="I180" s="37">
        <v>139.19999999999999</v>
      </c>
      <c r="J180" s="37">
        <v>133.30000000000001</v>
      </c>
      <c r="K180" s="37">
        <v>136.19999999999999</v>
      </c>
      <c r="L180" s="37">
        <v>119.6</v>
      </c>
      <c r="M180" s="37">
        <v>135.30000000000001</v>
      </c>
      <c r="N180" s="37">
        <v>127.8</v>
      </c>
      <c r="O180" s="37">
        <v>144.9</v>
      </c>
      <c r="P180" s="37">
        <v>135.19999999999999</v>
      </c>
      <c r="Q180" s="37">
        <v>146.5</v>
      </c>
      <c r="R180" s="37">
        <v>138.5</v>
      </c>
      <c r="S180" s="37">
        <v>131.69999999999999</v>
      </c>
      <c r="T180" s="37">
        <v>137.5</v>
      </c>
      <c r="U180" s="37">
        <v>131.4</v>
      </c>
      <c r="V180" s="37">
        <v>128.80000000000001</v>
      </c>
      <c r="W180" s="37">
        <v>131.19999999999999</v>
      </c>
      <c r="X180" s="37">
        <v>128.5</v>
      </c>
      <c r="Y180" s="37">
        <v>116.5</v>
      </c>
      <c r="Z180" s="37">
        <v>125.9</v>
      </c>
      <c r="AA180" s="37">
        <v>135.4</v>
      </c>
      <c r="AB180" s="37">
        <v>123.4</v>
      </c>
      <c r="AC180" s="37">
        <v>125.5</v>
      </c>
      <c r="AD180" s="37">
        <v>132</v>
      </c>
    </row>
    <row r="181" spans="1:30" x14ac:dyDescent="0.3">
      <c r="A181" s="11" t="s">
        <v>34</v>
      </c>
      <c r="B181" s="11">
        <v>2017</v>
      </c>
      <c r="C181" s="11" t="s">
        <v>40</v>
      </c>
      <c r="D181" s="37">
        <v>133.6</v>
      </c>
      <c r="E181" s="37">
        <v>145.69999999999999</v>
      </c>
      <c r="F181" s="37">
        <v>129.6</v>
      </c>
      <c r="G181" s="37">
        <v>138.5</v>
      </c>
      <c r="H181" s="37">
        <f t="shared" si="3"/>
        <v>138.5</v>
      </c>
      <c r="I181" s="37">
        <v>141.80000000000001</v>
      </c>
      <c r="J181" s="37">
        <v>159.5</v>
      </c>
      <c r="K181" s="37">
        <v>133.6</v>
      </c>
      <c r="L181" s="37">
        <v>120.5</v>
      </c>
      <c r="M181" s="37">
        <v>135.19999999999999</v>
      </c>
      <c r="N181" s="37">
        <v>128.5</v>
      </c>
      <c r="O181" s="37">
        <v>145.80000000000001</v>
      </c>
      <c r="P181" s="37">
        <v>139</v>
      </c>
      <c r="Q181" s="37">
        <v>148.19999999999999</v>
      </c>
      <c r="R181" s="37">
        <v>139.30000000000001</v>
      </c>
      <c r="S181" s="37">
        <v>132.1</v>
      </c>
      <c r="T181" s="37">
        <v>138.30000000000001</v>
      </c>
      <c r="U181" s="37">
        <v>132.6</v>
      </c>
      <c r="V181" s="37">
        <v>129.4</v>
      </c>
      <c r="W181" s="37">
        <v>131.9</v>
      </c>
      <c r="X181" s="37">
        <v>129.4</v>
      </c>
      <c r="Y181" s="37">
        <v>116</v>
      </c>
      <c r="Z181" s="37">
        <v>126.6</v>
      </c>
      <c r="AA181" s="37">
        <v>136.80000000000001</v>
      </c>
      <c r="AB181" s="37">
        <v>123.6</v>
      </c>
      <c r="AC181" s="37">
        <v>125.9</v>
      </c>
      <c r="AD181" s="37">
        <v>134.19999999999999</v>
      </c>
    </row>
    <row r="182" spans="1:30" x14ac:dyDescent="0.3">
      <c r="A182" s="11" t="s">
        <v>34</v>
      </c>
      <c r="B182" s="11">
        <v>2017</v>
      </c>
      <c r="C182" s="11" t="s">
        <v>41</v>
      </c>
      <c r="D182" s="37">
        <v>134.30000000000001</v>
      </c>
      <c r="E182" s="37">
        <v>143.4</v>
      </c>
      <c r="F182" s="37">
        <v>129.30000000000001</v>
      </c>
      <c r="G182" s="37">
        <v>139</v>
      </c>
      <c r="H182" s="37">
        <f t="shared" si="3"/>
        <v>139</v>
      </c>
      <c r="I182" s="37">
        <v>145.5</v>
      </c>
      <c r="J182" s="37">
        <v>168.6</v>
      </c>
      <c r="K182" s="37">
        <v>132.69999999999999</v>
      </c>
      <c r="L182" s="37">
        <v>121.2</v>
      </c>
      <c r="M182" s="37">
        <v>135.6</v>
      </c>
      <c r="N182" s="37">
        <v>128.69999999999999</v>
      </c>
      <c r="O182" s="37">
        <v>146.80000000000001</v>
      </c>
      <c r="P182" s="37">
        <v>140.6</v>
      </c>
      <c r="Q182" s="37">
        <v>149.80000000000001</v>
      </c>
      <c r="R182" s="37">
        <v>140.30000000000001</v>
      </c>
      <c r="S182" s="37">
        <v>133</v>
      </c>
      <c r="T182" s="37">
        <v>139.30000000000001</v>
      </c>
      <c r="U182" s="37">
        <v>134.4</v>
      </c>
      <c r="V182" s="37">
        <v>129.80000000000001</v>
      </c>
      <c r="W182" s="37">
        <v>132.80000000000001</v>
      </c>
      <c r="X182" s="37">
        <v>130.19999999999999</v>
      </c>
      <c r="Y182" s="37">
        <v>117.3</v>
      </c>
      <c r="Z182" s="37">
        <v>127.3</v>
      </c>
      <c r="AA182" s="37">
        <v>137.6</v>
      </c>
      <c r="AB182" s="37">
        <v>124.5</v>
      </c>
      <c r="AC182" s="37">
        <v>126.8</v>
      </c>
      <c r="AD182" s="37">
        <v>135.4</v>
      </c>
    </row>
    <row r="183" spans="1:30" x14ac:dyDescent="0.3">
      <c r="A183" s="11" t="s">
        <v>34</v>
      </c>
      <c r="B183" s="11">
        <v>2017</v>
      </c>
      <c r="C183" s="11" t="s">
        <v>42</v>
      </c>
      <c r="D183" s="37">
        <v>134.69999999999999</v>
      </c>
      <c r="E183" s="37">
        <v>142.4</v>
      </c>
      <c r="F183" s="37">
        <v>130.19999999999999</v>
      </c>
      <c r="G183" s="37">
        <v>139.6</v>
      </c>
      <c r="H183" s="37">
        <f t="shared" si="3"/>
        <v>139.6</v>
      </c>
      <c r="I183" s="37">
        <v>143</v>
      </c>
      <c r="J183" s="37">
        <v>156.6</v>
      </c>
      <c r="K183" s="37">
        <v>132.9</v>
      </c>
      <c r="L183" s="37">
        <v>121.5</v>
      </c>
      <c r="M183" s="37">
        <v>135.6</v>
      </c>
      <c r="N183" s="37">
        <v>128.80000000000001</v>
      </c>
      <c r="O183" s="37">
        <v>147.30000000000001</v>
      </c>
      <c r="P183" s="37">
        <v>139</v>
      </c>
      <c r="Q183" s="37">
        <v>150.80000000000001</v>
      </c>
      <c r="R183" s="37">
        <v>141.1</v>
      </c>
      <c r="S183" s="37">
        <v>133.4</v>
      </c>
      <c r="T183" s="37">
        <v>140</v>
      </c>
      <c r="U183" s="37">
        <v>135.69999999999999</v>
      </c>
      <c r="V183" s="37">
        <v>131</v>
      </c>
      <c r="W183" s="37">
        <v>133.30000000000001</v>
      </c>
      <c r="X183" s="37">
        <v>130.6</v>
      </c>
      <c r="Y183" s="37">
        <v>118.3</v>
      </c>
      <c r="Z183" s="37">
        <v>127.9</v>
      </c>
      <c r="AA183" s="37">
        <v>137.4</v>
      </c>
      <c r="AB183" s="37">
        <v>125.7</v>
      </c>
      <c r="AC183" s="37">
        <v>127.5</v>
      </c>
      <c r="AD183" s="37">
        <v>135.19999999999999</v>
      </c>
    </row>
    <row r="184" spans="1:30" x14ac:dyDescent="0.3">
      <c r="A184" s="11" t="s">
        <v>34</v>
      </c>
      <c r="B184" s="11">
        <v>2017</v>
      </c>
      <c r="C184" s="11" t="s">
        <v>43</v>
      </c>
      <c r="D184" s="37">
        <v>135.30000000000001</v>
      </c>
      <c r="E184" s="37">
        <v>142.19999999999999</v>
      </c>
      <c r="F184" s="37">
        <v>131.19999999999999</v>
      </c>
      <c r="G184" s="37">
        <v>140.6</v>
      </c>
      <c r="H184" s="37">
        <f t="shared" si="3"/>
        <v>140.6</v>
      </c>
      <c r="I184" s="37">
        <v>141.5</v>
      </c>
      <c r="J184" s="37">
        <v>162.6</v>
      </c>
      <c r="K184" s="37">
        <v>132.30000000000001</v>
      </c>
      <c r="L184" s="37">
        <v>121.8</v>
      </c>
      <c r="M184" s="37">
        <v>136.30000000000001</v>
      </c>
      <c r="N184" s="37">
        <v>128.69999999999999</v>
      </c>
      <c r="O184" s="37">
        <v>148.1</v>
      </c>
      <c r="P184" s="37">
        <v>140.1</v>
      </c>
      <c r="Q184" s="37">
        <v>151.6</v>
      </c>
      <c r="R184" s="37">
        <v>142</v>
      </c>
      <c r="S184" s="37">
        <v>134.1</v>
      </c>
      <c r="T184" s="37">
        <v>140.80000000000001</v>
      </c>
      <c r="U184" s="37">
        <v>137.30000000000001</v>
      </c>
      <c r="V184" s="37">
        <v>132.19999999999999</v>
      </c>
      <c r="W184" s="37">
        <v>133.6</v>
      </c>
      <c r="X184" s="37">
        <v>131.30000000000001</v>
      </c>
      <c r="Y184" s="37">
        <v>117.8</v>
      </c>
      <c r="Z184" s="37">
        <v>128.4</v>
      </c>
      <c r="AA184" s="37">
        <v>137.9</v>
      </c>
      <c r="AB184" s="37">
        <v>126.2</v>
      </c>
      <c r="AC184" s="37">
        <v>127.7</v>
      </c>
      <c r="AD184" s="37">
        <v>136.1</v>
      </c>
    </row>
    <row r="185" spans="1:30" x14ac:dyDescent="0.3">
      <c r="A185" s="11" t="s">
        <v>34</v>
      </c>
      <c r="B185" s="11">
        <v>2017</v>
      </c>
      <c r="C185" s="11" t="s">
        <v>45</v>
      </c>
      <c r="D185" s="37">
        <v>135.69999999999999</v>
      </c>
      <c r="E185" s="37">
        <v>142.4</v>
      </c>
      <c r="F185" s="37">
        <v>142.9</v>
      </c>
      <c r="G185" s="37">
        <v>140.80000000000001</v>
      </c>
      <c r="H185" s="37">
        <f t="shared" si="3"/>
        <v>140.80000000000001</v>
      </c>
      <c r="I185" s="37">
        <v>142.19999999999999</v>
      </c>
      <c r="J185" s="37">
        <v>173.8</v>
      </c>
      <c r="K185" s="37">
        <v>131.19999999999999</v>
      </c>
      <c r="L185" s="37">
        <v>123</v>
      </c>
      <c r="M185" s="37">
        <v>136.80000000000001</v>
      </c>
      <c r="N185" s="37">
        <v>129.19999999999999</v>
      </c>
      <c r="O185" s="37">
        <v>148.9</v>
      </c>
      <c r="P185" s="37">
        <v>142.1</v>
      </c>
      <c r="Q185" s="37">
        <v>153.19999999999999</v>
      </c>
      <c r="R185" s="37">
        <v>143</v>
      </c>
      <c r="S185" s="37">
        <v>134.80000000000001</v>
      </c>
      <c r="T185" s="37">
        <v>141.80000000000001</v>
      </c>
      <c r="U185" s="37">
        <v>138.6</v>
      </c>
      <c r="V185" s="37">
        <v>135.30000000000001</v>
      </c>
      <c r="W185" s="37">
        <v>134.4</v>
      </c>
      <c r="X185" s="37">
        <v>132.6</v>
      </c>
      <c r="Y185" s="37">
        <v>118.3</v>
      </c>
      <c r="Z185" s="37">
        <v>128.9</v>
      </c>
      <c r="AA185" s="37">
        <v>138.6</v>
      </c>
      <c r="AB185" s="37">
        <v>126.8</v>
      </c>
      <c r="AC185" s="37">
        <v>128.4</v>
      </c>
      <c r="AD185" s="37">
        <v>137.6</v>
      </c>
    </row>
    <row r="186" spans="1:30" x14ac:dyDescent="0.3">
      <c r="A186" s="11" t="s">
        <v>34</v>
      </c>
      <c r="B186" s="11">
        <v>2017</v>
      </c>
      <c r="C186" s="11" t="s">
        <v>46</v>
      </c>
      <c r="D186" s="37">
        <v>135.80000000000001</v>
      </c>
      <c r="E186" s="37">
        <v>143.30000000000001</v>
      </c>
      <c r="F186" s="37">
        <v>145.19999999999999</v>
      </c>
      <c r="G186" s="37">
        <v>141</v>
      </c>
      <c r="H186" s="37">
        <f t="shared" si="3"/>
        <v>141</v>
      </c>
      <c r="I186" s="37">
        <v>141.5</v>
      </c>
      <c r="J186" s="37">
        <v>161.69999999999999</v>
      </c>
      <c r="K186" s="37">
        <v>129.1</v>
      </c>
      <c r="L186" s="37">
        <v>121.5</v>
      </c>
      <c r="M186" s="37">
        <v>137.1</v>
      </c>
      <c r="N186" s="37">
        <v>128.80000000000001</v>
      </c>
      <c r="O186" s="37">
        <v>149</v>
      </c>
      <c r="P186" s="37">
        <v>140.5</v>
      </c>
      <c r="Q186" s="37">
        <v>154.19999999999999</v>
      </c>
      <c r="R186" s="37">
        <v>143.1</v>
      </c>
      <c r="S186" s="37">
        <v>135.1</v>
      </c>
      <c r="T186" s="37">
        <v>142</v>
      </c>
      <c r="U186" s="37">
        <v>139.1</v>
      </c>
      <c r="V186" s="37">
        <v>136.6</v>
      </c>
      <c r="W186" s="37">
        <v>134.69999999999999</v>
      </c>
      <c r="X186" s="37">
        <v>133.1</v>
      </c>
      <c r="Y186" s="37">
        <v>118.5</v>
      </c>
      <c r="Z186" s="37">
        <v>129</v>
      </c>
      <c r="AA186" s="37">
        <v>138.5</v>
      </c>
      <c r="AB186" s="37">
        <v>126.5</v>
      </c>
      <c r="AC186" s="37">
        <v>128.6</v>
      </c>
      <c r="AD186" s="37">
        <v>137.19999999999999</v>
      </c>
    </row>
    <row r="187" spans="1:30" x14ac:dyDescent="0.3">
      <c r="A187" s="11" t="s">
        <v>34</v>
      </c>
      <c r="B187" s="11">
        <v>2018</v>
      </c>
      <c r="C187" s="11" t="s">
        <v>31</v>
      </c>
      <c r="D187" s="37">
        <v>136</v>
      </c>
      <c r="E187" s="37">
        <v>144.19999999999999</v>
      </c>
      <c r="F187" s="37">
        <v>143.69999999999999</v>
      </c>
      <c r="G187" s="37">
        <v>141.1</v>
      </c>
      <c r="H187" s="37">
        <f t="shared" si="3"/>
        <v>141.1</v>
      </c>
      <c r="I187" s="37">
        <v>141.30000000000001</v>
      </c>
      <c r="J187" s="37">
        <v>151.6</v>
      </c>
      <c r="K187" s="37">
        <v>127.3</v>
      </c>
      <c r="L187" s="37">
        <v>118.8</v>
      </c>
      <c r="M187" s="37">
        <v>137.5</v>
      </c>
      <c r="N187" s="37">
        <v>129</v>
      </c>
      <c r="O187" s="37">
        <v>149.5</v>
      </c>
      <c r="P187" s="37">
        <v>139.19999999999999</v>
      </c>
      <c r="Q187" s="37">
        <v>154.69999999999999</v>
      </c>
      <c r="R187" s="37">
        <v>143.5</v>
      </c>
      <c r="S187" s="37">
        <v>135.5</v>
      </c>
      <c r="T187" s="37">
        <v>142.30000000000001</v>
      </c>
      <c r="U187" s="37">
        <v>140.4</v>
      </c>
      <c r="V187" s="37">
        <v>136.6</v>
      </c>
      <c r="W187" s="37">
        <v>134.9</v>
      </c>
      <c r="X187" s="37">
        <v>133.30000000000001</v>
      </c>
      <c r="Y187" s="37">
        <v>119.3</v>
      </c>
      <c r="Z187" s="37">
        <v>129.69999999999999</v>
      </c>
      <c r="AA187" s="37">
        <v>139</v>
      </c>
      <c r="AB187" s="37">
        <v>127.3</v>
      </c>
      <c r="AC187" s="37">
        <v>129.1</v>
      </c>
      <c r="AD187" s="37">
        <v>136.9</v>
      </c>
    </row>
    <row r="188" spans="1:30" x14ac:dyDescent="0.3">
      <c r="A188" s="11" t="s">
        <v>34</v>
      </c>
      <c r="B188" s="11">
        <v>2018</v>
      </c>
      <c r="C188" s="11" t="s">
        <v>35</v>
      </c>
      <c r="D188" s="37">
        <v>135.9</v>
      </c>
      <c r="E188" s="37">
        <v>143.5</v>
      </c>
      <c r="F188" s="37">
        <v>140.30000000000001</v>
      </c>
      <c r="G188" s="37">
        <v>140.9</v>
      </c>
      <c r="H188" s="37">
        <f t="shared" si="3"/>
        <v>140.9</v>
      </c>
      <c r="I188" s="37">
        <v>142.9</v>
      </c>
      <c r="J188" s="37">
        <v>140.5</v>
      </c>
      <c r="K188" s="37">
        <v>125.8</v>
      </c>
      <c r="L188" s="37">
        <v>117.1</v>
      </c>
      <c r="M188" s="37">
        <v>137.30000000000001</v>
      </c>
      <c r="N188" s="37">
        <v>128.6</v>
      </c>
      <c r="O188" s="37">
        <v>149.6</v>
      </c>
      <c r="P188" s="37">
        <v>137.6</v>
      </c>
      <c r="Q188" s="37">
        <v>154.9</v>
      </c>
      <c r="R188" s="37">
        <v>143.80000000000001</v>
      </c>
      <c r="S188" s="37">
        <v>135.6</v>
      </c>
      <c r="T188" s="37">
        <v>142.6</v>
      </c>
      <c r="U188" s="37">
        <v>141.30000000000001</v>
      </c>
      <c r="V188" s="37">
        <v>136.69999999999999</v>
      </c>
      <c r="W188" s="37">
        <v>135.19999999999999</v>
      </c>
      <c r="X188" s="37">
        <v>133.80000000000001</v>
      </c>
      <c r="Y188" s="37">
        <v>120.2</v>
      </c>
      <c r="Z188" s="37">
        <v>129.9</v>
      </c>
      <c r="AA188" s="37">
        <v>139</v>
      </c>
      <c r="AB188" s="37">
        <v>127.7</v>
      </c>
      <c r="AC188" s="37">
        <v>129.6</v>
      </c>
      <c r="AD188" s="37">
        <v>136.4</v>
      </c>
    </row>
    <row r="189" spans="1:30" x14ac:dyDescent="0.3">
      <c r="A189" s="11" t="s">
        <v>34</v>
      </c>
      <c r="B189" s="11">
        <v>2018</v>
      </c>
      <c r="C189" s="11" t="s">
        <v>36</v>
      </c>
      <c r="D189" s="37">
        <v>136.19999999999999</v>
      </c>
      <c r="E189" s="37">
        <v>143.6</v>
      </c>
      <c r="F189" s="37">
        <v>138.30000000000001</v>
      </c>
      <c r="G189" s="37">
        <v>141.19999999999999</v>
      </c>
      <c r="H189" s="37">
        <f t="shared" si="3"/>
        <v>141.19999999999999</v>
      </c>
      <c r="I189" s="37">
        <v>146.19999999999999</v>
      </c>
      <c r="J189" s="37">
        <v>134.6</v>
      </c>
      <c r="K189" s="37">
        <v>124.6</v>
      </c>
      <c r="L189" s="37">
        <v>116.1</v>
      </c>
      <c r="M189" s="37">
        <v>137.80000000000001</v>
      </c>
      <c r="N189" s="37">
        <v>129.1</v>
      </c>
      <c r="O189" s="37">
        <v>150.4</v>
      </c>
      <c r="P189" s="37">
        <v>137.19999999999999</v>
      </c>
      <c r="Q189" s="37">
        <v>156.30000000000001</v>
      </c>
      <c r="R189" s="37">
        <v>144.30000000000001</v>
      </c>
      <c r="S189" s="37">
        <v>136.19999999999999</v>
      </c>
      <c r="T189" s="37">
        <v>143.1</v>
      </c>
      <c r="U189" s="37">
        <v>142</v>
      </c>
      <c r="V189" s="37">
        <v>136.5</v>
      </c>
      <c r="W189" s="37">
        <v>135.6</v>
      </c>
      <c r="X189" s="37">
        <v>134.30000000000001</v>
      </c>
      <c r="Y189" s="37">
        <v>121</v>
      </c>
      <c r="Z189" s="37">
        <v>130.4</v>
      </c>
      <c r="AA189" s="37">
        <v>139.80000000000001</v>
      </c>
      <c r="AB189" s="37">
        <v>128.19999999999999</v>
      </c>
      <c r="AC189" s="37">
        <v>130.30000000000001</v>
      </c>
      <c r="AD189" s="37">
        <v>136.5</v>
      </c>
    </row>
    <row r="190" spans="1:30" x14ac:dyDescent="0.3">
      <c r="A190" s="11" t="s">
        <v>34</v>
      </c>
      <c r="B190" s="11">
        <v>2018</v>
      </c>
      <c r="C190" s="11" t="s">
        <v>37</v>
      </c>
      <c r="D190" s="37">
        <v>136.4</v>
      </c>
      <c r="E190" s="37">
        <v>144.4</v>
      </c>
      <c r="F190" s="37">
        <v>133.9</v>
      </c>
      <c r="G190" s="37">
        <v>141.6</v>
      </c>
      <c r="H190" s="37">
        <f t="shared" si="3"/>
        <v>141.6</v>
      </c>
      <c r="I190" s="37">
        <v>153.5</v>
      </c>
      <c r="J190" s="37">
        <v>132.6</v>
      </c>
      <c r="K190" s="37">
        <v>123.5</v>
      </c>
      <c r="L190" s="37">
        <v>113.7</v>
      </c>
      <c r="M190" s="37">
        <v>138.19999999999999</v>
      </c>
      <c r="N190" s="37">
        <v>129.6</v>
      </c>
      <c r="O190" s="37">
        <v>151.19999999999999</v>
      </c>
      <c r="P190" s="37">
        <v>137.5</v>
      </c>
      <c r="Q190" s="37">
        <v>156.9</v>
      </c>
      <c r="R190" s="37">
        <v>145.30000000000001</v>
      </c>
      <c r="S190" s="37">
        <v>136.69999999999999</v>
      </c>
      <c r="T190" s="37">
        <v>144</v>
      </c>
      <c r="U190" s="37">
        <v>142.9</v>
      </c>
      <c r="V190" s="37">
        <v>136.5</v>
      </c>
      <c r="W190" s="37">
        <v>136.6</v>
      </c>
      <c r="X190" s="37">
        <v>135.19999999999999</v>
      </c>
      <c r="Y190" s="37">
        <v>121.9</v>
      </c>
      <c r="Z190" s="37">
        <v>131.30000000000001</v>
      </c>
      <c r="AA190" s="37">
        <v>141.4</v>
      </c>
      <c r="AB190" s="37">
        <v>129.19999999999999</v>
      </c>
      <c r="AC190" s="37">
        <v>131.30000000000001</v>
      </c>
      <c r="AD190" s="37">
        <v>137.1</v>
      </c>
    </row>
    <row r="191" spans="1:30" x14ac:dyDescent="0.3">
      <c r="A191" s="11" t="s">
        <v>34</v>
      </c>
      <c r="B191" s="11">
        <v>2018</v>
      </c>
      <c r="C191" s="11" t="s">
        <v>38</v>
      </c>
      <c r="D191" s="37">
        <v>136.6</v>
      </c>
      <c r="E191" s="37">
        <v>146.6</v>
      </c>
      <c r="F191" s="37">
        <v>133.6</v>
      </c>
      <c r="G191" s="37">
        <v>142.1</v>
      </c>
      <c r="H191" s="37">
        <f t="shared" si="3"/>
        <v>142.1</v>
      </c>
      <c r="I191" s="37">
        <v>154.6</v>
      </c>
      <c r="J191" s="37">
        <v>135.6</v>
      </c>
      <c r="K191" s="37">
        <v>122.3</v>
      </c>
      <c r="L191" s="37">
        <v>109.6</v>
      </c>
      <c r="M191" s="37">
        <v>138.1</v>
      </c>
      <c r="N191" s="37">
        <v>129.9</v>
      </c>
      <c r="O191" s="37">
        <v>151.69999999999999</v>
      </c>
      <c r="P191" s="37">
        <v>138.1</v>
      </c>
      <c r="Q191" s="37">
        <v>157.9</v>
      </c>
      <c r="R191" s="37">
        <v>146</v>
      </c>
      <c r="S191" s="37">
        <v>137.4</v>
      </c>
      <c r="T191" s="37">
        <v>144.69999999999999</v>
      </c>
      <c r="U191" s="37">
        <v>143.19999999999999</v>
      </c>
      <c r="V191" s="37">
        <v>136.9</v>
      </c>
      <c r="W191" s="37">
        <v>137.4</v>
      </c>
      <c r="X191" s="37">
        <v>136</v>
      </c>
      <c r="Y191" s="37">
        <v>122.9</v>
      </c>
      <c r="Z191" s="37">
        <v>131.80000000000001</v>
      </c>
      <c r="AA191" s="37">
        <v>142.1</v>
      </c>
      <c r="AB191" s="37">
        <v>129.9</v>
      </c>
      <c r="AC191" s="37">
        <v>132.1</v>
      </c>
      <c r="AD191" s="37">
        <v>137.80000000000001</v>
      </c>
    </row>
    <row r="192" spans="1:30" x14ac:dyDescent="0.3">
      <c r="A192" s="11" t="s">
        <v>34</v>
      </c>
      <c r="B192" s="11">
        <v>2018</v>
      </c>
      <c r="C192" s="11" t="s">
        <v>39</v>
      </c>
      <c r="D192" s="37">
        <v>136.9</v>
      </c>
      <c r="E192" s="37">
        <v>148.69999999999999</v>
      </c>
      <c r="F192" s="37">
        <v>135.6</v>
      </c>
      <c r="G192" s="37">
        <v>142.30000000000001</v>
      </c>
      <c r="H192" s="37">
        <f t="shared" si="3"/>
        <v>142.30000000000001</v>
      </c>
      <c r="I192" s="37">
        <v>153.19999999999999</v>
      </c>
      <c r="J192" s="37">
        <v>143.69999999999999</v>
      </c>
      <c r="K192" s="37">
        <v>121.4</v>
      </c>
      <c r="L192" s="37">
        <v>111.1</v>
      </c>
      <c r="M192" s="37">
        <v>138.4</v>
      </c>
      <c r="N192" s="37">
        <v>130.30000000000001</v>
      </c>
      <c r="O192" s="37">
        <v>151.80000000000001</v>
      </c>
      <c r="P192" s="37">
        <v>139.4</v>
      </c>
      <c r="Q192" s="37">
        <v>158.30000000000001</v>
      </c>
      <c r="R192" s="37">
        <v>146.4</v>
      </c>
      <c r="S192" s="37">
        <v>138.1</v>
      </c>
      <c r="T192" s="37">
        <v>145.19999999999999</v>
      </c>
      <c r="U192" s="37">
        <v>142.5</v>
      </c>
      <c r="V192" s="37">
        <v>138.1</v>
      </c>
      <c r="W192" s="37">
        <v>137.9</v>
      </c>
      <c r="X192" s="37">
        <v>136.19999999999999</v>
      </c>
      <c r="Y192" s="37">
        <v>123.7</v>
      </c>
      <c r="Z192" s="37">
        <v>132.6</v>
      </c>
      <c r="AA192" s="37">
        <v>142.80000000000001</v>
      </c>
      <c r="AB192" s="37">
        <v>130.1</v>
      </c>
      <c r="AC192" s="37">
        <v>132.6</v>
      </c>
      <c r="AD192" s="37">
        <v>138.5</v>
      </c>
    </row>
    <row r="193" spans="1:30" x14ac:dyDescent="0.3">
      <c r="A193" s="11" t="s">
        <v>34</v>
      </c>
      <c r="B193" s="11">
        <v>2018</v>
      </c>
      <c r="C193" s="11" t="s">
        <v>40</v>
      </c>
      <c r="D193" s="37">
        <v>137.5</v>
      </c>
      <c r="E193" s="37">
        <v>149.1</v>
      </c>
      <c r="F193" s="37">
        <v>139.19999999999999</v>
      </c>
      <c r="G193" s="37">
        <v>142.5</v>
      </c>
      <c r="H193" s="37">
        <f t="shared" si="3"/>
        <v>142.5</v>
      </c>
      <c r="I193" s="37">
        <v>151.6</v>
      </c>
      <c r="J193" s="37">
        <v>155.9</v>
      </c>
      <c r="K193" s="37">
        <v>121.7</v>
      </c>
      <c r="L193" s="37">
        <v>113.5</v>
      </c>
      <c r="M193" s="37">
        <v>138.9</v>
      </c>
      <c r="N193" s="37">
        <v>130.30000000000001</v>
      </c>
      <c r="O193" s="37">
        <v>152.30000000000001</v>
      </c>
      <c r="P193" s="37">
        <v>141.4</v>
      </c>
      <c r="Q193" s="37">
        <v>157.5</v>
      </c>
      <c r="R193" s="37">
        <v>146.80000000000001</v>
      </c>
      <c r="S193" s="37">
        <v>138.4</v>
      </c>
      <c r="T193" s="37">
        <v>145.6</v>
      </c>
      <c r="U193" s="37">
        <v>143.6</v>
      </c>
      <c r="V193" s="37">
        <v>139.69999999999999</v>
      </c>
      <c r="W193" s="37">
        <v>138.6</v>
      </c>
      <c r="X193" s="37">
        <v>137</v>
      </c>
      <c r="Y193" s="37">
        <v>123.6</v>
      </c>
      <c r="Z193" s="37">
        <v>133.1</v>
      </c>
      <c r="AA193" s="37">
        <v>144.69999999999999</v>
      </c>
      <c r="AB193" s="37">
        <v>130.1</v>
      </c>
      <c r="AC193" s="37">
        <v>133.19999999999999</v>
      </c>
      <c r="AD193" s="37">
        <v>139.80000000000001</v>
      </c>
    </row>
    <row r="194" spans="1:30" x14ac:dyDescent="0.3">
      <c r="A194" s="11" t="s">
        <v>34</v>
      </c>
      <c r="B194" s="11">
        <v>2018</v>
      </c>
      <c r="C194" s="11" t="s">
        <v>41</v>
      </c>
      <c r="D194" s="37">
        <v>138.30000000000001</v>
      </c>
      <c r="E194" s="37">
        <v>148</v>
      </c>
      <c r="F194" s="37">
        <v>138.1</v>
      </c>
      <c r="G194" s="37">
        <v>142.6</v>
      </c>
      <c r="H194" s="37">
        <f t="shared" si="3"/>
        <v>142.6</v>
      </c>
      <c r="I194" s="37">
        <v>150.6</v>
      </c>
      <c r="J194" s="37">
        <v>156.6</v>
      </c>
      <c r="K194" s="37">
        <v>122.4</v>
      </c>
      <c r="L194" s="37">
        <v>114.7</v>
      </c>
      <c r="M194" s="37">
        <v>139.4</v>
      </c>
      <c r="N194" s="37">
        <v>131.1</v>
      </c>
      <c r="O194" s="37">
        <v>153</v>
      </c>
      <c r="P194" s="37">
        <v>141.69999999999999</v>
      </c>
      <c r="Q194" s="37">
        <v>157.9</v>
      </c>
      <c r="R194" s="37">
        <v>147.30000000000001</v>
      </c>
      <c r="S194" s="37">
        <v>138.80000000000001</v>
      </c>
      <c r="T194" s="37">
        <v>146.1</v>
      </c>
      <c r="U194" s="37">
        <v>144.6</v>
      </c>
      <c r="V194" s="37">
        <v>140.9</v>
      </c>
      <c r="W194" s="37">
        <v>139.4</v>
      </c>
      <c r="X194" s="37">
        <v>137.69999999999999</v>
      </c>
      <c r="Y194" s="37">
        <v>124.3</v>
      </c>
      <c r="Z194" s="37">
        <v>133.6</v>
      </c>
      <c r="AA194" s="37">
        <v>146</v>
      </c>
      <c r="AB194" s="37">
        <v>130.1</v>
      </c>
      <c r="AC194" s="37">
        <v>133.9</v>
      </c>
      <c r="AD194" s="37">
        <v>140.4</v>
      </c>
    </row>
    <row r="195" spans="1:30" x14ac:dyDescent="0.3">
      <c r="A195" s="11" t="s">
        <v>34</v>
      </c>
      <c r="B195" s="11">
        <v>2018</v>
      </c>
      <c r="C195" s="11" t="s">
        <v>42</v>
      </c>
      <c r="D195" s="37">
        <v>138.6</v>
      </c>
      <c r="E195" s="37">
        <v>145.80000000000001</v>
      </c>
      <c r="F195" s="37">
        <v>135.1</v>
      </c>
      <c r="G195" s="37">
        <v>142.9</v>
      </c>
      <c r="H195" s="37">
        <f t="shared" ref="H195:H258" si="4">IF(OR(G195="NA",  G195 = "-"),AVERAGE(G196:G197),G195)</f>
        <v>142.9</v>
      </c>
      <c r="I195" s="37">
        <v>145.4</v>
      </c>
      <c r="J195" s="37">
        <v>150</v>
      </c>
      <c r="K195" s="37">
        <v>121.4</v>
      </c>
      <c r="L195" s="37">
        <v>113.7</v>
      </c>
      <c r="M195" s="37">
        <v>139.5</v>
      </c>
      <c r="N195" s="37">
        <v>130.80000000000001</v>
      </c>
      <c r="O195" s="37">
        <v>153.80000000000001</v>
      </c>
      <c r="P195" s="37">
        <v>140.4</v>
      </c>
      <c r="Q195" s="37">
        <v>159.19999999999999</v>
      </c>
      <c r="R195" s="37">
        <v>147.69999999999999</v>
      </c>
      <c r="S195" s="37">
        <v>139.1</v>
      </c>
      <c r="T195" s="37">
        <v>146.5</v>
      </c>
      <c r="U195" s="37">
        <v>145.30000000000001</v>
      </c>
      <c r="V195" s="37">
        <v>142.30000000000001</v>
      </c>
      <c r="W195" s="37">
        <v>139.69999999999999</v>
      </c>
      <c r="X195" s="37">
        <v>138.4</v>
      </c>
      <c r="Y195" s="37">
        <v>126</v>
      </c>
      <c r="Z195" s="37">
        <v>134.5</v>
      </c>
      <c r="AA195" s="37">
        <v>146.19999999999999</v>
      </c>
      <c r="AB195" s="37">
        <v>130.9</v>
      </c>
      <c r="AC195" s="37">
        <v>134.69999999999999</v>
      </c>
      <c r="AD195" s="37">
        <v>140.19999999999999</v>
      </c>
    </row>
    <row r="196" spans="1:30" x14ac:dyDescent="0.3">
      <c r="A196" s="11" t="s">
        <v>34</v>
      </c>
      <c r="B196" s="11">
        <v>2018</v>
      </c>
      <c r="C196" s="11" t="s">
        <v>43</v>
      </c>
      <c r="D196" s="37">
        <v>137.4</v>
      </c>
      <c r="E196" s="37">
        <v>149.5</v>
      </c>
      <c r="F196" s="37">
        <v>137.30000000000001</v>
      </c>
      <c r="G196" s="37">
        <v>141.9</v>
      </c>
      <c r="H196" s="37">
        <f t="shared" si="4"/>
        <v>141.9</v>
      </c>
      <c r="I196" s="37">
        <v>142.5</v>
      </c>
      <c r="J196" s="37">
        <v>146.69999999999999</v>
      </c>
      <c r="K196" s="37">
        <v>119.1</v>
      </c>
      <c r="L196" s="37">
        <v>111.9</v>
      </c>
      <c r="M196" s="37">
        <v>141</v>
      </c>
      <c r="N196" s="37">
        <v>133.6</v>
      </c>
      <c r="O196" s="37">
        <v>154.5</v>
      </c>
      <c r="P196" s="37">
        <v>139.69999999999999</v>
      </c>
      <c r="Q196" s="37">
        <v>162.6</v>
      </c>
      <c r="R196" s="37">
        <v>148</v>
      </c>
      <c r="S196" s="37">
        <v>139.19999999999999</v>
      </c>
      <c r="T196" s="37">
        <v>146.80000000000001</v>
      </c>
      <c r="U196" s="37">
        <v>146.9</v>
      </c>
      <c r="V196" s="37">
        <v>145.30000000000001</v>
      </c>
      <c r="W196" s="37">
        <v>142.19999999999999</v>
      </c>
      <c r="X196" s="37">
        <v>142.1</v>
      </c>
      <c r="Y196" s="37">
        <v>125.5</v>
      </c>
      <c r="Z196" s="37">
        <v>136.5</v>
      </c>
      <c r="AA196" s="37">
        <v>147.80000000000001</v>
      </c>
      <c r="AB196" s="37">
        <v>132</v>
      </c>
      <c r="AC196" s="37">
        <v>136.30000000000001</v>
      </c>
      <c r="AD196" s="37">
        <v>140.80000000000001</v>
      </c>
    </row>
    <row r="197" spans="1:30" x14ac:dyDescent="0.3">
      <c r="A197" s="11" t="s">
        <v>34</v>
      </c>
      <c r="B197" s="11">
        <v>2018</v>
      </c>
      <c r="C197" s="11" t="s">
        <v>45</v>
      </c>
      <c r="D197" s="37">
        <v>137.4</v>
      </c>
      <c r="E197" s="37">
        <v>149.19999999999999</v>
      </c>
      <c r="F197" s="37">
        <v>137.1</v>
      </c>
      <c r="G197" s="37">
        <v>141.80000000000001</v>
      </c>
      <c r="H197" s="37">
        <f t="shared" si="4"/>
        <v>141.80000000000001</v>
      </c>
      <c r="I197" s="37">
        <v>142.80000000000001</v>
      </c>
      <c r="J197" s="37">
        <v>146.69999999999999</v>
      </c>
      <c r="K197" s="37">
        <v>119.1</v>
      </c>
      <c r="L197" s="37">
        <v>111.9</v>
      </c>
      <c r="M197" s="37">
        <v>140.9</v>
      </c>
      <c r="N197" s="37">
        <v>133.5</v>
      </c>
      <c r="O197" s="37">
        <v>154.5</v>
      </c>
      <c r="P197" s="37">
        <v>139.69999999999999</v>
      </c>
      <c r="Q197" s="37">
        <v>162.6</v>
      </c>
      <c r="R197" s="37">
        <v>148</v>
      </c>
      <c r="S197" s="37">
        <v>139.1</v>
      </c>
      <c r="T197" s="37">
        <v>146.69999999999999</v>
      </c>
      <c r="U197" s="37">
        <v>146.9</v>
      </c>
      <c r="V197" s="37">
        <v>145.1</v>
      </c>
      <c r="W197" s="37">
        <v>142.19999999999999</v>
      </c>
      <c r="X197" s="37">
        <v>142.1</v>
      </c>
      <c r="Y197" s="37">
        <v>125.5</v>
      </c>
      <c r="Z197" s="37">
        <v>136.5</v>
      </c>
      <c r="AA197" s="37">
        <v>147.80000000000001</v>
      </c>
      <c r="AB197" s="37">
        <v>132</v>
      </c>
      <c r="AC197" s="37">
        <v>136.30000000000001</v>
      </c>
      <c r="AD197" s="37">
        <v>140.80000000000001</v>
      </c>
    </row>
    <row r="198" spans="1:30" x14ac:dyDescent="0.3">
      <c r="A198" s="11" t="s">
        <v>34</v>
      </c>
      <c r="B198" s="11">
        <v>2018</v>
      </c>
      <c r="C198" s="11" t="s">
        <v>46</v>
      </c>
      <c r="D198" s="37">
        <v>137.5</v>
      </c>
      <c r="E198" s="37">
        <v>150.5</v>
      </c>
      <c r="F198" s="37">
        <v>138.80000000000001</v>
      </c>
      <c r="G198" s="37">
        <v>142.1</v>
      </c>
      <c r="H198" s="37">
        <f t="shared" si="4"/>
        <v>142.1</v>
      </c>
      <c r="I198" s="37">
        <v>139.4</v>
      </c>
      <c r="J198" s="37">
        <v>135.19999999999999</v>
      </c>
      <c r="K198" s="37">
        <v>119.8</v>
      </c>
      <c r="L198" s="37">
        <v>110.3</v>
      </c>
      <c r="M198" s="37">
        <v>140.6</v>
      </c>
      <c r="N198" s="37">
        <v>133.80000000000001</v>
      </c>
      <c r="O198" s="37">
        <v>154.6</v>
      </c>
      <c r="P198" s="37">
        <v>138.19999999999999</v>
      </c>
      <c r="Q198" s="37">
        <v>163</v>
      </c>
      <c r="R198" s="37">
        <v>148.1</v>
      </c>
      <c r="S198" s="37">
        <v>139.4</v>
      </c>
      <c r="T198" s="37">
        <v>146.80000000000001</v>
      </c>
      <c r="U198" s="37">
        <v>146.5</v>
      </c>
      <c r="V198" s="37">
        <v>142.69999999999999</v>
      </c>
      <c r="W198" s="37">
        <v>143.19999999999999</v>
      </c>
      <c r="X198" s="37">
        <v>144.9</v>
      </c>
      <c r="Y198" s="37">
        <v>123.6</v>
      </c>
      <c r="Z198" s="37">
        <v>136.80000000000001</v>
      </c>
      <c r="AA198" s="37">
        <v>150.1</v>
      </c>
      <c r="AB198" s="37">
        <v>132.19999999999999</v>
      </c>
      <c r="AC198" s="37">
        <v>136.80000000000001</v>
      </c>
      <c r="AD198" s="37">
        <v>140.1</v>
      </c>
    </row>
    <row r="199" spans="1:30" x14ac:dyDescent="0.3">
      <c r="A199" s="11" t="s">
        <v>34</v>
      </c>
      <c r="B199" s="11">
        <v>2019</v>
      </c>
      <c r="C199" s="11" t="s">
        <v>31</v>
      </c>
      <c r="D199" s="37">
        <v>137.1</v>
      </c>
      <c r="E199" s="37">
        <v>151.4</v>
      </c>
      <c r="F199" s="37">
        <v>140.19999999999999</v>
      </c>
      <c r="G199" s="37">
        <v>142.1</v>
      </c>
      <c r="H199" s="37">
        <f t="shared" si="4"/>
        <v>142.1</v>
      </c>
      <c r="I199" s="37">
        <v>135.4</v>
      </c>
      <c r="J199" s="37">
        <v>131.30000000000001</v>
      </c>
      <c r="K199" s="37">
        <v>120.3</v>
      </c>
      <c r="L199" s="37">
        <v>109.1</v>
      </c>
      <c r="M199" s="37">
        <v>139.4</v>
      </c>
      <c r="N199" s="37">
        <v>133.30000000000001</v>
      </c>
      <c r="O199" s="37">
        <v>154.6</v>
      </c>
      <c r="P199" s="37">
        <v>137.4</v>
      </c>
      <c r="Q199" s="37">
        <v>163.19999999999999</v>
      </c>
      <c r="R199" s="37">
        <v>147.6</v>
      </c>
      <c r="S199" s="37">
        <v>139</v>
      </c>
      <c r="T199" s="37">
        <v>146.4</v>
      </c>
      <c r="U199" s="37">
        <v>147.69999999999999</v>
      </c>
      <c r="V199" s="37">
        <v>139.5</v>
      </c>
      <c r="W199" s="37">
        <v>143.6</v>
      </c>
      <c r="X199" s="37">
        <v>145.1</v>
      </c>
      <c r="Y199" s="37">
        <v>123.3</v>
      </c>
      <c r="Z199" s="37">
        <v>136.69999999999999</v>
      </c>
      <c r="AA199" s="37">
        <v>150.19999999999999</v>
      </c>
      <c r="AB199" s="37">
        <v>132.80000000000001</v>
      </c>
      <c r="AC199" s="37">
        <v>136.9</v>
      </c>
      <c r="AD199" s="37">
        <v>139.6</v>
      </c>
    </row>
    <row r="200" spans="1:30" x14ac:dyDescent="0.3">
      <c r="A200" s="11" t="s">
        <v>34</v>
      </c>
      <c r="B200" s="11">
        <v>2019</v>
      </c>
      <c r="C200" s="11" t="s">
        <v>35</v>
      </c>
      <c r="D200" s="37">
        <v>137.6</v>
      </c>
      <c r="E200" s="37">
        <v>152</v>
      </c>
      <c r="F200" s="37">
        <v>141.5</v>
      </c>
      <c r="G200" s="37">
        <v>142.19999999999999</v>
      </c>
      <c r="H200" s="37">
        <f>IF(OR(G200="NA",  G200 = "-"),AVERAGE(G201:G203),G200)</f>
        <v>142.19999999999999</v>
      </c>
      <c r="I200" s="37">
        <v>136.4</v>
      </c>
      <c r="J200" s="37">
        <v>129.69999999999999</v>
      </c>
      <c r="K200" s="37">
        <v>121</v>
      </c>
      <c r="L200" s="37">
        <v>109</v>
      </c>
      <c r="M200" s="37">
        <v>139.69999999999999</v>
      </c>
      <c r="N200" s="37">
        <v>133.6</v>
      </c>
      <c r="O200" s="37">
        <v>154.9</v>
      </c>
      <c r="P200" s="37">
        <v>137.5</v>
      </c>
      <c r="Q200" s="37">
        <v>163.4</v>
      </c>
      <c r="R200" s="37">
        <v>147.69999999999999</v>
      </c>
      <c r="S200" s="37">
        <v>139.69999999999999</v>
      </c>
      <c r="T200" s="37">
        <v>146.5</v>
      </c>
      <c r="U200" s="37">
        <v>148.5</v>
      </c>
      <c r="V200" s="37">
        <v>138.4</v>
      </c>
      <c r="W200" s="37">
        <v>143.69999999999999</v>
      </c>
      <c r="X200" s="37">
        <v>145.6</v>
      </c>
      <c r="Y200" s="37">
        <v>123.9</v>
      </c>
      <c r="Z200" s="37">
        <v>137.1</v>
      </c>
      <c r="AA200" s="37">
        <v>150.30000000000001</v>
      </c>
      <c r="AB200" s="37">
        <v>134.1</v>
      </c>
      <c r="AC200" s="37">
        <v>137.4</v>
      </c>
      <c r="AD200" s="37">
        <v>139.9</v>
      </c>
    </row>
    <row r="201" spans="1:30" x14ac:dyDescent="0.3">
      <c r="A201" s="11" t="s">
        <v>34</v>
      </c>
      <c r="B201" s="11">
        <v>2019</v>
      </c>
      <c r="C201" s="11" t="s">
        <v>36</v>
      </c>
      <c r="D201" s="37">
        <v>137.80000000000001</v>
      </c>
      <c r="E201" s="37">
        <v>153</v>
      </c>
      <c r="F201" s="37">
        <v>140.30000000000001</v>
      </c>
      <c r="G201" s="37">
        <v>142.30000000000001</v>
      </c>
      <c r="H201" s="37">
        <f>IF(OR(G201="NA",  G201 = "-"),AVERAGE(G203:G204),G201)</f>
        <v>142.30000000000001</v>
      </c>
      <c r="I201" s="37">
        <v>137.6</v>
      </c>
      <c r="J201" s="37">
        <v>132.6</v>
      </c>
      <c r="K201" s="37">
        <v>121.8</v>
      </c>
      <c r="L201" s="37">
        <v>109</v>
      </c>
      <c r="M201" s="37">
        <v>139.5</v>
      </c>
      <c r="N201" s="37">
        <v>133.69999999999999</v>
      </c>
      <c r="O201" s="37">
        <v>155.19999999999999</v>
      </c>
      <c r="P201" s="37">
        <v>138.1</v>
      </c>
      <c r="Q201" s="37">
        <v>163.5</v>
      </c>
      <c r="R201" s="37">
        <v>147.9</v>
      </c>
      <c r="S201" s="37">
        <v>139.9</v>
      </c>
      <c r="T201" s="37">
        <v>146.69999999999999</v>
      </c>
      <c r="U201" s="37">
        <v>149</v>
      </c>
      <c r="V201" s="37">
        <v>139.69999999999999</v>
      </c>
      <c r="W201" s="37">
        <v>143.80000000000001</v>
      </c>
      <c r="X201" s="37">
        <v>146.19999999999999</v>
      </c>
      <c r="Y201" s="37">
        <v>124.6</v>
      </c>
      <c r="Z201" s="37">
        <v>137.69999999999999</v>
      </c>
      <c r="AA201" s="37">
        <v>150.30000000000001</v>
      </c>
      <c r="AB201" s="37">
        <v>133.4</v>
      </c>
      <c r="AC201" s="37">
        <v>137.69999999999999</v>
      </c>
      <c r="AD201" s="37">
        <v>140.4</v>
      </c>
    </row>
    <row r="202" spans="1:30" x14ac:dyDescent="0.3">
      <c r="A202" s="11" t="s">
        <v>34</v>
      </c>
      <c r="B202" s="11">
        <v>2019</v>
      </c>
      <c r="C202" s="11" t="s">
        <v>37</v>
      </c>
      <c r="D202" s="37">
        <f>AVERAGE(D203:D204)</f>
        <v>138.5</v>
      </c>
      <c r="E202" s="37">
        <f t="shared" ref="E202:AD202" si="5">AVERAGE(E203:E204)</f>
        <v>160.30000000000001</v>
      </c>
      <c r="F202" s="37">
        <f t="shared" si="5"/>
        <v>136.9</v>
      </c>
      <c r="G202" s="37">
        <f t="shared" si="5"/>
        <v>142.9</v>
      </c>
      <c r="H202" s="37">
        <f t="shared" si="5"/>
        <v>142.9</v>
      </c>
      <c r="I202" s="37">
        <f t="shared" si="5"/>
        <v>146.65</v>
      </c>
      <c r="J202" s="37">
        <f t="shared" si="5"/>
        <v>146.75</v>
      </c>
      <c r="K202" s="37">
        <f t="shared" si="5"/>
        <v>126.60000000000001</v>
      </c>
      <c r="L202" s="37">
        <f t="shared" si="5"/>
        <v>110.45</v>
      </c>
      <c r="M202" s="37">
        <f t="shared" si="5"/>
        <v>140.25</v>
      </c>
      <c r="N202" s="37">
        <f t="shared" si="5"/>
        <v>134.1</v>
      </c>
      <c r="O202" s="37">
        <f t="shared" si="5"/>
        <v>155.69999999999999</v>
      </c>
      <c r="P202" s="37">
        <f t="shared" si="5"/>
        <v>141.80000000000001</v>
      </c>
      <c r="Q202" s="37">
        <f t="shared" si="5"/>
        <v>164.5</v>
      </c>
      <c r="R202" s="37">
        <f t="shared" si="5"/>
        <v>148.5</v>
      </c>
      <c r="S202" s="37">
        <f t="shared" si="5"/>
        <v>140.4</v>
      </c>
      <c r="T202" s="37">
        <f t="shared" si="5"/>
        <v>147.35000000000002</v>
      </c>
      <c r="U202" s="37">
        <f t="shared" si="5"/>
        <v>149.75</v>
      </c>
      <c r="V202" s="37">
        <f t="shared" si="5"/>
        <v>140.75</v>
      </c>
      <c r="W202" s="37">
        <f t="shared" si="5"/>
        <v>143.75</v>
      </c>
      <c r="X202" s="37">
        <f t="shared" si="5"/>
        <v>147.15</v>
      </c>
      <c r="Y202" s="37">
        <f t="shared" si="5"/>
        <v>124.75</v>
      </c>
      <c r="Z202" s="37">
        <f t="shared" si="5"/>
        <v>139.39999999999998</v>
      </c>
      <c r="AA202" s="37">
        <f t="shared" si="5"/>
        <v>152.05000000000001</v>
      </c>
      <c r="AB202" s="37">
        <f t="shared" si="5"/>
        <v>133.85000000000002</v>
      </c>
      <c r="AC202" s="37">
        <f t="shared" si="5"/>
        <v>138.39999999999998</v>
      </c>
      <c r="AD202" s="37">
        <f t="shared" si="5"/>
        <v>142.44999999999999</v>
      </c>
    </row>
    <row r="203" spans="1:30" x14ac:dyDescent="0.3">
      <c r="A203" s="11" t="s">
        <v>34</v>
      </c>
      <c r="B203" s="11">
        <v>2019</v>
      </c>
      <c r="C203" s="11" t="s">
        <v>38</v>
      </c>
      <c r="D203" s="37">
        <v>138.30000000000001</v>
      </c>
      <c r="E203" s="37">
        <v>158.5</v>
      </c>
      <c r="F203" s="37">
        <v>136</v>
      </c>
      <c r="G203" s="37">
        <v>142.5</v>
      </c>
      <c r="H203" s="37">
        <f t="shared" si="4"/>
        <v>142.5</v>
      </c>
      <c r="I203" s="37">
        <v>146.5</v>
      </c>
      <c r="J203" s="37">
        <v>143</v>
      </c>
      <c r="K203" s="37">
        <v>124.9</v>
      </c>
      <c r="L203" s="37">
        <v>109.9</v>
      </c>
      <c r="M203" s="37">
        <v>139.9</v>
      </c>
      <c r="N203" s="37">
        <v>134</v>
      </c>
      <c r="O203" s="37">
        <v>155.5</v>
      </c>
      <c r="P203" s="37">
        <v>140.9</v>
      </c>
      <c r="Q203" s="37">
        <v>164.1</v>
      </c>
      <c r="R203" s="37">
        <v>148.4</v>
      </c>
      <c r="S203" s="37">
        <v>140.4</v>
      </c>
      <c r="T203" s="37">
        <v>147.30000000000001</v>
      </c>
      <c r="U203" s="37">
        <v>150.1</v>
      </c>
      <c r="V203" s="37">
        <v>140.30000000000001</v>
      </c>
      <c r="W203" s="37">
        <v>143.69999999999999</v>
      </c>
      <c r="X203" s="37">
        <v>146.9</v>
      </c>
      <c r="Y203" s="37">
        <v>124.9</v>
      </c>
      <c r="Z203" s="37">
        <v>139.19999999999999</v>
      </c>
      <c r="AA203" s="37">
        <v>151.6</v>
      </c>
      <c r="AB203" s="37">
        <v>133.4</v>
      </c>
      <c r="AC203" s="37">
        <v>138.19999999999999</v>
      </c>
      <c r="AD203" s="37">
        <v>142</v>
      </c>
    </row>
    <row r="204" spans="1:30" x14ac:dyDescent="0.3">
      <c r="A204" s="11" t="s">
        <v>34</v>
      </c>
      <c r="B204" s="11">
        <v>2019</v>
      </c>
      <c r="C204" s="11" t="s">
        <v>39</v>
      </c>
      <c r="D204" s="37">
        <v>138.69999999999999</v>
      </c>
      <c r="E204" s="37">
        <v>162.1</v>
      </c>
      <c r="F204" s="37">
        <v>137.80000000000001</v>
      </c>
      <c r="G204" s="37">
        <v>143.30000000000001</v>
      </c>
      <c r="H204" s="37">
        <f t="shared" si="4"/>
        <v>143.30000000000001</v>
      </c>
      <c r="I204" s="37">
        <v>146.80000000000001</v>
      </c>
      <c r="J204" s="37">
        <v>150.5</v>
      </c>
      <c r="K204" s="37">
        <v>128.30000000000001</v>
      </c>
      <c r="L204" s="37">
        <v>111</v>
      </c>
      <c r="M204" s="37">
        <v>140.6</v>
      </c>
      <c r="N204" s="37">
        <v>134.19999999999999</v>
      </c>
      <c r="O204" s="37">
        <v>155.9</v>
      </c>
      <c r="P204" s="37">
        <v>142.69999999999999</v>
      </c>
      <c r="Q204" s="37">
        <v>164.9</v>
      </c>
      <c r="R204" s="37">
        <v>148.6</v>
      </c>
      <c r="S204" s="37">
        <v>140.4</v>
      </c>
      <c r="T204" s="37">
        <v>147.4</v>
      </c>
      <c r="U204" s="37">
        <v>149.4</v>
      </c>
      <c r="V204" s="37">
        <v>141.19999999999999</v>
      </c>
      <c r="W204" s="37">
        <v>143.80000000000001</v>
      </c>
      <c r="X204" s="37">
        <v>147.4</v>
      </c>
      <c r="Y204" s="37">
        <v>124.6</v>
      </c>
      <c r="Z204" s="37">
        <v>139.6</v>
      </c>
      <c r="AA204" s="37">
        <v>152.5</v>
      </c>
      <c r="AB204" s="37">
        <v>134.30000000000001</v>
      </c>
      <c r="AC204" s="37">
        <v>138.6</v>
      </c>
      <c r="AD204" s="37">
        <v>142.9</v>
      </c>
    </row>
    <row r="205" spans="1:30" x14ac:dyDescent="0.3">
      <c r="A205" s="11" t="s">
        <v>34</v>
      </c>
      <c r="B205" s="11">
        <v>2019</v>
      </c>
      <c r="C205" s="11" t="s">
        <v>40</v>
      </c>
      <c r="D205" s="37">
        <v>139.30000000000001</v>
      </c>
      <c r="E205" s="37">
        <v>162.69999999999999</v>
      </c>
      <c r="F205" s="37">
        <v>140</v>
      </c>
      <c r="G205" s="37">
        <v>144</v>
      </c>
      <c r="H205" s="37">
        <f t="shared" si="4"/>
        <v>144</v>
      </c>
      <c r="I205" s="37">
        <v>150.30000000000001</v>
      </c>
      <c r="J205" s="37">
        <v>160.30000000000001</v>
      </c>
      <c r="K205" s="37">
        <v>130</v>
      </c>
      <c r="L205" s="37">
        <v>111.1</v>
      </c>
      <c r="M205" s="37">
        <v>141.69999999999999</v>
      </c>
      <c r="N205" s="37">
        <v>134.69999999999999</v>
      </c>
      <c r="O205" s="37">
        <v>156.19999999999999</v>
      </c>
      <c r="P205" s="37">
        <v>144.69999999999999</v>
      </c>
      <c r="Q205" s="37">
        <v>165.2</v>
      </c>
      <c r="R205" s="37">
        <v>148.9</v>
      </c>
      <c r="S205" s="37">
        <v>140.5</v>
      </c>
      <c r="T205" s="37">
        <v>147.6</v>
      </c>
      <c r="U205" s="37">
        <v>150.6</v>
      </c>
      <c r="V205" s="37">
        <v>139.30000000000001</v>
      </c>
      <c r="W205" s="37">
        <v>144.19999999999999</v>
      </c>
      <c r="X205" s="37">
        <v>147.9</v>
      </c>
      <c r="Y205" s="37">
        <v>125.6</v>
      </c>
      <c r="Z205" s="37">
        <v>140.5</v>
      </c>
      <c r="AA205" s="37">
        <v>154</v>
      </c>
      <c r="AB205" s="37">
        <v>135.69999999999999</v>
      </c>
      <c r="AC205" s="37">
        <v>139.5</v>
      </c>
      <c r="AD205" s="37">
        <v>144.19999999999999</v>
      </c>
    </row>
    <row r="206" spans="1:30" x14ac:dyDescent="0.3">
      <c r="A206" s="11" t="s">
        <v>34</v>
      </c>
      <c r="B206" s="11">
        <v>2019</v>
      </c>
      <c r="C206" s="11" t="s">
        <v>41</v>
      </c>
      <c r="D206" s="37">
        <v>140.1</v>
      </c>
      <c r="E206" s="37">
        <v>160.6</v>
      </c>
      <c r="F206" s="37">
        <v>138.5</v>
      </c>
      <c r="G206" s="37">
        <v>144.69999999999999</v>
      </c>
      <c r="H206" s="37">
        <f t="shared" si="4"/>
        <v>144.69999999999999</v>
      </c>
      <c r="I206" s="37">
        <v>149.4</v>
      </c>
      <c r="J206" s="37">
        <v>167.4</v>
      </c>
      <c r="K206" s="37">
        <v>130.9</v>
      </c>
      <c r="L206" s="37">
        <v>112</v>
      </c>
      <c r="M206" s="37">
        <v>142.6</v>
      </c>
      <c r="N206" s="37">
        <v>134.9</v>
      </c>
      <c r="O206" s="37">
        <v>156.6</v>
      </c>
      <c r="P206" s="37">
        <v>145.9</v>
      </c>
      <c r="Q206" s="37">
        <v>165.8</v>
      </c>
      <c r="R206" s="37">
        <v>149.1</v>
      </c>
      <c r="S206" s="37">
        <v>140.6</v>
      </c>
      <c r="T206" s="37">
        <v>147.9</v>
      </c>
      <c r="U206" s="37">
        <v>151.6</v>
      </c>
      <c r="V206" s="37">
        <v>138.5</v>
      </c>
      <c r="W206" s="37">
        <v>144.5</v>
      </c>
      <c r="X206" s="37">
        <v>148.5</v>
      </c>
      <c r="Y206" s="37">
        <v>125.8</v>
      </c>
      <c r="Z206" s="37">
        <v>140.9</v>
      </c>
      <c r="AA206" s="37">
        <v>154.9</v>
      </c>
      <c r="AB206" s="37">
        <v>138.4</v>
      </c>
      <c r="AC206" s="37">
        <v>140.19999999999999</v>
      </c>
      <c r="AD206" s="37">
        <v>145</v>
      </c>
    </row>
    <row r="207" spans="1:30" x14ac:dyDescent="0.3">
      <c r="A207" s="11" t="s">
        <v>34</v>
      </c>
      <c r="B207" s="11">
        <v>2019</v>
      </c>
      <c r="C207" s="11" t="s">
        <v>42</v>
      </c>
      <c r="D207" s="37">
        <v>140.9</v>
      </c>
      <c r="E207" s="37">
        <v>160.80000000000001</v>
      </c>
      <c r="F207" s="37">
        <v>139.6</v>
      </c>
      <c r="G207" s="37">
        <v>145.4</v>
      </c>
      <c r="H207" s="37">
        <f t="shared" si="4"/>
        <v>145.4</v>
      </c>
      <c r="I207" s="37">
        <v>146.6</v>
      </c>
      <c r="J207" s="37">
        <v>173.2</v>
      </c>
      <c r="K207" s="37">
        <v>131.6</v>
      </c>
      <c r="L207" s="37">
        <v>113.2</v>
      </c>
      <c r="M207" s="37">
        <v>144.1</v>
      </c>
      <c r="N207" s="37">
        <v>135</v>
      </c>
      <c r="O207" s="37">
        <v>156.80000000000001</v>
      </c>
      <c r="P207" s="37">
        <v>147</v>
      </c>
      <c r="Q207" s="37">
        <v>166.5</v>
      </c>
      <c r="R207" s="37">
        <v>149.19999999999999</v>
      </c>
      <c r="S207" s="37">
        <v>140.6</v>
      </c>
      <c r="T207" s="37">
        <v>147.9</v>
      </c>
      <c r="U207" s="37">
        <v>152.19999999999999</v>
      </c>
      <c r="V207" s="37">
        <v>139.19999999999999</v>
      </c>
      <c r="W207" s="37">
        <v>144.6</v>
      </c>
      <c r="X207" s="37">
        <v>149</v>
      </c>
      <c r="Y207" s="37">
        <v>126.1</v>
      </c>
      <c r="Z207" s="37">
        <v>141.30000000000001</v>
      </c>
      <c r="AA207" s="37">
        <v>155.19999999999999</v>
      </c>
      <c r="AB207" s="37">
        <v>139.69999999999999</v>
      </c>
      <c r="AC207" s="37">
        <v>140.69999999999999</v>
      </c>
      <c r="AD207" s="37">
        <v>145.80000000000001</v>
      </c>
    </row>
    <row r="208" spans="1:30" x14ac:dyDescent="0.3">
      <c r="A208" s="11" t="s">
        <v>34</v>
      </c>
      <c r="B208" s="11">
        <v>2019</v>
      </c>
      <c r="C208" s="11" t="s">
        <v>43</v>
      </c>
      <c r="D208" s="37">
        <v>141.80000000000001</v>
      </c>
      <c r="E208" s="37">
        <v>161</v>
      </c>
      <c r="F208" s="37">
        <v>142.6</v>
      </c>
      <c r="G208" s="37">
        <v>146.19999999999999</v>
      </c>
      <c r="H208" s="37">
        <f t="shared" si="4"/>
        <v>146.19999999999999</v>
      </c>
      <c r="I208" s="37">
        <v>148</v>
      </c>
      <c r="J208" s="37">
        <v>188.4</v>
      </c>
      <c r="K208" s="37">
        <v>132.5</v>
      </c>
      <c r="L208" s="37">
        <v>114</v>
      </c>
      <c r="M208" s="37">
        <v>145.4</v>
      </c>
      <c r="N208" s="37">
        <v>135.1</v>
      </c>
      <c r="O208" s="37">
        <v>157.1</v>
      </c>
      <c r="P208" s="37">
        <v>149.6</v>
      </c>
      <c r="Q208" s="37">
        <v>167.1</v>
      </c>
      <c r="R208" s="37">
        <v>149.4</v>
      </c>
      <c r="S208" s="37">
        <v>140.80000000000001</v>
      </c>
      <c r="T208" s="37">
        <v>148.19999999999999</v>
      </c>
      <c r="U208" s="37">
        <v>153</v>
      </c>
      <c r="V208" s="37">
        <v>140.6</v>
      </c>
      <c r="W208" s="37">
        <v>145</v>
      </c>
      <c r="X208" s="37">
        <v>149.4</v>
      </c>
      <c r="Y208" s="37">
        <v>126.3</v>
      </c>
      <c r="Z208" s="37">
        <v>141.69999999999999</v>
      </c>
      <c r="AA208" s="37">
        <v>155.4</v>
      </c>
      <c r="AB208" s="37">
        <v>140</v>
      </c>
      <c r="AC208" s="37">
        <v>141</v>
      </c>
      <c r="AD208" s="37">
        <v>147.19999999999999</v>
      </c>
    </row>
    <row r="209" spans="1:30" x14ac:dyDescent="0.3">
      <c r="A209" s="11" t="s">
        <v>34</v>
      </c>
      <c r="B209" s="11">
        <v>2019</v>
      </c>
      <c r="C209" s="11" t="s">
        <v>45</v>
      </c>
      <c r="D209" s="37">
        <v>142.5</v>
      </c>
      <c r="E209" s="37">
        <v>163.19999999999999</v>
      </c>
      <c r="F209" s="37">
        <v>145.6</v>
      </c>
      <c r="G209" s="37">
        <v>146.69999999999999</v>
      </c>
      <c r="H209" s="37">
        <f t="shared" si="4"/>
        <v>146.69999999999999</v>
      </c>
      <c r="I209" s="37">
        <v>147.4</v>
      </c>
      <c r="J209" s="37">
        <v>199.6</v>
      </c>
      <c r="K209" s="37">
        <v>135.69999999999999</v>
      </c>
      <c r="L209" s="37">
        <v>114.2</v>
      </c>
      <c r="M209" s="37">
        <v>147</v>
      </c>
      <c r="N209" s="37">
        <v>135.30000000000001</v>
      </c>
      <c r="O209" s="37">
        <v>157.5</v>
      </c>
      <c r="P209" s="37">
        <v>151.9</v>
      </c>
      <c r="Q209" s="37">
        <v>167.9</v>
      </c>
      <c r="R209" s="37">
        <v>149.9</v>
      </c>
      <c r="S209" s="37">
        <v>141</v>
      </c>
      <c r="T209" s="37">
        <v>148.6</v>
      </c>
      <c r="U209" s="37">
        <v>153.5</v>
      </c>
      <c r="V209" s="37">
        <v>142.30000000000001</v>
      </c>
      <c r="W209" s="37">
        <v>145.30000000000001</v>
      </c>
      <c r="X209" s="37">
        <v>149.9</v>
      </c>
      <c r="Y209" s="37">
        <v>126.6</v>
      </c>
      <c r="Z209" s="37">
        <v>142.1</v>
      </c>
      <c r="AA209" s="37">
        <v>155.5</v>
      </c>
      <c r="AB209" s="37">
        <v>140.30000000000001</v>
      </c>
      <c r="AC209" s="37">
        <v>141.30000000000001</v>
      </c>
      <c r="AD209" s="37">
        <v>148.6</v>
      </c>
    </row>
    <row r="210" spans="1:30" x14ac:dyDescent="0.3">
      <c r="A210" s="11" t="s">
        <v>34</v>
      </c>
      <c r="B210" s="11">
        <v>2019</v>
      </c>
      <c r="C210" s="11" t="s">
        <v>46</v>
      </c>
      <c r="D210" s="37">
        <v>143.5</v>
      </c>
      <c r="E210" s="37">
        <v>165</v>
      </c>
      <c r="F210" s="37">
        <v>151.1</v>
      </c>
      <c r="G210" s="37">
        <v>148.30000000000001</v>
      </c>
      <c r="H210" s="37">
        <f t="shared" si="4"/>
        <v>148.30000000000001</v>
      </c>
      <c r="I210" s="37">
        <v>145.69999999999999</v>
      </c>
      <c r="J210" s="37">
        <v>217</v>
      </c>
      <c r="K210" s="37">
        <v>138.30000000000001</v>
      </c>
      <c r="L210" s="37">
        <v>114</v>
      </c>
      <c r="M210" s="37">
        <v>148.69999999999999</v>
      </c>
      <c r="N210" s="37">
        <v>135.80000000000001</v>
      </c>
      <c r="O210" s="37">
        <v>158</v>
      </c>
      <c r="P210" s="37">
        <v>155</v>
      </c>
      <c r="Q210" s="37">
        <v>168.5</v>
      </c>
      <c r="R210" s="37">
        <v>150.30000000000001</v>
      </c>
      <c r="S210" s="37">
        <v>141.30000000000001</v>
      </c>
      <c r="T210" s="37">
        <v>149</v>
      </c>
      <c r="U210" s="37">
        <v>152.80000000000001</v>
      </c>
      <c r="V210" s="37">
        <v>143.69999999999999</v>
      </c>
      <c r="W210" s="37">
        <v>145.80000000000001</v>
      </c>
      <c r="X210" s="37">
        <v>150.4</v>
      </c>
      <c r="Y210" s="37">
        <v>129.80000000000001</v>
      </c>
      <c r="Z210" s="37">
        <v>142.30000000000001</v>
      </c>
      <c r="AA210" s="37">
        <v>155.69999999999999</v>
      </c>
      <c r="AB210" s="37">
        <v>140.4</v>
      </c>
      <c r="AC210" s="37">
        <v>142.5</v>
      </c>
      <c r="AD210" s="37">
        <v>150.4</v>
      </c>
    </row>
    <row r="211" spans="1:30" x14ac:dyDescent="0.3">
      <c r="A211" s="11" t="s">
        <v>34</v>
      </c>
      <c r="B211" s="11">
        <v>2020</v>
      </c>
      <c r="C211" s="11" t="s">
        <v>31</v>
      </c>
      <c r="D211" s="37">
        <v>144.30000000000001</v>
      </c>
      <c r="E211" s="37">
        <v>167.4</v>
      </c>
      <c r="F211" s="37">
        <v>154.9</v>
      </c>
      <c r="G211" s="37">
        <v>150.1</v>
      </c>
      <c r="H211" s="37">
        <f t="shared" si="4"/>
        <v>150.1</v>
      </c>
      <c r="I211" s="37">
        <v>143.19999999999999</v>
      </c>
      <c r="J211" s="37">
        <v>197</v>
      </c>
      <c r="K211" s="37">
        <v>140.4</v>
      </c>
      <c r="L211" s="37">
        <v>114.1</v>
      </c>
      <c r="M211" s="37">
        <v>150.9</v>
      </c>
      <c r="N211" s="37">
        <v>136.1</v>
      </c>
      <c r="O211" s="37">
        <v>158.6</v>
      </c>
      <c r="P211" s="37">
        <v>153.5</v>
      </c>
      <c r="Q211" s="37">
        <v>169.2</v>
      </c>
      <c r="R211" s="37">
        <v>150.5</v>
      </c>
      <c r="S211" s="37">
        <v>141.5</v>
      </c>
      <c r="T211" s="37">
        <v>149.19999999999999</v>
      </c>
      <c r="U211" s="37">
        <v>153.9</v>
      </c>
      <c r="V211" s="37">
        <v>144.6</v>
      </c>
      <c r="W211" s="37">
        <v>146.19999999999999</v>
      </c>
      <c r="X211" s="37">
        <v>151.19999999999999</v>
      </c>
      <c r="Y211" s="37">
        <v>130.9</v>
      </c>
      <c r="Z211" s="37">
        <v>142.80000000000001</v>
      </c>
      <c r="AA211" s="37">
        <v>156.1</v>
      </c>
      <c r="AB211" s="37">
        <v>142.30000000000001</v>
      </c>
      <c r="AC211" s="37">
        <v>143.4</v>
      </c>
      <c r="AD211" s="37">
        <v>150.19999999999999</v>
      </c>
    </row>
    <row r="212" spans="1:30" x14ac:dyDescent="0.3">
      <c r="A212" s="11" t="s">
        <v>34</v>
      </c>
      <c r="B212" s="11">
        <v>2020</v>
      </c>
      <c r="C212" s="11" t="s">
        <v>35</v>
      </c>
      <c r="D212" s="37">
        <v>144.80000000000001</v>
      </c>
      <c r="E212" s="37">
        <v>167.5</v>
      </c>
      <c r="F212" s="37">
        <v>151.80000000000001</v>
      </c>
      <c r="G212" s="37">
        <v>150.80000000000001</v>
      </c>
      <c r="H212" s="37">
        <f t="shared" si="4"/>
        <v>150.80000000000001</v>
      </c>
      <c r="I212" s="37">
        <v>141.80000000000001</v>
      </c>
      <c r="J212" s="37">
        <v>170.7</v>
      </c>
      <c r="K212" s="37">
        <v>141.1</v>
      </c>
      <c r="L212" s="37">
        <v>113.6</v>
      </c>
      <c r="M212" s="37">
        <v>152</v>
      </c>
      <c r="N212" s="37">
        <v>136.5</v>
      </c>
      <c r="O212" s="37">
        <v>159.1</v>
      </c>
      <c r="P212" s="37">
        <v>150.5</v>
      </c>
      <c r="Q212" s="37">
        <v>170.1</v>
      </c>
      <c r="R212" s="37">
        <v>150.80000000000001</v>
      </c>
      <c r="S212" s="37">
        <v>141.69999999999999</v>
      </c>
      <c r="T212" s="37">
        <v>149.5</v>
      </c>
      <c r="U212" s="37">
        <v>154.80000000000001</v>
      </c>
      <c r="V212" s="37">
        <v>147.19999999999999</v>
      </c>
      <c r="W212" s="37">
        <v>146.4</v>
      </c>
      <c r="X212" s="37">
        <v>151.69999999999999</v>
      </c>
      <c r="Y212" s="37">
        <v>130.30000000000001</v>
      </c>
      <c r="Z212" s="37">
        <v>143.19999999999999</v>
      </c>
      <c r="AA212" s="37">
        <v>156.19999999999999</v>
      </c>
      <c r="AB212" s="37">
        <v>143.4</v>
      </c>
      <c r="AC212" s="37">
        <v>143.6</v>
      </c>
      <c r="AD212" s="37">
        <v>149.1</v>
      </c>
    </row>
    <row r="213" spans="1:30" x14ac:dyDescent="0.3">
      <c r="A213" s="11" t="s">
        <v>34</v>
      </c>
      <c r="B213" s="11">
        <v>2020</v>
      </c>
      <c r="C213" s="11" t="s">
        <v>36</v>
      </c>
      <c r="D213" s="37">
        <v>145.1</v>
      </c>
      <c r="E213" s="37">
        <v>167</v>
      </c>
      <c r="F213" s="37">
        <v>148.1</v>
      </c>
      <c r="G213" s="37">
        <v>151.5</v>
      </c>
      <c r="H213" s="37">
        <f t="shared" si="4"/>
        <v>151.5</v>
      </c>
      <c r="I213" s="37">
        <v>142.5</v>
      </c>
      <c r="J213" s="37">
        <v>157.30000000000001</v>
      </c>
      <c r="K213" s="37">
        <v>141.1</v>
      </c>
      <c r="L213" s="37">
        <v>113.2</v>
      </c>
      <c r="M213" s="37">
        <v>153.19999999999999</v>
      </c>
      <c r="N213" s="37">
        <v>136.69999999999999</v>
      </c>
      <c r="O213" s="37">
        <v>159.6</v>
      </c>
      <c r="P213" s="37">
        <v>148.9</v>
      </c>
      <c r="Q213" s="37">
        <v>171.2</v>
      </c>
      <c r="R213" s="37">
        <v>151.19999999999999</v>
      </c>
      <c r="S213" s="37">
        <v>141.9</v>
      </c>
      <c r="T213" s="37">
        <v>149.80000000000001</v>
      </c>
      <c r="U213" s="37">
        <v>154.5</v>
      </c>
      <c r="V213" s="37">
        <v>148.9</v>
      </c>
      <c r="W213" s="37">
        <v>146.4</v>
      </c>
      <c r="X213" s="37">
        <v>152.30000000000001</v>
      </c>
      <c r="Y213" s="37">
        <v>129.9</v>
      </c>
      <c r="Z213" s="37">
        <v>143.69999999999999</v>
      </c>
      <c r="AA213" s="37">
        <v>156.1</v>
      </c>
      <c r="AB213" s="37">
        <v>145.19999999999999</v>
      </c>
      <c r="AC213" s="37">
        <v>143.80000000000001</v>
      </c>
      <c r="AD213" s="37">
        <v>148.6</v>
      </c>
    </row>
    <row r="214" spans="1:30" x14ac:dyDescent="0.3">
      <c r="A214" s="11" t="s">
        <v>34</v>
      </c>
      <c r="B214" s="11">
        <v>2020</v>
      </c>
      <c r="C214" s="11" t="s">
        <v>37</v>
      </c>
      <c r="D214" s="37">
        <v>148.69999999999999</v>
      </c>
      <c r="E214" s="37">
        <v>192.7</v>
      </c>
      <c r="F214" s="37">
        <v>148.80000000000001</v>
      </c>
      <c r="G214" s="37">
        <v>155.6</v>
      </c>
      <c r="H214" s="37">
        <f t="shared" si="4"/>
        <v>155.6</v>
      </c>
      <c r="I214" s="37">
        <v>149.9</v>
      </c>
      <c r="J214" s="37">
        <v>168.6</v>
      </c>
      <c r="K214" s="37">
        <v>150.4</v>
      </c>
      <c r="L214" s="37">
        <v>120.3</v>
      </c>
      <c r="M214" s="37">
        <v>157.1</v>
      </c>
      <c r="N214" s="37">
        <v>136.80000000000001</v>
      </c>
      <c r="O214" s="37">
        <v>161.80000000000001</v>
      </c>
      <c r="P214" s="37">
        <v>151.4</v>
      </c>
      <c r="Q214" s="37">
        <v>183.5</v>
      </c>
      <c r="R214" s="37">
        <v>152.5</v>
      </c>
      <c r="S214" s="37">
        <v>144.4</v>
      </c>
      <c r="T214" s="37">
        <v>151.4</v>
      </c>
      <c r="U214" s="37">
        <v>155.6</v>
      </c>
      <c r="V214" s="37">
        <v>144.1</v>
      </c>
      <c r="W214" s="37">
        <v>146.4</v>
      </c>
      <c r="X214" s="37">
        <v>150.69999999999999</v>
      </c>
      <c r="Y214" s="37">
        <v>135</v>
      </c>
      <c r="Z214" s="37">
        <v>148.30000000000001</v>
      </c>
      <c r="AA214" s="37">
        <v>156.4</v>
      </c>
      <c r="AB214" s="37">
        <v>151.6</v>
      </c>
      <c r="AC214" s="37">
        <v>147</v>
      </c>
      <c r="AD214" s="37">
        <v>151.80000000000001</v>
      </c>
    </row>
    <row r="215" spans="1:30" x14ac:dyDescent="0.3">
      <c r="A215" s="11" t="s">
        <v>34</v>
      </c>
      <c r="B215" s="11">
        <v>2020</v>
      </c>
      <c r="C215" s="11" t="s">
        <v>38</v>
      </c>
      <c r="D215" s="37">
        <v>149.6</v>
      </c>
      <c r="E215" s="37">
        <v>192.7</v>
      </c>
      <c r="F215" s="37">
        <v>151.4</v>
      </c>
      <c r="G215" s="37">
        <v>153.30000000000001</v>
      </c>
      <c r="H215" s="37">
        <f t="shared" si="4"/>
        <v>153.30000000000001</v>
      </c>
      <c r="I215" s="37">
        <v>147.19999999999999</v>
      </c>
      <c r="J215" s="37" t="s">
        <v>32</v>
      </c>
      <c r="K215" s="37">
        <v>150.9</v>
      </c>
      <c r="L215" s="37">
        <v>114.2</v>
      </c>
      <c r="M215" s="37">
        <v>159.5</v>
      </c>
      <c r="N215" s="37">
        <v>139.4</v>
      </c>
      <c r="O215" s="37">
        <v>161.80000000000001</v>
      </c>
      <c r="P215" s="37">
        <v>154</v>
      </c>
      <c r="Q215" s="37">
        <v>183.5</v>
      </c>
      <c r="R215" s="37">
        <v>152.5</v>
      </c>
      <c r="S215" s="37">
        <v>144.4</v>
      </c>
      <c r="T215" s="37">
        <v>151.4</v>
      </c>
      <c r="U215" s="37">
        <v>154.69999999999999</v>
      </c>
      <c r="V215" s="37">
        <v>141.9</v>
      </c>
      <c r="W215" s="37">
        <v>146.4</v>
      </c>
      <c r="X215" s="37">
        <v>154.4</v>
      </c>
      <c r="Y215" s="37">
        <v>135</v>
      </c>
      <c r="Z215" s="37">
        <v>148.30000000000001</v>
      </c>
      <c r="AA215" s="37">
        <v>156.4</v>
      </c>
      <c r="AB215" s="37">
        <v>151.6</v>
      </c>
      <c r="AC215" s="37">
        <v>147</v>
      </c>
      <c r="AD215" s="37">
        <v>151.80000000000001</v>
      </c>
    </row>
    <row r="216" spans="1:30" x14ac:dyDescent="0.3">
      <c r="A216" s="11" t="s">
        <v>34</v>
      </c>
      <c r="B216" s="11">
        <v>2020</v>
      </c>
      <c r="C216" s="11" t="s">
        <v>39</v>
      </c>
      <c r="D216" s="37">
        <v>149.6</v>
      </c>
      <c r="E216" s="37">
        <v>192.7</v>
      </c>
      <c r="F216" s="37">
        <v>151.4</v>
      </c>
      <c r="G216" s="37">
        <v>153.30000000000001</v>
      </c>
      <c r="H216" s="37">
        <f t="shared" si="4"/>
        <v>153.30000000000001</v>
      </c>
      <c r="I216" s="37">
        <v>147.19999999999999</v>
      </c>
      <c r="J216" s="37">
        <v>156.5</v>
      </c>
      <c r="K216" s="37">
        <v>150.9</v>
      </c>
      <c r="L216" s="37">
        <v>114.2</v>
      </c>
      <c r="M216" s="37">
        <v>159.5</v>
      </c>
      <c r="N216" s="37">
        <v>139.4</v>
      </c>
      <c r="O216" s="37">
        <v>161.80000000000001</v>
      </c>
      <c r="P216" s="37">
        <v>154</v>
      </c>
      <c r="Q216" s="37">
        <v>183.5</v>
      </c>
      <c r="R216" s="37">
        <v>152.5</v>
      </c>
      <c r="S216" s="37">
        <v>144.4</v>
      </c>
      <c r="T216" s="37">
        <v>151.4</v>
      </c>
      <c r="U216" s="37">
        <v>154.69999999999999</v>
      </c>
      <c r="V216" s="37">
        <v>141.9</v>
      </c>
      <c r="W216" s="37">
        <v>146.4</v>
      </c>
      <c r="X216" s="37">
        <v>154.4</v>
      </c>
      <c r="Y216" s="37">
        <v>135</v>
      </c>
      <c r="Z216" s="37">
        <v>148.30000000000001</v>
      </c>
      <c r="AA216" s="37">
        <v>156.4</v>
      </c>
      <c r="AB216" s="37">
        <v>151.6</v>
      </c>
      <c r="AC216" s="37">
        <v>147</v>
      </c>
      <c r="AD216" s="37">
        <v>151.80000000000001</v>
      </c>
    </row>
    <row r="217" spans="1:30" x14ac:dyDescent="0.3">
      <c r="A217" s="11" t="s">
        <v>34</v>
      </c>
      <c r="B217" s="11">
        <v>2020</v>
      </c>
      <c r="C217" s="11" t="s">
        <v>40</v>
      </c>
      <c r="D217" s="37">
        <v>149.6</v>
      </c>
      <c r="E217" s="37">
        <v>192.7</v>
      </c>
      <c r="F217" s="37">
        <v>151.4</v>
      </c>
      <c r="G217" s="37">
        <v>153.30000000000001</v>
      </c>
      <c r="H217" s="37">
        <f t="shared" si="4"/>
        <v>153.30000000000001</v>
      </c>
      <c r="I217" s="37">
        <v>147.19999999999999</v>
      </c>
      <c r="J217" s="37">
        <v>156.5</v>
      </c>
      <c r="K217" s="37">
        <v>150.9</v>
      </c>
      <c r="L217" s="37">
        <v>114.2</v>
      </c>
      <c r="M217" s="37">
        <v>159.5</v>
      </c>
      <c r="N217" s="37">
        <v>139.4</v>
      </c>
      <c r="O217" s="37">
        <v>161.80000000000001</v>
      </c>
      <c r="P217" s="37">
        <v>154</v>
      </c>
      <c r="Q217" s="37">
        <v>183.5</v>
      </c>
      <c r="R217" s="37">
        <v>152.5</v>
      </c>
      <c r="S217" s="37">
        <v>144.4</v>
      </c>
      <c r="T217" s="37">
        <v>151.4</v>
      </c>
      <c r="U217" s="37">
        <v>154.69999999999999</v>
      </c>
      <c r="V217" s="37">
        <v>141.9</v>
      </c>
      <c r="W217" s="37">
        <v>146.4</v>
      </c>
      <c r="X217" s="37">
        <v>154.4</v>
      </c>
      <c r="Y217" s="37">
        <v>135</v>
      </c>
      <c r="Z217" s="37">
        <v>148.30000000000001</v>
      </c>
      <c r="AA217" s="37">
        <v>156.4</v>
      </c>
      <c r="AB217" s="37">
        <v>151.6</v>
      </c>
      <c r="AC217" s="37">
        <v>147</v>
      </c>
      <c r="AD217" s="37">
        <v>151.80000000000001</v>
      </c>
    </row>
    <row r="218" spans="1:30" x14ac:dyDescent="0.3">
      <c r="A218" s="11" t="s">
        <v>34</v>
      </c>
      <c r="B218" s="11">
        <v>2020</v>
      </c>
      <c r="C218" s="11" t="s">
        <v>41</v>
      </c>
      <c r="D218" s="37">
        <v>148.9</v>
      </c>
      <c r="E218" s="37">
        <v>190.9</v>
      </c>
      <c r="F218" s="37">
        <v>150.80000000000001</v>
      </c>
      <c r="G218" s="37">
        <v>153.30000000000001</v>
      </c>
      <c r="H218" s="37">
        <f t="shared" si="4"/>
        <v>153.30000000000001</v>
      </c>
      <c r="I218" s="37">
        <v>150.4</v>
      </c>
      <c r="J218" s="37">
        <v>178.1</v>
      </c>
      <c r="K218" s="37">
        <v>150.4</v>
      </c>
      <c r="L218" s="37">
        <v>115.1</v>
      </c>
      <c r="M218" s="37">
        <v>160</v>
      </c>
      <c r="N218" s="37">
        <v>140.6</v>
      </c>
      <c r="O218" s="37">
        <v>162.30000000000001</v>
      </c>
      <c r="P218" s="37">
        <v>157</v>
      </c>
      <c r="Q218" s="37">
        <v>182.6</v>
      </c>
      <c r="R218" s="37">
        <v>153.1</v>
      </c>
      <c r="S218" s="37">
        <v>143.4</v>
      </c>
      <c r="T218" s="37">
        <v>151.69999999999999</v>
      </c>
      <c r="U218" s="37">
        <v>155.5</v>
      </c>
      <c r="V218" s="37">
        <v>143</v>
      </c>
      <c r="W218" s="37">
        <v>148.4</v>
      </c>
      <c r="X218" s="37">
        <v>155</v>
      </c>
      <c r="Y218" s="37">
        <v>138.5</v>
      </c>
      <c r="Z218" s="37">
        <v>146</v>
      </c>
      <c r="AA218" s="37">
        <v>158.5</v>
      </c>
      <c r="AB218" s="37">
        <v>154.30000000000001</v>
      </c>
      <c r="AC218" s="37">
        <v>149</v>
      </c>
      <c r="AD218" s="37">
        <v>153.9</v>
      </c>
    </row>
    <row r="219" spans="1:30" x14ac:dyDescent="0.3">
      <c r="A219" s="11" t="s">
        <v>34</v>
      </c>
      <c r="B219" s="11">
        <v>2020</v>
      </c>
      <c r="C219" s="11" t="s">
        <v>42</v>
      </c>
      <c r="D219" s="37">
        <v>148.4</v>
      </c>
      <c r="E219" s="37">
        <v>187.1</v>
      </c>
      <c r="F219" s="37">
        <v>152.5</v>
      </c>
      <c r="G219" s="37">
        <v>153.6</v>
      </c>
      <c r="H219" s="37">
        <f t="shared" si="4"/>
        <v>153.6</v>
      </c>
      <c r="I219" s="37">
        <v>150.9</v>
      </c>
      <c r="J219" s="37">
        <v>186.7</v>
      </c>
      <c r="K219" s="37">
        <v>149.80000000000001</v>
      </c>
      <c r="L219" s="37">
        <v>116.4</v>
      </c>
      <c r="M219" s="37">
        <v>160.30000000000001</v>
      </c>
      <c r="N219" s="37">
        <v>142.19999999999999</v>
      </c>
      <c r="O219" s="37">
        <v>162.9</v>
      </c>
      <c r="P219" s="37">
        <v>158</v>
      </c>
      <c r="Q219" s="37">
        <v>184.4</v>
      </c>
      <c r="R219" s="37">
        <v>153.4</v>
      </c>
      <c r="S219" s="37">
        <v>144.30000000000001</v>
      </c>
      <c r="T219" s="37">
        <v>152</v>
      </c>
      <c r="U219" s="37">
        <v>156.30000000000001</v>
      </c>
      <c r="V219" s="37">
        <v>142.9</v>
      </c>
      <c r="W219" s="37">
        <v>148.69999999999999</v>
      </c>
      <c r="X219" s="37">
        <v>155.6</v>
      </c>
      <c r="Y219" s="37">
        <v>139.6</v>
      </c>
      <c r="Z219" s="37">
        <v>146.6</v>
      </c>
      <c r="AA219" s="37">
        <v>157.5</v>
      </c>
      <c r="AB219" s="37">
        <v>158.4</v>
      </c>
      <c r="AC219" s="37">
        <v>150</v>
      </c>
      <c r="AD219" s="37">
        <v>154.69999999999999</v>
      </c>
    </row>
    <row r="220" spans="1:30" x14ac:dyDescent="0.3">
      <c r="A220" s="11" t="s">
        <v>34</v>
      </c>
      <c r="B220" s="11">
        <v>2020</v>
      </c>
      <c r="C220" s="11" t="s">
        <v>43</v>
      </c>
      <c r="D220" s="37">
        <v>147.5</v>
      </c>
      <c r="E220" s="37">
        <v>188.9</v>
      </c>
      <c r="F220" s="37">
        <v>161.4</v>
      </c>
      <c r="G220" s="37">
        <v>153.6</v>
      </c>
      <c r="H220" s="37">
        <f t="shared" si="4"/>
        <v>153.6</v>
      </c>
      <c r="I220" s="37">
        <v>151.19999999999999</v>
      </c>
      <c r="J220" s="37">
        <v>209.2</v>
      </c>
      <c r="K220" s="37">
        <v>150.9</v>
      </c>
      <c r="L220" s="37">
        <v>116.2</v>
      </c>
      <c r="M220" s="37">
        <v>161</v>
      </c>
      <c r="N220" s="37">
        <v>144</v>
      </c>
      <c r="O220" s="37">
        <v>163.19999999999999</v>
      </c>
      <c r="P220" s="37">
        <v>161.4</v>
      </c>
      <c r="Q220" s="37">
        <v>184.3</v>
      </c>
      <c r="R220" s="37">
        <v>153.69999999999999</v>
      </c>
      <c r="S220" s="37">
        <v>144.6</v>
      </c>
      <c r="T220" s="37">
        <v>152.30000000000001</v>
      </c>
      <c r="U220" s="37">
        <v>156.5</v>
      </c>
      <c r="V220" s="37">
        <v>143.1</v>
      </c>
      <c r="W220" s="37">
        <v>148.69999999999999</v>
      </c>
      <c r="X220" s="37">
        <v>156.30000000000001</v>
      </c>
      <c r="Y220" s="37">
        <v>140.6</v>
      </c>
      <c r="Z220" s="37">
        <v>146.5</v>
      </c>
      <c r="AA220" s="37">
        <v>158.5</v>
      </c>
      <c r="AB220" s="37">
        <v>157</v>
      </c>
      <c r="AC220" s="37">
        <v>150.4</v>
      </c>
      <c r="AD220" s="37">
        <v>156.4</v>
      </c>
    </row>
    <row r="221" spans="1:30" x14ac:dyDescent="0.3">
      <c r="A221" s="11" t="s">
        <v>34</v>
      </c>
      <c r="B221" s="11">
        <v>2020</v>
      </c>
      <c r="C221" s="11" t="s">
        <v>45</v>
      </c>
      <c r="D221" s="37">
        <v>146.80000000000001</v>
      </c>
      <c r="E221" s="37">
        <v>191</v>
      </c>
      <c r="F221" s="37">
        <v>173.6</v>
      </c>
      <c r="G221" s="37">
        <v>153.80000000000001</v>
      </c>
      <c r="H221" s="37">
        <f t="shared" si="4"/>
        <v>153.80000000000001</v>
      </c>
      <c r="I221" s="37">
        <v>148.4</v>
      </c>
      <c r="J221" s="37">
        <v>230</v>
      </c>
      <c r="K221" s="37">
        <v>156.80000000000001</v>
      </c>
      <c r="L221" s="37">
        <v>115.7</v>
      </c>
      <c r="M221" s="37">
        <v>161.80000000000001</v>
      </c>
      <c r="N221" s="37">
        <v>146.5</v>
      </c>
      <c r="O221" s="37">
        <v>163.80000000000001</v>
      </c>
      <c r="P221" s="37">
        <v>164.7</v>
      </c>
      <c r="Q221" s="37">
        <v>184.8</v>
      </c>
      <c r="R221" s="37">
        <v>154.30000000000001</v>
      </c>
      <c r="S221" s="37">
        <v>144.9</v>
      </c>
      <c r="T221" s="37">
        <v>152.80000000000001</v>
      </c>
      <c r="U221" s="37">
        <v>158</v>
      </c>
      <c r="V221" s="37">
        <v>143.6</v>
      </c>
      <c r="W221" s="37">
        <v>149.19999999999999</v>
      </c>
      <c r="X221" s="37">
        <v>157.19999999999999</v>
      </c>
      <c r="Y221" s="37">
        <v>140.4</v>
      </c>
      <c r="Z221" s="37">
        <v>148.4</v>
      </c>
      <c r="AA221" s="37">
        <v>158.6</v>
      </c>
      <c r="AB221" s="37">
        <v>156.9</v>
      </c>
      <c r="AC221" s="37">
        <v>150.69999999999999</v>
      </c>
      <c r="AD221" s="37">
        <v>158.4</v>
      </c>
    </row>
    <row r="222" spans="1:30" x14ac:dyDescent="0.3">
      <c r="A222" s="11" t="s">
        <v>34</v>
      </c>
      <c r="B222" s="11">
        <v>2020</v>
      </c>
      <c r="C222" s="11" t="s">
        <v>46</v>
      </c>
      <c r="D222" s="37">
        <v>146</v>
      </c>
      <c r="E222" s="37">
        <v>191</v>
      </c>
      <c r="F222" s="37">
        <v>175.3</v>
      </c>
      <c r="G222" s="37">
        <v>154.1</v>
      </c>
      <c r="H222" s="37">
        <f t="shared" si="4"/>
        <v>154.1</v>
      </c>
      <c r="I222" s="37">
        <v>147.69999999999999</v>
      </c>
      <c r="J222" s="37">
        <v>230.5</v>
      </c>
      <c r="K222" s="37">
        <v>160.19999999999999</v>
      </c>
      <c r="L222" s="37">
        <v>115.3</v>
      </c>
      <c r="M222" s="37">
        <v>163</v>
      </c>
      <c r="N222" s="37">
        <v>149.19999999999999</v>
      </c>
      <c r="O222" s="37">
        <v>164.8</v>
      </c>
      <c r="P222" s="37">
        <v>165.4</v>
      </c>
      <c r="Q222" s="37">
        <v>185.4</v>
      </c>
      <c r="R222" s="37">
        <v>155</v>
      </c>
      <c r="S222" s="37">
        <v>145.4</v>
      </c>
      <c r="T222" s="37">
        <v>153.6</v>
      </c>
      <c r="U222" s="37">
        <v>158.4</v>
      </c>
      <c r="V222" s="37">
        <v>144.6</v>
      </c>
      <c r="W222" s="37">
        <v>149.69999999999999</v>
      </c>
      <c r="X222" s="37">
        <v>158.30000000000001</v>
      </c>
      <c r="Y222" s="37">
        <v>140.69999999999999</v>
      </c>
      <c r="Z222" s="37">
        <v>148.5</v>
      </c>
      <c r="AA222" s="37">
        <v>159.4</v>
      </c>
      <c r="AB222" s="37">
        <v>157.1</v>
      </c>
      <c r="AC222" s="37">
        <v>151.19999999999999</v>
      </c>
      <c r="AD222" s="37">
        <v>158.9</v>
      </c>
    </row>
    <row r="223" spans="1:30" x14ac:dyDescent="0.3">
      <c r="A223" s="11" t="s">
        <v>34</v>
      </c>
      <c r="B223" s="11">
        <v>2021</v>
      </c>
      <c r="C223" s="11" t="s">
        <v>31</v>
      </c>
      <c r="D223" s="37">
        <v>144.9</v>
      </c>
      <c r="E223" s="37">
        <v>190.1</v>
      </c>
      <c r="F223" s="37">
        <v>175.3</v>
      </c>
      <c r="G223" s="37">
        <v>154.1</v>
      </c>
      <c r="H223" s="37">
        <f t="shared" si="4"/>
        <v>154.1</v>
      </c>
      <c r="I223" s="37">
        <v>149.6</v>
      </c>
      <c r="J223" s="37">
        <v>194.2</v>
      </c>
      <c r="K223" s="37">
        <v>160.4</v>
      </c>
      <c r="L223" s="37">
        <v>114.6</v>
      </c>
      <c r="M223" s="37">
        <v>164</v>
      </c>
      <c r="N223" s="37">
        <v>151.80000000000001</v>
      </c>
      <c r="O223" s="37">
        <v>165.6</v>
      </c>
      <c r="P223" s="37">
        <v>161</v>
      </c>
      <c r="Q223" s="37">
        <v>186.5</v>
      </c>
      <c r="R223" s="37">
        <v>155.5</v>
      </c>
      <c r="S223" s="37">
        <v>146.1</v>
      </c>
      <c r="T223" s="37">
        <v>154.19999999999999</v>
      </c>
      <c r="U223" s="37">
        <v>157.69999999999999</v>
      </c>
      <c r="V223" s="37">
        <v>147.9</v>
      </c>
      <c r="W223" s="37">
        <v>150</v>
      </c>
      <c r="X223" s="37">
        <v>159.30000000000001</v>
      </c>
      <c r="Y223" s="37">
        <v>141.9</v>
      </c>
      <c r="Z223" s="37">
        <v>149.6</v>
      </c>
      <c r="AA223" s="37">
        <v>159.19999999999999</v>
      </c>
      <c r="AB223" s="37">
        <v>156.80000000000001</v>
      </c>
      <c r="AC223" s="37">
        <v>151.9</v>
      </c>
      <c r="AD223" s="37">
        <v>157.30000000000001</v>
      </c>
    </row>
    <row r="224" spans="1:30" x14ac:dyDescent="0.3">
      <c r="A224" s="11" t="s">
        <v>34</v>
      </c>
      <c r="B224" s="11">
        <v>2021</v>
      </c>
      <c r="C224" s="11" t="s">
        <v>35</v>
      </c>
      <c r="D224" s="37">
        <v>144.30000000000001</v>
      </c>
      <c r="E224" s="37">
        <v>186.5</v>
      </c>
      <c r="F224" s="37">
        <v>168.7</v>
      </c>
      <c r="G224" s="37">
        <v>154.69999999999999</v>
      </c>
      <c r="H224" s="37">
        <f t="shared" si="4"/>
        <v>154.69999999999999</v>
      </c>
      <c r="I224" s="37">
        <v>150.69999999999999</v>
      </c>
      <c r="J224" s="37">
        <v>160</v>
      </c>
      <c r="K224" s="37">
        <v>158.80000000000001</v>
      </c>
      <c r="L224" s="37">
        <v>112.8</v>
      </c>
      <c r="M224" s="37">
        <v>164.2</v>
      </c>
      <c r="N224" s="37">
        <v>155.5</v>
      </c>
      <c r="O224" s="37">
        <v>167.5</v>
      </c>
      <c r="P224" s="37">
        <v>156.9</v>
      </c>
      <c r="Q224" s="37">
        <v>188.3</v>
      </c>
      <c r="R224" s="37">
        <v>157.19999999999999</v>
      </c>
      <c r="S224" s="37">
        <v>147.4</v>
      </c>
      <c r="T224" s="37">
        <v>155.80000000000001</v>
      </c>
      <c r="U224" s="37">
        <v>159.80000000000001</v>
      </c>
      <c r="V224" s="37">
        <v>152.4</v>
      </c>
      <c r="W224" s="37">
        <v>150.9</v>
      </c>
      <c r="X224" s="37">
        <v>161.30000000000001</v>
      </c>
      <c r="Y224" s="37">
        <v>145.1</v>
      </c>
      <c r="Z224" s="37">
        <v>151.5</v>
      </c>
      <c r="AA224" s="37">
        <v>159.5</v>
      </c>
      <c r="AB224" s="37">
        <v>155.80000000000001</v>
      </c>
      <c r="AC224" s="37">
        <v>153.4</v>
      </c>
      <c r="AD224" s="37">
        <v>156.6</v>
      </c>
    </row>
    <row r="225" spans="1:30" x14ac:dyDescent="0.3">
      <c r="A225" s="11" t="s">
        <v>34</v>
      </c>
      <c r="B225" s="11">
        <v>2021</v>
      </c>
      <c r="C225" s="11" t="s">
        <v>36</v>
      </c>
      <c r="D225" s="37">
        <v>144.1</v>
      </c>
      <c r="E225" s="37">
        <v>192.2</v>
      </c>
      <c r="F225" s="37">
        <v>163.80000000000001</v>
      </c>
      <c r="G225" s="37">
        <v>154.9</v>
      </c>
      <c r="H225" s="37">
        <f t="shared" si="4"/>
        <v>154.9</v>
      </c>
      <c r="I225" s="37">
        <v>153.69999999999999</v>
      </c>
      <c r="J225" s="37">
        <v>149.5</v>
      </c>
      <c r="K225" s="37">
        <v>159.80000000000001</v>
      </c>
      <c r="L225" s="37">
        <v>112.6</v>
      </c>
      <c r="M225" s="37">
        <v>163.5</v>
      </c>
      <c r="N225" s="37">
        <v>156.5</v>
      </c>
      <c r="O225" s="37">
        <v>168.2</v>
      </c>
      <c r="P225" s="37">
        <v>156.69999999999999</v>
      </c>
      <c r="Q225" s="37">
        <v>188.1</v>
      </c>
      <c r="R225" s="37">
        <v>157.80000000000001</v>
      </c>
      <c r="S225" s="37">
        <v>147.9</v>
      </c>
      <c r="T225" s="37">
        <v>156.4</v>
      </c>
      <c r="U225" s="37">
        <v>159.9</v>
      </c>
      <c r="V225" s="37">
        <v>155.5</v>
      </c>
      <c r="W225" s="37">
        <v>151.19999999999999</v>
      </c>
      <c r="X225" s="37">
        <v>161.69999999999999</v>
      </c>
      <c r="Y225" s="37">
        <v>146.19999999999999</v>
      </c>
      <c r="Z225" s="37">
        <v>152.6</v>
      </c>
      <c r="AA225" s="37">
        <v>160.19999999999999</v>
      </c>
      <c r="AB225" s="37">
        <v>153.80000000000001</v>
      </c>
      <c r="AC225" s="37">
        <v>153.80000000000001</v>
      </c>
      <c r="AD225" s="37">
        <v>156.80000000000001</v>
      </c>
    </row>
    <row r="226" spans="1:30" x14ac:dyDescent="0.3">
      <c r="A226" s="11" t="s">
        <v>34</v>
      </c>
      <c r="B226" s="11">
        <v>2021</v>
      </c>
      <c r="C226" s="11" t="s">
        <v>37</v>
      </c>
      <c r="D226" s="37">
        <v>144.30000000000001</v>
      </c>
      <c r="E226" s="37">
        <v>198</v>
      </c>
      <c r="F226" s="37">
        <v>164.6</v>
      </c>
      <c r="G226" s="37">
        <v>155.4</v>
      </c>
      <c r="H226" s="37">
        <f t="shared" si="4"/>
        <v>155.4</v>
      </c>
      <c r="I226" s="37">
        <v>164.4</v>
      </c>
      <c r="J226" s="37">
        <v>144.1</v>
      </c>
      <c r="K226" s="37">
        <v>161.69999999999999</v>
      </c>
      <c r="L226" s="37">
        <v>113.1</v>
      </c>
      <c r="M226" s="37">
        <v>163.9</v>
      </c>
      <c r="N226" s="37">
        <v>157.6</v>
      </c>
      <c r="O226" s="37">
        <v>168.9</v>
      </c>
      <c r="P226" s="37">
        <v>158</v>
      </c>
      <c r="Q226" s="37">
        <v>188.8</v>
      </c>
      <c r="R226" s="37">
        <v>158.80000000000001</v>
      </c>
      <c r="S226" s="37">
        <v>148.5</v>
      </c>
      <c r="T226" s="37">
        <v>157.30000000000001</v>
      </c>
      <c r="U226" s="37">
        <v>161.4</v>
      </c>
      <c r="V226" s="37">
        <v>155.6</v>
      </c>
      <c r="W226" s="37">
        <v>151.80000000000001</v>
      </c>
      <c r="X226" s="37">
        <v>162.30000000000001</v>
      </c>
      <c r="Y226" s="37">
        <v>146.6</v>
      </c>
      <c r="Z226" s="37">
        <v>153.19999999999999</v>
      </c>
      <c r="AA226" s="37">
        <v>160.30000000000001</v>
      </c>
      <c r="AB226" s="37">
        <v>155.4</v>
      </c>
      <c r="AC226" s="37">
        <v>154.4</v>
      </c>
      <c r="AD226" s="37">
        <v>157.80000000000001</v>
      </c>
    </row>
    <row r="227" spans="1:30" x14ac:dyDescent="0.3">
      <c r="A227" s="11" t="s">
        <v>34</v>
      </c>
      <c r="B227" s="11">
        <v>2021</v>
      </c>
      <c r="C227" s="11" t="s">
        <v>38</v>
      </c>
      <c r="D227" s="37">
        <v>146.30000000000001</v>
      </c>
      <c r="E227" s="37">
        <v>200.5</v>
      </c>
      <c r="F227" s="37">
        <v>170.3</v>
      </c>
      <c r="G227" s="37">
        <v>156.1</v>
      </c>
      <c r="H227" s="37">
        <f t="shared" si="4"/>
        <v>156.1</v>
      </c>
      <c r="I227" s="37">
        <v>167.1</v>
      </c>
      <c r="J227" s="37">
        <v>147.9</v>
      </c>
      <c r="K227" s="37">
        <v>165.4</v>
      </c>
      <c r="L227" s="37">
        <v>114.8</v>
      </c>
      <c r="M227" s="37">
        <v>168.2</v>
      </c>
      <c r="N227" s="37">
        <v>159.30000000000001</v>
      </c>
      <c r="O227" s="37">
        <v>170.4</v>
      </c>
      <c r="P227" s="37">
        <v>160.69999999999999</v>
      </c>
      <c r="Q227" s="37">
        <v>191.9</v>
      </c>
      <c r="R227" s="37">
        <v>161.80000000000001</v>
      </c>
      <c r="S227" s="37">
        <v>152.1</v>
      </c>
      <c r="T227" s="37">
        <v>160.4</v>
      </c>
      <c r="U227" s="37">
        <v>161.6</v>
      </c>
      <c r="V227" s="37">
        <v>159.4</v>
      </c>
      <c r="W227" s="37">
        <v>154.69999999999999</v>
      </c>
      <c r="X227" s="37">
        <v>165.8</v>
      </c>
      <c r="Y227" s="37">
        <v>148.9</v>
      </c>
      <c r="Z227" s="37">
        <v>155.80000000000001</v>
      </c>
      <c r="AA227" s="37">
        <v>161.19999999999999</v>
      </c>
      <c r="AB227" s="37">
        <v>158.6</v>
      </c>
      <c r="AC227" s="37">
        <v>156.80000000000001</v>
      </c>
      <c r="AD227" s="37">
        <v>160.4</v>
      </c>
    </row>
    <row r="228" spans="1:30" x14ac:dyDescent="0.3">
      <c r="A228" s="11" t="s">
        <v>34</v>
      </c>
      <c r="B228" s="11">
        <v>2021</v>
      </c>
      <c r="C228" s="11" t="s">
        <v>39</v>
      </c>
      <c r="D228" s="37">
        <v>146.69999999999999</v>
      </c>
      <c r="E228" s="37">
        <v>202</v>
      </c>
      <c r="F228" s="37">
        <v>180.7</v>
      </c>
      <c r="G228" s="37">
        <v>156.19999999999999</v>
      </c>
      <c r="H228" s="37">
        <f t="shared" si="4"/>
        <v>156.19999999999999</v>
      </c>
      <c r="I228" s="37">
        <v>164.6</v>
      </c>
      <c r="J228" s="37">
        <v>155.4</v>
      </c>
      <c r="K228" s="37">
        <v>166</v>
      </c>
      <c r="L228" s="37">
        <v>115.1</v>
      </c>
      <c r="M228" s="37">
        <v>168.5</v>
      </c>
      <c r="N228" s="37">
        <v>160</v>
      </c>
      <c r="O228" s="37">
        <v>172.4</v>
      </c>
      <c r="P228" s="37">
        <v>162.6</v>
      </c>
      <c r="Q228" s="37">
        <v>190.8</v>
      </c>
      <c r="R228" s="37">
        <v>162.19999999999999</v>
      </c>
      <c r="S228" s="37">
        <v>151.80000000000001</v>
      </c>
      <c r="T228" s="37">
        <v>160.69999999999999</v>
      </c>
      <c r="U228" s="37">
        <v>160.5</v>
      </c>
      <c r="V228" s="37">
        <v>159.80000000000001</v>
      </c>
      <c r="W228" s="37">
        <v>154.80000000000001</v>
      </c>
      <c r="X228" s="37">
        <v>166.3</v>
      </c>
      <c r="Y228" s="37">
        <v>150.69999999999999</v>
      </c>
      <c r="Z228" s="37">
        <v>154.9</v>
      </c>
      <c r="AA228" s="37">
        <v>161.69999999999999</v>
      </c>
      <c r="AB228" s="37">
        <v>158.80000000000001</v>
      </c>
      <c r="AC228" s="37">
        <v>157.6</v>
      </c>
      <c r="AD228" s="37">
        <v>161.30000000000001</v>
      </c>
    </row>
    <row r="229" spans="1:30" x14ac:dyDescent="0.3">
      <c r="A229" s="11" t="s">
        <v>34</v>
      </c>
      <c r="B229" s="11">
        <v>2021</v>
      </c>
      <c r="C229" s="11" t="s">
        <v>40</v>
      </c>
      <c r="D229" s="37">
        <v>146.4</v>
      </c>
      <c r="E229" s="37">
        <v>206.8</v>
      </c>
      <c r="F229" s="37">
        <v>182.2</v>
      </c>
      <c r="G229" s="37">
        <v>157.5</v>
      </c>
      <c r="H229" s="37">
        <f t="shared" si="4"/>
        <v>157.5</v>
      </c>
      <c r="I229" s="37">
        <v>163.9</v>
      </c>
      <c r="J229" s="37">
        <v>164.2</v>
      </c>
      <c r="K229" s="37">
        <v>164</v>
      </c>
      <c r="L229" s="37">
        <v>114.5</v>
      </c>
      <c r="M229" s="37">
        <v>168.3</v>
      </c>
      <c r="N229" s="37">
        <v>160.9</v>
      </c>
      <c r="O229" s="37">
        <v>172.2</v>
      </c>
      <c r="P229" s="37">
        <v>164</v>
      </c>
      <c r="Q229" s="37">
        <v>191.2</v>
      </c>
      <c r="R229" s="37">
        <v>162.80000000000001</v>
      </c>
      <c r="S229" s="37">
        <v>153.1</v>
      </c>
      <c r="T229" s="37">
        <v>161.4</v>
      </c>
      <c r="U229" s="37">
        <v>161.5</v>
      </c>
      <c r="V229" s="37">
        <v>160.69999999999999</v>
      </c>
      <c r="W229" s="37">
        <v>155.80000000000001</v>
      </c>
      <c r="X229" s="37">
        <v>167</v>
      </c>
      <c r="Y229" s="37">
        <v>153.1</v>
      </c>
      <c r="Z229" s="37">
        <v>155.30000000000001</v>
      </c>
      <c r="AA229" s="37">
        <v>163.19999999999999</v>
      </c>
      <c r="AB229" s="37">
        <v>160.1</v>
      </c>
      <c r="AC229" s="37">
        <v>159</v>
      </c>
      <c r="AD229" s="37">
        <v>162.5</v>
      </c>
    </row>
    <row r="230" spans="1:30" x14ac:dyDescent="0.3">
      <c r="A230" s="11" t="s">
        <v>34</v>
      </c>
      <c r="B230" s="11">
        <v>2021</v>
      </c>
      <c r="C230" s="11" t="s">
        <v>41</v>
      </c>
      <c r="D230" s="37">
        <v>146.6</v>
      </c>
      <c r="E230" s="37">
        <v>204</v>
      </c>
      <c r="F230" s="37">
        <v>172.8</v>
      </c>
      <c r="G230" s="37">
        <v>158.4</v>
      </c>
      <c r="H230" s="37">
        <f t="shared" si="4"/>
        <v>158.4</v>
      </c>
      <c r="I230" s="37">
        <v>156.80000000000001</v>
      </c>
      <c r="J230" s="37">
        <v>162.19999999999999</v>
      </c>
      <c r="K230" s="37">
        <v>164.1</v>
      </c>
      <c r="L230" s="37">
        <v>119.7</v>
      </c>
      <c r="M230" s="37">
        <v>168.8</v>
      </c>
      <c r="N230" s="37">
        <v>162.69999999999999</v>
      </c>
      <c r="O230" s="37">
        <v>173.9</v>
      </c>
      <c r="P230" s="37">
        <v>164</v>
      </c>
      <c r="Q230" s="37">
        <v>192.1</v>
      </c>
      <c r="R230" s="37">
        <v>164.5</v>
      </c>
      <c r="S230" s="37">
        <v>155.30000000000001</v>
      </c>
      <c r="T230" s="37">
        <v>163.19999999999999</v>
      </c>
      <c r="U230" s="37">
        <v>162.1</v>
      </c>
      <c r="V230" s="37">
        <v>162.6</v>
      </c>
      <c r="W230" s="37">
        <v>157.5</v>
      </c>
      <c r="X230" s="37">
        <v>168.4</v>
      </c>
      <c r="Y230" s="37">
        <v>154</v>
      </c>
      <c r="Z230" s="37">
        <v>157.6</v>
      </c>
      <c r="AA230" s="37">
        <v>163.80000000000001</v>
      </c>
      <c r="AB230" s="37">
        <v>160</v>
      </c>
      <c r="AC230" s="37">
        <v>160</v>
      </c>
      <c r="AD230" s="37">
        <v>163.19999999999999</v>
      </c>
    </row>
    <row r="231" spans="1:30" x14ac:dyDescent="0.3">
      <c r="A231" s="11" t="s">
        <v>34</v>
      </c>
      <c r="B231" s="11">
        <v>2021</v>
      </c>
      <c r="C231" s="11" t="s">
        <v>42</v>
      </c>
      <c r="D231" s="37">
        <v>146.6</v>
      </c>
      <c r="E231" s="37">
        <v>204</v>
      </c>
      <c r="F231" s="37">
        <v>172.8</v>
      </c>
      <c r="G231" s="37">
        <v>158.4</v>
      </c>
      <c r="H231" s="37">
        <f t="shared" si="4"/>
        <v>158.4</v>
      </c>
      <c r="I231" s="37">
        <v>156.69999999999999</v>
      </c>
      <c r="J231" s="37">
        <v>162.30000000000001</v>
      </c>
      <c r="K231" s="37">
        <v>164.1</v>
      </c>
      <c r="L231" s="37">
        <v>119.7</v>
      </c>
      <c r="M231" s="37">
        <v>168.8</v>
      </c>
      <c r="N231" s="37">
        <v>162.69999999999999</v>
      </c>
      <c r="O231" s="37">
        <v>173.9</v>
      </c>
      <c r="P231" s="37">
        <v>164</v>
      </c>
      <c r="Q231" s="37">
        <v>192.1</v>
      </c>
      <c r="R231" s="37">
        <v>164.6</v>
      </c>
      <c r="S231" s="37">
        <v>155.30000000000001</v>
      </c>
      <c r="T231" s="37">
        <v>163.30000000000001</v>
      </c>
      <c r="U231" s="37">
        <v>162.1</v>
      </c>
      <c r="V231" s="37">
        <v>162.6</v>
      </c>
      <c r="W231" s="37">
        <v>157.5</v>
      </c>
      <c r="X231" s="37">
        <v>168.4</v>
      </c>
      <c r="Y231" s="37">
        <v>154</v>
      </c>
      <c r="Z231" s="37">
        <v>157.69999999999999</v>
      </c>
      <c r="AA231" s="37">
        <v>163.69999999999999</v>
      </c>
      <c r="AB231" s="37">
        <v>160</v>
      </c>
      <c r="AC231" s="37">
        <v>160</v>
      </c>
      <c r="AD231" s="37">
        <v>163.19999999999999</v>
      </c>
    </row>
    <row r="232" spans="1:30" x14ac:dyDescent="0.3">
      <c r="A232" s="11" t="s">
        <v>34</v>
      </c>
      <c r="B232" s="11">
        <v>2021</v>
      </c>
      <c r="C232" s="11" t="s">
        <v>43</v>
      </c>
      <c r="D232" s="37">
        <v>147.4</v>
      </c>
      <c r="E232" s="37">
        <v>204.6</v>
      </c>
      <c r="F232" s="37">
        <v>171.2</v>
      </c>
      <c r="G232" s="37">
        <v>158.69999999999999</v>
      </c>
      <c r="H232" s="37">
        <f t="shared" si="4"/>
        <v>158.69999999999999</v>
      </c>
      <c r="I232" s="37">
        <v>155.69999999999999</v>
      </c>
      <c r="J232" s="37">
        <v>185.3</v>
      </c>
      <c r="K232" s="37">
        <v>165.2</v>
      </c>
      <c r="L232" s="37">
        <v>121.9</v>
      </c>
      <c r="M232" s="37">
        <v>169.3</v>
      </c>
      <c r="N232" s="37">
        <v>163.19999999999999</v>
      </c>
      <c r="O232" s="37">
        <v>174.7</v>
      </c>
      <c r="P232" s="37">
        <v>167.7</v>
      </c>
      <c r="Q232" s="37">
        <v>192.7</v>
      </c>
      <c r="R232" s="37">
        <v>165.7</v>
      </c>
      <c r="S232" s="37">
        <v>156.30000000000001</v>
      </c>
      <c r="T232" s="37">
        <v>164.3</v>
      </c>
      <c r="U232" s="37">
        <v>163.6</v>
      </c>
      <c r="V232" s="37">
        <v>164.2</v>
      </c>
      <c r="W232" s="37">
        <v>158.4</v>
      </c>
      <c r="X232" s="37">
        <v>169.1</v>
      </c>
      <c r="Y232" s="37">
        <v>155.69999999999999</v>
      </c>
      <c r="Z232" s="37">
        <v>158.6</v>
      </c>
      <c r="AA232" s="37">
        <v>163.9</v>
      </c>
      <c r="AB232" s="37">
        <v>160.80000000000001</v>
      </c>
      <c r="AC232" s="37">
        <v>161</v>
      </c>
      <c r="AD232" s="37">
        <v>165.5</v>
      </c>
    </row>
    <row r="233" spans="1:30" x14ac:dyDescent="0.3">
      <c r="A233" s="11" t="s">
        <v>34</v>
      </c>
      <c r="B233" s="11">
        <v>2021</v>
      </c>
      <c r="C233" s="11" t="s">
        <v>45</v>
      </c>
      <c r="D233" s="37">
        <v>148.19999999999999</v>
      </c>
      <c r="E233" s="37">
        <v>201.6</v>
      </c>
      <c r="F233" s="37">
        <v>173</v>
      </c>
      <c r="G233" s="37">
        <v>159.30000000000001</v>
      </c>
      <c r="H233" s="37">
        <f t="shared" si="4"/>
        <v>159.30000000000001</v>
      </c>
      <c r="I233" s="37">
        <v>156.5</v>
      </c>
      <c r="J233" s="37">
        <v>199.2</v>
      </c>
      <c r="K233" s="37">
        <v>165.3</v>
      </c>
      <c r="L233" s="37">
        <v>122.4</v>
      </c>
      <c r="M233" s="37">
        <v>169.6</v>
      </c>
      <c r="N233" s="37">
        <v>163.69999999999999</v>
      </c>
      <c r="O233" s="37">
        <v>175.5</v>
      </c>
      <c r="P233" s="37">
        <v>169.7</v>
      </c>
      <c r="Q233" s="37">
        <v>192.9</v>
      </c>
      <c r="R233" s="37">
        <v>167.2</v>
      </c>
      <c r="S233" s="37">
        <v>157.4</v>
      </c>
      <c r="T233" s="37">
        <v>165.8</v>
      </c>
      <c r="U233" s="37">
        <v>164.2</v>
      </c>
      <c r="V233" s="37">
        <v>163.9</v>
      </c>
      <c r="W233" s="37">
        <v>159.30000000000001</v>
      </c>
      <c r="X233" s="37">
        <v>169.9</v>
      </c>
      <c r="Y233" s="37">
        <v>154.80000000000001</v>
      </c>
      <c r="Z233" s="37">
        <v>159.80000000000001</v>
      </c>
      <c r="AA233" s="37">
        <v>164.3</v>
      </c>
      <c r="AB233" s="37">
        <v>162.19999999999999</v>
      </c>
      <c r="AC233" s="37">
        <v>161.4</v>
      </c>
      <c r="AD233" s="37">
        <v>166.7</v>
      </c>
    </row>
    <row r="234" spans="1:30" x14ac:dyDescent="0.3">
      <c r="A234" s="11" t="s">
        <v>34</v>
      </c>
      <c r="B234" s="11">
        <v>2021</v>
      </c>
      <c r="C234" s="11" t="s">
        <v>46</v>
      </c>
      <c r="D234" s="37">
        <v>148.69999999999999</v>
      </c>
      <c r="E234" s="37">
        <v>198.8</v>
      </c>
      <c r="F234" s="37">
        <v>177.9</v>
      </c>
      <c r="G234" s="37">
        <v>159.9</v>
      </c>
      <c r="H234" s="37">
        <f t="shared" si="4"/>
        <v>159.9</v>
      </c>
      <c r="I234" s="37">
        <v>154.9</v>
      </c>
      <c r="J234" s="37">
        <v>188.3</v>
      </c>
      <c r="K234" s="37">
        <v>164.4</v>
      </c>
      <c r="L234" s="37">
        <v>121</v>
      </c>
      <c r="M234" s="37">
        <v>170.5</v>
      </c>
      <c r="N234" s="37">
        <v>164.2</v>
      </c>
      <c r="O234" s="37">
        <v>176.5</v>
      </c>
      <c r="P234" s="37">
        <v>168.2</v>
      </c>
      <c r="Q234" s="37">
        <v>192.4</v>
      </c>
      <c r="R234" s="37">
        <v>168.5</v>
      </c>
      <c r="S234" s="37">
        <v>158.69999999999999</v>
      </c>
      <c r="T234" s="37">
        <v>167</v>
      </c>
      <c r="U234" s="37">
        <v>163.4</v>
      </c>
      <c r="V234" s="37">
        <v>164.1</v>
      </c>
      <c r="W234" s="37">
        <v>160.19999999999999</v>
      </c>
      <c r="X234" s="37">
        <v>170.6</v>
      </c>
      <c r="Y234" s="37">
        <v>155.69999999999999</v>
      </c>
      <c r="Z234" s="37">
        <v>160.6</v>
      </c>
      <c r="AA234" s="37">
        <v>164.4</v>
      </c>
      <c r="AB234" s="37">
        <v>162.6</v>
      </c>
      <c r="AC234" s="37">
        <v>162</v>
      </c>
      <c r="AD234" s="37">
        <v>166.2</v>
      </c>
    </row>
    <row r="235" spans="1:30" x14ac:dyDescent="0.3">
      <c r="A235" s="11" t="s">
        <v>34</v>
      </c>
      <c r="B235" s="11">
        <v>2022</v>
      </c>
      <c r="C235" s="11" t="s">
        <v>31</v>
      </c>
      <c r="D235" s="37">
        <v>149.5</v>
      </c>
      <c r="E235" s="37">
        <v>198.7</v>
      </c>
      <c r="F235" s="37">
        <v>178.8</v>
      </c>
      <c r="G235" s="37">
        <v>160.5</v>
      </c>
      <c r="H235" s="37">
        <f t="shared" si="4"/>
        <v>160.5</v>
      </c>
      <c r="I235" s="37">
        <v>153.69999999999999</v>
      </c>
      <c r="J235" s="37">
        <v>174.3</v>
      </c>
      <c r="K235" s="37">
        <v>163.9</v>
      </c>
      <c r="L235" s="37">
        <v>120</v>
      </c>
      <c r="M235" s="37">
        <v>172.1</v>
      </c>
      <c r="N235" s="37">
        <v>164.3</v>
      </c>
      <c r="O235" s="37">
        <v>177.3</v>
      </c>
      <c r="P235" s="37">
        <v>166.4</v>
      </c>
      <c r="Q235" s="37">
        <v>192.2</v>
      </c>
      <c r="R235" s="37">
        <v>169.9</v>
      </c>
      <c r="S235" s="37">
        <v>160.69999999999999</v>
      </c>
      <c r="T235" s="37">
        <v>168.5</v>
      </c>
      <c r="U235" s="37">
        <v>164.5</v>
      </c>
      <c r="V235" s="37">
        <v>164.2</v>
      </c>
      <c r="W235" s="37">
        <v>161.1</v>
      </c>
      <c r="X235" s="37">
        <v>171.4</v>
      </c>
      <c r="Y235" s="37">
        <v>156.5</v>
      </c>
      <c r="Z235" s="37">
        <v>161.19999999999999</v>
      </c>
      <c r="AA235" s="37">
        <v>164.7</v>
      </c>
      <c r="AB235" s="37">
        <v>163</v>
      </c>
      <c r="AC235" s="37">
        <v>162.69999999999999</v>
      </c>
      <c r="AD235" s="37">
        <v>165.7</v>
      </c>
    </row>
    <row r="236" spans="1:30" x14ac:dyDescent="0.3">
      <c r="A236" s="11" t="s">
        <v>34</v>
      </c>
      <c r="B236" s="11">
        <v>2022</v>
      </c>
      <c r="C236" s="11" t="s">
        <v>35</v>
      </c>
      <c r="D236" s="37">
        <v>150</v>
      </c>
      <c r="E236" s="37">
        <v>200.6</v>
      </c>
      <c r="F236" s="37">
        <v>175.8</v>
      </c>
      <c r="G236" s="37">
        <v>160.69999999999999</v>
      </c>
      <c r="H236" s="37">
        <f t="shared" si="4"/>
        <v>160.69999999999999</v>
      </c>
      <c r="I236" s="37">
        <v>153.69999999999999</v>
      </c>
      <c r="J236" s="37">
        <v>169.7</v>
      </c>
      <c r="K236" s="37">
        <v>163.69999999999999</v>
      </c>
      <c r="L236" s="37">
        <v>118.9</v>
      </c>
      <c r="M236" s="37">
        <v>174.3</v>
      </c>
      <c r="N236" s="37">
        <v>164.7</v>
      </c>
      <c r="O236" s="37">
        <v>178</v>
      </c>
      <c r="P236" s="37">
        <v>166.2</v>
      </c>
      <c r="Q236" s="37">
        <v>192.8</v>
      </c>
      <c r="R236" s="37">
        <v>170.8</v>
      </c>
      <c r="S236" s="37">
        <v>162.4</v>
      </c>
      <c r="T236" s="37">
        <v>169.6</v>
      </c>
      <c r="U236" s="37">
        <v>165.5</v>
      </c>
      <c r="V236" s="37">
        <v>165.7</v>
      </c>
      <c r="W236" s="37">
        <v>161.80000000000001</v>
      </c>
      <c r="X236" s="37">
        <v>172.2</v>
      </c>
      <c r="Y236" s="37">
        <v>156.9</v>
      </c>
      <c r="Z236" s="37">
        <v>162.1</v>
      </c>
      <c r="AA236" s="37">
        <v>165.4</v>
      </c>
      <c r="AB236" s="37">
        <v>164.4</v>
      </c>
      <c r="AC236" s="37">
        <v>163.5</v>
      </c>
      <c r="AD236" s="37">
        <v>166.1</v>
      </c>
    </row>
    <row r="237" spans="1:30" x14ac:dyDescent="0.3">
      <c r="A237" s="11" t="s">
        <v>34</v>
      </c>
      <c r="B237" s="11">
        <v>2022</v>
      </c>
      <c r="C237" s="11" t="s">
        <v>36</v>
      </c>
      <c r="D237" s="37">
        <v>151.30000000000001</v>
      </c>
      <c r="E237" s="37">
        <v>210.7</v>
      </c>
      <c r="F237" s="37">
        <v>167.8</v>
      </c>
      <c r="G237" s="37">
        <v>162.19999999999999</v>
      </c>
      <c r="H237" s="37">
        <f t="shared" si="4"/>
        <v>162.19999999999999</v>
      </c>
      <c r="I237" s="37">
        <v>157.6</v>
      </c>
      <c r="J237" s="37">
        <v>166.9</v>
      </c>
      <c r="K237" s="37">
        <v>163.9</v>
      </c>
      <c r="L237" s="37">
        <v>118.8</v>
      </c>
      <c r="M237" s="37">
        <v>177.4</v>
      </c>
      <c r="N237" s="37">
        <v>165.3</v>
      </c>
      <c r="O237" s="37">
        <v>179.3</v>
      </c>
      <c r="P237" s="37">
        <v>168.4</v>
      </c>
      <c r="Q237" s="37">
        <v>193.7</v>
      </c>
      <c r="R237" s="37">
        <v>172.1</v>
      </c>
      <c r="S237" s="37">
        <v>164.6</v>
      </c>
      <c r="T237" s="37">
        <v>171.1</v>
      </c>
      <c r="U237" s="37">
        <v>165.3</v>
      </c>
      <c r="V237" s="37">
        <v>167.2</v>
      </c>
      <c r="W237" s="37">
        <v>162.80000000000001</v>
      </c>
      <c r="X237" s="37">
        <v>173</v>
      </c>
      <c r="Y237" s="37">
        <v>157.9</v>
      </c>
      <c r="Z237" s="37">
        <v>163.30000000000001</v>
      </c>
      <c r="AA237" s="37">
        <v>166</v>
      </c>
      <c r="AB237" s="37">
        <v>167.2</v>
      </c>
      <c r="AC237" s="37">
        <v>164.6</v>
      </c>
      <c r="AD237" s="37">
        <v>167.7</v>
      </c>
    </row>
    <row r="238" spans="1:30" x14ac:dyDescent="0.3">
      <c r="A238" s="11" t="s">
        <v>34</v>
      </c>
      <c r="B238" s="11">
        <v>2022</v>
      </c>
      <c r="C238" s="11" t="s">
        <v>37</v>
      </c>
      <c r="D238" s="37">
        <v>152.9</v>
      </c>
      <c r="E238" s="37">
        <v>211.8</v>
      </c>
      <c r="F238" s="37">
        <v>164.5</v>
      </c>
      <c r="G238" s="37">
        <v>163.9</v>
      </c>
      <c r="H238" s="37">
        <f t="shared" si="4"/>
        <v>163.9</v>
      </c>
      <c r="I238" s="37">
        <v>172.6</v>
      </c>
      <c r="J238" s="37">
        <v>166.2</v>
      </c>
      <c r="K238" s="37">
        <v>164.7</v>
      </c>
      <c r="L238" s="37">
        <v>119</v>
      </c>
      <c r="M238" s="37">
        <v>181.3</v>
      </c>
      <c r="N238" s="37">
        <v>166.2</v>
      </c>
      <c r="O238" s="37">
        <v>180.9</v>
      </c>
      <c r="P238" s="37">
        <v>170.8</v>
      </c>
      <c r="Q238" s="37">
        <v>193.9</v>
      </c>
      <c r="R238" s="37">
        <v>173.9</v>
      </c>
      <c r="S238" s="37">
        <v>166.5</v>
      </c>
      <c r="T238" s="37">
        <v>172.8</v>
      </c>
      <c r="U238" s="37">
        <v>167</v>
      </c>
      <c r="V238" s="37">
        <v>172.2</v>
      </c>
      <c r="W238" s="37">
        <v>164</v>
      </c>
      <c r="X238" s="37">
        <v>174</v>
      </c>
      <c r="Y238" s="37">
        <v>162.6</v>
      </c>
      <c r="Z238" s="37">
        <v>164.4</v>
      </c>
      <c r="AA238" s="37">
        <v>166.9</v>
      </c>
      <c r="AB238" s="37">
        <v>168.8</v>
      </c>
      <c r="AC238" s="37">
        <v>166.8</v>
      </c>
      <c r="AD238" s="37">
        <v>170.1</v>
      </c>
    </row>
    <row r="239" spans="1:30" x14ac:dyDescent="0.3">
      <c r="A239" s="11" t="s">
        <v>34</v>
      </c>
      <c r="B239" s="11">
        <v>2022</v>
      </c>
      <c r="C239" s="11" t="s">
        <v>38</v>
      </c>
      <c r="D239" s="37">
        <v>154.1</v>
      </c>
      <c r="E239" s="37">
        <v>217</v>
      </c>
      <c r="F239" s="37">
        <v>162.4</v>
      </c>
      <c r="G239" s="37">
        <v>164.9</v>
      </c>
      <c r="H239" s="37">
        <f t="shared" si="4"/>
        <v>164.9</v>
      </c>
      <c r="I239" s="37">
        <v>171</v>
      </c>
      <c r="J239" s="37">
        <v>174.9</v>
      </c>
      <c r="K239" s="37">
        <v>164.7</v>
      </c>
      <c r="L239" s="37">
        <v>119.7</v>
      </c>
      <c r="M239" s="37">
        <v>184.9</v>
      </c>
      <c r="N239" s="37">
        <v>167.1</v>
      </c>
      <c r="O239" s="37">
        <v>182.5</v>
      </c>
      <c r="P239" s="37">
        <v>173.3</v>
      </c>
      <c r="Q239" s="37">
        <v>194.1</v>
      </c>
      <c r="R239" s="37">
        <v>175.6</v>
      </c>
      <c r="S239" s="37">
        <v>168.4</v>
      </c>
      <c r="T239" s="37">
        <v>174.6</v>
      </c>
      <c r="U239" s="37">
        <v>167.5</v>
      </c>
      <c r="V239" s="37">
        <v>174.6</v>
      </c>
      <c r="W239" s="37">
        <v>165.2</v>
      </c>
      <c r="X239" s="37">
        <v>174.8</v>
      </c>
      <c r="Y239" s="37">
        <v>163</v>
      </c>
      <c r="Z239" s="37">
        <v>165.1</v>
      </c>
      <c r="AA239" s="37">
        <v>167.9</v>
      </c>
      <c r="AB239" s="37">
        <v>168.4</v>
      </c>
      <c r="AC239" s="37">
        <v>167.5</v>
      </c>
      <c r="AD239" s="37">
        <v>171.7</v>
      </c>
    </row>
    <row r="240" spans="1:30" x14ac:dyDescent="0.3">
      <c r="A240" s="11" t="s">
        <v>34</v>
      </c>
      <c r="B240" s="11">
        <v>2022</v>
      </c>
      <c r="C240" s="11" t="s">
        <v>39</v>
      </c>
      <c r="D240" s="37">
        <v>155</v>
      </c>
      <c r="E240" s="37">
        <v>219.4</v>
      </c>
      <c r="F240" s="37">
        <v>170.8</v>
      </c>
      <c r="G240" s="37">
        <v>165.8</v>
      </c>
      <c r="H240" s="37">
        <f t="shared" si="4"/>
        <v>165.8</v>
      </c>
      <c r="I240" s="37">
        <v>169.7</v>
      </c>
      <c r="J240" s="37">
        <v>182.3</v>
      </c>
      <c r="K240" s="37">
        <v>164.3</v>
      </c>
      <c r="L240" s="37">
        <v>119.9</v>
      </c>
      <c r="M240" s="37">
        <v>187.1</v>
      </c>
      <c r="N240" s="37">
        <v>167.9</v>
      </c>
      <c r="O240" s="37">
        <v>183.9</v>
      </c>
      <c r="P240" s="37">
        <v>174.9</v>
      </c>
      <c r="Q240" s="37">
        <v>194.3</v>
      </c>
      <c r="R240" s="37">
        <v>177.1</v>
      </c>
      <c r="S240" s="37">
        <v>169.9</v>
      </c>
      <c r="T240" s="37">
        <v>176</v>
      </c>
      <c r="U240" s="37">
        <v>166.8</v>
      </c>
      <c r="V240" s="37">
        <v>176</v>
      </c>
      <c r="W240" s="37">
        <v>166.4</v>
      </c>
      <c r="X240" s="37">
        <v>175.4</v>
      </c>
      <c r="Y240" s="37">
        <v>161.1</v>
      </c>
      <c r="Z240" s="37">
        <v>165.8</v>
      </c>
      <c r="AA240" s="37">
        <v>169</v>
      </c>
      <c r="AB240" s="37">
        <v>169.4</v>
      </c>
      <c r="AC240" s="37">
        <v>167.5</v>
      </c>
      <c r="AD240" s="37">
        <v>172.6</v>
      </c>
    </row>
    <row r="241" spans="1:30" x14ac:dyDescent="0.3">
      <c r="A241" s="11" t="s">
        <v>34</v>
      </c>
      <c r="B241" s="11">
        <v>2022</v>
      </c>
      <c r="C241" s="11" t="s">
        <v>40</v>
      </c>
      <c r="D241" s="37">
        <v>156.5</v>
      </c>
      <c r="E241" s="37">
        <v>213</v>
      </c>
      <c r="F241" s="37">
        <v>175.2</v>
      </c>
      <c r="G241" s="37">
        <v>166.6</v>
      </c>
      <c r="H241" s="37">
        <f t="shared" si="4"/>
        <v>166.6</v>
      </c>
      <c r="I241" s="37">
        <v>174.2</v>
      </c>
      <c r="J241" s="37">
        <v>182.1</v>
      </c>
      <c r="K241" s="37">
        <v>164.3</v>
      </c>
      <c r="L241" s="37">
        <v>120</v>
      </c>
      <c r="M241" s="37">
        <v>190</v>
      </c>
      <c r="N241" s="37">
        <v>168.4</v>
      </c>
      <c r="O241" s="37">
        <v>185.2</v>
      </c>
      <c r="P241" s="37">
        <v>175</v>
      </c>
      <c r="Q241" s="37">
        <v>194.6</v>
      </c>
      <c r="R241" s="37">
        <v>178.3</v>
      </c>
      <c r="S241" s="37">
        <v>171.3</v>
      </c>
      <c r="T241" s="37">
        <v>177.3</v>
      </c>
      <c r="U241" s="37">
        <v>167.8</v>
      </c>
      <c r="V241" s="37">
        <v>179.6</v>
      </c>
      <c r="W241" s="37">
        <v>167.4</v>
      </c>
      <c r="X241" s="37">
        <v>176.1</v>
      </c>
      <c r="Y241" s="37">
        <v>161.6</v>
      </c>
      <c r="Z241" s="37">
        <v>166.3</v>
      </c>
      <c r="AA241" s="37">
        <v>171.4</v>
      </c>
      <c r="AB241" s="37">
        <v>169.7</v>
      </c>
      <c r="AC241" s="37">
        <v>168.4</v>
      </c>
      <c r="AD241" s="37">
        <v>173.4</v>
      </c>
    </row>
    <row r="242" spans="1:30" x14ac:dyDescent="0.3">
      <c r="A242" s="11" t="s">
        <v>34</v>
      </c>
      <c r="B242" s="11">
        <v>2022</v>
      </c>
      <c r="C242" s="11" t="s">
        <v>41</v>
      </c>
      <c r="D242" s="37">
        <v>160.30000000000001</v>
      </c>
      <c r="E242" s="37">
        <v>206.5</v>
      </c>
      <c r="F242" s="37">
        <v>169.2</v>
      </c>
      <c r="G242" s="37">
        <v>168.1</v>
      </c>
      <c r="H242" s="37">
        <f t="shared" si="4"/>
        <v>168.1</v>
      </c>
      <c r="I242" s="37">
        <v>172.9</v>
      </c>
      <c r="J242" s="37">
        <v>186.7</v>
      </c>
      <c r="K242" s="37">
        <v>167.2</v>
      </c>
      <c r="L242" s="37">
        <v>120.9</v>
      </c>
      <c r="M242" s="37">
        <v>193.6</v>
      </c>
      <c r="N242" s="37">
        <v>168.8</v>
      </c>
      <c r="O242" s="37">
        <v>186.3</v>
      </c>
      <c r="P242" s="37">
        <v>176.3</v>
      </c>
      <c r="Q242" s="37">
        <v>195</v>
      </c>
      <c r="R242" s="37">
        <v>179.5</v>
      </c>
      <c r="S242" s="37">
        <v>172.7</v>
      </c>
      <c r="T242" s="37">
        <v>178.5</v>
      </c>
      <c r="U242" s="37">
        <v>169</v>
      </c>
      <c r="V242" s="37">
        <v>178.8</v>
      </c>
      <c r="W242" s="37">
        <v>168.5</v>
      </c>
      <c r="X242" s="37">
        <v>176.8</v>
      </c>
      <c r="Y242" s="37">
        <v>161.9</v>
      </c>
      <c r="Z242" s="37">
        <v>166.9</v>
      </c>
      <c r="AA242" s="37">
        <v>172.3</v>
      </c>
      <c r="AB242" s="37">
        <v>171.2</v>
      </c>
      <c r="AC242" s="37">
        <v>169.1</v>
      </c>
      <c r="AD242" s="37">
        <v>174.3</v>
      </c>
    </row>
    <row r="243" spans="1:30" x14ac:dyDescent="0.3">
      <c r="A243" s="11" t="s">
        <v>34</v>
      </c>
      <c r="B243" s="11">
        <v>2022</v>
      </c>
      <c r="C243" s="11" t="s">
        <v>42</v>
      </c>
      <c r="D243" s="37">
        <v>163.5</v>
      </c>
      <c r="E243" s="37">
        <v>209.2</v>
      </c>
      <c r="F243" s="37">
        <v>169.7</v>
      </c>
      <c r="G243" s="37">
        <v>169.7</v>
      </c>
      <c r="H243" s="37">
        <f t="shared" si="4"/>
        <v>169.7</v>
      </c>
      <c r="I243" s="37">
        <v>165.7</v>
      </c>
      <c r="J243" s="37">
        <v>191.8</v>
      </c>
      <c r="K243" s="37">
        <v>169.1</v>
      </c>
      <c r="L243" s="37">
        <v>121.6</v>
      </c>
      <c r="M243" s="37">
        <v>197.3</v>
      </c>
      <c r="N243" s="37">
        <v>169.4</v>
      </c>
      <c r="O243" s="37">
        <v>187.4</v>
      </c>
      <c r="P243" s="37">
        <v>177.8</v>
      </c>
      <c r="Q243" s="37">
        <v>195.9</v>
      </c>
      <c r="R243" s="37">
        <v>180.9</v>
      </c>
      <c r="S243" s="37">
        <v>174.3</v>
      </c>
      <c r="T243" s="37">
        <v>179.9</v>
      </c>
      <c r="U243" s="37">
        <v>169.5</v>
      </c>
      <c r="V243" s="37">
        <v>179.5</v>
      </c>
      <c r="W243" s="37">
        <v>169.5</v>
      </c>
      <c r="X243" s="37">
        <v>177.8</v>
      </c>
      <c r="Y243" s="37">
        <v>162.30000000000001</v>
      </c>
      <c r="Z243" s="37">
        <v>167.6</v>
      </c>
      <c r="AA243" s="37">
        <v>173.1</v>
      </c>
      <c r="AB243" s="37">
        <v>170.9</v>
      </c>
      <c r="AC243" s="37">
        <v>169.7</v>
      </c>
      <c r="AD243" s="37">
        <v>175.3</v>
      </c>
    </row>
    <row r="244" spans="1:30" x14ac:dyDescent="0.3">
      <c r="A244" s="11" t="s">
        <v>34</v>
      </c>
      <c r="B244" s="11">
        <v>2022</v>
      </c>
      <c r="C244" s="11" t="s">
        <v>43</v>
      </c>
      <c r="D244" s="37">
        <v>165.2</v>
      </c>
      <c r="E244" s="37">
        <v>210.9</v>
      </c>
      <c r="F244" s="37">
        <v>170.9</v>
      </c>
      <c r="G244" s="37">
        <v>170.9</v>
      </c>
      <c r="H244" s="37">
        <f t="shared" si="4"/>
        <v>170.9</v>
      </c>
      <c r="I244" s="37">
        <v>163.80000000000001</v>
      </c>
      <c r="J244" s="37">
        <v>199.7</v>
      </c>
      <c r="K244" s="37">
        <v>169.8</v>
      </c>
      <c r="L244" s="37">
        <v>121.9</v>
      </c>
      <c r="M244" s="37">
        <v>199.9</v>
      </c>
      <c r="N244" s="37">
        <v>169.9</v>
      </c>
      <c r="O244" s="37">
        <v>188.3</v>
      </c>
      <c r="P244" s="37">
        <v>179.6</v>
      </c>
      <c r="Q244" s="37">
        <v>196.3</v>
      </c>
      <c r="R244" s="37">
        <v>181.9</v>
      </c>
      <c r="S244" s="37">
        <v>175.3</v>
      </c>
      <c r="T244" s="37">
        <v>181</v>
      </c>
      <c r="U244" s="37">
        <v>171.2</v>
      </c>
      <c r="V244" s="37">
        <v>180.5</v>
      </c>
      <c r="W244" s="37">
        <v>170.4</v>
      </c>
      <c r="X244" s="37">
        <v>178.7</v>
      </c>
      <c r="Y244" s="37">
        <v>162.9</v>
      </c>
      <c r="Z244" s="37">
        <v>168.2</v>
      </c>
      <c r="AA244" s="37">
        <v>173.4</v>
      </c>
      <c r="AB244" s="37">
        <v>172.1</v>
      </c>
      <c r="AC244" s="37">
        <v>170.5</v>
      </c>
      <c r="AD244" s="37">
        <v>176.7</v>
      </c>
    </row>
    <row r="245" spans="1:30" x14ac:dyDescent="0.3">
      <c r="A245" s="11" t="s">
        <v>34</v>
      </c>
      <c r="B245" s="11">
        <v>2022</v>
      </c>
      <c r="C245" s="11" t="s">
        <v>45</v>
      </c>
      <c r="D245" s="37">
        <v>167.4</v>
      </c>
      <c r="E245" s="37">
        <v>209.4</v>
      </c>
      <c r="F245" s="37">
        <v>181.4</v>
      </c>
      <c r="G245" s="37">
        <v>172.3</v>
      </c>
      <c r="H245" s="37">
        <f t="shared" si="4"/>
        <v>172.3</v>
      </c>
      <c r="I245" s="37">
        <v>160.69999999999999</v>
      </c>
      <c r="J245" s="37">
        <v>183.1</v>
      </c>
      <c r="K245" s="37">
        <v>170.5</v>
      </c>
      <c r="L245" s="37">
        <v>122.1</v>
      </c>
      <c r="M245" s="37">
        <v>202.8</v>
      </c>
      <c r="N245" s="37">
        <v>170.4</v>
      </c>
      <c r="O245" s="37">
        <v>189.5</v>
      </c>
      <c r="P245" s="37">
        <v>178.3</v>
      </c>
      <c r="Q245" s="37">
        <v>196.9</v>
      </c>
      <c r="R245" s="37">
        <v>183.1</v>
      </c>
      <c r="S245" s="37">
        <v>176.2</v>
      </c>
      <c r="T245" s="37">
        <v>182.1</v>
      </c>
      <c r="U245" s="37">
        <v>171.8</v>
      </c>
      <c r="V245" s="37">
        <v>181.3</v>
      </c>
      <c r="W245" s="37">
        <v>171.4</v>
      </c>
      <c r="X245" s="37">
        <v>179.8</v>
      </c>
      <c r="Y245" s="37">
        <v>163</v>
      </c>
      <c r="Z245" s="37">
        <v>168.5</v>
      </c>
      <c r="AA245" s="37">
        <v>173.7</v>
      </c>
      <c r="AB245" s="37">
        <v>173.6</v>
      </c>
      <c r="AC245" s="37">
        <v>171.1</v>
      </c>
      <c r="AD245" s="37">
        <v>176.5</v>
      </c>
    </row>
    <row r="246" spans="1:30" x14ac:dyDescent="0.3">
      <c r="A246" s="11" t="s">
        <v>34</v>
      </c>
      <c r="B246" s="11">
        <v>2022</v>
      </c>
      <c r="C246" s="11" t="s">
        <v>46</v>
      </c>
      <c r="D246" s="37">
        <v>169.2</v>
      </c>
      <c r="E246" s="37">
        <v>209</v>
      </c>
      <c r="F246" s="37">
        <v>190.2</v>
      </c>
      <c r="G246" s="37">
        <v>173.6</v>
      </c>
      <c r="H246" s="37">
        <f t="shared" si="4"/>
        <v>173.6</v>
      </c>
      <c r="I246" s="37">
        <v>158</v>
      </c>
      <c r="J246" s="37">
        <v>159.9</v>
      </c>
      <c r="K246" s="37">
        <v>170.8</v>
      </c>
      <c r="L246" s="37">
        <v>121.8</v>
      </c>
      <c r="M246" s="37">
        <v>205.2</v>
      </c>
      <c r="N246" s="37">
        <v>171</v>
      </c>
      <c r="O246" s="37">
        <v>190.3</v>
      </c>
      <c r="P246" s="37">
        <v>175.9</v>
      </c>
      <c r="Q246" s="37">
        <v>197.3</v>
      </c>
      <c r="R246" s="37">
        <v>184</v>
      </c>
      <c r="S246" s="37">
        <v>177</v>
      </c>
      <c r="T246" s="37">
        <v>183</v>
      </c>
      <c r="U246" s="37">
        <v>170.7</v>
      </c>
      <c r="V246" s="37">
        <v>182</v>
      </c>
      <c r="W246" s="37">
        <v>172.1</v>
      </c>
      <c r="X246" s="37">
        <v>181.1</v>
      </c>
      <c r="Y246" s="37">
        <v>163.4</v>
      </c>
      <c r="Z246" s="37">
        <v>168.9</v>
      </c>
      <c r="AA246" s="37">
        <v>174.1</v>
      </c>
      <c r="AB246" s="37">
        <v>175.8</v>
      </c>
      <c r="AC246" s="37">
        <v>172</v>
      </c>
      <c r="AD246" s="37">
        <v>175.7</v>
      </c>
    </row>
    <row r="247" spans="1:30" x14ac:dyDescent="0.3">
      <c r="A247" s="11" t="s">
        <v>34</v>
      </c>
      <c r="B247" s="11">
        <v>2023</v>
      </c>
      <c r="C247" s="11" t="s">
        <v>31</v>
      </c>
      <c r="D247" s="37">
        <v>173.8</v>
      </c>
      <c r="E247" s="37">
        <v>210.7</v>
      </c>
      <c r="F247" s="37">
        <v>194.5</v>
      </c>
      <c r="G247" s="37">
        <v>174.6</v>
      </c>
      <c r="H247" s="37">
        <f t="shared" si="4"/>
        <v>174.6</v>
      </c>
      <c r="I247" s="37">
        <v>158.30000000000001</v>
      </c>
      <c r="J247" s="37">
        <v>153.9</v>
      </c>
      <c r="K247" s="37">
        <v>170.9</v>
      </c>
      <c r="L247" s="37">
        <v>121.1</v>
      </c>
      <c r="M247" s="37">
        <v>208.4</v>
      </c>
      <c r="N247" s="37">
        <v>171.4</v>
      </c>
      <c r="O247" s="37">
        <v>191.2</v>
      </c>
      <c r="P247" s="37">
        <v>176.7</v>
      </c>
      <c r="Q247" s="37">
        <v>198.2</v>
      </c>
      <c r="R247" s="37">
        <v>184.9</v>
      </c>
      <c r="S247" s="37">
        <v>177.6</v>
      </c>
      <c r="T247" s="37">
        <v>183.8</v>
      </c>
      <c r="U247" s="37">
        <v>172.1</v>
      </c>
      <c r="V247" s="37">
        <v>182</v>
      </c>
      <c r="W247" s="37">
        <v>172.9</v>
      </c>
      <c r="X247" s="37">
        <v>182.3</v>
      </c>
      <c r="Y247" s="37">
        <v>163.6</v>
      </c>
      <c r="Z247" s="37">
        <v>169.5</v>
      </c>
      <c r="AA247" s="37">
        <v>174.3</v>
      </c>
      <c r="AB247" s="37">
        <v>178.6</v>
      </c>
      <c r="AC247" s="37">
        <v>172.8</v>
      </c>
      <c r="AD247" s="37">
        <v>176.5</v>
      </c>
    </row>
    <row r="248" spans="1:30" x14ac:dyDescent="0.3">
      <c r="A248" s="11" t="s">
        <v>34</v>
      </c>
      <c r="B248" s="11">
        <v>2023</v>
      </c>
      <c r="C248" s="11" t="s">
        <v>35</v>
      </c>
      <c r="D248" s="37">
        <v>174.4</v>
      </c>
      <c r="E248" s="37">
        <v>207.7</v>
      </c>
      <c r="F248" s="37">
        <v>175.2</v>
      </c>
      <c r="G248" s="37">
        <v>177.3</v>
      </c>
      <c r="H248" s="37">
        <f t="shared" si="4"/>
        <v>177.3</v>
      </c>
      <c r="I248" s="37">
        <v>169.5</v>
      </c>
      <c r="J248" s="37">
        <v>152.69999999999999</v>
      </c>
      <c r="K248" s="37">
        <v>171</v>
      </c>
      <c r="L248" s="37">
        <v>120</v>
      </c>
      <c r="M248" s="37">
        <v>209.7</v>
      </c>
      <c r="N248" s="37">
        <v>172.3</v>
      </c>
      <c r="O248" s="37">
        <v>193</v>
      </c>
      <c r="P248" s="37">
        <v>177</v>
      </c>
      <c r="Q248" s="37">
        <v>199.5</v>
      </c>
      <c r="R248" s="37">
        <v>186.2</v>
      </c>
      <c r="S248" s="37">
        <v>178.7</v>
      </c>
      <c r="T248" s="37">
        <v>185.1</v>
      </c>
      <c r="U248" s="37">
        <v>173.5</v>
      </c>
      <c r="V248" s="37">
        <v>182.1</v>
      </c>
      <c r="W248" s="37">
        <v>174.2</v>
      </c>
      <c r="X248" s="37">
        <v>184.4</v>
      </c>
      <c r="Y248" s="37">
        <v>164.2</v>
      </c>
      <c r="Z248" s="37">
        <v>170.3</v>
      </c>
      <c r="AA248" s="37">
        <v>175</v>
      </c>
      <c r="AB248" s="37">
        <v>181</v>
      </c>
      <c r="AC248" s="37">
        <v>174.1</v>
      </c>
      <c r="AD248" s="37">
        <v>177.2</v>
      </c>
    </row>
    <row r="249" spans="1:30" x14ac:dyDescent="0.3">
      <c r="A249" s="11" t="s">
        <v>34</v>
      </c>
      <c r="B249" s="11">
        <v>2023</v>
      </c>
      <c r="C249" s="11" t="s">
        <v>36</v>
      </c>
      <c r="D249" s="37">
        <v>174.4</v>
      </c>
      <c r="E249" s="37">
        <v>207.7</v>
      </c>
      <c r="F249" s="37">
        <v>175.2</v>
      </c>
      <c r="G249" s="37">
        <v>177.3</v>
      </c>
      <c r="H249" s="37">
        <f t="shared" si="4"/>
        <v>177.3</v>
      </c>
      <c r="I249" s="37">
        <v>169.5</v>
      </c>
      <c r="J249" s="37">
        <v>152.80000000000001</v>
      </c>
      <c r="K249" s="37">
        <v>171.1</v>
      </c>
      <c r="L249" s="37">
        <v>120</v>
      </c>
      <c r="M249" s="37">
        <v>209.7</v>
      </c>
      <c r="N249" s="37">
        <v>172.3</v>
      </c>
      <c r="O249" s="37">
        <v>193</v>
      </c>
      <c r="P249" s="37">
        <v>177</v>
      </c>
      <c r="Q249" s="37">
        <v>199.5</v>
      </c>
      <c r="R249" s="37">
        <v>186.1</v>
      </c>
      <c r="S249" s="37">
        <v>178.7</v>
      </c>
      <c r="T249" s="37">
        <v>185.1</v>
      </c>
      <c r="U249" s="37">
        <v>173.5</v>
      </c>
      <c r="V249" s="37">
        <v>181.9</v>
      </c>
      <c r="W249" s="37">
        <v>174.2</v>
      </c>
      <c r="X249" s="37">
        <v>184.4</v>
      </c>
      <c r="Y249" s="37">
        <v>164.2</v>
      </c>
      <c r="Z249" s="37">
        <v>170.3</v>
      </c>
      <c r="AA249" s="37">
        <v>175</v>
      </c>
      <c r="AB249" s="37">
        <v>181</v>
      </c>
      <c r="AC249" s="37">
        <v>174.1</v>
      </c>
      <c r="AD249" s="37">
        <v>177.2</v>
      </c>
    </row>
    <row r="250" spans="1:30" x14ac:dyDescent="0.3">
      <c r="A250" s="11" t="s">
        <v>34</v>
      </c>
      <c r="B250" s="11">
        <v>2023</v>
      </c>
      <c r="C250" s="11" t="s">
        <v>37</v>
      </c>
      <c r="D250" s="37">
        <v>173.8</v>
      </c>
      <c r="E250" s="37">
        <v>209.3</v>
      </c>
      <c r="F250" s="37">
        <v>169.6</v>
      </c>
      <c r="G250" s="37">
        <v>178.4</v>
      </c>
      <c r="H250" s="37">
        <f t="shared" si="4"/>
        <v>178.4</v>
      </c>
      <c r="I250" s="37">
        <v>176.3</v>
      </c>
      <c r="J250" s="37">
        <v>155.4</v>
      </c>
      <c r="K250" s="37">
        <v>173.4</v>
      </c>
      <c r="L250" s="37">
        <v>121.3</v>
      </c>
      <c r="M250" s="37">
        <v>212.9</v>
      </c>
      <c r="N250" s="37">
        <v>172.9</v>
      </c>
      <c r="O250" s="37">
        <v>193.5</v>
      </c>
      <c r="P250" s="37">
        <v>177.9</v>
      </c>
      <c r="Q250" s="37">
        <v>200.6</v>
      </c>
      <c r="R250" s="37">
        <v>186.9</v>
      </c>
      <c r="S250" s="37">
        <v>179.2</v>
      </c>
      <c r="T250" s="37">
        <v>185.7</v>
      </c>
      <c r="U250" s="37">
        <v>175.2</v>
      </c>
      <c r="V250" s="37">
        <v>181.7</v>
      </c>
      <c r="W250" s="37">
        <v>174.6</v>
      </c>
      <c r="X250" s="37">
        <v>185</v>
      </c>
      <c r="Y250" s="37">
        <v>164.5</v>
      </c>
      <c r="Z250" s="37">
        <v>170.7</v>
      </c>
      <c r="AA250" s="37">
        <v>176.4</v>
      </c>
      <c r="AB250" s="37">
        <v>184</v>
      </c>
      <c r="AC250" s="37">
        <v>175</v>
      </c>
      <c r="AD250" s="37">
        <v>178.1</v>
      </c>
    </row>
    <row r="251" spans="1:30" x14ac:dyDescent="0.3">
      <c r="A251" s="11" t="s">
        <v>34</v>
      </c>
      <c r="B251" s="11">
        <v>2023</v>
      </c>
      <c r="C251" s="11" t="s">
        <v>38</v>
      </c>
      <c r="D251" s="37">
        <v>173.7</v>
      </c>
      <c r="E251" s="37">
        <v>214.3</v>
      </c>
      <c r="F251" s="37">
        <v>173.2</v>
      </c>
      <c r="G251" s="37">
        <v>179.5</v>
      </c>
      <c r="H251" s="37">
        <f t="shared" si="4"/>
        <v>179.5</v>
      </c>
      <c r="I251" s="37">
        <v>172.2</v>
      </c>
      <c r="J251" s="37">
        <v>161</v>
      </c>
      <c r="K251" s="37">
        <v>175.6</v>
      </c>
      <c r="L251" s="37">
        <v>122.7</v>
      </c>
      <c r="M251" s="37">
        <v>218</v>
      </c>
      <c r="N251" s="37">
        <v>173.4</v>
      </c>
      <c r="O251" s="37">
        <v>194.2</v>
      </c>
      <c r="P251" s="37">
        <v>179.1</v>
      </c>
      <c r="Q251" s="37">
        <v>201</v>
      </c>
      <c r="R251" s="37">
        <v>187.3</v>
      </c>
      <c r="S251" s="37">
        <v>179.7</v>
      </c>
      <c r="T251" s="37">
        <v>186.2</v>
      </c>
      <c r="U251" s="37">
        <v>175.6</v>
      </c>
      <c r="V251" s="37">
        <v>182.8</v>
      </c>
      <c r="W251" s="37">
        <v>175.2</v>
      </c>
      <c r="X251" s="37">
        <v>185.7</v>
      </c>
      <c r="Y251" s="37">
        <v>164.8</v>
      </c>
      <c r="Z251" s="37">
        <v>171.2</v>
      </c>
      <c r="AA251" s="37">
        <v>177.1</v>
      </c>
      <c r="AB251" s="37">
        <v>185.2</v>
      </c>
      <c r="AC251" s="37">
        <v>175.7</v>
      </c>
      <c r="AD251" s="37">
        <v>179.1</v>
      </c>
    </row>
    <row r="252" spans="1:30" x14ac:dyDescent="0.3">
      <c r="A252" s="11" t="s">
        <v>33</v>
      </c>
      <c r="B252" s="11">
        <v>2013</v>
      </c>
      <c r="C252" s="11" t="s">
        <v>31</v>
      </c>
      <c r="D252" s="37">
        <v>110.5</v>
      </c>
      <c r="E252" s="37">
        <v>109.1</v>
      </c>
      <c r="F252" s="37">
        <v>113</v>
      </c>
      <c r="G252" s="37">
        <v>103.6</v>
      </c>
      <c r="H252" s="37">
        <f t="shared" si="4"/>
        <v>103.6</v>
      </c>
      <c r="I252" s="37">
        <v>102.3</v>
      </c>
      <c r="J252" s="37">
        <v>102.9</v>
      </c>
      <c r="K252" s="37">
        <v>105.8</v>
      </c>
      <c r="L252" s="37">
        <v>105.1</v>
      </c>
      <c r="M252" s="37">
        <v>101.8</v>
      </c>
      <c r="N252" s="37">
        <v>105.1</v>
      </c>
      <c r="O252" s="37">
        <v>107.9</v>
      </c>
      <c r="P252" s="37">
        <v>105.9</v>
      </c>
      <c r="Q252" s="37">
        <v>105.2</v>
      </c>
      <c r="R252" s="37">
        <v>105.9</v>
      </c>
      <c r="S252" s="37">
        <v>105</v>
      </c>
      <c r="T252" s="37">
        <v>105.8</v>
      </c>
      <c r="U252" s="37">
        <v>100.3</v>
      </c>
      <c r="V252" s="37">
        <v>105.4</v>
      </c>
      <c r="W252" s="37">
        <v>104.8</v>
      </c>
      <c r="X252" s="37">
        <v>104.1</v>
      </c>
      <c r="Y252" s="37">
        <v>103.2</v>
      </c>
      <c r="Z252" s="37">
        <v>102.9</v>
      </c>
      <c r="AA252" s="37">
        <v>103.5</v>
      </c>
      <c r="AB252" s="37">
        <v>104.3</v>
      </c>
      <c r="AC252" s="37">
        <v>103.7</v>
      </c>
      <c r="AD252" s="37">
        <v>104</v>
      </c>
    </row>
    <row r="253" spans="1:30" x14ac:dyDescent="0.3">
      <c r="A253" s="11" t="s">
        <v>33</v>
      </c>
      <c r="B253" s="11">
        <v>2013</v>
      </c>
      <c r="C253" s="11" t="s">
        <v>35</v>
      </c>
      <c r="D253" s="37">
        <v>112.9</v>
      </c>
      <c r="E253" s="37">
        <v>112.9</v>
      </c>
      <c r="F253" s="37">
        <v>116.9</v>
      </c>
      <c r="G253" s="37">
        <v>104</v>
      </c>
      <c r="H253" s="37">
        <f t="shared" si="4"/>
        <v>104</v>
      </c>
      <c r="I253" s="37">
        <v>103.1</v>
      </c>
      <c r="J253" s="37">
        <v>104.9</v>
      </c>
      <c r="K253" s="37">
        <v>104.1</v>
      </c>
      <c r="L253" s="37">
        <v>103.8</v>
      </c>
      <c r="M253" s="37">
        <v>102.3</v>
      </c>
      <c r="N253" s="37">
        <v>106</v>
      </c>
      <c r="O253" s="37">
        <v>109</v>
      </c>
      <c r="P253" s="37">
        <v>107.2</v>
      </c>
      <c r="Q253" s="37">
        <v>106</v>
      </c>
      <c r="R253" s="37">
        <v>106.6</v>
      </c>
      <c r="S253" s="37">
        <v>105.5</v>
      </c>
      <c r="T253" s="37">
        <v>106.4</v>
      </c>
      <c r="U253" s="37">
        <v>100.4</v>
      </c>
      <c r="V253" s="37">
        <v>105.7</v>
      </c>
      <c r="W253" s="37">
        <v>105.2</v>
      </c>
      <c r="X253" s="37">
        <v>104.7</v>
      </c>
      <c r="Y253" s="37">
        <v>104.4</v>
      </c>
      <c r="Z253" s="37">
        <v>103.3</v>
      </c>
      <c r="AA253" s="37">
        <v>103.7</v>
      </c>
      <c r="AB253" s="37">
        <v>104.3</v>
      </c>
      <c r="AC253" s="37">
        <v>104.3</v>
      </c>
      <c r="AD253" s="37">
        <v>104.7</v>
      </c>
    </row>
    <row r="254" spans="1:30" x14ac:dyDescent="0.3">
      <c r="A254" s="11" t="s">
        <v>33</v>
      </c>
      <c r="B254" s="11">
        <v>2013</v>
      </c>
      <c r="C254" s="11" t="s">
        <v>36</v>
      </c>
      <c r="D254" s="37">
        <v>113.9</v>
      </c>
      <c r="E254" s="37">
        <v>111.4</v>
      </c>
      <c r="F254" s="37">
        <v>113.2</v>
      </c>
      <c r="G254" s="37">
        <v>104.3</v>
      </c>
      <c r="H254" s="37">
        <f t="shared" si="4"/>
        <v>104.3</v>
      </c>
      <c r="I254" s="37">
        <v>104.9</v>
      </c>
      <c r="J254" s="37">
        <v>103.8</v>
      </c>
      <c r="K254" s="37">
        <v>103.5</v>
      </c>
      <c r="L254" s="37">
        <v>102.6</v>
      </c>
      <c r="M254" s="37">
        <v>102.4</v>
      </c>
      <c r="N254" s="37">
        <v>107</v>
      </c>
      <c r="O254" s="37">
        <v>109.8</v>
      </c>
      <c r="P254" s="37">
        <v>107.3</v>
      </c>
      <c r="Q254" s="37">
        <v>106.8</v>
      </c>
      <c r="R254" s="37">
        <v>107.2</v>
      </c>
      <c r="S254" s="37">
        <v>106</v>
      </c>
      <c r="T254" s="37">
        <v>107</v>
      </c>
      <c r="U254" s="37">
        <v>100.4</v>
      </c>
      <c r="V254" s="37">
        <v>106</v>
      </c>
      <c r="W254" s="37">
        <v>105.7</v>
      </c>
      <c r="X254" s="37">
        <v>105.2</v>
      </c>
      <c r="Y254" s="37">
        <v>105.5</v>
      </c>
      <c r="Z254" s="37">
        <v>103.5</v>
      </c>
      <c r="AA254" s="37">
        <v>103.8</v>
      </c>
      <c r="AB254" s="37">
        <v>104.2</v>
      </c>
      <c r="AC254" s="37">
        <v>104.9</v>
      </c>
      <c r="AD254" s="37">
        <v>105</v>
      </c>
    </row>
    <row r="255" spans="1:30" x14ac:dyDescent="0.3">
      <c r="A255" s="11" t="s">
        <v>33</v>
      </c>
      <c r="B255" s="11">
        <v>2013</v>
      </c>
      <c r="C255" s="11" t="s">
        <v>37</v>
      </c>
      <c r="D255" s="37">
        <v>114.6</v>
      </c>
      <c r="E255" s="37">
        <v>113.4</v>
      </c>
      <c r="F255" s="37">
        <v>106</v>
      </c>
      <c r="G255" s="37">
        <v>104.7</v>
      </c>
      <c r="H255" s="37">
        <f t="shared" si="4"/>
        <v>104.7</v>
      </c>
      <c r="I255" s="37">
        <v>109.5</v>
      </c>
      <c r="J255" s="37">
        <v>109.7</v>
      </c>
      <c r="K255" s="37">
        <v>104.6</v>
      </c>
      <c r="L255" s="37">
        <v>102</v>
      </c>
      <c r="M255" s="37">
        <v>103.5</v>
      </c>
      <c r="N255" s="37">
        <v>108.2</v>
      </c>
      <c r="O255" s="37">
        <v>110.6</v>
      </c>
      <c r="P255" s="37">
        <v>108.8</v>
      </c>
      <c r="Q255" s="37">
        <v>108.5</v>
      </c>
      <c r="R255" s="37">
        <v>107.9</v>
      </c>
      <c r="S255" s="37">
        <v>106.4</v>
      </c>
      <c r="T255" s="37">
        <v>107.7</v>
      </c>
      <c r="U255" s="37">
        <v>100.5</v>
      </c>
      <c r="V255" s="37">
        <v>106.4</v>
      </c>
      <c r="W255" s="37">
        <v>106.5</v>
      </c>
      <c r="X255" s="37">
        <v>105.7</v>
      </c>
      <c r="Y255" s="37">
        <v>105</v>
      </c>
      <c r="Z255" s="37">
        <v>104</v>
      </c>
      <c r="AA255" s="37">
        <v>105.2</v>
      </c>
      <c r="AB255" s="37">
        <v>103.2</v>
      </c>
      <c r="AC255" s="37">
        <v>105.1</v>
      </c>
      <c r="AD255" s="37">
        <v>105.7</v>
      </c>
    </row>
    <row r="256" spans="1:30" x14ac:dyDescent="0.3">
      <c r="A256" s="11" t="s">
        <v>33</v>
      </c>
      <c r="B256" s="11">
        <v>2013</v>
      </c>
      <c r="C256" s="11" t="s">
        <v>38</v>
      </c>
      <c r="D256" s="37">
        <v>115.4</v>
      </c>
      <c r="E256" s="37">
        <v>114.2</v>
      </c>
      <c r="F256" s="37">
        <v>102.7</v>
      </c>
      <c r="G256" s="37">
        <v>105.5</v>
      </c>
      <c r="H256" s="37">
        <f t="shared" si="4"/>
        <v>105.5</v>
      </c>
      <c r="I256" s="37">
        <v>110.6</v>
      </c>
      <c r="J256" s="37">
        <v>123.7</v>
      </c>
      <c r="K256" s="37">
        <v>105.2</v>
      </c>
      <c r="L256" s="37">
        <v>101.9</v>
      </c>
      <c r="M256" s="37">
        <v>105</v>
      </c>
      <c r="N256" s="37">
        <v>109.1</v>
      </c>
      <c r="O256" s="37">
        <v>111.3</v>
      </c>
      <c r="P256" s="37">
        <v>111.1</v>
      </c>
      <c r="Q256" s="37">
        <v>109.8</v>
      </c>
      <c r="R256" s="37">
        <v>108.5</v>
      </c>
      <c r="S256" s="37">
        <v>106.7</v>
      </c>
      <c r="T256" s="37">
        <v>108.3</v>
      </c>
      <c r="U256" s="37">
        <v>100.5</v>
      </c>
      <c r="V256" s="37">
        <v>107.2</v>
      </c>
      <c r="W256" s="37">
        <v>107.1</v>
      </c>
      <c r="X256" s="37">
        <v>106.2</v>
      </c>
      <c r="Y256" s="37">
        <v>103.9</v>
      </c>
      <c r="Z256" s="37">
        <v>104.6</v>
      </c>
      <c r="AA256" s="37">
        <v>105.7</v>
      </c>
      <c r="AB256" s="37">
        <v>102.6</v>
      </c>
      <c r="AC256" s="37">
        <v>104.9</v>
      </c>
      <c r="AD256" s="37">
        <v>106.6</v>
      </c>
    </row>
    <row r="257" spans="1:30" x14ac:dyDescent="0.3">
      <c r="A257" s="11" t="s">
        <v>33</v>
      </c>
      <c r="B257" s="11">
        <v>2013</v>
      </c>
      <c r="C257" s="11" t="s">
        <v>39</v>
      </c>
      <c r="D257" s="37">
        <v>117</v>
      </c>
      <c r="E257" s="37">
        <v>120.1</v>
      </c>
      <c r="F257" s="37">
        <v>112.5</v>
      </c>
      <c r="G257" s="37">
        <v>107.3</v>
      </c>
      <c r="H257" s="37">
        <f t="shared" si="4"/>
        <v>107.3</v>
      </c>
      <c r="I257" s="37">
        <v>112.4</v>
      </c>
      <c r="J257" s="37">
        <v>143.6</v>
      </c>
      <c r="K257" s="37">
        <v>105.4</v>
      </c>
      <c r="L257" s="37">
        <v>101.4</v>
      </c>
      <c r="M257" s="37">
        <v>106.4</v>
      </c>
      <c r="N257" s="37">
        <v>110</v>
      </c>
      <c r="O257" s="37">
        <v>112.2</v>
      </c>
      <c r="P257" s="37">
        <v>115</v>
      </c>
      <c r="Q257" s="37">
        <v>110.9</v>
      </c>
      <c r="R257" s="37">
        <v>109.2</v>
      </c>
      <c r="S257" s="37">
        <v>107.2</v>
      </c>
      <c r="T257" s="37">
        <v>108.9</v>
      </c>
      <c r="U257" s="37">
        <v>106.6</v>
      </c>
      <c r="V257" s="37">
        <v>108</v>
      </c>
      <c r="W257" s="37">
        <v>107.7</v>
      </c>
      <c r="X257" s="37">
        <v>106.5</v>
      </c>
      <c r="Y257" s="37">
        <v>105.2</v>
      </c>
      <c r="Z257" s="37">
        <v>105.2</v>
      </c>
      <c r="AA257" s="37">
        <v>108.1</v>
      </c>
      <c r="AB257" s="37">
        <v>103.3</v>
      </c>
      <c r="AC257" s="37">
        <v>106.1</v>
      </c>
      <c r="AD257" s="37">
        <v>109.7</v>
      </c>
    </row>
    <row r="258" spans="1:30" x14ac:dyDescent="0.3">
      <c r="A258" s="11" t="s">
        <v>33</v>
      </c>
      <c r="B258" s="11">
        <v>2013</v>
      </c>
      <c r="C258" s="11" t="s">
        <v>40</v>
      </c>
      <c r="D258" s="37">
        <v>117.8</v>
      </c>
      <c r="E258" s="37">
        <v>119.2</v>
      </c>
      <c r="F258" s="37">
        <v>114</v>
      </c>
      <c r="G258" s="37">
        <v>108.3</v>
      </c>
      <c r="H258" s="37">
        <f t="shared" si="4"/>
        <v>108.3</v>
      </c>
      <c r="I258" s="37">
        <v>113.2</v>
      </c>
      <c r="J258" s="37">
        <v>160.9</v>
      </c>
      <c r="K258" s="37">
        <v>105.1</v>
      </c>
      <c r="L258" s="37">
        <v>101.3</v>
      </c>
      <c r="M258" s="37">
        <v>107.5</v>
      </c>
      <c r="N258" s="37">
        <v>110.4</v>
      </c>
      <c r="O258" s="37">
        <v>113.1</v>
      </c>
      <c r="P258" s="37">
        <v>117.5</v>
      </c>
      <c r="Q258" s="37">
        <v>111.7</v>
      </c>
      <c r="R258" s="37">
        <v>109.8</v>
      </c>
      <c r="S258" s="37">
        <v>107.8</v>
      </c>
      <c r="T258" s="37">
        <v>109.5</v>
      </c>
      <c r="U258" s="37">
        <v>107.7</v>
      </c>
      <c r="V258" s="37">
        <v>108.6</v>
      </c>
      <c r="W258" s="37">
        <v>108.1</v>
      </c>
      <c r="X258" s="37">
        <v>107.1</v>
      </c>
      <c r="Y258" s="37">
        <v>107.3</v>
      </c>
      <c r="Z258" s="37">
        <v>105.9</v>
      </c>
      <c r="AA258" s="37">
        <v>110.1</v>
      </c>
      <c r="AB258" s="37">
        <v>103.2</v>
      </c>
      <c r="AC258" s="37">
        <v>107.3</v>
      </c>
      <c r="AD258" s="37">
        <v>111.4</v>
      </c>
    </row>
    <row r="259" spans="1:30" x14ac:dyDescent="0.3">
      <c r="A259" s="11" t="s">
        <v>33</v>
      </c>
      <c r="B259" s="11">
        <v>2013</v>
      </c>
      <c r="C259" s="11" t="s">
        <v>41</v>
      </c>
      <c r="D259" s="37">
        <v>118.3</v>
      </c>
      <c r="E259" s="37">
        <v>120.4</v>
      </c>
      <c r="F259" s="37">
        <v>112.7</v>
      </c>
      <c r="G259" s="37">
        <v>108.9</v>
      </c>
      <c r="H259" s="37">
        <f t="shared" ref="H259:H322" si="6">IF(OR(G259="NA",  G259 = "-"),AVERAGE(G260:G261),G259)</f>
        <v>108.9</v>
      </c>
      <c r="I259" s="37">
        <v>108.7</v>
      </c>
      <c r="J259" s="37">
        <v>177</v>
      </c>
      <c r="K259" s="37">
        <v>104.7</v>
      </c>
      <c r="L259" s="37">
        <v>101</v>
      </c>
      <c r="M259" s="37">
        <v>108.5</v>
      </c>
      <c r="N259" s="37">
        <v>110.9</v>
      </c>
      <c r="O259" s="37">
        <v>114.3</v>
      </c>
      <c r="P259" s="37">
        <v>119.6</v>
      </c>
      <c r="Q259" s="37">
        <v>112.4</v>
      </c>
      <c r="R259" s="37">
        <v>110.6</v>
      </c>
      <c r="S259" s="37">
        <v>108.3</v>
      </c>
      <c r="T259" s="37">
        <v>110.2</v>
      </c>
      <c r="U259" s="37">
        <v>108.9</v>
      </c>
      <c r="V259" s="37">
        <v>109.3</v>
      </c>
      <c r="W259" s="37">
        <v>108.7</v>
      </c>
      <c r="X259" s="37">
        <v>107.6</v>
      </c>
      <c r="Y259" s="37">
        <v>108.1</v>
      </c>
      <c r="Z259" s="37">
        <v>106.5</v>
      </c>
      <c r="AA259" s="37">
        <v>110.8</v>
      </c>
      <c r="AB259" s="37">
        <v>106</v>
      </c>
      <c r="AC259" s="37">
        <v>108.3</v>
      </c>
      <c r="AD259" s="37">
        <v>112.7</v>
      </c>
    </row>
    <row r="260" spans="1:30" x14ac:dyDescent="0.3">
      <c r="A260" s="11" t="s">
        <v>33</v>
      </c>
      <c r="B260" s="11">
        <v>2013</v>
      </c>
      <c r="C260" s="11" t="s">
        <v>42</v>
      </c>
      <c r="D260" s="37">
        <v>118.6</v>
      </c>
      <c r="E260" s="37">
        <v>119.1</v>
      </c>
      <c r="F260" s="37">
        <v>113.2</v>
      </c>
      <c r="G260" s="37">
        <v>109.6</v>
      </c>
      <c r="H260" s="37">
        <f t="shared" si="6"/>
        <v>109.6</v>
      </c>
      <c r="I260" s="37">
        <v>103.2</v>
      </c>
      <c r="J260" s="37">
        <v>174.3</v>
      </c>
      <c r="K260" s="37">
        <v>105.1</v>
      </c>
      <c r="L260" s="37">
        <v>100.8</v>
      </c>
      <c r="M260" s="37">
        <v>109.1</v>
      </c>
      <c r="N260" s="37">
        <v>111.1</v>
      </c>
      <c r="O260" s="37">
        <v>115.4</v>
      </c>
      <c r="P260" s="37">
        <v>119.2</v>
      </c>
      <c r="Q260" s="37">
        <v>112.9</v>
      </c>
      <c r="R260" s="37">
        <v>111.4</v>
      </c>
      <c r="S260" s="37">
        <v>109</v>
      </c>
      <c r="T260" s="37">
        <v>111.1</v>
      </c>
      <c r="U260" s="37">
        <v>109.7</v>
      </c>
      <c r="V260" s="37">
        <v>109.5</v>
      </c>
      <c r="W260" s="37">
        <v>109.6</v>
      </c>
      <c r="X260" s="37">
        <v>107.9</v>
      </c>
      <c r="Y260" s="37">
        <v>110.4</v>
      </c>
      <c r="Z260" s="37">
        <v>107.4</v>
      </c>
      <c r="AA260" s="37">
        <v>111.2</v>
      </c>
      <c r="AB260" s="37">
        <v>106.9</v>
      </c>
      <c r="AC260" s="37">
        <v>109.4</v>
      </c>
      <c r="AD260" s="37">
        <v>113.2</v>
      </c>
    </row>
    <row r="261" spans="1:30" x14ac:dyDescent="0.3">
      <c r="A261" s="11" t="s">
        <v>33</v>
      </c>
      <c r="B261" s="11">
        <v>2013</v>
      </c>
      <c r="C261" s="11" t="s">
        <v>43</v>
      </c>
      <c r="D261" s="37">
        <v>118.9</v>
      </c>
      <c r="E261" s="37">
        <v>118.1</v>
      </c>
      <c r="F261" s="37">
        <v>114.5</v>
      </c>
      <c r="G261" s="37">
        <v>110.4</v>
      </c>
      <c r="H261" s="37">
        <f t="shared" si="6"/>
        <v>110.4</v>
      </c>
      <c r="I261" s="37">
        <v>106.2</v>
      </c>
      <c r="J261" s="37">
        <v>183.5</v>
      </c>
      <c r="K261" s="37">
        <v>105.3</v>
      </c>
      <c r="L261" s="37">
        <v>100.2</v>
      </c>
      <c r="M261" s="37">
        <v>109.6</v>
      </c>
      <c r="N261" s="37">
        <v>111.4</v>
      </c>
      <c r="O261" s="37">
        <v>116</v>
      </c>
      <c r="P261" s="37">
        <v>120.8</v>
      </c>
      <c r="Q261" s="37">
        <v>113.5</v>
      </c>
      <c r="R261" s="37">
        <v>112.5</v>
      </c>
      <c r="S261" s="37">
        <v>109.7</v>
      </c>
      <c r="T261" s="37">
        <v>112</v>
      </c>
      <c r="U261" s="37">
        <v>110.5</v>
      </c>
      <c r="V261" s="37">
        <v>109.7</v>
      </c>
      <c r="W261" s="37">
        <v>110.2</v>
      </c>
      <c r="X261" s="37">
        <v>108.2</v>
      </c>
      <c r="Y261" s="37">
        <v>109.7</v>
      </c>
      <c r="Z261" s="37">
        <v>108</v>
      </c>
      <c r="AA261" s="37">
        <v>111.3</v>
      </c>
      <c r="AB261" s="37">
        <v>107.3</v>
      </c>
      <c r="AC261" s="37">
        <v>109.4</v>
      </c>
      <c r="AD261" s="37">
        <v>114</v>
      </c>
    </row>
    <row r="262" spans="1:30" x14ac:dyDescent="0.3">
      <c r="A262" s="11" t="s">
        <v>33</v>
      </c>
      <c r="B262" s="11">
        <v>2013</v>
      </c>
      <c r="C262" s="11" t="s">
        <v>45</v>
      </c>
      <c r="D262" s="37">
        <v>119.8</v>
      </c>
      <c r="E262" s="37">
        <v>116.3</v>
      </c>
      <c r="F262" s="37">
        <v>122.6</v>
      </c>
      <c r="G262" s="37">
        <v>112</v>
      </c>
      <c r="H262" s="37">
        <f t="shared" si="6"/>
        <v>112</v>
      </c>
      <c r="I262" s="37">
        <v>110</v>
      </c>
      <c r="J262" s="37">
        <v>192.8</v>
      </c>
      <c r="K262" s="37">
        <v>106.3</v>
      </c>
      <c r="L262" s="37">
        <v>99.5</v>
      </c>
      <c r="M262" s="37">
        <v>110.3</v>
      </c>
      <c r="N262" s="37">
        <v>111.8</v>
      </c>
      <c r="O262" s="37">
        <v>117.1</v>
      </c>
      <c r="P262" s="37">
        <v>122.9</v>
      </c>
      <c r="Q262" s="37">
        <v>114.1</v>
      </c>
      <c r="R262" s="37">
        <v>113.5</v>
      </c>
      <c r="S262" s="37">
        <v>110.3</v>
      </c>
      <c r="T262" s="37">
        <v>113</v>
      </c>
      <c r="U262" s="37">
        <v>111.1</v>
      </c>
      <c r="V262" s="37">
        <v>110</v>
      </c>
      <c r="W262" s="37">
        <v>110.9</v>
      </c>
      <c r="X262" s="37">
        <v>108.6</v>
      </c>
      <c r="Y262" s="37">
        <v>109.5</v>
      </c>
      <c r="Z262" s="37">
        <v>108.5</v>
      </c>
      <c r="AA262" s="37">
        <v>111.3</v>
      </c>
      <c r="AB262" s="37">
        <v>107.9</v>
      </c>
      <c r="AC262" s="37">
        <v>109.6</v>
      </c>
      <c r="AD262" s="37">
        <v>115</v>
      </c>
    </row>
    <row r="263" spans="1:30" x14ac:dyDescent="0.3">
      <c r="A263" s="11" t="s">
        <v>33</v>
      </c>
      <c r="B263" s="11">
        <v>2013</v>
      </c>
      <c r="C263" s="11" t="s">
        <v>46</v>
      </c>
      <c r="D263" s="37">
        <v>120.5</v>
      </c>
      <c r="E263" s="37">
        <v>118.1</v>
      </c>
      <c r="F263" s="37">
        <v>128.5</v>
      </c>
      <c r="G263" s="37">
        <v>112.8</v>
      </c>
      <c r="H263" s="37">
        <f t="shared" si="6"/>
        <v>112.8</v>
      </c>
      <c r="I263" s="37">
        <v>110.7</v>
      </c>
      <c r="J263" s="37">
        <v>144.80000000000001</v>
      </c>
      <c r="K263" s="37">
        <v>107.1</v>
      </c>
      <c r="L263" s="37">
        <v>98.6</v>
      </c>
      <c r="M263" s="37">
        <v>111.9</v>
      </c>
      <c r="N263" s="37">
        <v>112.1</v>
      </c>
      <c r="O263" s="37">
        <v>118.1</v>
      </c>
      <c r="P263" s="37">
        <v>117.8</v>
      </c>
      <c r="Q263" s="37">
        <v>115</v>
      </c>
      <c r="R263" s="37">
        <v>114.2</v>
      </c>
      <c r="S263" s="37">
        <v>110.9</v>
      </c>
      <c r="T263" s="37">
        <v>113.7</v>
      </c>
      <c r="U263" s="37">
        <v>110.7</v>
      </c>
      <c r="V263" s="37">
        <v>110.4</v>
      </c>
      <c r="W263" s="37">
        <v>111.3</v>
      </c>
      <c r="X263" s="37">
        <v>109</v>
      </c>
      <c r="Y263" s="37">
        <v>109.7</v>
      </c>
      <c r="Z263" s="37">
        <v>108.9</v>
      </c>
      <c r="AA263" s="37">
        <v>111.4</v>
      </c>
      <c r="AB263" s="37">
        <v>107.7</v>
      </c>
      <c r="AC263" s="37">
        <v>109.8</v>
      </c>
      <c r="AD263" s="37">
        <v>113.3</v>
      </c>
    </row>
    <row r="264" spans="1:30" x14ac:dyDescent="0.3">
      <c r="A264" s="11" t="s">
        <v>33</v>
      </c>
      <c r="B264" s="11">
        <v>2014</v>
      </c>
      <c r="C264" s="11" t="s">
        <v>31</v>
      </c>
      <c r="D264" s="37">
        <v>121.2</v>
      </c>
      <c r="E264" s="37">
        <v>122</v>
      </c>
      <c r="F264" s="37">
        <v>129.9</v>
      </c>
      <c r="G264" s="37">
        <v>113.6</v>
      </c>
      <c r="H264" s="37">
        <f t="shared" si="6"/>
        <v>113.6</v>
      </c>
      <c r="I264" s="37">
        <v>112.1</v>
      </c>
      <c r="J264" s="37">
        <v>118.9</v>
      </c>
      <c r="K264" s="37">
        <v>107.5</v>
      </c>
      <c r="L264" s="37">
        <v>96.9</v>
      </c>
      <c r="M264" s="37">
        <v>112.7</v>
      </c>
      <c r="N264" s="37">
        <v>112.1</v>
      </c>
      <c r="O264" s="37">
        <v>119</v>
      </c>
      <c r="P264" s="37">
        <v>115.5</v>
      </c>
      <c r="Q264" s="37">
        <v>115.7</v>
      </c>
      <c r="R264" s="37">
        <v>114.8</v>
      </c>
      <c r="S264" s="37">
        <v>111.3</v>
      </c>
      <c r="T264" s="37">
        <v>114.3</v>
      </c>
      <c r="U264" s="37">
        <v>111.6</v>
      </c>
      <c r="V264" s="37">
        <v>111</v>
      </c>
      <c r="W264" s="37">
        <v>111.9</v>
      </c>
      <c r="X264" s="37">
        <v>109.7</v>
      </c>
      <c r="Y264" s="37">
        <v>110.8</v>
      </c>
      <c r="Z264" s="37">
        <v>109.8</v>
      </c>
      <c r="AA264" s="37">
        <v>111.5</v>
      </c>
      <c r="AB264" s="37">
        <v>108</v>
      </c>
      <c r="AC264" s="37">
        <v>110.5</v>
      </c>
      <c r="AD264" s="37">
        <v>112.9</v>
      </c>
    </row>
    <row r="265" spans="1:30" x14ac:dyDescent="0.3">
      <c r="A265" s="11" t="s">
        <v>33</v>
      </c>
      <c r="B265" s="11">
        <v>2014</v>
      </c>
      <c r="C265" s="11" t="s">
        <v>35</v>
      </c>
      <c r="D265" s="37">
        <v>121.9</v>
      </c>
      <c r="E265" s="37">
        <v>122</v>
      </c>
      <c r="F265" s="37">
        <v>124.5</v>
      </c>
      <c r="G265" s="37">
        <v>115.2</v>
      </c>
      <c r="H265" s="37">
        <f t="shared" si="6"/>
        <v>115.2</v>
      </c>
      <c r="I265" s="37">
        <v>114.1</v>
      </c>
      <c r="J265" s="37">
        <v>111.5</v>
      </c>
      <c r="K265" s="37">
        <v>108.2</v>
      </c>
      <c r="L265" s="37">
        <v>95.4</v>
      </c>
      <c r="M265" s="37">
        <v>113.5</v>
      </c>
      <c r="N265" s="37">
        <v>112.1</v>
      </c>
      <c r="O265" s="37">
        <v>119.9</v>
      </c>
      <c r="P265" s="37">
        <v>115.2</v>
      </c>
      <c r="Q265" s="37">
        <v>116.2</v>
      </c>
      <c r="R265" s="37">
        <v>115.3</v>
      </c>
      <c r="S265" s="37">
        <v>111.7</v>
      </c>
      <c r="T265" s="37">
        <v>114.7</v>
      </c>
      <c r="U265" s="37">
        <v>112.5</v>
      </c>
      <c r="V265" s="37">
        <v>111.1</v>
      </c>
      <c r="W265" s="37">
        <v>112.6</v>
      </c>
      <c r="X265" s="37">
        <v>110.4</v>
      </c>
      <c r="Y265" s="37">
        <v>111.3</v>
      </c>
      <c r="Z265" s="37">
        <v>110.3</v>
      </c>
      <c r="AA265" s="37">
        <v>111.6</v>
      </c>
      <c r="AB265" s="37">
        <v>108.7</v>
      </c>
      <c r="AC265" s="37">
        <v>111</v>
      </c>
      <c r="AD265" s="37">
        <v>113.1</v>
      </c>
    </row>
    <row r="266" spans="1:30" x14ac:dyDescent="0.3">
      <c r="A266" s="11" t="s">
        <v>33</v>
      </c>
      <c r="B266" s="11">
        <v>2014</v>
      </c>
      <c r="C266" s="11" t="s">
        <v>36</v>
      </c>
      <c r="D266" s="37">
        <v>122.1</v>
      </c>
      <c r="E266" s="37">
        <v>121.4</v>
      </c>
      <c r="F266" s="37">
        <v>121.5</v>
      </c>
      <c r="G266" s="37">
        <v>116.2</v>
      </c>
      <c r="H266" s="37">
        <f t="shared" si="6"/>
        <v>116.2</v>
      </c>
      <c r="I266" s="37">
        <v>117.7</v>
      </c>
      <c r="J266" s="37">
        <v>113.3</v>
      </c>
      <c r="K266" s="37">
        <v>108.9</v>
      </c>
      <c r="L266" s="37">
        <v>96.3</v>
      </c>
      <c r="M266" s="37">
        <v>114.1</v>
      </c>
      <c r="N266" s="37">
        <v>112.2</v>
      </c>
      <c r="O266" s="37">
        <v>120.5</v>
      </c>
      <c r="P266" s="37">
        <v>116</v>
      </c>
      <c r="Q266" s="37">
        <v>116.7</v>
      </c>
      <c r="R266" s="37">
        <v>115.8</v>
      </c>
      <c r="S266" s="37">
        <v>112.1</v>
      </c>
      <c r="T266" s="37">
        <v>115.2</v>
      </c>
      <c r="U266" s="37">
        <v>113.2</v>
      </c>
      <c r="V266" s="37">
        <v>110.9</v>
      </c>
      <c r="W266" s="37">
        <v>113</v>
      </c>
      <c r="X266" s="37">
        <v>110.8</v>
      </c>
      <c r="Y266" s="37">
        <v>111.6</v>
      </c>
      <c r="Z266" s="37">
        <v>110.9</v>
      </c>
      <c r="AA266" s="37">
        <v>111.8</v>
      </c>
      <c r="AB266" s="37">
        <v>109.2</v>
      </c>
      <c r="AC266" s="37">
        <v>111.4</v>
      </c>
      <c r="AD266" s="37">
        <v>113.7</v>
      </c>
    </row>
    <row r="267" spans="1:30" x14ac:dyDescent="0.3">
      <c r="A267" s="11" t="s">
        <v>33</v>
      </c>
      <c r="B267" s="11">
        <v>2014</v>
      </c>
      <c r="C267" s="11" t="s">
        <v>37</v>
      </c>
      <c r="D267" s="37">
        <v>122.5</v>
      </c>
      <c r="E267" s="37">
        <v>121.7</v>
      </c>
      <c r="F267" s="37">
        <v>113.3</v>
      </c>
      <c r="G267" s="37">
        <v>117</v>
      </c>
      <c r="H267" s="37">
        <f t="shared" si="6"/>
        <v>117</v>
      </c>
      <c r="I267" s="37">
        <v>126.7</v>
      </c>
      <c r="J267" s="37">
        <v>121.2</v>
      </c>
      <c r="K267" s="37">
        <v>111</v>
      </c>
      <c r="L267" s="37">
        <v>100.3</v>
      </c>
      <c r="M267" s="37">
        <v>115.3</v>
      </c>
      <c r="N267" s="37">
        <v>112.7</v>
      </c>
      <c r="O267" s="37">
        <v>121</v>
      </c>
      <c r="P267" s="37">
        <v>118.2</v>
      </c>
      <c r="Q267" s="37">
        <v>117.6</v>
      </c>
      <c r="R267" s="37">
        <v>116.3</v>
      </c>
      <c r="S267" s="37">
        <v>112.5</v>
      </c>
      <c r="T267" s="37">
        <v>115.7</v>
      </c>
      <c r="U267" s="37">
        <v>113.9</v>
      </c>
      <c r="V267" s="37">
        <v>110.9</v>
      </c>
      <c r="W267" s="37">
        <v>113.4</v>
      </c>
      <c r="X267" s="37">
        <v>111</v>
      </c>
      <c r="Y267" s="37">
        <v>111.2</v>
      </c>
      <c r="Z267" s="37">
        <v>111.2</v>
      </c>
      <c r="AA267" s="37">
        <v>112.5</v>
      </c>
      <c r="AB267" s="37">
        <v>109.1</v>
      </c>
      <c r="AC267" s="37">
        <v>111.4</v>
      </c>
      <c r="AD267" s="37">
        <v>114.7</v>
      </c>
    </row>
    <row r="268" spans="1:30" x14ac:dyDescent="0.3">
      <c r="A268" s="11" t="s">
        <v>33</v>
      </c>
      <c r="B268" s="11">
        <v>2014</v>
      </c>
      <c r="C268" s="11" t="s">
        <v>38</v>
      </c>
      <c r="D268" s="37">
        <v>122.7</v>
      </c>
      <c r="E268" s="37">
        <v>124.1</v>
      </c>
      <c r="F268" s="37">
        <v>114.2</v>
      </c>
      <c r="G268" s="37">
        <v>119.1</v>
      </c>
      <c r="H268" s="37">
        <f t="shared" si="6"/>
        <v>119.1</v>
      </c>
      <c r="I268" s="37">
        <v>129.19999999999999</v>
      </c>
      <c r="J268" s="37">
        <v>127</v>
      </c>
      <c r="K268" s="37">
        <v>112.6</v>
      </c>
      <c r="L268" s="37">
        <v>101.3</v>
      </c>
      <c r="M268" s="37">
        <v>117</v>
      </c>
      <c r="N268" s="37">
        <v>112.9</v>
      </c>
      <c r="O268" s="37">
        <v>121.7</v>
      </c>
      <c r="P268" s="37">
        <v>120</v>
      </c>
      <c r="Q268" s="37">
        <v>118.3</v>
      </c>
      <c r="R268" s="37">
        <v>116.8</v>
      </c>
      <c r="S268" s="37">
        <v>112.9</v>
      </c>
      <c r="T268" s="37">
        <v>116.2</v>
      </c>
      <c r="U268" s="37">
        <v>114.3</v>
      </c>
      <c r="V268" s="37">
        <v>111.1</v>
      </c>
      <c r="W268" s="37">
        <v>114.1</v>
      </c>
      <c r="X268" s="37">
        <v>111.2</v>
      </c>
      <c r="Y268" s="37">
        <v>111.3</v>
      </c>
      <c r="Z268" s="37">
        <v>111.5</v>
      </c>
      <c r="AA268" s="37">
        <v>112.9</v>
      </c>
      <c r="AB268" s="37">
        <v>109.3</v>
      </c>
      <c r="AC268" s="37">
        <v>111.7</v>
      </c>
      <c r="AD268" s="37">
        <v>115.6</v>
      </c>
    </row>
    <row r="269" spans="1:30" x14ac:dyDescent="0.3">
      <c r="A269" s="11" t="s">
        <v>33</v>
      </c>
      <c r="B269" s="11">
        <v>2014</v>
      </c>
      <c r="C269" s="11" t="s">
        <v>39</v>
      </c>
      <c r="D269" s="37">
        <v>123.1</v>
      </c>
      <c r="E269" s="37">
        <v>125.9</v>
      </c>
      <c r="F269" s="37">
        <v>115.4</v>
      </c>
      <c r="G269" s="37">
        <v>120.4</v>
      </c>
      <c r="H269" s="37">
        <f t="shared" si="6"/>
        <v>120.4</v>
      </c>
      <c r="I269" s="37">
        <v>131.19999999999999</v>
      </c>
      <c r="J269" s="37">
        <v>137.5</v>
      </c>
      <c r="K269" s="37">
        <v>112.8</v>
      </c>
      <c r="L269" s="37">
        <v>101.4</v>
      </c>
      <c r="M269" s="37">
        <v>118.3</v>
      </c>
      <c r="N269" s="37">
        <v>113.2</v>
      </c>
      <c r="O269" s="37">
        <v>122.4</v>
      </c>
      <c r="P269" s="37">
        <v>122</v>
      </c>
      <c r="Q269" s="37">
        <v>119</v>
      </c>
      <c r="R269" s="37">
        <v>117.4</v>
      </c>
      <c r="S269" s="37">
        <v>113.2</v>
      </c>
      <c r="T269" s="37">
        <v>116.7</v>
      </c>
      <c r="U269" s="37">
        <v>113.9</v>
      </c>
      <c r="V269" s="37">
        <v>111.2</v>
      </c>
      <c r="W269" s="37">
        <v>114.3</v>
      </c>
      <c r="X269" s="37">
        <v>111.4</v>
      </c>
      <c r="Y269" s="37">
        <v>111.5</v>
      </c>
      <c r="Z269" s="37">
        <v>111.8</v>
      </c>
      <c r="AA269" s="37">
        <v>115.1</v>
      </c>
      <c r="AB269" s="37">
        <v>108.7</v>
      </c>
      <c r="AC269" s="37">
        <v>112.2</v>
      </c>
      <c r="AD269" s="37">
        <v>116.4</v>
      </c>
    </row>
    <row r="270" spans="1:30" x14ac:dyDescent="0.3">
      <c r="A270" s="11" t="s">
        <v>33</v>
      </c>
      <c r="B270" s="11">
        <v>2014</v>
      </c>
      <c r="C270" s="11" t="s">
        <v>40</v>
      </c>
      <c r="D270" s="37">
        <v>123.8</v>
      </c>
      <c r="E270" s="37">
        <v>126.4</v>
      </c>
      <c r="F270" s="37">
        <v>118</v>
      </c>
      <c r="G270" s="37">
        <v>121.6</v>
      </c>
      <c r="H270" s="37">
        <f t="shared" si="6"/>
        <v>121.6</v>
      </c>
      <c r="I270" s="37">
        <v>133.69999999999999</v>
      </c>
      <c r="J270" s="37">
        <v>172.4</v>
      </c>
      <c r="K270" s="37">
        <v>113.1</v>
      </c>
      <c r="L270" s="37">
        <v>102.7</v>
      </c>
      <c r="M270" s="37">
        <v>120</v>
      </c>
      <c r="N270" s="37">
        <v>113.8</v>
      </c>
      <c r="O270" s="37">
        <v>123.4</v>
      </c>
      <c r="P270" s="37">
        <v>127.1</v>
      </c>
      <c r="Q270" s="37">
        <v>121</v>
      </c>
      <c r="R270" s="37">
        <v>118</v>
      </c>
      <c r="S270" s="37">
        <v>113.6</v>
      </c>
      <c r="T270" s="37">
        <v>117.4</v>
      </c>
      <c r="U270" s="37">
        <v>114.8</v>
      </c>
      <c r="V270" s="37">
        <v>111.6</v>
      </c>
      <c r="W270" s="37">
        <v>114.9</v>
      </c>
      <c r="X270" s="37">
        <v>111.5</v>
      </c>
      <c r="Y270" s="37">
        <v>113</v>
      </c>
      <c r="Z270" s="37">
        <v>112.4</v>
      </c>
      <c r="AA270" s="37">
        <v>117.8</v>
      </c>
      <c r="AB270" s="37">
        <v>109.7</v>
      </c>
      <c r="AC270" s="37">
        <v>113.5</v>
      </c>
      <c r="AD270" s="37">
        <v>118.9</v>
      </c>
    </row>
    <row r="271" spans="1:30" x14ac:dyDescent="0.3">
      <c r="A271" s="11" t="s">
        <v>33</v>
      </c>
      <c r="B271" s="11">
        <v>2014</v>
      </c>
      <c r="C271" s="11" t="s">
        <v>41</v>
      </c>
      <c r="D271" s="37">
        <v>124.8</v>
      </c>
      <c r="E271" s="37">
        <v>127.3</v>
      </c>
      <c r="F271" s="37">
        <v>116.5</v>
      </c>
      <c r="G271" s="37">
        <v>122.2</v>
      </c>
      <c r="H271" s="37">
        <f t="shared" si="6"/>
        <v>122.2</v>
      </c>
      <c r="I271" s="37">
        <v>132.69999999999999</v>
      </c>
      <c r="J271" s="37">
        <v>181.9</v>
      </c>
      <c r="K271" s="37">
        <v>115.2</v>
      </c>
      <c r="L271" s="37">
        <v>102.7</v>
      </c>
      <c r="M271" s="37">
        <v>122.1</v>
      </c>
      <c r="N271" s="37">
        <v>114.4</v>
      </c>
      <c r="O271" s="37">
        <v>124.7</v>
      </c>
      <c r="P271" s="37">
        <v>128.9</v>
      </c>
      <c r="Q271" s="37">
        <v>123</v>
      </c>
      <c r="R271" s="37">
        <v>118.6</v>
      </c>
      <c r="S271" s="37">
        <v>114.1</v>
      </c>
      <c r="T271" s="37">
        <v>117.9</v>
      </c>
      <c r="U271" s="37">
        <v>115.5</v>
      </c>
      <c r="V271" s="37">
        <v>111.8</v>
      </c>
      <c r="W271" s="37">
        <v>115.3</v>
      </c>
      <c r="X271" s="37">
        <v>112.2</v>
      </c>
      <c r="Y271" s="37">
        <v>112.5</v>
      </c>
      <c r="Z271" s="37">
        <v>112.9</v>
      </c>
      <c r="AA271" s="37">
        <v>119.2</v>
      </c>
      <c r="AB271" s="37">
        <v>110.5</v>
      </c>
      <c r="AC271" s="37">
        <v>113.9</v>
      </c>
      <c r="AD271" s="37">
        <v>119.9</v>
      </c>
    </row>
    <row r="272" spans="1:30" x14ac:dyDescent="0.3">
      <c r="A272" s="11" t="s">
        <v>33</v>
      </c>
      <c r="B272" s="11">
        <v>2014</v>
      </c>
      <c r="C272" s="11" t="s">
        <v>42</v>
      </c>
      <c r="D272" s="37">
        <v>124.2</v>
      </c>
      <c r="E272" s="37">
        <v>125.4</v>
      </c>
      <c r="F272" s="37">
        <v>116.4</v>
      </c>
      <c r="G272" s="37">
        <v>122.7</v>
      </c>
      <c r="H272" s="37">
        <f t="shared" si="6"/>
        <v>122.7</v>
      </c>
      <c r="I272" s="37">
        <v>124.5</v>
      </c>
      <c r="J272" s="37">
        <v>168.6</v>
      </c>
      <c r="K272" s="37">
        <v>116.9</v>
      </c>
      <c r="L272" s="37">
        <v>101.9</v>
      </c>
      <c r="M272" s="37">
        <v>122.9</v>
      </c>
      <c r="N272" s="37">
        <v>114.8</v>
      </c>
      <c r="O272" s="37">
        <v>125.2</v>
      </c>
      <c r="P272" s="37">
        <v>126.7</v>
      </c>
      <c r="Q272" s="37">
        <v>124.3</v>
      </c>
      <c r="R272" s="37">
        <v>119.2</v>
      </c>
      <c r="S272" s="37">
        <v>114.5</v>
      </c>
      <c r="T272" s="37">
        <v>118.4</v>
      </c>
      <c r="U272" s="37">
        <v>116.1</v>
      </c>
      <c r="V272" s="37">
        <v>111.8</v>
      </c>
      <c r="W272" s="37">
        <v>115.5</v>
      </c>
      <c r="X272" s="37">
        <v>112.3</v>
      </c>
      <c r="Y272" s="37">
        <v>111.2</v>
      </c>
      <c r="Z272" s="37">
        <v>113.4</v>
      </c>
      <c r="AA272" s="37">
        <v>120</v>
      </c>
      <c r="AB272" s="37">
        <v>110</v>
      </c>
      <c r="AC272" s="37">
        <v>113.6</v>
      </c>
      <c r="AD272" s="37">
        <v>119.2</v>
      </c>
    </row>
    <row r="273" spans="1:30" x14ac:dyDescent="0.3">
      <c r="A273" s="11" t="s">
        <v>33</v>
      </c>
      <c r="B273" s="11">
        <v>2014</v>
      </c>
      <c r="C273" s="11" t="s">
        <v>43</v>
      </c>
      <c r="D273" s="37">
        <v>124.6</v>
      </c>
      <c r="E273" s="37">
        <v>126.1</v>
      </c>
      <c r="F273" s="37">
        <v>117.8</v>
      </c>
      <c r="G273" s="37">
        <v>123.1</v>
      </c>
      <c r="H273" s="37">
        <f t="shared" si="6"/>
        <v>123.1</v>
      </c>
      <c r="I273" s="37">
        <v>123.5</v>
      </c>
      <c r="J273" s="37">
        <v>159.6</v>
      </c>
      <c r="K273" s="37">
        <v>117.4</v>
      </c>
      <c r="L273" s="37">
        <v>101.2</v>
      </c>
      <c r="M273" s="37">
        <v>123.8</v>
      </c>
      <c r="N273" s="37">
        <v>115.2</v>
      </c>
      <c r="O273" s="37">
        <v>125.9</v>
      </c>
      <c r="P273" s="37">
        <v>125.8</v>
      </c>
      <c r="Q273" s="37">
        <v>124.3</v>
      </c>
      <c r="R273" s="37">
        <v>119.6</v>
      </c>
      <c r="S273" s="37">
        <v>114.9</v>
      </c>
      <c r="T273" s="37">
        <v>118.9</v>
      </c>
      <c r="U273" s="37">
        <v>116.7</v>
      </c>
      <c r="V273" s="37">
        <v>112</v>
      </c>
      <c r="W273" s="37">
        <v>115.8</v>
      </c>
      <c r="X273" s="37">
        <v>112.6</v>
      </c>
      <c r="Y273" s="37">
        <v>111</v>
      </c>
      <c r="Z273" s="37">
        <v>113.6</v>
      </c>
      <c r="AA273" s="37">
        <v>120.2</v>
      </c>
      <c r="AB273" s="37">
        <v>110.1</v>
      </c>
      <c r="AC273" s="37">
        <v>113.7</v>
      </c>
      <c r="AD273" s="37">
        <v>119.1</v>
      </c>
    </row>
    <row r="274" spans="1:30" x14ac:dyDescent="0.3">
      <c r="A274" s="11" t="s">
        <v>33</v>
      </c>
      <c r="B274" s="11">
        <v>2014</v>
      </c>
      <c r="C274" s="11" t="s">
        <v>45</v>
      </c>
      <c r="D274" s="37">
        <v>124.5</v>
      </c>
      <c r="E274" s="37">
        <v>125.6</v>
      </c>
      <c r="F274" s="37">
        <v>122.7</v>
      </c>
      <c r="G274" s="37">
        <v>124.6</v>
      </c>
      <c r="H274" s="37">
        <f t="shared" si="6"/>
        <v>124.6</v>
      </c>
      <c r="I274" s="37">
        <v>122.2</v>
      </c>
      <c r="J274" s="37">
        <v>153.19999999999999</v>
      </c>
      <c r="K274" s="37">
        <v>119.3</v>
      </c>
      <c r="L274" s="37">
        <v>99.8</v>
      </c>
      <c r="M274" s="37">
        <v>124.6</v>
      </c>
      <c r="N274" s="37">
        <v>115.8</v>
      </c>
      <c r="O274" s="37">
        <v>126.9</v>
      </c>
      <c r="P274" s="37">
        <v>125.4</v>
      </c>
      <c r="Q274" s="37">
        <v>125.8</v>
      </c>
      <c r="R274" s="37">
        <v>120.3</v>
      </c>
      <c r="S274" s="37">
        <v>115.4</v>
      </c>
      <c r="T274" s="37">
        <v>119.5</v>
      </c>
      <c r="U274" s="37">
        <v>117.1</v>
      </c>
      <c r="V274" s="37">
        <v>112.6</v>
      </c>
      <c r="W274" s="37">
        <v>116.4</v>
      </c>
      <c r="X274" s="37">
        <v>113</v>
      </c>
      <c r="Y274" s="37">
        <v>109.7</v>
      </c>
      <c r="Z274" s="37">
        <v>114</v>
      </c>
      <c r="AA274" s="37">
        <v>120.3</v>
      </c>
      <c r="AB274" s="37">
        <v>109.6</v>
      </c>
      <c r="AC274" s="37">
        <v>113.4</v>
      </c>
      <c r="AD274" s="37">
        <v>119</v>
      </c>
    </row>
    <row r="275" spans="1:30" x14ac:dyDescent="0.3">
      <c r="A275" s="11" t="s">
        <v>33</v>
      </c>
      <c r="B275" s="11">
        <v>2014</v>
      </c>
      <c r="C275" s="11" t="s">
        <v>46</v>
      </c>
      <c r="D275" s="37">
        <v>124</v>
      </c>
      <c r="E275" s="37">
        <v>124.7</v>
      </c>
      <c r="F275" s="37">
        <v>126.3</v>
      </c>
      <c r="G275" s="37">
        <v>124.9</v>
      </c>
      <c r="H275" s="37">
        <f t="shared" si="6"/>
        <v>124.9</v>
      </c>
      <c r="I275" s="37">
        <v>122.3</v>
      </c>
      <c r="J275" s="37">
        <v>141</v>
      </c>
      <c r="K275" s="37">
        <v>120.1</v>
      </c>
      <c r="L275" s="37">
        <v>97.8</v>
      </c>
      <c r="M275" s="37">
        <v>125.4</v>
      </c>
      <c r="N275" s="37">
        <v>116.1</v>
      </c>
      <c r="O275" s="37">
        <v>127.6</v>
      </c>
      <c r="P275" s="37">
        <v>124</v>
      </c>
      <c r="Q275" s="37">
        <v>126.4</v>
      </c>
      <c r="R275" s="37">
        <v>120.7</v>
      </c>
      <c r="S275" s="37">
        <v>115.8</v>
      </c>
      <c r="T275" s="37">
        <v>120</v>
      </c>
      <c r="U275" s="37">
        <v>116.5</v>
      </c>
      <c r="V275" s="37">
        <v>113</v>
      </c>
      <c r="W275" s="37">
        <v>116.8</v>
      </c>
      <c r="X275" s="37">
        <v>113.2</v>
      </c>
      <c r="Y275" s="37">
        <v>108.8</v>
      </c>
      <c r="Z275" s="37">
        <v>114.3</v>
      </c>
      <c r="AA275" s="37">
        <v>120.7</v>
      </c>
      <c r="AB275" s="37">
        <v>110.4</v>
      </c>
      <c r="AC275" s="37">
        <v>113.4</v>
      </c>
      <c r="AD275" s="37">
        <v>118.4</v>
      </c>
    </row>
    <row r="276" spans="1:30" x14ac:dyDescent="0.3">
      <c r="A276" s="11" t="s">
        <v>33</v>
      </c>
      <c r="B276" s="11">
        <v>2015</v>
      </c>
      <c r="C276" s="11" t="s">
        <v>31</v>
      </c>
      <c r="D276" s="37">
        <v>124</v>
      </c>
      <c r="E276" s="37">
        <v>125.5</v>
      </c>
      <c r="F276" s="37">
        <v>126.6</v>
      </c>
      <c r="G276" s="37">
        <v>125.2</v>
      </c>
      <c r="H276" s="37">
        <f t="shared" si="6"/>
        <v>125.2</v>
      </c>
      <c r="I276" s="37">
        <v>121.3</v>
      </c>
      <c r="J276" s="37">
        <v>134.4</v>
      </c>
      <c r="K276" s="37">
        <v>122.9</v>
      </c>
      <c r="L276" s="37">
        <v>96.1</v>
      </c>
      <c r="M276" s="37">
        <v>126.6</v>
      </c>
      <c r="N276" s="37">
        <v>116.5</v>
      </c>
      <c r="O276" s="37">
        <v>128</v>
      </c>
      <c r="P276" s="37">
        <v>123.5</v>
      </c>
      <c r="Q276" s="37">
        <v>127.4</v>
      </c>
      <c r="R276" s="37">
        <v>121</v>
      </c>
      <c r="S276" s="37">
        <v>116.1</v>
      </c>
      <c r="T276" s="37">
        <v>120.2</v>
      </c>
      <c r="U276" s="37">
        <v>117.3</v>
      </c>
      <c r="V276" s="37">
        <v>113.4</v>
      </c>
      <c r="W276" s="37">
        <v>117.2</v>
      </c>
      <c r="X276" s="37">
        <v>113.7</v>
      </c>
      <c r="Y276" s="37">
        <v>107.9</v>
      </c>
      <c r="Z276" s="37">
        <v>114.6</v>
      </c>
      <c r="AA276" s="37">
        <v>120.8</v>
      </c>
      <c r="AB276" s="37">
        <v>111.4</v>
      </c>
      <c r="AC276" s="37">
        <v>113.4</v>
      </c>
      <c r="AD276" s="37">
        <v>118.5</v>
      </c>
    </row>
    <row r="277" spans="1:30" x14ac:dyDescent="0.3">
      <c r="A277" s="11" t="s">
        <v>33</v>
      </c>
      <c r="B277" s="11">
        <v>2015</v>
      </c>
      <c r="C277" s="11" t="s">
        <v>35</v>
      </c>
      <c r="D277" s="37">
        <v>124.3</v>
      </c>
      <c r="E277" s="37">
        <v>126.5</v>
      </c>
      <c r="F277" s="37">
        <v>119.5</v>
      </c>
      <c r="G277" s="37">
        <v>125.6</v>
      </c>
      <c r="H277" s="37">
        <f t="shared" si="6"/>
        <v>125.6</v>
      </c>
      <c r="I277" s="37">
        <v>121.6</v>
      </c>
      <c r="J277" s="37">
        <v>131.80000000000001</v>
      </c>
      <c r="K277" s="37">
        <v>125.1</v>
      </c>
      <c r="L277" s="37">
        <v>95</v>
      </c>
      <c r="M277" s="37">
        <v>127.7</v>
      </c>
      <c r="N277" s="37">
        <v>116.8</v>
      </c>
      <c r="O277" s="37">
        <v>128.6</v>
      </c>
      <c r="P277" s="37">
        <v>123.7</v>
      </c>
      <c r="Q277" s="37">
        <v>128.1</v>
      </c>
      <c r="R277" s="37">
        <v>121.3</v>
      </c>
      <c r="S277" s="37">
        <v>116.5</v>
      </c>
      <c r="T277" s="37">
        <v>120.6</v>
      </c>
      <c r="U277" s="37">
        <v>118.1</v>
      </c>
      <c r="V277" s="37">
        <v>114</v>
      </c>
      <c r="W277" s="37">
        <v>117.7</v>
      </c>
      <c r="X277" s="37">
        <v>114.1</v>
      </c>
      <c r="Y277" s="37">
        <v>106.8</v>
      </c>
      <c r="Z277" s="37">
        <v>114.9</v>
      </c>
      <c r="AA277" s="37">
        <v>120.4</v>
      </c>
      <c r="AB277" s="37">
        <v>111.7</v>
      </c>
      <c r="AC277" s="37">
        <v>113.2</v>
      </c>
      <c r="AD277" s="37">
        <v>118.7</v>
      </c>
    </row>
    <row r="278" spans="1:30" x14ac:dyDescent="0.3">
      <c r="A278" s="11" t="s">
        <v>33</v>
      </c>
      <c r="B278" s="11">
        <v>2015</v>
      </c>
      <c r="C278" s="11" t="s">
        <v>36</v>
      </c>
      <c r="D278" s="37">
        <v>124</v>
      </c>
      <c r="E278" s="37">
        <v>126.7</v>
      </c>
      <c r="F278" s="37">
        <v>113.5</v>
      </c>
      <c r="G278" s="37">
        <v>125.9</v>
      </c>
      <c r="H278" s="37">
        <f t="shared" si="6"/>
        <v>125.9</v>
      </c>
      <c r="I278" s="37">
        <v>123.8</v>
      </c>
      <c r="J278" s="37">
        <v>131.4</v>
      </c>
      <c r="K278" s="37">
        <v>127.2</v>
      </c>
      <c r="L278" s="37">
        <v>93.2</v>
      </c>
      <c r="M278" s="37">
        <v>127.4</v>
      </c>
      <c r="N278" s="37">
        <v>117</v>
      </c>
      <c r="O278" s="37">
        <v>129.19999999999999</v>
      </c>
      <c r="P278" s="37">
        <v>123.9</v>
      </c>
      <c r="Q278" s="37">
        <v>128.80000000000001</v>
      </c>
      <c r="R278" s="37">
        <v>121.7</v>
      </c>
      <c r="S278" s="37">
        <v>116.9</v>
      </c>
      <c r="T278" s="37">
        <v>120.9</v>
      </c>
      <c r="U278" s="37">
        <v>118.6</v>
      </c>
      <c r="V278" s="37">
        <v>114.4</v>
      </c>
      <c r="W278" s="37">
        <v>118</v>
      </c>
      <c r="X278" s="37">
        <v>114.3</v>
      </c>
      <c r="Y278" s="37">
        <v>108.4</v>
      </c>
      <c r="Z278" s="37">
        <v>115.4</v>
      </c>
      <c r="AA278" s="37">
        <v>120.6</v>
      </c>
      <c r="AB278" s="37">
        <v>111.3</v>
      </c>
      <c r="AC278" s="37">
        <v>113.8</v>
      </c>
      <c r="AD278" s="37">
        <v>119.1</v>
      </c>
    </row>
    <row r="279" spans="1:30" x14ac:dyDescent="0.3">
      <c r="A279" s="11" t="s">
        <v>33</v>
      </c>
      <c r="B279" s="11">
        <v>2015</v>
      </c>
      <c r="C279" s="11" t="s">
        <v>37</v>
      </c>
      <c r="D279" s="37">
        <v>123.8</v>
      </c>
      <c r="E279" s="37">
        <v>128.19999999999999</v>
      </c>
      <c r="F279" s="37">
        <v>110</v>
      </c>
      <c r="G279" s="37">
        <v>126.3</v>
      </c>
      <c r="H279" s="37">
        <f t="shared" si="6"/>
        <v>126.3</v>
      </c>
      <c r="I279" s="37">
        <v>130.6</v>
      </c>
      <c r="J279" s="37">
        <v>130.80000000000001</v>
      </c>
      <c r="K279" s="37">
        <v>131.30000000000001</v>
      </c>
      <c r="L279" s="37">
        <v>91.6</v>
      </c>
      <c r="M279" s="37">
        <v>127.7</v>
      </c>
      <c r="N279" s="37">
        <v>117.2</v>
      </c>
      <c r="O279" s="37">
        <v>129.5</v>
      </c>
      <c r="P279" s="37">
        <v>124.6</v>
      </c>
      <c r="Q279" s="37">
        <v>130.1</v>
      </c>
      <c r="R279" s="37">
        <v>122.1</v>
      </c>
      <c r="S279" s="37">
        <v>117.2</v>
      </c>
      <c r="T279" s="37">
        <v>121.3</v>
      </c>
      <c r="U279" s="37">
        <v>119.2</v>
      </c>
      <c r="V279" s="37">
        <v>114.7</v>
      </c>
      <c r="W279" s="37">
        <v>118.4</v>
      </c>
      <c r="X279" s="37">
        <v>114.6</v>
      </c>
      <c r="Y279" s="37">
        <v>108.4</v>
      </c>
      <c r="Z279" s="37">
        <v>115.6</v>
      </c>
      <c r="AA279" s="37">
        <v>121.7</v>
      </c>
      <c r="AB279" s="37">
        <v>111.8</v>
      </c>
      <c r="AC279" s="37">
        <v>114.2</v>
      </c>
      <c r="AD279" s="37">
        <v>119.7</v>
      </c>
    </row>
    <row r="280" spans="1:30" x14ac:dyDescent="0.3">
      <c r="A280" s="11" t="s">
        <v>33</v>
      </c>
      <c r="B280" s="11">
        <v>2015</v>
      </c>
      <c r="C280" s="11" t="s">
        <v>38</v>
      </c>
      <c r="D280" s="37">
        <v>123.8</v>
      </c>
      <c r="E280" s="37">
        <v>129.69999999999999</v>
      </c>
      <c r="F280" s="37">
        <v>111.3</v>
      </c>
      <c r="G280" s="37">
        <v>126.6</v>
      </c>
      <c r="H280" s="37">
        <f t="shared" si="6"/>
        <v>126.6</v>
      </c>
      <c r="I280" s="37">
        <v>130.80000000000001</v>
      </c>
      <c r="J280" s="37">
        <v>135.6</v>
      </c>
      <c r="K280" s="37">
        <v>142.6</v>
      </c>
      <c r="L280" s="37">
        <v>90.8</v>
      </c>
      <c r="M280" s="37">
        <v>128.80000000000001</v>
      </c>
      <c r="N280" s="37">
        <v>117.7</v>
      </c>
      <c r="O280" s="37">
        <v>129.9</v>
      </c>
      <c r="P280" s="37">
        <v>126.1</v>
      </c>
      <c r="Q280" s="37">
        <v>131.30000000000001</v>
      </c>
      <c r="R280" s="37">
        <v>122.4</v>
      </c>
      <c r="S280" s="37">
        <v>117.4</v>
      </c>
      <c r="T280" s="37">
        <v>121.6</v>
      </c>
      <c r="U280" s="37">
        <v>119.6</v>
      </c>
      <c r="V280" s="37">
        <v>114.9</v>
      </c>
      <c r="W280" s="37">
        <v>118.7</v>
      </c>
      <c r="X280" s="37">
        <v>114.9</v>
      </c>
      <c r="Y280" s="37">
        <v>110.8</v>
      </c>
      <c r="Z280" s="37">
        <v>116</v>
      </c>
      <c r="AA280" s="37">
        <v>122</v>
      </c>
      <c r="AB280" s="37">
        <v>112.4</v>
      </c>
      <c r="AC280" s="37">
        <v>115.2</v>
      </c>
      <c r="AD280" s="37">
        <v>120.7</v>
      </c>
    </row>
    <row r="281" spans="1:30" x14ac:dyDescent="0.3">
      <c r="A281" s="11" t="s">
        <v>33</v>
      </c>
      <c r="B281" s="11">
        <v>2015</v>
      </c>
      <c r="C281" s="11" t="s">
        <v>39</v>
      </c>
      <c r="D281" s="37">
        <v>123.6</v>
      </c>
      <c r="E281" s="37">
        <v>134.4</v>
      </c>
      <c r="F281" s="37">
        <v>120.9</v>
      </c>
      <c r="G281" s="37">
        <v>127.3</v>
      </c>
      <c r="H281" s="37">
        <f t="shared" si="6"/>
        <v>127.3</v>
      </c>
      <c r="I281" s="37">
        <v>132.30000000000001</v>
      </c>
      <c r="J281" s="37">
        <v>146.69999999999999</v>
      </c>
      <c r="K281" s="37">
        <v>148.1</v>
      </c>
      <c r="L281" s="37">
        <v>89.8</v>
      </c>
      <c r="M281" s="37">
        <v>130.5</v>
      </c>
      <c r="N281" s="37">
        <v>118</v>
      </c>
      <c r="O281" s="37">
        <v>130.5</v>
      </c>
      <c r="P281" s="37">
        <v>128.5</v>
      </c>
      <c r="Q281" s="37">
        <v>132.1</v>
      </c>
      <c r="R281" s="37">
        <v>123.2</v>
      </c>
      <c r="S281" s="37">
        <v>117.6</v>
      </c>
      <c r="T281" s="37">
        <v>122.3</v>
      </c>
      <c r="U281" s="37">
        <v>119</v>
      </c>
      <c r="V281" s="37">
        <v>115.1</v>
      </c>
      <c r="W281" s="37">
        <v>119.2</v>
      </c>
      <c r="X281" s="37">
        <v>115.4</v>
      </c>
      <c r="Y281" s="37">
        <v>111.7</v>
      </c>
      <c r="Z281" s="37">
        <v>116.2</v>
      </c>
      <c r="AA281" s="37">
        <v>123.8</v>
      </c>
      <c r="AB281" s="37">
        <v>112.5</v>
      </c>
      <c r="AC281" s="37">
        <v>116</v>
      </c>
      <c r="AD281" s="37">
        <v>121.7</v>
      </c>
    </row>
    <row r="282" spans="1:30" x14ac:dyDescent="0.3">
      <c r="A282" s="11" t="s">
        <v>33</v>
      </c>
      <c r="B282" s="11">
        <v>2015</v>
      </c>
      <c r="C282" s="11" t="s">
        <v>40</v>
      </c>
      <c r="D282" s="37">
        <v>123.2</v>
      </c>
      <c r="E282" s="37">
        <v>134.30000000000001</v>
      </c>
      <c r="F282" s="37">
        <v>119.5</v>
      </c>
      <c r="G282" s="37">
        <v>127.7</v>
      </c>
      <c r="H282" s="37">
        <f t="shared" si="6"/>
        <v>127.7</v>
      </c>
      <c r="I282" s="37">
        <v>132.80000000000001</v>
      </c>
      <c r="J282" s="37">
        <v>153.5</v>
      </c>
      <c r="K282" s="37">
        <v>149.5</v>
      </c>
      <c r="L282" s="37">
        <v>85.7</v>
      </c>
      <c r="M282" s="37">
        <v>131.5</v>
      </c>
      <c r="N282" s="37">
        <v>118.3</v>
      </c>
      <c r="O282" s="37">
        <v>131.1</v>
      </c>
      <c r="P282" s="37">
        <v>129.5</v>
      </c>
      <c r="Q282" s="37">
        <v>133.1</v>
      </c>
      <c r="R282" s="37">
        <v>123.5</v>
      </c>
      <c r="S282" s="37">
        <v>117.9</v>
      </c>
      <c r="T282" s="37">
        <v>122.7</v>
      </c>
      <c r="U282" s="37">
        <v>119.9</v>
      </c>
      <c r="V282" s="37">
        <v>115.3</v>
      </c>
      <c r="W282" s="37">
        <v>119.5</v>
      </c>
      <c r="X282" s="37">
        <v>116</v>
      </c>
      <c r="Y282" s="37">
        <v>111.5</v>
      </c>
      <c r="Z282" s="37">
        <v>116.6</v>
      </c>
      <c r="AA282" s="37">
        <v>125.4</v>
      </c>
      <c r="AB282" s="37">
        <v>111.7</v>
      </c>
      <c r="AC282" s="37">
        <v>116.3</v>
      </c>
      <c r="AD282" s="37">
        <v>122.4</v>
      </c>
    </row>
    <row r="283" spans="1:30" x14ac:dyDescent="0.3">
      <c r="A283" s="11" t="s">
        <v>33</v>
      </c>
      <c r="B283" s="11">
        <v>2015</v>
      </c>
      <c r="C283" s="11" t="s">
        <v>41</v>
      </c>
      <c r="D283" s="37">
        <v>123.1</v>
      </c>
      <c r="E283" s="37">
        <v>131.69999999999999</v>
      </c>
      <c r="F283" s="37">
        <v>118.1</v>
      </c>
      <c r="G283" s="37">
        <v>128</v>
      </c>
      <c r="H283" s="37">
        <f t="shared" si="6"/>
        <v>128</v>
      </c>
      <c r="I283" s="37">
        <v>130.1</v>
      </c>
      <c r="J283" s="37">
        <v>165.5</v>
      </c>
      <c r="K283" s="37">
        <v>156</v>
      </c>
      <c r="L283" s="37">
        <v>85.3</v>
      </c>
      <c r="M283" s="37">
        <v>132.69999999999999</v>
      </c>
      <c r="N283" s="37">
        <v>118.8</v>
      </c>
      <c r="O283" s="37">
        <v>131.69999999999999</v>
      </c>
      <c r="P283" s="37">
        <v>131.1</v>
      </c>
      <c r="Q283" s="37">
        <v>134.19999999999999</v>
      </c>
      <c r="R283" s="37">
        <v>123.7</v>
      </c>
      <c r="S283" s="37">
        <v>118.2</v>
      </c>
      <c r="T283" s="37">
        <v>122.9</v>
      </c>
      <c r="U283" s="37">
        <v>120.9</v>
      </c>
      <c r="V283" s="37">
        <v>115.3</v>
      </c>
      <c r="W283" s="37">
        <v>120</v>
      </c>
      <c r="X283" s="37">
        <v>116.6</v>
      </c>
      <c r="Y283" s="37">
        <v>109.9</v>
      </c>
      <c r="Z283" s="37">
        <v>117.2</v>
      </c>
      <c r="AA283" s="37">
        <v>126.2</v>
      </c>
      <c r="AB283" s="37">
        <v>112</v>
      </c>
      <c r="AC283" s="37">
        <v>116.2</v>
      </c>
      <c r="AD283" s="37">
        <v>123.2</v>
      </c>
    </row>
    <row r="284" spans="1:30" x14ac:dyDescent="0.3">
      <c r="A284" s="11" t="s">
        <v>33</v>
      </c>
      <c r="B284" s="11">
        <v>2015</v>
      </c>
      <c r="C284" s="11" t="s">
        <v>42</v>
      </c>
      <c r="D284" s="37">
        <v>123.4</v>
      </c>
      <c r="E284" s="37">
        <v>129</v>
      </c>
      <c r="F284" s="37">
        <v>115.6</v>
      </c>
      <c r="G284" s="37">
        <v>128.30000000000001</v>
      </c>
      <c r="H284" s="37">
        <f t="shared" si="6"/>
        <v>128.30000000000001</v>
      </c>
      <c r="I284" s="37">
        <v>124</v>
      </c>
      <c r="J284" s="37">
        <v>168.5</v>
      </c>
      <c r="K284" s="37">
        <v>165.4</v>
      </c>
      <c r="L284" s="37">
        <v>86.3</v>
      </c>
      <c r="M284" s="37">
        <v>134.4</v>
      </c>
      <c r="N284" s="37">
        <v>119.1</v>
      </c>
      <c r="O284" s="37">
        <v>132.30000000000001</v>
      </c>
      <c r="P284" s="37">
        <v>131.5</v>
      </c>
      <c r="Q284" s="37">
        <v>134.69999999999999</v>
      </c>
      <c r="R284" s="37">
        <v>124</v>
      </c>
      <c r="S284" s="37">
        <v>118.6</v>
      </c>
      <c r="T284" s="37">
        <v>123.2</v>
      </c>
      <c r="U284" s="37">
        <v>121.6</v>
      </c>
      <c r="V284" s="37">
        <v>115.1</v>
      </c>
      <c r="W284" s="37">
        <v>120.4</v>
      </c>
      <c r="X284" s="37">
        <v>117.1</v>
      </c>
      <c r="Y284" s="37">
        <v>109.1</v>
      </c>
      <c r="Z284" s="37">
        <v>117.3</v>
      </c>
      <c r="AA284" s="37">
        <v>126.5</v>
      </c>
      <c r="AB284" s="37">
        <v>112.9</v>
      </c>
      <c r="AC284" s="37">
        <v>116.2</v>
      </c>
      <c r="AD284" s="37">
        <v>123.5</v>
      </c>
    </row>
    <row r="285" spans="1:30" x14ac:dyDescent="0.3">
      <c r="A285" s="11" t="s">
        <v>33</v>
      </c>
      <c r="B285" s="11">
        <v>2015</v>
      </c>
      <c r="C285" s="11" t="s">
        <v>43</v>
      </c>
      <c r="D285" s="37">
        <v>123.6</v>
      </c>
      <c r="E285" s="37">
        <v>128.6</v>
      </c>
      <c r="F285" s="37">
        <v>115.9</v>
      </c>
      <c r="G285" s="37">
        <v>128.5</v>
      </c>
      <c r="H285" s="37">
        <f t="shared" si="6"/>
        <v>128.5</v>
      </c>
      <c r="I285" s="37">
        <v>124.1</v>
      </c>
      <c r="J285" s="37">
        <v>165.8</v>
      </c>
      <c r="K285" s="37">
        <v>187.2</v>
      </c>
      <c r="L285" s="37">
        <v>89.4</v>
      </c>
      <c r="M285" s="37">
        <v>135.80000000000001</v>
      </c>
      <c r="N285" s="37">
        <v>119.4</v>
      </c>
      <c r="O285" s="37">
        <v>132.9</v>
      </c>
      <c r="P285" s="37">
        <v>132.6</v>
      </c>
      <c r="Q285" s="37">
        <v>135.30000000000001</v>
      </c>
      <c r="R285" s="37">
        <v>124.4</v>
      </c>
      <c r="S285" s="37">
        <v>118.8</v>
      </c>
      <c r="T285" s="37">
        <v>123.6</v>
      </c>
      <c r="U285" s="37">
        <v>122.4</v>
      </c>
      <c r="V285" s="37">
        <v>114.9</v>
      </c>
      <c r="W285" s="37">
        <v>120.7</v>
      </c>
      <c r="X285" s="37">
        <v>117.7</v>
      </c>
      <c r="Y285" s="37">
        <v>109.3</v>
      </c>
      <c r="Z285" s="37">
        <v>117.7</v>
      </c>
      <c r="AA285" s="37">
        <v>126.5</v>
      </c>
      <c r="AB285" s="37">
        <v>113.5</v>
      </c>
      <c r="AC285" s="37">
        <v>116.5</v>
      </c>
      <c r="AD285" s="37">
        <v>124.2</v>
      </c>
    </row>
    <row r="286" spans="1:30" x14ac:dyDescent="0.3">
      <c r="A286" s="11" t="s">
        <v>33</v>
      </c>
      <c r="B286" s="11">
        <v>2015</v>
      </c>
      <c r="C286" s="11" t="s">
        <v>45</v>
      </c>
      <c r="D286" s="37">
        <v>124</v>
      </c>
      <c r="E286" s="37">
        <v>129.80000000000001</v>
      </c>
      <c r="F286" s="37">
        <v>121.5</v>
      </c>
      <c r="G286" s="37">
        <v>128.6</v>
      </c>
      <c r="H286" s="37">
        <f t="shared" si="6"/>
        <v>128.6</v>
      </c>
      <c r="I286" s="37">
        <v>123.7</v>
      </c>
      <c r="J286" s="37">
        <v>164.6</v>
      </c>
      <c r="K286" s="37">
        <v>191.6</v>
      </c>
      <c r="L286" s="37">
        <v>90.8</v>
      </c>
      <c r="M286" s="37">
        <v>137.1</v>
      </c>
      <c r="N286" s="37">
        <v>119.8</v>
      </c>
      <c r="O286" s="37">
        <v>133.69999999999999</v>
      </c>
      <c r="P286" s="37">
        <v>133.30000000000001</v>
      </c>
      <c r="Q286" s="37">
        <v>137.6</v>
      </c>
      <c r="R286" s="37">
        <v>125</v>
      </c>
      <c r="S286" s="37">
        <v>119.3</v>
      </c>
      <c r="T286" s="37">
        <v>124.2</v>
      </c>
      <c r="U286" s="37">
        <v>122.9</v>
      </c>
      <c r="V286" s="37">
        <v>115.1</v>
      </c>
      <c r="W286" s="37">
        <v>121</v>
      </c>
      <c r="X286" s="37">
        <v>118.1</v>
      </c>
      <c r="Y286" s="37">
        <v>109.3</v>
      </c>
      <c r="Z286" s="37">
        <v>117.9</v>
      </c>
      <c r="AA286" s="37">
        <v>126.6</v>
      </c>
      <c r="AB286" s="37">
        <v>113.3</v>
      </c>
      <c r="AC286" s="37">
        <v>116.6</v>
      </c>
      <c r="AD286" s="37">
        <v>124.6</v>
      </c>
    </row>
    <row r="287" spans="1:30" x14ac:dyDescent="0.3">
      <c r="A287" s="11" t="s">
        <v>33</v>
      </c>
      <c r="B287" s="11">
        <v>2015</v>
      </c>
      <c r="C287" s="11" t="s">
        <v>46</v>
      </c>
      <c r="D287" s="37">
        <v>124.3</v>
      </c>
      <c r="E287" s="37">
        <v>131.69999999999999</v>
      </c>
      <c r="F287" s="37">
        <v>127.1</v>
      </c>
      <c r="G287" s="37">
        <v>128.6</v>
      </c>
      <c r="H287" s="37">
        <f t="shared" si="6"/>
        <v>128.6</v>
      </c>
      <c r="I287" s="37">
        <v>120.8</v>
      </c>
      <c r="J287" s="37">
        <v>149</v>
      </c>
      <c r="K287" s="37">
        <v>190.1</v>
      </c>
      <c r="L287" s="37">
        <v>92.7</v>
      </c>
      <c r="M287" s="37">
        <v>138.6</v>
      </c>
      <c r="N287" s="37">
        <v>120.2</v>
      </c>
      <c r="O287" s="37">
        <v>134.19999999999999</v>
      </c>
      <c r="P287" s="37">
        <v>131.5</v>
      </c>
      <c r="Q287" s="37">
        <v>138.19999999999999</v>
      </c>
      <c r="R287" s="37">
        <v>125.4</v>
      </c>
      <c r="S287" s="37">
        <v>119.5</v>
      </c>
      <c r="T287" s="37">
        <v>124.5</v>
      </c>
      <c r="U287" s="37">
        <v>122.4</v>
      </c>
      <c r="V287" s="37">
        <v>116</v>
      </c>
      <c r="W287" s="37">
        <v>121</v>
      </c>
      <c r="X287" s="37">
        <v>118.6</v>
      </c>
      <c r="Y287" s="37">
        <v>109.3</v>
      </c>
      <c r="Z287" s="37">
        <v>118.1</v>
      </c>
      <c r="AA287" s="37">
        <v>126.6</v>
      </c>
      <c r="AB287" s="37">
        <v>113.2</v>
      </c>
      <c r="AC287" s="37">
        <v>116.7</v>
      </c>
      <c r="AD287" s="37">
        <v>124</v>
      </c>
    </row>
    <row r="288" spans="1:30" x14ac:dyDescent="0.3">
      <c r="A288" s="11" t="s">
        <v>33</v>
      </c>
      <c r="B288" s="11">
        <v>2016</v>
      </c>
      <c r="C288" s="11" t="s">
        <v>31</v>
      </c>
      <c r="D288" s="37">
        <v>124.7</v>
      </c>
      <c r="E288" s="37">
        <v>135.9</v>
      </c>
      <c r="F288" s="37">
        <v>132</v>
      </c>
      <c r="G288" s="37">
        <v>129.19999999999999</v>
      </c>
      <c r="H288" s="37">
        <f t="shared" si="6"/>
        <v>129.19999999999999</v>
      </c>
      <c r="I288" s="37">
        <v>119</v>
      </c>
      <c r="J288" s="37">
        <v>144.1</v>
      </c>
      <c r="K288" s="37">
        <v>184.2</v>
      </c>
      <c r="L288" s="37">
        <v>96.7</v>
      </c>
      <c r="M288" s="37">
        <v>139.5</v>
      </c>
      <c r="N288" s="37">
        <v>120.5</v>
      </c>
      <c r="O288" s="37">
        <v>134.69999999999999</v>
      </c>
      <c r="P288" s="37">
        <v>131.19999999999999</v>
      </c>
      <c r="Q288" s="37">
        <v>139.5</v>
      </c>
      <c r="R288" s="37">
        <v>125.8</v>
      </c>
      <c r="S288" s="37">
        <v>119.8</v>
      </c>
      <c r="T288" s="37">
        <v>124.9</v>
      </c>
      <c r="U288" s="37">
        <v>123.4</v>
      </c>
      <c r="V288" s="37">
        <v>116.9</v>
      </c>
      <c r="W288" s="37">
        <v>121.6</v>
      </c>
      <c r="X288" s="37">
        <v>119.1</v>
      </c>
      <c r="Y288" s="37">
        <v>108.9</v>
      </c>
      <c r="Z288" s="37">
        <v>118.5</v>
      </c>
      <c r="AA288" s="37">
        <v>126.4</v>
      </c>
      <c r="AB288" s="37">
        <v>114</v>
      </c>
      <c r="AC288" s="37">
        <v>116.8</v>
      </c>
      <c r="AD288" s="37">
        <v>124.2</v>
      </c>
    </row>
    <row r="289" spans="1:30" x14ac:dyDescent="0.3">
      <c r="A289" s="11" t="s">
        <v>33</v>
      </c>
      <c r="B289" s="11">
        <v>2016</v>
      </c>
      <c r="C289" s="11" t="s">
        <v>35</v>
      </c>
      <c r="D289" s="37">
        <v>124.8</v>
      </c>
      <c r="E289" s="37">
        <v>135.1</v>
      </c>
      <c r="F289" s="37">
        <v>130.30000000000001</v>
      </c>
      <c r="G289" s="37">
        <v>129.6</v>
      </c>
      <c r="H289" s="37">
        <f t="shared" si="6"/>
        <v>129.6</v>
      </c>
      <c r="I289" s="37">
        <v>118.6</v>
      </c>
      <c r="J289" s="37">
        <v>129.19999999999999</v>
      </c>
      <c r="K289" s="37">
        <v>176.4</v>
      </c>
      <c r="L289" s="37">
        <v>99.1</v>
      </c>
      <c r="M289" s="37">
        <v>139.69999999999999</v>
      </c>
      <c r="N289" s="37">
        <v>120.6</v>
      </c>
      <c r="O289" s="37">
        <v>135.19999999999999</v>
      </c>
      <c r="P289" s="37">
        <v>129.1</v>
      </c>
      <c r="Q289" s="37">
        <v>140</v>
      </c>
      <c r="R289" s="37">
        <v>126.2</v>
      </c>
      <c r="S289" s="37">
        <v>120.1</v>
      </c>
      <c r="T289" s="37">
        <v>125.3</v>
      </c>
      <c r="U289" s="37">
        <v>124.4</v>
      </c>
      <c r="V289" s="37">
        <v>116</v>
      </c>
      <c r="W289" s="37">
        <v>121.8</v>
      </c>
      <c r="X289" s="37">
        <v>119.5</v>
      </c>
      <c r="Y289" s="37">
        <v>109.1</v>
      </c>
      <c r="Z289" s="37">
        <v>118.8</v>
      </c>
      <c r="AA289" s="37">
        <v>126.3</v>
      </c>
      <c r="AB289" s="37">
        <v>116.2</v>
      </c>
      <c r="AC289" s="37">
        <v>117.2</v>
      </c>
      <c r="AD289" s="37">
        <v>123.8</v>
      </c>
    </row>
    <row r="290" spans="1:30" x14ac:dyDescent="0.3">
      <c r="A290" s="11" t="s">
        <v>33</v>
      </c>
      <c r="B290" s="11">
        <v>2016</v>
      </c>
      <c r="C290" s="11" t="s">
        <v>36</v>
      </c>
      <c r="D290" s="37">
        <v>124.8</v>
      </c>
      <c r="E290" s="37">
        <v>136.30000000000001</v>
      </c>
      <c r="F290" s="37">
        <v>123.7</v>
      </c>
      <c r="G290" s="37">
        <v>129.69999999999999</v>
      </c>
      <c r="H290" s="37">
        <f t="shared" si="6"/>
        <v>129.69999999999999</v>
      </c>
      <c r="I290" s="37">
        <v>119.9</v>
      </c>
      <c r="J290" s="37">
        <v>128.1</v>
      </c>
      <c r="K290" s="37">
        <v>170.3</v>
      </c>
      <c r="L290" s="37">
        <v>101.8</v>
      </c>
      <c r="M290" s="37">
        <v>140.1</v>
      </c>
      <c r="N290" s="37">
        <v>120.7</v>
      </c>
      <c r="O290" s="37">
        <v>135.4</v>
      </c>
      <c r="P290" s="37">
        <v>128.9</v>
      </c>
      <c r="Q290" s="37">
        <v>140.6</v>
      </c>
      <c r="R290" s="37">
        <v>126.4</v>
      </c>
      <c r="S290" s="37">
        <v>120.3</v>
      </c>
      <c r="T290" s="37">
        <v>125.5</v>
      </c>
      <c r="U290" s="37">
        <v>124.9</v>
      </c>
      <c r="V290" s="37">
        <v>114.8</v>
      </c>
      <c r="W290" s="37">
        <v>122.3</v>
      </c>
      <c r="X290" s="37">
        <v>119.7</v>
      </c>
      <c r="Y290" s="37">
        <v>108.5</v>
      </c>
      <c r="Z290" s="37">
        <v>119.1</v>
      </c>
      <c r="AA290" s="37">
        <v>126.4</v>
      </c>
      <c r="AB290" s="37">
        <v>117.1</v>
      </c>
      <c r="AC290" s="37">
        <v>117.3</v>
      </c>
      <c r="AD290" s="37">
        <v>123.8</v>
      </c>
    </row>
    <row r="291" spans="1:30" x14ac:dyDescent="0.3">
      <c r="A291" s="11" t="s">
        <v>33</v>
      </c>
      <c r="B291" s="11">
        <v>2016</v>
      </c>
      <c r="C291" s="11" t="s">
        <v>37</v>
      </c>
      <c r="D291" s="37">
        <v>124.9</v>
      </c>
      <c r="E291" s="37">
        <v>139.30000000000001</v>
      </c>
      <c r="F291" s="37">
        <v>119.9</v>
      </c>
      <c r="G291" s="37">
        <v>130.19999999999999</v>
      </c>
      <c r="H291" s="37">
        <f t="shared" si="6"/>
        <v>130.19999999999999</v>
      </c>
      <c r="I291" s="37">
        <v>131.1</v>
      </c>
      <c r="J291" s="37">
        <v>136.80000000000001</v>
      </c>
      <c r="K291" s="37">
        <v>176.9</v>
      </c>
      <c r="L291" s="37">
        <v>109.1</v>
      </c>
      <c r="M291" s="37">
        <v>140.4</v>
      </c>
      <c r="N291" s="37">
        <v>121.1</v>
      </c>
      <c r="O291" s="37">
        <v>135.9</v>
      </c>
      <c r="P291" s="37">
        <v>131.80000000000001</v>
      </c>
      <c r="Q291" s="37">
        <v>141.5</v>
      </c>
      <c r="R291" s="37">
        <v>126.8</v>
      </c>
      <c r="S291" s="37">
        <v>120.5</v>
      </c>
      <c r="T291" s="37">
        <v>125.8</v>
      </c>
      <c r="U291" s="37">
        <v>125.6</v>
      </c>
      <c r="V291" s="37">
        <v>114.6</v>
      </c>
      <c r="W291" s="37">
        <v>122.8</v>
      </c>
      <c r="X291" s="37">
        <v>120</v>
      </c>
      <c r="Y291" s="37">
        <v>110</v>
      </c>
      <c r="Z291" s="37">
        <v>119.5</v>
      </c>
      <c r="AA291" s="37">
        <v>127.6</v>
      </c>
      <c r="AB291" s="37">
        <v>117.6</v>
      </c>
      <c r="AC291" s="37">
        <v>118.2</v>
      </c>
      <c r="AD291" s="37">
        <v>125.3</v>
      </c>
    </row>
    <row r="292" spans="1:30" x14ac:dyDescent="0.3">
      <c r="A292" s="11" t="s">
        <v>33</v>
      </c>
      <c r="B292" s="11">
        <v>2016</v>
      </c>
      <c r="C292" s="11" t="s">
        <v>38</v>
      </c>
      <c r="D292" s="37">
        <v>125</v>
      </c>
      <c r="E292" s="37">
        <v>142.1</v>
      </c>
      <c r="F292" s="37">
        <v>127</v>
      </c>
      <c r="G292" s="37">
        <v>130.4</v>
      </c>
      <c r="H292" s="37">
        <f t="shared" si="6"/>
        <v>130.4</v>
      </c>
      <c r="I292" s="37">
        <v>133.5</v>
      </c>
      <c r="J292" s="37">
        <v>151.4</v>
      </c>
      <c r="K292" s="37">
        <v>182.8</v>
      </c>
      <c r="L292" s="37">
        <v>111.1</v>
      </c>
      <c r="M292" s="37">
        <v>141.5</v>
      </c>
      <c r="N292" s="37">
        <v>121.5</v>
      </c>
      <c r="O292" s="37">
        <v>136.30000000000001</v>
      </c>
      <c r="P292" s="37">
        <v>134.6</v>
      </c>
      <c r="Q292" s="37">
        <v>142.19999999999999</v>
      </c>
      <c r="R292" s="37">
        <v>127.2</v>
      </c>
      <c r="S292" s="37">
        <v>120.7</v>
      </c>
      <c r="T292" s="37">
        <v>126.2</v>
      </c>
      <c r="U292" s="37">
        <v>126</v>
      </c>
      <c r="V292" s="37">
        <v>115</v>
      </c>
      <c r="W292" s="37">
        <v>123.2</v>
      </c>
      <c r="X292" s="37">
        <v>120.3</v>
      </c>
      <c r="Y292" s="37">
        <v>110.7</v>
      </c>
      <c r="Z292" s="37">
        <v>119.8</v>
      </c>
      <c r="AA292" s="37">
        <v>128</v>
      </c>
      <c r="AB292" s="37">
        <v>118.5</v>
      </c>
      <c r="AC292" s="37">
        <v>118.7</v>
      </c>
      <c r="AD292" s="37">
        <v>126.6</v>
      </c>
    </row>
    <row r="293" spans="1:30" x14ac:dyDescent="0.3">
      <c r="A293" s="11" t="s">
        <v>33</v>
      </c>
      <c r="B293" s="11">
        <v>2016</v>
      </c>
      <c r="C293" s="11" t="s">
        <v>39</v>
      </c>
      <c r="D293" s="37">
        <v>125.9</v>
      </c>
      <c r="E293" s="37">
        <v>143.9</v>
      </c>
      <c r="F293" s="37">
        <v>130.9</v>
      </c>
      <c r="G293" s="37">
        <v>131</v>
      </c>
      <c r="H293" s="37">
        <f t="shared" si="6"/>
        <v>131</v>
      </c>
      <c r="I293" s="37">
        <v>135.5</v>
      </c>
      <c r="J293" s="37">
        <v>173.7</v>
      </c>
      <c r="K293" s="37">
        <v>184.4</v>
      </c>
      <c r="L293" s="37">
        <v>112</v>
      </c>
      <c r="M293" s="37">
        <v>142.80000000000001</v>
      </c>
      <c r="N293" s="37">
        <v>121.6</v>
      </c>
      <c r="O293" s="37">
        <v>136.9</v>
      </c>
      <c r="P293" s="37">
        <v>138.19999999999999</v>
      </c>
      <c r="Q293" s="37">
        <v>142.69999999999999</v>
      </c>
      <c r="R293" s="37">
        <v>127.6</v>
      </c>
      <c r="S293" s="37">
        <v>121.1</v>
      </c>
      <c r="T293" s="37">
        <v>126.6</v>
      </c>
      <c r="U293" s="37">
        <v>125.5</v>
      </c>
      <c r="V293" s="37">
        <v>115.5</v>
      </c>
      <c r="W293" s="37">
        <v>123.2</v>
      </c>
      <c r="X293" s="37">
        <v>120.6</v>
      </c>
      <c r="Y293" s="37">
        <v>112.3</v>
      </c>
      <c r="Z293" s="37">
        <v>119.9</v>
      </c>
      <c r="AA293" s="37">
        <v>129.30000000000001</v>
      </c>
      <c r="AB293" s="37">
        <v>118.8</v>
      </c>
      <c r="AC293" s="37">
        <v>119.6</v>
      </c>
      <c r="AD293" s="37">
        <v>128.1</v>
      </c>
    </row>
    <row r="294" spans="1:30" x14ac:dyDescent="0.3">
      <c r="A294" s="11" t="s">
        <v>33</v>
      </c>
      <c r="B294" s="11">
        <v>2016</v>
      </c>
      <c r="C294" s="11" t="s">
        <v>40</v>
      </c>
      <c r="D294" s="37">
        <v>126.8</v>
      </c>
      <c r="E294" s="37">
        <v>144.19999999999999</v>
      </c>
      <c r="F294" s="37">
        <v>136.6</v>
      </c>
      <c r="G294" s="37">
        <v>131.80000000000001</v>
      </c>
      <c r="H294" s="37">
        <f t="shared" si="6"/>
        <v>131.80000000000001</v>
      </c>
      <c r="I294" s="37">
        <v>137</v>
      </c>
      <c r="J294" s="37">
        <v>179.5</v>
      </c>
      <c r="K294" s="37">
        <v>188.4</v>
      </c>
      <c r="L294" s="37">
        <v>113.3</v>
      </c>
      <c r="M294" s="37">
        <v>143.9</v>
      </c>
      <c r="N294" s="37">
        <v>121.7</v>
      </c>
      <c r="O294" s="37">
        <v>137.5</v>
      </c>
      <c r="P294" s="37">
        <v>139.80000000000001</v>
      </c>
      <c r="Q294" s="37">
        <v>142.9</v>
      </c>
      <c r="R294" s="37">
        <v>127.9</v>
      </c>
      <c r="S294" s="37">
        <v>121.1</v>
      </c>
      <c r="T294" s="37">
        <v>126.9</v>
      </c>
      <c r="U294" s="37">
        <v>126.4</v>
      </c>
      <c r="V294" s="37">
        <v>115.5</v>
      </c>
      <c r="W294" s="37">
        <v>123.5</v>
      </c>
      <c r="X294" s="37">
        <v>120.9</v>
      </c>
      <c r="Y294" s="37">
        <v>111.7</v>
      </c>
      <c r="Z294" s="37">
        <v>120.3</v>
      </c>
      <c r="AA294" s="37">
        <v>130.80000000000001</v>
      </c>
      <c r="AB294" s="37">
        <v>120</v>
      </c>
      <c r="AC294" s="37">
        <v>119.9</v>
      </c>
      <c r="AD294" s="37">
        <v>129</v>
      </c>
    </row>
    <row r="295" spans="1:30" x14ac:dyDescent="0.3">
      <c r="A295" s="11" t="s">
        <v>33</v>
      </c>
      <c r="B295" s="11">
        <v>2016</v>
      </c>
      <c r="C295" s="11" t="s">
        <v>41</v>
      </c>
      <c r="D295" s="37">
        <v>127.6</v>
      </c>
      <c r="E295" s="37">
        <v>140.30000000000001</v>
      </c>
      <c r="F295" s="37">
        <v>133.69999999999999</v>
      </c>
      <c r="G295" s="37">
        <v>132.19999999999999</v>
      </c>
      <c r="H295" s="37">
        <f t="shared" si="6"/>
        <v>132.19999999999999</v>
      </c>
      <c r="I295" s="37">
        <v>135.80000000000001</v>
      </c>
      <c r="J295" s="37">
        <v>163.5</v>
      </c>
      <c r="K295" s="37">
        <v>182.3</v>
      </c>
      <c r="L295" s="37">
        <v>114.6</v>
      </c>
      <c r="M295" s="37">
        <v>144.6</v>
      </c>
      <c r="N295" s="37">
        <v>121.9</v>
      </c>
      <c r="O295" s="37">
        <v>138.1</v>
      </c>
      <c r="P295" s="37">
        <v>137.6</v>
      </c>
      <c r="Q295" s="37">
        <v>143.6</v>
      </c>
      <c r="R295" s="37">
        <v>128.30000000000001</v>
      </c>
      <c r="S295" s="37">
        <v>121.4</v>
      </c>
      <c r="T295" s="37">
        <v>127.3</v>
      </c>
      <c r="U295" s="37">
        <v>127.3</v>
      </c>
      <c r="V295" s="37">
        <v>114.7</v>
      </c>
      <c r="W295" s="37">
        <v>123.9</v>
      </c>
      <c r="X295" s="37">
        <v>121.2</v>
      </c>
      <c r="Y295" s="37">
        <v>110.4</v>
      </c>
      <c r="Z295" s="37">
        <v>120.6</v>
      </c>
      <c r="AA295" s="37">
        <v>131.5</v>
      </c>
      <c r="AB295" s="37">
        <v>120.9</v>
      </c>
      <c r="AC295" s="37">
        <v>119.9</v>
      </c>
      <c r="AD295" s="37">
        <v>128.4</v>
      </c>
    </row>
    <row r="296" spans="1:30" x14ac:dyDescent="0.3">
      <c r="A296" s="11" t="s">
        <v>33</v>
      </c>
      <c r="B296" s="11">
        <v>2016</v>
      </c>
      <c r="C296" s="11" t="s">
        <v>42</v>
      </c>
      <c r="D296" s="37">
        <v>128.1</v>
      </c>
      <c r="E296" s="37">
        <v>137.69999999999999</v>
      </c>
      <c r="F296" s="37">
        <v>130.6</v>
      </c>
      <c r="G296" s="37">
        <v>132.6</v>
      </c>
      <c r="H296" s="37">
        <f t="shared" si="6"/>
        <v>132.6</v>
      </c>
      <c r="I296" s="37">
        <v>132.5</v>
      </c>
      <c r="J296" s="37">
        <v>152.9</v>
      </c>
      <c r="K296" s="37">
        <v>173.6</v>
      </c>
      <c r="L296" s="37">
        <v>115.1</v>
      </c>
      <c r="M296" s="37">
        <v>144.80000000000001</v>
      </c>
      <c r="N296" s="37">
        <v>122.1</v>
      </c>
      <c r="O296" s="37">
        <v>138.80000000000001</v>
      </c>
      <c r="P296" s="37">
        <v>135.69999999999999</v>
      </c>
      <c r="Q296" s="37">
        <v>143.9</v>
      </c>
      <c r="R296" s="37">
        <v>128.69999999999999</v>
      </c>
      <c r="S296" s="37">
        <v>121.6</v>
      </c>
      <c r="T296" s="37">
        <v>127.7</v>
      </c>
      <c r="U296" s="37">
        <v>127.9</v>
      </c>
      <c r="V296" s="37">
        <v>114.8</v>
      </c>
      <c r="W296" s="37">
        <v>124.3</v>
      </c>
      <c r="X296" s="37">
        <v>121.4</v>
      </c>
      <c r="Y296" s="37">
        <v>111.8</v>
      </c>
      <c r="Z296" s="37">
        <v>120.8</v>
      </c>
      <c r="AA296" s="37">
        <v>131.6</v>
      </c>
      <c r="AB296" s="37">
        <v>121.2</v>
      </c>
      <c r="AC296" s="37">
        <v>120.5</v>
      </c>
      <c r="AD296" s="37">
        <v>128</v>
      </c>
    </row>
    <row r="297" spans="1:30" x14ac:dyDescent="0.3">
      <c r="A297" s="11" t="s">
        <v>33</v>
      </c>
      <c r="B297" s="11">
        <v>2016</v>
      </c>
      <c r="C297" s="11" t="s">
        <v>43</v>
      </c>
      <c r="D297" s="37">
        <v>128.69999999999999</v>
      </c>
      <c r="E297" s="37">
        <v>138.4</v>
      </c>
      <c r="F297" s="37">
        <v>130.30000000000001</v>
      </c>
      <c r="G297" s="37">
        <v>132.69999999999999</v>
      </c>
      <c r="H297" s="37">
        <f t="shared" si="6"/>
        <v>132.69999999999999</v>
      </c>
      <c r="I297" s="37">
        <v>130.4</v>
      </c>
      <c r="J297" s="37">
        <v>155.1</v>
      </c>
      <c r="K297" s="37">
        <v>175.7</v>
      </c>
      <c r="L297" s="37">
        <v>115.4</v>
      </c>
      <c r="M297" s="37">
        <v>145.30000000000001</v>
      </c>
      <c r="N297" s="37">
        <v>122.5</v>
      </c>
      <c r="O297" s="37">
        <v>139.6</v>
      </c>
      <c r="P297" s="37">
        <v>136.30000000000001</v>
      </c>
      <c r="Q297" s="37">
        <v>144.30000000000001</v>
      </c>
      <c r="R297" s="37">
        <v>129.1</v>
      </c>
      <c r="S297" s="37">
        <v>121.9</v>
      </c>
      <c r="T297" s="37">
        <v>128</v>
      </c>
      <c r="U297" s="37">
        <v>128.69999999999999</v>
      </c>
      <c r="V297" s="37">
        <v>115.2</v>
      </c>
      <c r="W297" s="37">
        <v>124.5</v>
      </c>
      <c r="X297" s="37">
        <v>121.8</v>
      </c>
      <c r="Y297" s="37">
        <v>112.8</v>
      </c>
      <c r="Z297" s="37">
        <v>121.2</v>
      </c>
      <c r="AA297" s="37">
        <v>131.9</v>
      </c>
      <c r="AB297" s="37">
        <v>120.8</v>
      </c>
      <c r="AC297" s="37">
        <v>120.9</v>
      </c>
      <c r="AD297" s="37">
        <v>128.6</v>
      </c>
    </row>
    <row r="298" spans="1:30" x14ac:dyDescent="0.3">
      <c r="A298" s="11" t="s">
        <v>33</v>
      </c>
      <c r="B298" s="11">
        <v>2016</v>
      </c>
      <c r="C298" s="11" t="s">
        <v>45</v>
      </c>
      <c r="D298" s="37">
        <v>130.19999999999999</v>
      </c>
      <c r="E298" s="37">
        <v>138.5</v>
      </c>
      <c r="F298" s="37">
        <v>134.1</v>
      </c>
      <c r="G298" s="37">
        <v>132.9</v>
      </c>
      <c r="H298" s="37">
        <f t="shared" si="6"/>
        <v>132.9</v>
      </c>
      <c r="I298" s="37">
        <v>130.80000000000001</v>
      </c>
      <c r="J298" s="37">
        <v>142</v>
      </c>
      <c r="K298" s="37">
        <v>174.9</v>
      </c>
      <c r="L298" s="37">
        <v>115.6</v>
      </c>
      <c r="M298" s="37">
        <v>145.4</v>
      </c>
      <c r="N298" s="37">
        <v>122.7</v>
      </c>
      <c r="O298" s="37">
        <v>140.30000000000001</v>
      </c>
      <c r="P298" s="37">
        <v>135.19999999999999</v>
      </c>
      <c r="Q298" s="37">
        <v>144.30000000000001</v>
      </c>
      <c r="R298" s="37">
        <v>129.6</v>
      </c>
      <c r="S298" s="37">
        <v>122.1</v>
      </c>
      <c r="T298" s="37">
        <v>128.5</v>
      </c>
      <c r="U298" s="37">
        <v>129.1</v>
      </c>
      <c r="V298" s="37">
        <v>116.2</v>
      </c>
      <c r="W298" s="37">
        <v>124.7</v>
      </c>
      <c r="X298" s="37">
        <v>122.1</v>
      </c>
      <c r="Y298" s="37">
        <v>113.4</v>
      </c>
      <c r="Z298" s="37">
        <v>121.7</v>
      </c>
      <c r="AA298" s="37">
        <v>132.1</v>
      </c>
      <c r="AB298" s="37">
        <v>121.3</v>
      </c>
      <c r="AC298" s="37">
        <v>121.3</v>
      </c>
      <c r="AD298" s="37">
        <v>128.5</v>
      </c>
    </row>
    <row r="299" spans="1:30" x14ac:dyDescent="0.3">
      <c r="A299" s="11" t="s">
        <v>33</v>
      </c>
      <c r="B299" s="11">
        <v>2016</v>
      </c>
      <c r="C299" s="11" t="s">
        <v>46</v>
      </c>
      <c r="D299" s="37">
        <v>131.6</v>
      </c>
      <c r="E299" s="37">
        <v>138.19999999999999</v>
      </c>
      <c r="F299" s="37">
        <v>134.9</v>
      </c>
      <c r="G299" s="37">
        <v>133.1</v>
      </c>
      <c r="H299" s="37">
        <f t="shared" si="6"/>
        <v>133.1</v>
      </c>
      <c r="I299" s="37">
        <v>129.30000000000001</v>
      </c>
      <c r="J299" s="37">
        <v>121.1</v>
      </c>
      <c r="K299" s="37">
        <v>170.3</v>
      </c>
      <c r="L299" s="37">
        <v>115.5</v>
      </c>
      <c r="M299" s="37">
        <v>145.5</v>
      </c>
      <c r="N299" s="37">
        <v>123.1</v>
      </c>
      <c r="O299" s="37">
        <v>140.9</v>
      </c>
      <c r="P299" s="37">
        <v>132.80000000000001</v>
      </c>
      <c r="Q299" s="37">
        <v>145</v>
      </c>
      <c r="R299" s="37">
        <v>130</v>
      </c>
      <c r="S299" s="37">
        <v>122.2</v>
      </c>
      <c r="T299" s="37">
        <v>128.80000000000001</v>
      </c>
      <c r="U299" s="37">
        <v>128.5</v>
      </c>
      <c r="V299" s="37">
        <v>117.8</v>
      </c>
      <c r="W299" s="37">
        <v>125</v>
      </c>
      <c r="X299" s="37">
        <v>122.3</v>
      </c>
      <c r="Y299" s="37">
        <v>113.7</v>
      </c>
      <c r="Z299" s="37">
        <v>121.8</v>
      </c>
      <c r="AA299" s="37">
        <v>132.30000000000001</v>
      </c>
      <c r="AB299" s="37">
        <v>119.9</v>
      </c>
      <c r="AC299" s="37">
        <v>121.4</v>
      </c>
      <c r="AD299" s="37">
        <v>127.6</v>
      </c>
    </row>
    <row r="300" spans="1:30" x14ac:dyDescent="0.3">
      <c r="A300" s="11" t="s">
        <v>33</v>
      </c>
      <c r="B300" s="11">
        <v>2017</v>
      </c>
      <c r="C300" s="11" t="s">
        <v>31</v>
      </c>
      <c r="D300" s="37">
        <v>132.19999999999999</v>
      </c>
      <c r="E300" s="37">
        <v>138.9</v>
      </c>
      <c r="F300" s="37">
        <v>132.6</v>
      </c>
      <c r="G300" s="37">
        <v>133.1</v>
      </c>
      <c r="H300" s="37">
        <f t="shared" si="6"/>
        <v>133.1</v>
      </c>
      <c r="I300" s="37">
        <v>129.6</v>
      </c>
      <c r="J300" s="37">
        <v>118.7</v>
      </c>
      <c r="K300" s="37">
        <v>155.1</v>
      </c>
      <c r="L300" s="37">
        <v>117.3</v>
      </c>
      <c r="M300" s="37">
        <v>144.9</v>
      </c>
      <c r="N300" s="37">
        <v>123.2</v>
      </c>
      <c r="O300" s="37">
        <v>141.6</v>
      </c>
      <c r="P300" s="37">
        <v>132</v>
      </c>
      <c r="Q300" s="37">
        <v>145.6</v>
      </c>
      <c r="R300" s="37">
        <v>130.19999999999999</v>
      </c>
      <c r="S300" s="37">
        <v>122.3</v>
      </c>
      <c r="T300" s="37">
        <v>129</v>
      </c>
      <c r="U300" s="37">
        <v>129.6</v>
      </c>
      <c r="V300" s="37">
        <v>118</v>
      </c>
      <c r="W300" s="37">
        <v>125.1</v>
      </c>
      <c r="X300" s="37">
        <v>122.6</v>
      </c>
      <c r="Y300" s="37">
        <v>115.2</v>
      </c>
      <c r="Z300" s="37">
        <v>122</v>
      </c>
      <c r="AA300" s="37">
        <v>132.4</v>
      </c>
      <c r="AB300" s="37">
        <v>120.9</v>
      </c>
      <c r="AC300" s="37">
        <v>122.1</v>
      </c>
      <c r="AD300" s="37">
        <v>127.8</v>
      </c>
    </row>
    <row r="301" spans="1:30" x14ac:dyDescent="0.3">
      <c r="A301" s="11" t="s">
        <v>33</v>
      </c>
      <c r="B301" s="11">
        <v>2017</v>
      </c>
      <c r="C301" s="11" t="s">
        <v>35</v>
      </c>
      <c r="D301" s="37">
        <v>132.80000000000001</v>
      </c>
      <c r="E301" s="37">
        <v>139.80000000000001</v>
      </c>
      <c r="F301" s="37">
        <v>129.30000000000001</v>
      </c>
      <c r="G301" s="37">
        <v>133.5</v>
      </c>
      <c r="H301" s="37">
        <f t="shared" si="6"/>
        <v>133.5</v>
      </c>
      <c r="I301" s="37">
        <v>131.4</v>
      </c>
      <c r="J301" s="37">
        <v>120.2</v>
      </c>
      <c r="K301" s="37">
        <v>143.1</v>
      </c>
      <c r="L301" s="37">
        <v>119.5</v>
      </c>
      <c r="M301" s="37">
        <v>144</v>
      </c>
      <c r="N301" s="37">
        <v>123.4</v>
      </c>
      <c r="O301" s="37">
        <v>141.9</v>
      </c>
      <c r="P301" s="37">
        <v>132.1</v>
      </c>
      <c r="Q301" s="37">
        <v>146.30000000000001</v>
      </c>
      <c r="R301" s="37">
        <v>130.5</v>
      </c>
      <c r="S301" s="37">
        <v>122.5</v>
      </c>
      <c r="T301" s="37">
        <v>129.30000000000001</v>
      </c>
      <c r="U301" s="37">
        <v>130.5</v>
      </c>
      <c r="V301" s="37">
        <v>119.2</v>
      </c>
      <c r="W301" s="37">
        <v>125.3</v>
      </c>
      <c r="X301" s="37">
        <v>122.9</v>
      </c>
      <c r="Y301" s="37">
        <v>115.5</v>
      </c>
      <c r="Z301" s="37">
        <v>122.2</v>
      </c>
      <c r="AA301" s="37">
        <v>132.4</v>
      </c>
      <c r="AB301" s="37">
        <v>121.7</v>
      </c>
      <c r="AC301" s="37">
        <v>122.4</v>
      </c>
      <c r="AD301" s="37">
        <v>128.19999999999999</v>
      </c>
    </row>
    <row r="302" spans="1:30" x14ac:dyDescent="0.3">
      <c r="A302" s="11" t="s">
        <v>33</v>
      </c>
      <c r="B302" s="11">
        <v>2017</v>
      </c>
      <c r="C302" s="11" t="s">
        <v>36</v>
      </c>
      <c r="D302" s="37">
        <v>132.69999999999999</v>
      </c>
      <c r="E302" s="37">
        <v>139.4</v>
      </c>
      <c r="F302" s="37">
        <v>128.4</v>
      </c>
      <c r="G302" s="37">
        <v>134.9</v>
      </c>
      <c r="H302" s="37">
        <f t="shared" si="6"/>
        <v>134.9</v>
      </c>
      <c r="I302" s="37">
        <v>136.80000000000001</v>
      </c>
      <c r="J302" s="37">
        <v>122.2</v>
      </c>
      <c r="K302" s="37">
        <v>135.80000000000001</v>
      </c>
      <c r="L302" s="37">
        <v>120.3</v>
      </c>
      <c r="M302" s="37">
        <v>142.6</v>
      </c>
      <c r="N302" s="37">
        <v>123.6</v>
      </c>
      <c r="O302" s="37">
        <v>142.4</v>
      </c>
      <c r="P302" s="37">
        <v>132.6</v>
      </c>
      <c r="Q302" s="37">
        <v>147.5</v>
      </c>
      <c r="R302" s="37">
        <v>130.80000000000001</v>
      </c>
      <c r="S302" s="37">
        <v>122.8</v>
      </c>
      <c r="T302" s="37">
        <v>129.6</v>
      </c>
      <c r="U302" s="37">
        <v>131.1</v>
      </c>
      <c r="V302" s="37">
        <v>120.8</v>
      </c>
      <c r="W302" s="37">
        <v>125.6</v>
      </c>
      <c r="X302" s="37">
        <v>123.1</v>
      </c>
      <c r="Y302" s="37">
        <v>115.6</v>
      </c>
      <c r="Z302" s="37">
        <v>122.4</v>
      </c>
      <c r="AA302" s="37">
        <v>132.80000000000001</v>
      </c>
      <c r="AB302" s="37">
        <v>121.7</v>
      </c>
      <c r="AC302" s="37">
        <v>122.6</v>
      </c>
      <c r="AD302" s="37">
        <v>128.69999999999999</v>
      </c>
    </row>
    <row r="303" spans="1:30" x14ac:dyDescent="0.3">
      <c r="A303" s="11" t="s">
        <v>33</v>
      </c>
      <c r="B303" s="11">
        <v>2017</v>
      </c>
      <c r="C303" s="11" t="s">
        <v>37</v>
      </c>
      <c r="D303" s="37">
        <v>132.69999999999999</v>
      </c>
      <c r="E303" s="37">
        <v>140.6</v>
      </c>
      <c r="F303" s="37">
        <v>124.5</v>
      </c>
      <c r="G303" s="37">
        <v>136.30000000000001</v>
      </c>
      <c r="H303" s="37">
        <f t="shared" si="6"/>
        <v>136.30000000000001</v>
      </c>
      <c r="I303" s="37">
        <v>137.69999999999999</v>
      </c>
      <c r="J303" s="37">
        <v>127.1</v>
      </c>
      <c r="K303" s="37">
        <v>133.80000000000001</v>
      </c>
      <c r="L303" s="37">
        <v>120.8</v>
      </c>
      <c r="M303" s="37">
        <v>141.30000000000001</v>
      </c>
      <c r="N303" s="37">
        <v>123.8</v>
      </c>
      <c r="O303" s="37">
        <v>142.6</v>
      </c>
      <c r="P303" s="37">
        <v>133.4</v>
      </c>
      <c r="Q303" s="37">
        <v>148</v>
      </c>
      <c r="R303" s="37">
        <v>131.19999999999999</v>
      </c>
      <c r="S303" s="37">
        <v>123</v>
      </c>
      <c r="T303" s="37">
        <v>130</v>
      </c>
      <c r="U303" s="37">
        <v>131.69999999999999</v>
      </c>
      <c r="V303" s="37">
        <v>121.4</v>
      </c>
      <c r="W303" s="37">
        <v>126</v>
      </c>
      <c r="X303" s="37">
        <v>123.4</v>
      </c>
      <c r="Y303" s="37">
        <v>114.3</v>
      </c>
      <c r="Z303" s="37">
        <v>122.6</v>
      </c>
      <c r="AA303" s="37">
        <v>133.6</v>
      </c>
      <c r="AB303" s="37">
        <v>122.2</v>
      </c>
      <c r="AC303" s="37">
        <v>122.5</v>
      </c>
      <c r="AD303" s="37">
        <v>129.1</v>
      </c>
    </row>
    <row r="304" spans="1:30" x14ac:dyDescent="0.3">
      <c r="A304" s="11" t="s">
        <v>33</v>
      </c>
      <c r="B304" s="11">
        <v>2017</v>
      </c>
      <c r="C304" s="11" t="s">
        <v>38</v>
      </c>
      <c r="D304" s="37">
        <v>132.6</v>
      </c>
      <c r="E304" s="37">
        <v>144.1</v>
      </c>
      <c r="F304" s="37">
        <v>125.6</v>
      </c>
      <c r="G304" s="37">
        <v>136.80000000000001</v>
      </c>
      <c r="H304" s="37">
        <f t="shared" si="6"/>
        <v>136.80000000000001</v>
      </c>
      <c r="I304" s="37">
        <v>135.19999999999999</v>
      </c>
      <c r="J304" s="37">
        <v>129.19999999999999</v>
      </c>
      <c r="K304" s="37">
        <v>131.5</v>
      </c>
      <c r="L304" s="37">
        <v>121</v>
      </c>
      <c r="M304" s="37">
        <v>139.9</v>
      </c>
      <c r="N304" s="37">
        <v>123.8</v>
      </c>
      <c r="O304" s="37">
        <v>142.9</v>
      </c>
      <c r="P304" s="37">
        <v>133.6</v>
      </c>
      <c r="Q304" s="37">
        <v>148.30000000000001</v>
      </c>
      <c r="R304" s="37">
        <v>131.5</v>
      </c>
      <c r="S304" s="37">
        <v>123.2</v>
      </c>
      <c r="T304" s="37">
        <v>130.19999999999999</v>
      </c>
      <c r="U304" s="37">
        <v>132.1</v>
      </c>
      <c r="V304" s="37">
        <v>120.1</v>
      </c>
      <c r="W304" s="37">
        <v>126.5</v>
      </c>
      <c r="X304" s="37">
        <v>123.6</v>
      </c>
      <c r="Y304" s="37">
        <v>114.3</v>
      </c>
      <c r="Z304" s="37">
        <v>122.8</v>
      </c>
      <c r="AA304" s="37">
        <v>133.80000000000001</v>
      </c>
      <c r="AB304" s="37">
        <v>122</v>
      </c>
      <c r="AC304" s="37">
        <v>122.6</v>
      </c>
      <c r="AD304" s="37">
        <v>129.30000000000001</v>
      </c>
    </row>
    <row r="305" spans="1:30" x14ac:dyDescent="0.3">
      <c r="A305" s="11" t="s">
        <v>33</v>
      </c>
      <c r="B305" s="11">
        <v>2017</v>
      </c>
      <c r="C305" s="11" t="s">
        <v>39</v>
      </c>
      <c r="D305" s="37">
        <v>132.9</v>
      </c>
      <c r="E305" s="37">
        <v>148.69999999999999</v>
      </c>
      <c r="F305" s="37">
        <v>128.30000000000001</v>
      </c>
      <c r="G305" s="37">
        <v>137.30000000000001</v>
      </c>
      <c r="H305" s="37">
        <f t="shared" si="6"/>
        <v>137.30000000000001</v>
      </c>
      <c r="I305" s="37">
        <v>137.19999999999999</v>
      </c>
      <c r="J305" s="37">
        <v>142.19999999999999</v>
      </c>
      <c r="K305" s="37">
        <v>128.19999999999999</v>
      </c>
      <c r="L305" s="37">
        <v>120.9</v>
      </c>
      <c r="M305" s="37">
        <v>138.80000000000001</v>
      </c>
      <c r="N305" s="37">
        <v>124.2</v>
      </c>
      <c r="O305" s="37">
        <v>143.1</v>
      </c>
      <c r="P305" s="37">
        <v>135.69999999999999</v>
      </c>
      <c r="Q305" s="37">
        <v>148.6</v>
      </c>
      <c r="R305" s="37">
        <v>131.5</v>
      </c>
      <c r="S305" s="37">
        <v>123.2</v>
      </c>
      <c r="T305" s="37">
        <v>130.19999999999999</v>
      </c>
      <c r="U305" s="37">
        <v>131.4</v>
      </c>
      <c r="V305" s="37">
        <v>119</v>
      </c>
      <c r="W305" s="37">
        <v>126.8</v>
      </c>
      <c r="X305" s="37">
        <v>123.8</v>
      </c>
      <c r="Y305" s="37">
        <v>113.9</v>
      </c>
      <c r="Z305" s="37">
        <v>122.9</v>
      </c>
      <c r="AA305" s="37">
        <v>134.30000000000001</v>
      </c>
      <c r="AB305" s="37">
        <v>122.5</v>
      </c>
      <c r="AC305" s="37">
        <v>122.7</v>
      </c>
      <c r="AD305" s="37">
        <v>129.9</v>
      </c>
    </row>
    <row r="306" spans="1:30" x14ac:dyDescent="0.3">
      <c r="A306" s="11" t="s">
        <v>33</v>
      </c>
      <c r="B306" s="11">
        <v>2017</v>
      </c>
      <c r="C306" s="11" t="s">
        <v>40</v>
      </c>
      <c r="D306" s="37">
        <v>132.80000000000001</v>
      </c>
      <c r="E306" s="37">
        <v>148.4</v>
      </c>
      <c r="F306" s="37">
        <v>129.4</v>
      </c>
      <c r="G306" s="37">
        <v>137.69999999999999</v>
      </c>
      <c r="H306" s="37">
        <f t="shared" si="6"/>
        <v>137.69999999999999</v>
      </c>
      <c r="I306" s="37">
        <v>139.4</v>
      </c>
      <c r="J306" s="37">
        <v>175.1</v>
      </c>
      <c r="K306" s="37">
        <v>124.7</v>
      </c>
      <c r="L306" s="37">
        <v>121.5</v>
      </c>
      <c r="M306" s="37">
        <v>137.80000000000001</v>
      </c>
      <c r="N306" s="37">
        <v>124.4</v>
      </c>
      <c r="O306" s="37">
        <v>143.69999999999999</v>
      </c>
      <c r="P306" s="37">
        <v>139.80000000000001</v>
      </c>
      <c r="Q306" s="37">
        <v>150.5</v>
      </c>
      <c r="R306" s="37">
        <v>131.6</v>
      </c>
      <c r="S306" s="37">
        <v>123.7</v>
      </c>
      <c r="T306" s="37">
        <v>130.4</v>
      </c>
      <c r="U306" s="37">
        <v>132.6</v>
      </c>
      <c r="V306" s="37">
        <v>119.7</v>
      </c>
      <c r="W306" s="37">
        <v>127.2</v>
      </c>
      <c r="X306" s="37">
        <v>125</v>
      </c>
      <c r="Y306" s="37">
        <v>113.2</v>
      </c>
      <c r="Z306" s="37">
        <v>123.5</v>
      </c>
      <c r="AA306" s="37">
        <v>135.5</v>
      </c>
      <c r="AB306" s="37">
        <v>122.4</v>
      </c>
      <c r="AC306" s="37">
        <v>123</v>
      </c>
      <c r="AD306" s="37">
        <v>131.80000000000001</v>
      </c>
    </row>
    <row r="307" spans="1:30" x14ac:dyDescent="0.3">
      <c r="A307" s="11" t="s">
        <v>33</v>
      </c>
      <c r="B307" s="11">
        <v>2017</v>
      </c>
      <c r="C307" s="11" t="s">
        <v>41</v>
      </c>
      <c r="D307" s="37">
        <v>133.19999999999999</v>
      </c>
      <c r="E307" s="37">
        <v>143.9</v>
      </c>
      <c r="F307" s="37">
        <v>128.30000000000001</v>
      </c>
      <c r="G307" s="37">
        <v>138.30000000000001</v>
      </c>
      <c r="H307" s="37">
        <f t="shared" si="6"/>
        <v>138.30000000000001</v>
      </c>
      <c r="I307" s="37">
        <v>142.69999999999999</v>
      </c>
      <c r="J307" s="37">
        <v>179.8</v>
      </c>
      <c r="K307" s="37">
        <v>123.5</v>
      </c>
      <c r="L307" s="37">
        <v>122.1</v>
      </c>
      <c r="M307" s="37">
        <v>137.5</v>
      </c>
      <c r="N307" s="37">
        <v>124.6</v>
      </c>
      <c r="O307" s="37">
        <v>144.5</v>
      </c>
      <c r="P307" s="37">
        <v>140.5</v>
      </c>
      <c r="Q307" s="37">
        <v>152.1</v>
      </c>
      <c r="R307" s="37">
        <v>132.69999999999999</v>
      </c>
      <c r="S307" s="37">
        <v>124.3</v>
      </c>
      <c r="T307" s="37">
        <v>131.4</v>
      </c>
      <c r="U307" s="37">
        <v>134.4</v>
      </c>
      <c r="V307" s="37">
        <v>118.9</v>
      </c>
      <c r="W307" s="37">
        <v>127.7</v>
      </c>
      <c r="X307" s="37">
        <v>125.7</v>
      </c>
      <c r="Y307" s="37">
        <v>114.6</v>
      </c>
      <c r="Z307" s="37">
        <v>124.1</v>
      </c>
      <c r="AA307" s="37">
        <v>135.69999999999999</v>
      </c>
      <c r="AB307" s="37">
        <v>123.3</v>
      </c>
      <c r="AC307" s="37">
        <v>123.8</v>
      </c>
      <c r="AD307" s="37">
        <v>132.69999999999999</v>
      </c>
    </row>
    <row r="308" spans="1:30" x14ac:dyDescent="0.3">
      <c r="A308" s="11" t="s">
        <v>33</v>
      </c>
      <c r="B308" s="11">
        <v>2017</v>
      </c>
      <c r="C308" s="11" t="s">
        <v>42</v>
      </c>
      <c r="D308" s="37">
        <v>133.6</v>
      </c>
      <c r="E308" s="37">
        <v>143</v>
      </c>
      <c r="F308" s="37">
        <v>129.69999999999999</v>
      </c>
      <c r="G308" s="37">
        <v>138.69999999999999</v>
      </c>
      <c r="H308" s="37">
        <f t="shared" si="6"/>
        <v>138.69999999999999</v>
      </c>
      <c r="I308" s="37">
        <v>137.5</v>
      </c>
      <c r="J308" s="37">
        <v>160.69999999999999</v>
      </c>
      <c r="K308" s="37">
        <v>124.5</v>
      </c>
      <c r="L308" s="37">
        <v>122.4</v>
      </c>
      <c r="M308" s="37">
        <v>137.30000000000001</v>
      </c>
      <c r="N308" s="37">
        <v>124.8</v>
      </c>
      <c r="O308" s="37">
        <v>145</v>
      </c>
      <c r="P308" s="37">
        <v>138</v>
      </c>
      <c r="Q308" s="37">
        <v>153.6</v>
      </c>
      <c r="R308" s="37">
        <v>133.30000000000001</v>
      </c>
      <c r="S308" s="37">
        <v>124.6</v>
      </c>
      <c r="T308" s="37">
        <v>132</v>
      </c>
      <c r="U308" s="37">
        <v>135.69999999999999</v>
      </c>
      <c r="V308" s="37">
        <v>120.6</v>
      </c>
      <c r="W308" s="37">
        <v>128.1</v>
      </c>
      <c r="X308" s="37">
        <v>126.1</v>
      </c>
      <c r="Y308" s="37">
        <v>115.7</v>
      </c>
      <c r="Z308" s="37">
        <v>124.5</v>
      </c>
      <c r="AA308" s="37">
        <v>135.9</v>
      </c>
      <c r="AB308" s="37">
        <v>124.4</v>
      </c>
      <c r="AC308" s="37">
        <v>124.5</v>
      </c>
      <c r="AD308" s="37">
        <v>132.4</v>
      </c>
    </row>
    <row r="309" spans="1:30" x14ac:dyDescent="0.3">
      <c r="A309" s="11" t="s">
        <v>33</v>
      </c>
      <c r="B309" s="11">
        <v>2017</v>
      </c>
      <c r="C309" s="11" t="s">
        <v>43</v>
      </c>
      <c r="D309" s="37">
        <v>133.9</v>
      </c>
      <c r="E309" s="37">
        <v>142.80000000000001</v>
      </c>
      <c r="F309" s="37">
        <v>131.4</v>
      </c>
      <c r="G309" s="37">
        <v>139.1</v>
      </c>
      <c r="H309" s="37">
        <f t="shared" si="6"/>
        <v>139.1</v>
      </c>
      <c r="I309" s="37">
        <v>135.6</v>
      </c>
      <c r="J309" s="37">
        <v>173.2</v>
      </c>
      <c r="K309" s="37">
        <v>124.1</v>
      </c>
      <c r="L309" s="37">
        <v>122.6</v>
      </c>
      <c r="M309" s="37">
        <v>137.80000000000001</v>
      </c>
      <c r="N309" s="37">
        <v>125.1</v>
      </c>
      <c r="O309" s="37">
        <v>145.5</v>
      </c>
      <c r="P309" s="37">
        <v>139.69999999999999</v>
      </c>
      <c r="Q309" s="37">
        <v>154.6</v>
      </c>
      <c r="R309" s="37">
        <v>134</v>
      </c>
      <c r="S309" s="37">
        <v>124.9</v>
      </c>
      <c r="T309" s="37">
        <v>132.6</v>
      </c>
      <c r="U309" s="37">
        <v>137.30000000000001</v>
      </c>
      <c r="V309" s="37">
        <v>122.6</v>
      </c>
      <c r="W309" s="37">
        <v>128.30000000000001</v>
      </c>
      <c r="X309" s="37">
        <v>126.6</v>
      </c>
      <c r="Y309" s="37">
        <v>115</v>
      </c>
      <c r="Z309" s="37">
        <v>124.8</v>
      </c>
      <c r="AA309" s="37">
        <v>136.30000000000001</v>
      </c>
      <c r="AB309" s="37">
        <v>124.6</v>
      </c>
      <c r="AC309" s="37">
        <v>124.5</v>
      </c>
      <c r="AD309" s="37">
        <v>133.5</v>
      </c>
    </row>
    <row r="310" spans="1:30" x14ac:dyDescent="0.3">
      <c r="A310" s="11" t="s">
        <v>33</v>
      </c>
      <c r="B310" s="11">
        <v>2017</v>
      </c>
      <c r="C310" s="11" t="s">
        <v>45</v>
      </c>
      <c r="D310" s="37">
        <v>134.30000000000001</v>
      </c>
      <c r="E310" s="37">
        <v>142.1</v>
      </c>
      <c r="F310" s="37">
        <v>146.69999999999999</v>
      </c>
      <c r="G310" s="37">
        <v>139.5</v>
      </c>
      <c r="H310" s="37">
        <f t="shared" si="6"/>
        <v>139.5</v>
      </c>
      <c r="I310" s="37">
        <v>136.4</v>
      </c>
      <c r="J310" s="37">
        <v>185.2</v>
      </c>
      <c r="K310" s="37">
        <v>122.2</v>
      </c>
      <c r="L310" s="37">
        <v>123.9</v>
      </c>
      <c r="M310" s="37">
        <v>138.30000000000001</v>
      </c>
      <c r="N310" s="37">
        <v>125.4</v>
      </c>
      <c r="O310" s="37">
        <v>146</v>
      </c>
      <c r="P310" s="37">
        <v>141.5</v>
      </c>
      <c r="Q310" s="37">
        <v>156.19999999999999</v>
      </c>
      <c r="R310" s="37">
        <v>135</v>
      </c>
      <c r="S310" s="37">
        <v>125.4</v>
      </c>
      <c r="T310" s="37">
        <v>133.5</v>
      </c>
      <c r="U310" s="37">
        <v>138.6</v>
      </c>
      <c r="V310" s="37">
        <v>125.7</v>
      </c>
      <c r="W310" s="37">
        <v>128.80000000000001</v>
      </c>
      <c r="X310" s="37">
        <v>127.4</v>
      </c>
      <c r="Y310" s="37">
        <v>115.3</v>
      </c>
      <c r="Z310" s="37">
        <v>125.1</v>
      </c>
      <c r="AA310" s="37">
        <v>136.6</v>
      </c>
      <c r="AB310" s="37">
        <v>124.9</v>
      </c>
      <c r="AC310" s="37">
        <v>124.9</v>
      </c>
      <c r="AD310" s="37">
        <v>134.80000000000001</v>
      </c>
    </row>
    <row r="311" spans="1:30" x14ac:dyDescent="0.3">
      <c r="A311" s="11" t="s">
        <v>33</v>
      </c>
      <c r="B311" s="11">
        <v>2017</v>
      </c>
      <c r="C311" s="11" t="s">
        <v>46</v>
      </c>
      <c r="D311" s="37">
        <v>134.4</v>
      </c>
      <c r="E311" s="37">
        <v>142.6</v>
      </c>
      <c r="F311" s="37">
        <v>145.9</v>
      </c>
      <c r="G311" s="37">
        <v>139.5</v>
      </c>
      <c r="H311" s="37">
        <f t="shared" si="6"/>
        <v>139.5</v>
      </c>
      <c r="I311" s="37">
        <v>135</v>
      </c>
      <c r="J311" s="37">
        <v>163.19999999999999</v>
      </c>
      <c r="K311" s="37">
        <v>119.8</v>
      </c>
      <c r="L311" s="37">
        <v>120.7</v>
      </c>
      <c r="M311" s="37">
        <v>139.69999999999999</v>
      </c>
      <c r="N311" s="37">
        <v>125.7</v>
      </c>
      <c r="O311" s="37">
        <v>146.30000000000001</v>
      </c>
      <c r="P311" s="37">
        <v>138.80000000000001</v>
      </c>
      <c r="Q311" s="37">
        <v>157</v>
      </c>
      <c r="R311" s="37">
        <v>135.6</v>
      </c>
      <c r="S311" s="37">
        <v>125.6</v>
      </c>
      <c r="T311" s="37">
        <v>134</v>
      </c>
      <c r="U311" s="37">
        <v>139.1</v>
      </c>
      <c r="V311" s="37">
        <v>126.8</v>
      </c>
      <c r="W311" s="37">
        <v>129.30000000000001</v>
      </c>
      <c r="X311" s="37">
        <v>128.19999999999999</v>
      </c>
      <c r="Y311" s="37">
        <v>115.3</v>
      </c>
      <c r="Z311" s="37">
        <v>125.6</v>
      </c>
      <c r="AA311" s="37">
        <v>136.69999999999999</v>
      </c>
      <c r="AB311" s="37">
        <v>124.6</v>
      </c>
      <c r="AC311" s="37">
        <v>125.1</v>
      </c>
      <c r="AD311" s="37">
        <v>134.1</v>
      </c>
    </row>
    <row r="312" spans="1:30" x14ac:dyDescent="0.3">
      <c r="A312" s="11" t="s">
        <v>33</v>
      </c>
      <c r="B312" s="11">
        <v>2018</v>
      </c>
      <c r="C312" s="11" t="s">
        <v>31</v>
      </c>
      <c r="D312" s="37">
        <v>134.6</v>
      </c>
      <c r="E312" s="37">
        <v>143.69999999999999</v>
      </c>
      <c r="F312" s="37">
        <v>143.6</v>
      </c>
      <c r="G312" s="37">
        <v>139.6</v>
      </c>
      <c r="H312" s="37">
        <f t="shared" si="6"/>
        <v>139.6</v>
      </c>
      <c r="I312" s="37">
        <v>133.80000000000001</v>
      </c>
      <c r="J312" s="37">
        <v>150.5</v>
      </c>
      <c r="K312" s="37">
        <v>118.4</v>
      </c>
      <c r="L312" s="37">
        <v>117.3</v>
      </c>
      <c r="M312" s="37">
        <v>140.5</v>
      </c>
      <c r="N312" s="37">
        <v>125.9</v>
      </c>
      <c r="O312" s="37">
        <v>146.80000000000001</v>
      </c>
      <c r="P312" s="37">
        <v>137.19999999999999</v>
      </c>
      <c r="Q312" s="37">
        <v>157.69999999999999</v>
      </c>
      <c r="R312" s="37">
        <v>136</v>
      </c>
      <c r="S312" s="37">
        <v>125.9</v>
      </c>
      <c r="T312" s="37">
        <v>134.4</v>
      </c>
      <c r="U312" s="37">
        <v>140.4</v>
      </c>
      <c r="V312" s="37">
        <v>127.3</v>
      </c>
      <c r="W312" s="37">
        <v>129.5</v>
      </c>
      <c r="X312" s="37">
        <v>129</v>
      </c>
      <c r="Y312" s="37">
        <v>116.3</v>
      </c>
      <c r="Z312" s="37">
        <v>126.2</v>
      </c>
      <c r="AA312" s="37">
        <v>137.1</v>
      </c>
      <c r="AB312" s="37">
        <v>125.5</v>
      </c>
      <c r="AC312" s="37">
        <v>125.8</v>
      </c>
      <c r="AD312" s="37">
        <v>134.1</v>
      </c>
    </row>
    <row r="313" spans="1:30" x14ac:dyDescent="0.3">
      <c r="A313" s="11" t="s">
        <v>33</v>
      </c>
      <c r="B313" s="11">
        <v>2018</v>
      </c>
      <c r="C313" s="11" t="s">
        <v>35</v>
      </c>
      <c r="D313" s="37">
        <v>134.80000000000001</v>
      </c>
      <c r="E313" s="37">
        <v>143</v>
      </c>
      <c r="F313" s="37">
        <v>139.9</v>
      </c>
      <c r="G313" s="37">
        <v>139.9</v>
      </c>
      <c r="H313" s="37">
        <f t="shared" si="6"/>
        <v>139.9</v>
      </c>
      <c r="I313" s="37">
        <v>135.5</v>
      </c>
      <c r="J313" s="37">
        <v>136.9</v>
      </c>
      <c r="K313" s="37">
        <v>117</v>
      </c>
      <c r="L313" s="37">
        <v>115.4</v>
      </c>
      <c r="M313" s="37">
        <v>140.69999999999999</v>
      </c>
      <c r="N313" s="37">
        <v>125.9</v>
      </c>
      <c r="O313" s="37">
        <v>147.1</v>
      </c>
      <c r="P313" s="37">
        <v>135.6</v>
      </c>
      <c r="Q313" s="37">
        <v>159.30000000000001</v>
      </c>
      <c r="R313" s="37">
        <v>136.30000000000001</v>
      </c>
      <c r="S313" s="37">
        <v>126.1</v>
      </c>
      <c r="T313" s="37">
        <v>134.69999999999999</v>
      </c>
      <c r="U313" s="37">
        <v>141.30000000000001</v>
      </c>
      <c r="V313" s="37">
        <v>127.3</v>
      </c>
      <c r="W313" s="37">
        <v>129.9</v>
      </c>
      <c r="X313" s="37">
        <v>129.80000000000001</v>
      </c>
      <c r="Y313" s="37">
        <v>117.4</v>
      </c>
      <c r="Z313" s="37">
        <v>126.5</v>
      </c>
      <c r="AA313" s="37">
        <v>137.19999999999999</v>
      </c>
      <c r="AB313" s="37">
        <v>126.2</v>
      </c>
      <c r="AC313" s="37">
        <v>126.5</v>
      </c>
      <c r="AD313" s="37">
        <v>134</v>
      </c>
    </row>
    <row r="314" spans="1:30" x14ac:dyDescent="0.3">
      <c r="A314" s="11" t="s">
        <v>33</v>
      </c>
      <c r="B314" s="11">
        <v>2018</v>
      </c>
      <c r="C314" s="11" t="s">
        <v>36</v>
      </c>
      <c r="D314" s="37">
        <v>135</v>
      </c>
      <c r="E314" s="37">
        <v>143.1</v>
      </c>
      <c r="F314" s="37">
        <v>135.5</v>
      </c>
      <c r="G314" s="37">
        <v>139.9</v>
      </c>
      <c r="H314" s="37">
        <f t="shared" si="6"/>
        <v>139.9</v>
      </c>
      <c r="I314" s="37">
        <v>138.5</v>
      </c>
      <c r="J314" s="37">
        <v>128</v>
      </c>
      <c r="K314" s="37">
        <v>115.5</v>
      </c>
      <c r="L314" s="37">
        <v>114.2</v>
      </c>
      <c r="M314" s="37">
        <v>140.69999999999999</v>
      </c>
      <c r="N314" s="37">
        <v>126.2</v>
      </c>
      <c r="O314" s="37">
        <v>147.6</v>
      </c>
      <c r="P314" s="37">
        <v>134.80000000000001</v>
      </c>
      <c r="Q314" s="37">
        <v>159.69999999999999</v>
      </c>
      <c r="R314" s="37">
        <v>136.69999999999999</v>
      </c>
      <c r="S314" s="37">
        <v>126.7</v>
      </c>
      <c r="T314" s="37">
        <v>135.19999999999999</v>
      </c>
      <c r="U314" s="37">
        <v>142</v>
      </c>
      <c r="V314" s="37">
        <v>126.4</v>
      </c>
      <c r="W314" s="37">
        <v>130.80000000000001</v>
      </c>
      <c r="X314" s="37">
        <v>130.5</v>
      </c>
      <c r="Y314" s="37">
        <v>117.8</v>
      </c>
      <c r="Z314" s="37">
        <v>126.8</v>
      </c>
      <c r="AA314" s="37">
        <v>137.80000000000001</v>
      </c>
      <c r="AB314" s="37">
        <v>126.7</v>
      </c>
      <c r="AC314" s="37">
        <v>127.1</v>
      </c>
      <c r="AD314" s="37">
        <v>134</v>
      </c>
    </row>
    <row r="315" spans="1:30" x14ac:dyDescent="0.3">
      <c r="A315" s="11" t="s">
        <v>33</v>
      </c>
      <c r="B315" s="11">
        <v>2018</v>
      </c>
      <c r="C315" s="11" t="s">
        <v>37</v>
      </c>
      <c r="D315" s="37">
        <v>135</v>
      </c>
      <c r="E315" s="37">
        <v>144.30000000000001</v>
      </c>
      <c r="F315" s="37">
        <v>130.80000000000001</v>
      </c>
      <c r="G315" s="37">
        <v>140.30000000000001</v>
      </c>
      <c r="H315" s="37">
        <f t="shared" si="6"/>
        <v>140.30000000000001</v>
      </c>
      <c r="I315" s="37">
        <v>150.1</v>
      </c>
      <c r="J315" s="37">
        <v>127.6</v>
      </c>
      <c r="K315" s="37">
        <v>114</v>
      </c>
      <c r="L315" s="37">
        <v>110.6</v>
      </c>
      <c r="M315" s="37">
        <v>140.19999999999999</v>
      </c>
      <c r="N315" s="37">
        <v>126.5</v>
      </c>
      <c r="O315" s="37">
        <v>148.30000000000001</v>
      </c>
      <c r="P315" s="37">
        <v>135.69999999999999</v>
      </c>
      <c r="Q315" s="37">
        <v>159.19999999999999</v>
      </c>
      <c r="R315" s="37">
        <v>137.80000000000001</v>
      </c>
      <c r="S315" s="37">
        <v>127.4</v>
      </c>
      <c r="T315" s="37">
        <v>136.19999999999999</v>
      </c>
      <c r="U315" s="37">
        <v>142.9</v>
      </c>
      <c r="V315" s="37">
        <v>124.6</v>
      </c>
      <c r="W315" s="37">
        <v>131.80000000000001</v>
      </c>
      <c r="X315" s="37">
        <v>131.30000000000001</v>
      </c>
      <c r="Y315" s="37">
        <v>118.9</v>
      </c>
      <c r="Z315" s="37">
        <v>127.6</v>
      </c>
      <c r="AA315" s="37">
        <v>139.69999999999999</v>
      </c>
      <c r="AB315" s="37">
        <v>127.6</v>
      </c>
      <c r="AC315" s="37">
        <v>128.19999999999999</v>
      </c>
      <c r="AD315" s="37">
        <v>134.80000000000001</v>
      </c>
    </row>
    <row r="316" spans="1:30" x14ac:dyDescent="0.3">
      <c r="A316" s="11" t="s">
        <v>33</v>
      </c>
      <c r="B316" s="11">
        <v>2018</v>
      </c>
      <c r="C316" s="11" t="s">
        <v>38</v>
      </c>
      <c r="D316" s="37">
        <v>135</v>
      </c>
      <c r="E316" s="37">
        <v>148.19999999999999</v>
      </c>
      <c r="F316" s="37">
        <v>130.5</v>
      </c>
      <c r="G316" s="37">
        <v>140.69999999999999</v>
      </c>
      <c r="H316" s="37">
        <f t="shared" si="6"/>
        <v>140.69999999999999</v>
      </c>
      <c r="I316" s="37">
        <v>151.30000000000001</v>
      </c>
      <c r="J316" s="37">
        <v>131.4</v>
      </c>
      <c r="K316" s="37">
        <v>112.8</v>
      </c>
      <c r="L316" s="37">
        <v>105.3</v>
      </c>
      <c r="M316" s="37">
        <v>139.6</v>
      </c>
      <c r="N316" s="37">
        <v>126.6</v>
      </c>
      <c r="O316" s="37">
        <v>148.69999999999999</v>
      </c>
      <c r="P316" s="37">
        <v>136.4</v>
      </c>
      <c r="Q316" s="37">
        <v>160.30000000000001</v>
      </c>
      <c r="R316" s="37">
        <v>138.6</v>
      </c>
      <c r="S316" s="37">
        <v>127.9</v>
      </c>
      <c r="T316" s="37">
        <v>137</v>
      </c>
      <c r="U316" s="37">
        <v>143.19999999999999</v>
      </c>
      <c r="V316" s="37">
        <v>124.7</v>
      </c>
      <c r="W316" s="37">
        <v>132.5</v>
      </c>
      <c r="X316" s="37">
        <v>132</v>
      </c>
      <c r="Y316" s="37">
        <v>119.8</v>
      </c>
      <c r="Z316" s="37">
        <v>128</v>
      </c>
      <c r="AA316" s="37">
        <v>140.4</v>
      </c>
      <c r="AB316" s="37">
        <v>128.1</v>
      </c>
      <c r="AC316" s="37">
        <v>128.9</v>
      </c>
      <c r="AD316" s="37">
        <v>135.4</v>
      </c>
    </row>
    <row r="317" spans="1:30" x14ac:dyDescent="0.3">
      <c r="A317" s="11" t="s">
        <v>33</v>
      </c>
      <c r="B317" s="11">
        <v>2018</v>
      </c>
      <c r="C317" s="11" t="s">
        <v>39</v>
      </c>
      <c r="D317" s="37">
        <v>135.30000000000001</v>
      </c>
      <c r="E317" s="37">
        <v>149.69999999999999</v>
      </c>
      <c r="F317" s="37">
        <v>133.9</v>
      </c>
      <c r="G317" s="37">
        <v>140.80000000000001</v>
      </c>
      <c r="H317" s="37">
        <f t="shared" si="6"/>
        <v>140.80000000000001</v>
      </c>
      <c r="I317" s="37">
        <v>152.19999999999999</v>
      </c>
      <c r="J317" s="37">
        <v>144</v>
      </c>
      <c r="K317" s="37">
        <v>112.3</v>
      </c>
      <c r="L317" s="37">
        <v>108.4</v>
      </c>
      <c r="M317" s="37">
        <v>140</v>
      </c>
      <c r="N317" s="37">
        <v>126.7</v>
      </c>
      <c r="O317" s="37">
        <v>149</v>
      </c>
      <c r="P317" s="37">
        <v>138.4</v>
      </c>
      <c r="Q317" s="37">
        <v>161</v>
      </c>
      <c r="R317" s="37">
        <v>138.9</v>
      </c>
      <c r="S317" s="37">
        <v>128.69999999999999</v>
      </c>
      <c r="T317" s="37">
        <v>137.4</v>
      </c>
      <c r="U317" s="37">
        <v>142.5</v>
      </c>
      <c r="V317" s="37">
        <v>126.5</v>
      </c>
      <c r="W317" s="37">
        <v>133.1</v>
      </c>
      <c r="X317" s="37">
        <v>132.6</v>
      </c>
      <c r="Y317" s="37">
        <v>120.4</v>
      </c>
      <c r="Z317" s="37">
        <v>128.5</v>
      </c>
      <c r="AA317" s="37">
        <v>141.19999999999999</v>
      </c>
      <c r="AB317" s="37">
        <v>128.19999999999999</v>
      </c>
      <c r="AC317" s="37">
        <v>129.5</v>
      </c>
      <c r="AD317" s="37">
        <v>136.19999999999999</v>
      </c>
    </row>
    <row r="318" spans="1:30" x14ac:dyDescent="0.3">
      <c r="A318" s="11" t="s">
        <v>33</v>
      </c>
      <c r="B318" s="11">
        <v>2018</v>
      </c>
      <c r="C318" s="11" t="s">
        <v>40</v>
      </c>
      <c r="D318" s="37">
        <v>135.6</v>
      </c>
      <c r="E318" s="37">
        <v>148.6</v>
      </c>
      <c r="F318" s="37">
        <v>139.1</v>
      </c>
      <c r="G318" s="37">
        <v>141</v>
      </c>
      <c r="H318" s="37">
        <f t="shared" si="6"/>
        <v>141</v>
      </c>
      <c r="I318" s="37">
        <v>149.69999999999999</v>
      </c>
      <c r="J318" s="37">
        <v>159.19999999999999</v>
      </c>
      <c r="K318" s="37">
        <v>112.6</v>
      </c>
      <c r="L318" s="37">
        <v>111.8</v>
      </c>
      <c r="M318" s="37">
        <v>140.30000000000001</v>
      </c>
      <c r="N318" s="37">
        <v>126.8</v>
      </c>
      <c r="O318" s="37">
        <v>149.4</v>
      </c>
      <c r="P318" s="37">
        <v>140.30000000000001</v>
      </c>
      <c r="Q318" s="37">
        <v>161.4</v>
      </c>
      <c r="R318" s="37">
        <v>139.6</v>
      </c>
      <c r="S318" s="37">
        <v>128.9</v>
      </c>
      <c r="T318" s="37">
        <v>137.9</v>
      </c>
      <c r="U318" s="37">
        <v>143.6</v>
      </c>
      <c r="V318" s="37">
        <v>128.1</v>
      </c>
      <c r="W318" s="37">
        <v>133.6</v>
      </c>
      <c r="X318" s="37">
        <v>133.6</v>
      </c>
      <c r="Y318" s="37">
        <v>120.1</v>
      </c>
      <c r="Z318" s="37">
        <v>129</v>
      </c>
      <c r="AA318" s="37">
        <v>144</v>
      </c>
      <c r="AB318" s="37">
        <v>128.19999999999999</v>
      </c>
      <c r="AC318" s="37">
        <v>130.19999999999999</v>
      </c>
      <c r="AD318" s="37">
        <v>137.5</v>
      </c>
    </row>
    <row r="319" spans="1:30" x14ac:dyDescent="0.3">
      <c r="A319" s="11" t="s">
        <v>33</v>
      </c>
      <c r="B319" s="11">
        <v>2018</v>
      </c>
      <c r="C319" s="11" t="s">
        <v>41</v>
      </c>
      <c r="D319" s="37">
        <v>136.5</v>
      </c>
      <c r="E319" s="37">
        <v>146.4</v>
      </c>
      <c r="F319" s="37">
        <v>136.6</v>
      </c>
      <c r="G319" s="37">
        <v>141.19999999999999</v>
      </c>
      <c r="H319" s="37">
        <f t="shared" si="6"/>
        <v>141.19999999999999</v>
      </c>
      <c r="I319" s="37">
        <v>146.30000000000001</v>
      </c>
      <c r="J319" s="37">
        <v>157.30000000000001</v>
      </c>
      <c r="K319" s="37">
        <v>113.6</v>
      </c>
      <c r="L319" s="37">
        <v>113.3</v>
      </c>
      <c r="M319" s="37">
        <v>141.1</v>
      </c>
      <c r="N319" s="37">
        <v>127.4</v>
      </c>
      <c r="O319" s="37">
        <v>150.4</v>
      </c>
      <c r="P319" s="37">
        <v>140.1</v>
      </c>
      <c r="Q319" s="37">
        <v>162.1</v>
      </c>
      <c r="R319" s="37">
        <v>140</v>
      </c>
      <c r="S319" s="37">
        <v>129</v>
      </c>
      <c r="T319" s="37">
        <v>138.30000000000001</v>
      </c>
      <c r="U319" s="37">
        <v>144.6</v>
      </c>
      <c r="V319" s="37">
        <v>129.80000000000001</v>
      </c>
      <c r="W319" s="37">
        <v>134.4</v>
      </c>
      <c r="X319" s="37">
        <v>134.9</v>
      </c>
      <c r="Y319" s="37">
        <v>120.7</v>
      </c>
      <c r="Z319" s="37">
        <v>129.80000000000001</v>
      </c>
      <c r="AA319" s="37">
        <v>145.30000000000001</v>
      </c>
      <c r="AB319" s="37">
        <v>128.30000000000001</v>
      </c>
      <c r="AC319" s="37">
        <v>131</v>
      </c>
      <c r="AD319" s="37">
        <v>138</v>
      </c>
    </row>
    <row r="320" spans="1:30" x14ac:dyDescent="0.3">
      <c r="A320" s="11" t="s">
        <v>33</v>
      </c>
      <c r="B320" s="11">
        <v>2018</v>
      </c>
      <c r="C320" s="11" t="s">
        <v>42</v>
      </c>
      <c r="D320" s="37">
        <v>137</v>
      </c>
      <c r="E320" s="37">
        <v>143.1</v>
      </c>
      <c r="F320" s="37">
        <v>132.80000000000001</v>
      </c>
      <c r="G320" s="37">
        <v>141.5</v>
      </c>
      <c r="H320" s="37">
        <f t="shared" si="6"/>
        <v>141.5</v>
      </c>
      <c r="I320" s="37">
        <v>140</v>
      </c>
      <c r="J320" s="37">
        <v>151.30000000000001</v>
      </c>
      <c r="K320" s="37">
        <v>113.5</v>
      </c>
      <c r="L320" s="37">
        <v>112.3</v>
      </c>
      <c r="M320" s="37">
        <v>141.19999999999999</v>
      </c>
      <c r="N320" s="37">
        <v>127.7</v>
      </c>
      <c r="O320" s="37">
        <v>151.30000000000001</v>
      </c>
      <c r="P320" s="37">
        <v>138.9</v>
      </c>
      <c r="Q320" s="37">
        <v>163.30000000000001</v>
      </c>
      <c r="R320" s="37">
        <v>140.80000000000001</v>
      </c>
      <c r="S320" s="37">
        <v>129.30000000000001</v>
      </c>
      <c r="T320" s="37">
        <v>139.1</v>
      </c>
      <c r="U320" s="37">
        <v>145.30000000000001</v>
      </c>
      <c r="V320" s="37">
        <v>131.19999999999999</v>
      </c>
      <c r="W320" s="37">
        <v>134.9</v>
      </c>
      <c r="X320" s="37">
        <v>135.69999999999999</v>
      </c>
      <c r="Y320" s="37">
        <v>122.5</v>
      </c>
      <c r="Z320" s="37">
        <v>130.19999999999999</v>
      </c>
      <c r="AA320" s="37">
        <v>145.19999999999999</v>
      </c>
      <c r="AB320" s="37">
        <v>129.30000000000001</v>
      </c>
      <c r="AC320" s="37">
        <v>131.9</v>
      </c>
      <c r="AD320" s="37">
        <v>138.1</v>
      </c>
    </row>
    <row r="321" spans="1:30" x14ac:dyDescent="0.3">
      <c r="A321" s="11" t="s">
        <v>33</v>
      </c>
      <c r="B321" s="11">
        <v>2018</v>
      </c>
      <c r="C321" s="11" t="s">
        <v>43</v>
      </c>
      <c r="D321" s="37">
        <v>137.6</v>
      </c>
      <c r="E321" s="37">
        <v>144.9</v>
      </c>
      <c r="F321" s="37">
        <v>133.5</v>
      </c>
      <c r="G321" s="37">
        <v>141.5</v>
      </c>
      <c r="H321" s="37">
        <f t="shared" si="6"/>
        <v>141.5</v>
      </c>
      <c r="I321" s="37">
        <v>139.5</v>
      </c>
      <c r="J321" s="37">
        <v>153</v>
      </c>
      <c r="K321" s="37">
        <v>113.2</v>
      </c>
      <c r="L321" s="37">
        <v>112.8</v>
      </c>
      <c r="M321" s="37">
        <v>141.1</v>
      </c>
      <c r="N321" s="37">
        <v>127.6</v>
      </c>
      <c r="O321" s="37">
        <v>152</v>
      </c>
      <c r="P321" s="37">
        <v>139.4</v>
      </c>
      <c r="Q321" s="37">
        <v>164</v>
      </c>
      <c r="R321" s="37">
        <v>141.5</v>
      </c>
      <c r="S321" s="37">
        <v>129.80000000000001</v>
      </c>
      <c r="T321" s="37">
        <v>139.69999999999999</v>
      </c>
      <c r="U321" s="37">
        <v>146.30000000000001</v>
      </c>
      <c r="V321" s="37">
        <v>133.4</v>
      </c>
      <c r="W321" s="37">
        <v>135.1</v>
      </c>
      <c r="X321" s="37">
        <v>136.19999999999999</v>
      </c>
      <c r="Y321" s="37">
        <v>123.3</v>
      </c>
      <c r="Z321" s="37">
        <v>130.69999999999999</v>
      </c>
      <c r="AA321" s="37">
        <v>145.5</v>
      </c>
      <c r="AB321" s="37">
        <v>130.4</v>
      </c>
      <c r="AC321" s="37">
        <v>132.5</v>
      </c>
      <c r="AD321" s="37">
        <v>138.9</v>
      </c>
    </row>
    <row r="322" spans="1:30" x14ac:dyDescent="0.3">
      <c r="A322" s="11" t="s">
        <v>33</v>
      </c>
      <c r="B322" s="11">
        <v>2018</v>
      </c>
      <c r="C322" s="11" t="s">
        <v>45</v>
      </c>
      <c r="D322" s="37">
        <v>138.1</v>
      </c>
      <c r="E322" s="37">
        <v>146.30000000000001</v>
      </c>
      <c r="F322" s="37">
        <v>137.80000000000001</v>
      </c>
      <c r="G322" s="37">
        <v>141.6</v>
      </c>
      <c r="H322" s="37">
        <f t="shared" si="6"/>
        <v>141.6</v>
      </c>
      <c r="I322" s="37">
        <v>141.5</v>
      </c>
      <c r="J322" s="37">
        <v>145.19999999999999</v>
      </c>
      <c r="K322" s="37">
        <v>115.3</v>
      </c>
      <c r="L322" s="37">
        <v>112.5</v>
      </c>
      <c r="M322" s="37">
        <v>141.4</v>
      </c>
      <c r="N322" s="37">
        <v>128</v>
      </c>
      <c r="O322" s="37">
        <v>152.6</v>
      </c>
      <c r="P322" s="37">
        <v>139.1</v>
      </c>
      <c r="Q322" s="37">
        <v>164.4</v>
      </c>
      <c r="R322" s="37">
        <v>142.4</v>
      </c>
      <c r="S322" s="37">
        <v>130.19999999999999</v>
      </c>
      <c r="T322" s="37">
        <v>140.5</v>
      </c>
      <c r="U322" s="37">
        <v>146.9</v>
      </c>
      <c r="V322" s="37">
        <v>136.69999999999999</v>
      </c>
      <c r="W322" s="37">
        <v>135.80000000000001</v>
      </c>
      <c r="X322" s="37">
        <v>136.80000000000001</v>
      </c>
      <c r="Y322" s="37">
        <v>121.2</v>
      </c>
      <c r="Z322" s="37">
        <v>131.30000000000001</v>
      </c>
      <c r="AA322" s="37">
        <v>146.1</v>
      </c>
      <c r="AB322" s="37">
        <v>130.5</v>
      </c>
      <c r="AC322" s="37">
        <v>132.19999999999999</v>
      </c>
      <c r="AD322" s="37">
        <v>139</v>
      </c>
    </row>
    <row r="323" spans="1:30" x14ac:dyDescent="0.3">
      <c r="A323" s="11" t="s">
        <v>33</v>
      </c>
      <c r="B323" s="11">
        <v>2018</v>
      </c>
      <c r="C323" s="11" t="s">
        <v>46</v>
      </c>
      <c r="D323" s="37">
        <v>138.5</v>
      </c>
      <c r="E323" s="37">
        <v>147.80000000000001</v>
      </c>
      <c r="F323" s="37">
        <v>141.1</v>
      </c>
      <c r="G323" s="37">
        <v>141.6</v>
      </c>
      <c r="H323" s="37">
        <f t="shared" ref="H323:H324" si="7">IF(OR(G323="NA",  G323 = "-"),AVERAGE(G324:G325),G323)</f>
        <v>141.6</v>
      </c>
      <c r="I323" s="37">
        <v>138.5</v>
      </c>
      <c r="J323" s="37">
        <v>132.4</v>
      </c>
      <c r="K323" s="37">
        <v>117.5</v>
      </c>
      <c r="L323" s="37">
        <v>111</v>
      </c>
      <c r="M323" s="37">
        <v>141.5</v>
      </c>
      <c r="N323" s="37">
        <v>128.1</v>
      </c>
      <c r="O323" s="37">
        <v>152.9</v>
      </c>
      <c r="P323" s="37">
        <v>137.6</v>
      </c>
      <c r="Q323" s="37">
        <v>164.6</v>
      </c>
      <c r="R323" s="37">
        <v>142.69999999999999</v>
      </c>
      <c r="S323" s="37">
        <v>130.30000000000001</v>
      </c>
      <c r="T323" s="37">
        <v>140.80000000000001</v>
      </c>
      <c r="U323" s="37">
        <v>146.5</v>
      </c>
      <c r="V323" s="37">
        <v>132.4</v>
      </c>
      <c r="W323" s="37">
        <v>136.19999999999999</v>
      </c>
      <c r="X323" s="37">
        <v>137.30000000000001</v>
      </c>
      <c r="Y323" s="37">
        <v>118.8</v>
      </c>
      <c r="Z323" s="37">
        <v>131.69999999999999</v>
      </c>
      <c r="AA323" s="37">
        <v>146.5</v>
      </c>
      <c r="AB323" s="37">
        <v>130.80000000000001</v>
      </c>
      <c r="AC323" s="37">
        <v>131.69999999999999</v>
      </c>
      <c r="AD323" s="37">
        <v>138</v>
      </c>
    </row>
    <row r="324" spans="1:30" x14ac:dyDescent="0.3">
      <c r="A324" s="11" t="s">
        <v>33</v>
      </c>
      <c r="B324" s="11">
        <v>2019</v>
      </c>
      <c r="C324" s="11" t="s">
        <v>31</v>
      </c>
      <c r="D324" s="37">
        <v>138.30000000000001</v>
      </c>
      <c r="E324" s="37">
        <v>149.4</v>
      </c>
      <c r="F324" s="37">
        <v>143.5</v>
      </c>
      <c r="G324" s="37">
        <v>141.69999999999999</v>
      </c>
      <c r="H324" s="37">
        <f t="shared" si="7"/>
        <v>141.69999999999999</v>
      </c>
      <c r="I324" s="37">
        <v>135.19999999999999</v>
      </c>
      <c r="J324" s="37">
        <v>130.5</v>
      </c>
      <c r="K324" s="37">
        <v>118.2</v>
      </c>
      <c r="L324" s="37">
        <v>110.4</v>
      </c>
      <c r="M324" s="37">
        <v>140.4</v>
      </c>
      <c r="N324" s="37">
        <v>128.1</v>
      </c>
      <c r="O324" s="37">
        <v>153.19999999999999</v>
      </c>
      <c r="P324" s="37">
        <v>137.30000000000001</v>
      </c>
      <c r="Q324" s="37">
        <v>164.7</v>
      </c>
      <c r="R324" s="37">
        <v>143</v>
      </c>
      <c r="S324" s="37">
        <v>130.4</v>
      </c>
      <c r="T324" s="37">
        <v>141.1</v>
      </c>
      <c r="U324" s="37">
        <v>147.69999999999999</v>
      </c>
      <c r="V324" s="37">
        <v>128.6</v>
      </c>
      <c r="W324" s="37">
        <v>136.30000000000001</v>
      </c>
      <c r="X324" s="37">
        <v>137.80000000000001</v>
      </c>
      <c r="Y324" s="37">
        <v>118.6</v>
      </c>
      <c r="Z324" s="37">
        <v>131.9</v>
      </c>
      <c r="AA324" s="37">
        <v>146.6</v>
      </c>
      <c r="AB324" s="37">
        <v>131.69999999999999</v>
      </c>
      <c r="AC324" s="37">
        <v>131.80000000000001</v>
      </c>
      <c r="AD324" s="37">
        <v>138</v>
      </c>
    </row>
    <row r="325" spans="1:30" x14ac:dyDescent="0.3">
      <c r="A325" s="11" t="s">
        <v>33</v>
      </c>
      <c r="B325" s="11">
        <v>2019</v>
      </c>
      <c r="C325" s="11" t="s">
        <v>35</v>
      </c>
      <c r="D325" s="37">
        <v>139.4</v>
      </c>
      <c r="E325" s="37">
        <v>150.1</v>
      </c>
      <c r="F325" s="37">
        <v>145.30000000000001</v>
      </c>
      <c r="G325" s="37">
        <v>141.69999999999999</v>
      </c>
      <c r="H325" s="37">
        <f>IF(OR(G325="NA",  G325 = "-"),AVERAGE(G326:G328),G325)</f>
        <v>141.69999999999999</v>
      </c>
      <c r="I325" s="37">
        <v>137</v>
      </c>
      <c r="J325" s="37">
        <v>131.6</v>
      </c>
      <c r="K325" s="37">
        <v>119.9</v>
      </c>
      <c r="L325" s="37">
        <v>110.4</v>
      </c>
      <c r="M325" s="37">
        <v>140.80000000000001</v>
      </c>
      <c r="N325" s="37">
        <v>128.30000000000001</v>
      </c>
      <c r="O325" s="37">
        <v>153.5</v>
      </c>
      <c r="P325" s="37">
        <v>138</v>
      </c>
      <c r="Q325" s="37">
        <v>164.9</v>
      </c>
      <c r="R325" s="37">
        <v>143.30000000000001</v>
      </c>
      <c r="S325" s="37">
        <v>130.80000000000001</v>
      </c>
      <c r="T325" s="37">
        <v>141.4</v>
      </c>
      <c r="U325" s="37">
        <v>148.5</v>
      </c>
      <c r="V325" s="37">
        <v>127.1</v>
      </c>
      <c r="W325" s="37">
        <v>136.6</v>
      </c>
      <c r="X325" s="37">
        <v>138.5</v>
      </c>
      <c r="Y325" s="37">
        <v>119.2</v>
      </c>
      <c r="Z325" s="37">
        <v>132.19999999999999</v>
      </c>
      <c r="AA325" s="37">
        <v>146.6</v>
      </c>
      <c r="AB325" s="37">
        <v>133</v>
      </c>
      <c r="AC325" s="37">
        <v>132.4</v>
      </c>
      <c r="AD325" s="37">
        <v>138.6</v>
      </c>
    </row>
    <row r="326" spans="1:30" x14ac:dyDescent="0.3">
      <c r="A326" s="11" t="s">
        <v>33</v>
      </c>
      <c r="B326" s="11">
        <v>2019</v>
      </c>
      <c r="C326" s="11" t="s">
        <v>36</v>
      </c>
      <c r="D326" s="37">
        <v>139.69999999999999</v>
      </c>
      <c r="E326" s="37">
        <v>151.1</v>
      </c>
      <c r="F326" s="37">
        <v>142.9</v>
      </c>
      <c r="G326" s="37">
        <v>141.9</v>
      </c>
      <c r="H326" s="37">
        <f>IF(OR(G326="NA",  G326 = "-"),AVERAGE(G328:G329),G326)</f>
        <v>141.9</v>
      </c>
      <c r="I326" s="37">
        <v>139.4</v>
      </c>
      <c r="J326" s="37">
        <v>141.19999999999999</v>
      </c>
      <c r="K326" s="37">
        <v>120.7</v>
      </c>
      <c r="L326" s="37">
        <v>110.4</v>
      </c>
      <c r="M326" s="37">
        <v>140.69999999999999</v>
      </c>
      <c r="N326" s="37">
        <v>128.5</v>
      </c>
      <c r="O326" s="37">
        <v>153.9</v>
      </c>
      <c r="P326" s="37">
        <v>139.6</v>
      </c>
      <c r="Q326" s="37">
        <v>165.3</v>
      </c>
      <c r="R326" s="37">
        <v>143.5</v>
      </c>
      <c r="S326" s="37">
        <v>131.19999999999999</v>
      </c>
      <c r="T326" s="37">
        <v>141.6</v>
      </c>
      <c r="U326" s="37">
        <v>149</v>
      </c>
      <c r="V326" s="37">
        <v>128.80000000000001</v>
      </c>
      <c r="W326" s="37">
        <v>136.80000000000001</v>
      </c>
      <c r="X326" s="37">
        <v>139.19999999999999</v>
      </c>
      <c r="Y326" s="37">
        <v>119.9</v>
      </c>
      <c r="Z326" s="37">
        <v>133</v>
      </c>
      <c r="AA326" s="37">
        <v>146.69999999999999</v>
      </c>
      <c r="AB326" s="37">
        <v>132.5</v>
      </c>
      <c r="AC326" s="37">
        <v>132.80000000000001</v>
      </c>
      <c r="AD326" s="37">
        <v>139.5</v>
      </c>
    </row>
    <row r="327" spans="1:30" x14ac:dyDescent="0.3">
      <c r="A327" s="11" t="s">
        <v>33</v>
      </c>
      <c r="B327" s="11">
        <v>2019</v>
      </c>
      <c r="C327" s="11" t="s">
        <v>37</v>
      </c>
      <c r="D327" s="37">
        <f>AVERAGE(D328:D329)</f>
        <v>140.55000000000001</v>
      </c>
      <c r="E327" s="37">
        <f t="shared" ref="E327:AD327" si="8">AVERAGE(E328:E329)</f>
        <v>158.14999999999998</v>
      </c>
      <c r="F327" s="37">
        <f t="shared" si="8"/>
        <v>139.35000000000002</v>
      </c>
      <c r="G327" s="37">
        <f t="shared" si="8"/>
        <v>142.9</v>
      </c>
      <c r="H327" s="37">
        <f t="shared" si="8"/>
        <v>142.9</v>
      </c>
      <c r="I327" s="37">
        <f t="shared" si="8"/>
        <v>150.30000000000001</v>
      </c>
      <c r="J327" s="37">
        <f t="shared" si="8"/>
        <v>165.7</v>
      </c>
      <c r="K327" s="37">
        <f t="shared" si="8"/>
        <v>125.9</v>
      </c>
      <c r="L327" s="37">
        <f t="shared" si="8"/>
        <v>111.5</v>
      </c>
      <c r="M327" s="37">
        <f t="shared" si="8"/>
        <v>141</v>
      </c>
      <c r="N327" s="37">
        <f t="shared" si="8"/>
        <v>128.94999999999999</v>
      </c>
      <c r="O327" s="37">
        <f t="shared" si="8"/>
        <v>154.80000000000001</v>
      </c>
      <c r="P327" s="37">
        <f t="shared" si="8"/>
        <v>144.69999999999999</v>
      </c>
      <c r="Q327" s="37">
        <f t="shared" si="8"/>
        <v>166.45</v>
      </c>
      <c r="R327" s="37">
        <f t="shared" si="8"/>
        <v>144.15</v>
      </c>
      <c r="S327" s="37">
        <f t="shared" si="8"/>
        <v>131.69999999999999</v>
      </c>
      <c r="T327" s="37">
        <f t="shared" si="8"/>
        <v>142.30000000000001</v>
      </c>
      <c r="U327" s="37">
        <f t="shared" si="8"/>
        <v>149.75</v>
      </c>
      <c r="V327" s="37">
        <f t="shared" si="8"/>
        <v>129.94999999999999</v>
      </c>
      <c r="W327" s="37">
        <f t="shared" si="8"/>
        <v>137.30000000000001</v>
      </c>
      <c r="X327" s="37">
        <f t="shared" si="8"/>
        <v>140.05000000000001</v>
      </c>
      <c r="Y327" s="37">
        <f t="shared" si="8"/>
        <v>119.85</v>
      </c>
      <c r="Z327" s="37">
        <f t="shared" si="8"/>
        <v>134.15</v>
      </c>
      <c r="AA327" s="37">
        <f t="shared" si="8"/>
        <v>148.44999999999999</v>
      </c>
      <c r="AB327" s="37">
        <f t="shared" si="8"/>
        <v>133.14999999999998</v>
      </c>
      <c r="AC327" s="37">
        <f t="shared" si="8"/>
        <v>133.44999999999999</v>
      </c>
      <c r="AD327" s="37">
        <f t="shared" si="8"/>
        <v>141.80000000000001</v>
      </c>
    </row>
    <row r="328" spans="1:30" x14ac:dyDescent="0.3">
      <c r="A328" s="11" t="s">
        <v>33</v>
      </c>
      <c r="B328" s="11">
        <v>2019</v>
      </c>
      <c r="C328" s="11" t="s">
        <v>38</v>
      </c>
      <c r="D328" s="37">
        <v>140.4</v>
      </c>
      <c r="E328" s="37">
        <v>156.69999999999999</v>
      </c>
      <c r="F328" s="37">
        <v>138.30000000000001</v>
      </c>
      <c r="G328" s="37">
        <v>142.4</v>
      </c>
      <c r="H328" s="37">
        <f t="shared" ref="H328:H376" si="9">IF(OR(G328="NA",  G328 = "-"),AVERAGE(G329:G330),G328)</f>
        <v>142.4</v>
      </c>
      <c r="I328" s="37">
        <v>149.69999999999999</v>
      </c>
      <c r="J328" s="37">
        <v>161.6</v>
      </c>
      <c r="K328" s="37">
        <v>124.4</v>
      </c>
      <c r="L328" s="37">
        <v>111.2</v>
      </c>
      <c r="M328" s="37">
        <v>141</v>
      </c>
      <c r="N328" s="37">
        <v>128.9</v>
      </c>
      <c r="O328" s="37">
        <v>154.5</v>
      </c>
      <c r="P328" s="37">
        <v>143.80000000000001</v>
      </c>
      <c r="Q328" s="37">
        <v>166.2</v>
      </c>
      <c r="R328" s="37">
        <v>144</v>
      </c>
      <c r="S328" s="37">
        <v>131.69999999999999</v>
      </c>
      <c r="T328" s="37">
        <v>142.19999999999999</v>
      </c>
      <c r="U328" s="37">
        <v>150.1</v>
      </c>
      <c r="V328" s="37">
        <v>129.4</v>
      </c>
      <c r="W328" s="37">
        <v>137.19999999999999</v>
      </c>
      <c r="X328" s="37">
        <v>139.80000000000001</v>
      </c>
      <c r="Y328" s="37">
        <v>120.1</v>
      </c>
      <c r="Z328" s="37">
        <v>134</v>
      </c>
      <c r="AA328" s="37">
        <v>148</v>
      </c>
      <c r="AB328" s="37">
        <v>132.6</v>
      </c>
      <c r="AC328" s="37">
        <v>133.30000000000001</v>
      </c>
      <c r="AD328" s="37">
        <v>141.5</v>
      </c>
    </row>
    <row r="329" spans="1:30" x14ac:dyDescent="0.3">
      <c r="A329" s="11" t="s">
        <v>33</v>
      </c>
      <c r="B329" s="11">
        <v>2019</v>
      </c>
      <c r="C329" s="11" t="s">
        <v>39</v>
      </c>
      <c r="D329" s="37">
        <v>140.69999999999999</v>
      </c>
      <c r="E329" s="37">
        <v>159.6</v>
      </c>
      <c r="F329" s="37">
        <v>140.4</v>
      </c>
      <c r="G329" s="37">
        <v>143.4</v>
      </c>
      <c r="H329" s="37">
        <f t="shared" si="9"/>
        <v>143.4</v>
      </c>
      <c r="I329" s="37">
        <v>150.9</v>
      </c>
      <c r="J329" s="37">
        <v>169.8</v>
      </c>
      <c r="K329" s="37">
        <v>127.4</v>
      </c>
      <c r="L329" s="37">
        <v>111.8</v>
      </c>
      <c r="M329" s="37">
        <v>141</v>
      </c>
      <c r="N329" s="37">
        <v>129</v>
      </c>
      <c r="O329" s="37">
        <v>155.1</v>
      </c>
      <c r="P329" s="37">
        <v>145.6</v>
      </c>
      <c r="Q329" s="37">
        <v>166.7</v>
      </c>
      <c r="R329" s="37">
        <v>144.30000000000001</v>
      </c>
      <c r="S329" s="37">
        <v>131.69999999999999</v>
      </c>
      <c r="T329" s="37">
        <v>142.4</v>
      </c>
      <c r="U329" s="37">
        <v>149.4</v>
      </c>
      <c r="V329" s="37">
        <v>130.5</v>
      </c>
      <c r="W329" s="37">
        <v>137.4</v>
      </c>
      <c r="X329" s="37">
        <v>140.30000000000001</v>
      </c>
      <c r="Y329" s="37">
        <v>119.6</v>
      </c>
      <c r="Z329" s="37">
        <v>134.30000000000001</v>
      </c>
      <c r="AA329" s="37">
        <v>148.9</v>
      </c>
      <c r="AB329" s="37">
        <v>133.69999999999999</v>
      </c>
      <c r="AC329" s="37">
        <v>133.6</v>
      </c>
      <c r="AD329" s="37">
        <v>142.1</v>
      </c>
    </row>
    <row r="330" spans="1:30" x14ac:dyDescent="0.3">
      <c r="A330" s="11" t="s">
        <v>33</v>
      </c>
      <c r="B330" s="11">
        <v>2019</v>
      </c>
      <c r="C330" s="11" t="s">
        <v>40</v>
      </c>
      <c r="D330" s="37">
        <v>141.4</v>
      </c>
      <c r="E330" s="37">
        <v>160.19999999999999</v>
      </c>
      <c r="F330" s="37">
        <v>142.5</v>
      </c>
      <c r="G330" s="37">
        <v>144.1</v>
      </c>
      <c r="H330" s="37">
        <f t="shared" si="9"/>
        <v>144.1</v>
      </c>
      <c r="I330" s="37">
        <v>154.69999999999999</v>
      </c>
      <c r="J330" s="37">
        <v>180.1</v>
      </c>
      <c r="K330" s="37">
        <v>128.9</v>
      </c>
      <c r="L330" s="37">
        <v>111.8</v>
      </c>
      <c r="M330" s="37">
        <v>141.6</v>
      </c>
      <c r="N330" s="37">
        <v>129.5</v>
      </c>
      <c r="O330" s="37">
        <v>155.6</v>
      </c>
      <c r="P330" s="37">
        <v>147.69999999999999</v>
      </c>
      <c r="Q330" s="37">
        <v>167.2</v>
      </c>
      <c r="R330" s="37">
        <v>144.69999999999999</v>
      </c>
      <c r="S330" s="37">
        <v>131.9</v>
      </c>
      <c r="T330" s="37">
        <v>142.69999999999999</v>
      </c>
      <c r="U330" s="37">
        <v>150.6</v>
      </c>
      <c r="V330" s="37">
        <v>127</v>
      </c>
      <c r="W330" s="37">
        <v>137.69999999999999</v>
      </c>
      <c r="X330" s="37">
        <v>140.80000000000001</v>
      </c>
      <c r="Y330" s="37">
        <v>120.6</v>
      </c>
      <c r="Z330" s="37">
        <v>135</v>
      </c>
      <c r="AA330" s="37">
        <v>150.4</v>
      </c>
      <c r="AB330" s="37">
        <v>135.1</v>
      </c>
      <c r="AC330" s="37">
        <v>134.5</v>
      </c>
      <c r="AD330" s="37">
        <v>143.30000000000001</v>
      </c>
    </row>
    <row r="331" spans="1:30" x14ac:dyDescent="0.3">
      <c r="A331" s="11" t="s">
        <v>33</v>
      </c>
      <c r="B331" s="11">
        <v>2019</v>
      </c>
      <c r="C331" s="11" t="s">
        <v>41</v>
      </c>
      <c r="D331" s="37">
        <v>142.1</v>
      </c>
      <c r="E331" s="37">
        <v>158.30000000000001</v>
      </c>
      <c r="F331" s="37">
        <v>140.80000000000001</v>
      </c>
      <c r="G331" s="37">
        <v>144.9</v>
      </c>
      <c r="H331" s="37">
        <f t="shared" si="9"/>
        <v>144.9</v>
      </c>
      <c r="I331" s="37">
        <v>153.9</v>
      </c>
      <c r="J331" s="37">
        <v>189.1</v>
      </c>
      <c r="K331" s="37">
        <v>129.80000000000001</v>
      </c>
      <c r="L331" s="37">
        <v>112.7</v>
      </c>
      <c r="M331" s="37">
        <v>142.5</v>
      </c>
      <c r="N331" s="37">
        <v>129.80000000000001</v>
      </c>
      <c r="O331" s="37">
        <v>156.19999999999999</v>
      </c>
      <c r="P331" s="37">
        <v>149.1</v>
      </c>
      <c r="Q331" s="37">
        <v>167.9</v>
      </c>
      <c r="R331" s="37">
        <v>145</v>
      </c>
      <c r="S331" s="37">
        <v>132.19999999999999</v>
      </c>
      <c r="T331" s="37">
        <v>143</v>
      </c>
      <c r="U331" s="37">
        <v>151.6</v>
      </c>
      <c r="V331" s="37">
        <v>125.5</v>
      </c>
      <c r="W331" s="37">
        <v>138.1</v>
      </c>
      <c r="X331" s="37">
        <v>141.5</v>
      </c>
      <c r="Y331" s="37">
        <v>120.8</v>
      </c>
      <c r="Z331" s="37">
        <v>135.4</v>
      </c>
      <c r="AA331" s="37">
        <v>151.5</v>
      </c>
      <c r="AB331" s="37">
        <v>137.80000000000001</v>
      </c>
      <c r="AC331" s="37">
        <v>135.30000000000001</v>
      </c>
      <c r="AD331" s="37">
        <v>144.19999999999999</v>
      </c>
    </row>
    <row r="332" spans="1:30" x14ac:dyDescent="0.3">
      <c r="A332" s="11" t="s">
        <v>33</v>
      </c>
      <c r="B332" s="11">
        <v>2019</v>
      </c>
      <c r="C332" s="11" t="s">
        <v>42</v>
      </c>
      <c r="D332" s="37">
        <v>142.69999999999999</v>
      </c>
      <c r="E332" s="37">
        <v>158.69999999999999</v>
      </c>
      <c r="F332" s="37">
        <v>141.6</v>
      </c>
      <c r="G332" s="37">
        <v>144.9</v>
      </c>
      <c r="H332" s="37">
        <f t="shared" si="9"/>
        <v>144.9</v>
      </c>
      <c r="I332" s="37">
        <v>149.80000000000001</v>
      </c>
      <c r="J332" s="37">
        <v>192.4</v>
      </c>
      <c r="K332" s="37">
        <v>130.30000000000001</v>
      </c>
      <c r="L332" s="37">
        <v>114</v>
      </c>
      <c r="M332" s="37">
        <v>143.80000000000001</v>
      </c>
      <c r="N332" s="37">
        <v>130</v>
      </c>
      <c r="O332" s="37">
        <v>156.4</v>
      </c>
      <c r="P332" s="37">
        <v>149.5</v>
      </c>
      <c r="Q332" s="37">
        <v>168.6</v>
      </c>
      <c r="R332" s="37">
        <v>145.30000000000001</v>
      </c>
      <c r="S332" s="37">
        <v>132.19999999999999</v>
      </c>
      <c r="T332" s="37">
        <v>143.30000000000001</v>
      </c>
      <c r="U332" s="37">
        <v>152.19999999999999</v>
      </c>
      <c r="V332" s="37">
        <v>126.6</v>
      </c>
      <c r="W332" s="37">
        <v>138.30000000000001</v>
      </c>
      <c r="X332" s="37">
        <v>141.9</v>
      </c>
      <c r="Y332" s="37">
        <v>121.2</v>
      </c>
      <c r="Z332" s="37">
        <v>135.9</v>
      </c>
      <c r="AA332" s="37">
        <v>151.6</v>
      </c>
      <c r="AB332" s="37">
        <v>139</v>
      </c>
      <c r="AC332" s="37">
        <v>135.69999999999999</v>
      </c>
      <c r="AD332" s="37">
        <v>144.69999999999999</v>
      </c>
    </row>
    <row r="333" spans="1:30" x14ac:dyDescent="0.3">
      <c r="A333" s="11" t="s">
        <v>33</v>
      </c>
      <c r="B333" s="11">
        <v>2019</v>
      </c>
      <c r="C333" s="11" t="s">
        <v>43</v>
      </c>
      <c r="D333" s="37">
        <v>143.5</v>
      </c>
      <c r="E333" s="37">
        <v>159.80000000000001</v>
      </c>
      <c r="F333" s="37">
        <v>144.69999999999999</v>
      </c>
      <c r="G333" s="37">
        <v>145.6</v>
      </c>
      <c r="H333" s="37">
        <f t="shared" si="9"/>
        <v>145.6</v>
      </c>
      <c r="I333" s="37">
        <v>150.6</v>
      </c>
      <c r="J333" s="37">
        <v>207.2</v>
      </c>
      <c r="K333" s="37">
        <v>131.19999999999999</v>
      </c>
      <c r="L333" s="37">
        <v>114.8</v>
      </c>
      <c r="M333" s="37">
        <v>145.19999999999999</v>
      </c>
      <c r="N333" s="37">
        <v>130.19999999999999</v>
      </c>
      <c r="O333" s="37">
        <v>156.80000000000001</v>
      </c>
      <c r="P333" s="37">
        <v>151.9</v>
      </c>
      <c r="Q333" s="37">
        <v>169.3</v>
      </c>
      <c r="R333" s="37">
        <v>145.9</v>
      </c>
      <c r="S333" s="37">
        <v>132.4</v>
      </c>
      <c r="T333" s="37">
        <v>143.9</v>
      </c>
      <c r="U333" s="37">
        <v>153</v>
      </c>
      <c r="V333" s="37">
        <v>128.9</v>
      </c>
      <c r="W333" s="37">
        <v>138.69999999999999</v>
      </c>
      <c r="X333" s="37">
        <v>142.4</v>
      </c>
      <c r="Y333" s="37">
        <v>121.5</v>
      </c>
      <c r="Z333" s="37">
        <v>136.19999999999999</v>
      </c>
      <c r="AA333" s="37">
        <v>151.69999999999999</v>
      </c>
      <c r="AB333" s="37">
        <v>139.5</v>
      </c>
      <c r="AC333" s="37">
        <v>136</v>
      </c>
      <c r="AD333" s="37">
        <v>146</v>
      </c>
    </row>
    <row r="334" spans="1:30" x14ac:dyDescent="0.3">
      <c r="A334" s="11" t="s">
        <v>33</v>
      </c>
      <c r="B334" s="11">
        <v>2019</v>
      </c>
      <c r="C334" s="11" t="s">
        <v>45</v>
      </c>
      <c r="D334" s="37">
        <v>144.1</v>
      </c>
      <c r="E334" s="37">
        <v>162.4</v>
      </c>
      <c r="F334" s="37">
        <v>148.4</v>
      </c>
      <c r="G334" s="37">
        <v>145.9</v>
      </c>
      <c r="H334" s="37">
        <f t="shared" si="9"/>
        <v>145.9</v>
      </c>
      <c r="I334" s="37">
        <v>148.80000000000001</v>
      </c>
      <c r="J334" s="37">
        <v>215.7</v>
      </c>
      <c r="K334" s="37">
        <v>134.6</v>
      </c>
      <c r="L334" s="37">
        <v>115</v>
      </c>
      <c r="M334" s="37">
        <v>146.30000000000001</v>
      </c>
      <c r="N334" s="37">
        <v>130.5</v>
      </c>
      <c r="O334" s="37">
        <v>157.19999999999999</v>
      </c>
      <c r="P334" s="37">
        <v>153.6</v>
      </c>
      <c r="Q334" s="37">
        <v>169.9</v>
      </c>
      <c r="R334" s="37">
        <v>146.30000000000001</v>
      </c>
      <c r="S334" s="37">
        <v>132.6</v>
      </c>
      <c r="T334" s="37">
        <v>144.19999999999999</v>
      </c>
      <c r="U334" s="37">
        <v>153.5</v>
      </c>
      <c r="V334" s="37">
        <v>132.19999999999999</v>
      </c>
      <c r="W334" s="37">
        <v>139.1</v>
      </c>
      <c r="X334" s="37">
        <v>142.80000000000001</v>
      </c>
      <c r="Y334" s="37">
        <v>121.7</v>
      </c>
      <c r="Z334" s="37">
        <v>136.69999999999999</v>
      </c>
      <c r="AA334" s="37">
        <v>151.80000000000001</v>
      </c>
      <c r="AB334" s="37">
        <v>139.80000000000001</v>
      </c>
      <c r="AC334" s="37">
        <v>136.30000000000001</v>
      </c>
      <c r="AD334" s="37">
        <v>147</v>
      </c>
    </row>
    <row r="335" spans="1:30" x14ac:dyDescent="0.3">
      <c r="A335" s="11" t="s">
        <v>33</v>
      </c>
      <c r="B335" s="11">
        <v>2019</v>
      </c>
      <c r="C335" s="11" t="s">
        <v>46</v>
      </c>
      <c r="D335" s="37">
        <v>144.9</v>
      </c>
      <c r="E335" s="37">
        <v>164.5</v>
      </c>
      <c r="F335" s="37">
        <v>153.69999999999999</v>
      </c>
      <c r="G335" s="37">
        <v>147.5</v>
      </c>
      <c r="H335" s="37">
        <f t="shared" si="9"/>
        <v>147.5</v>
      </c>
      <c r="I335" s="37">
        <v>147.19999999999999</v>
      </c>
      <c r="J335" s="37">
        <v>231.5</v>
      </c>
      <c r="K335" s="37">
        <v>137.19999999999999</v>
      </c>
      <c r="L335" s="37">
        <v>114.7</v>
      </c>
      <c r="M335" s="37">
        <v>148</v>
      </c>
      <c r="N335" s="37">
        <v>130.80000000000001</v>
      </c>
      <c r="O335" s="37">
        <v>157.69999999999999</v>
      </c>
      <c r="P335" s="37">
        <v>156.30000000000001</v>
      </c>
      <c r="Q335" s="37">
        <v>170.4</v>
      </c>
      <c r="R335" s="37">
        <v>146.80000000000001</v>
      </c>
      <c r="S335" s="37">
        <v>132.80000000000001</v>
      </c>
      <c r="T335" s="37">
        <v>144.6</v>
      </c>
      <c r="U335" s="37">
        <v>152.80000000000001</v>
      </c>
      <c r="V335" s="37">
        <v>133.6</v>
      </c>
      <c r="W335" s="37">
        <v>139.80000000000001</v>
      </c>
      <c r="X335" s="37">
        <v>143.19999999999999</v>
      </c>
      <c r="Y335" s="37">
        <v>125.2</v>
      </c>
      <c r="Z335" s="37">
        <v>136.80000000000001</v>
      </c>
      <c r="AA335" s="37">
        <v>151.9</v>
      </c>
      <c r="AB335" s="37">
        <v>140.19999999999999</v>
      </c>
      <c r="AC335" s="37">
        <v>137.69999999999999</v>
      </c>
      <c r="AD335" s="37">
        <v>148.30000000000001</v>
      </c>
    </row>
    <row r="336" spans="1:30" x14ac:dyDescent="0.3">
      <c r="A336" s="11" t="s">
        <v>33</v>
      </c>
      <c r="B336" s="11">
        <v>2020</v>
      </c>
      <c r="C336" s="11" t="s">
        <v>31</v>
      </c>
      <c r="D336" s="37">
        <v>145.6</v>
      </c>
      <c r="E336" s="37">
        <v>167.6</v>
      </c>
      <c r="F336" s="37">
        <v>157</v>
      </c>
      <c r="G336" s="37">
        <v>149.30000000000001</v>
      </c>
      <c r="H336" s="37">
        <f t="shared" si="9"/>
        <v>149.30000000000001</v>
      </c>
      <c r="I336" s="37">
        <v>144.4</v>
      </c>
      <c r="J336" s="37">
        <v>207.8</v>
      </c>
      <c r="K336" s="37">
        <v>139.1</v>
      </c>
      <c r="L336" s="37">
        <v>114.8</v>
      </c>
      <c r="M336" s="37">
        <v>149.5</v>
      </c>
      <c r="N336" s="37">
        <v>131.1</v>
      </c>
      <c r="O336" s="37">
        <v>158.5</v>
      </c>
      <c r="P336" s="37">
        <v>154.4</v>
      </c>
      <c r="Q336" s="37">
        <v>170.8</v>
      </c>
      <c r="R336" s="37">
        <v>147</v>
      </c>
      <c r="S336" s="37">
        <v>133.19999999999999</v>
      </c>
      <c r="T336" s="37">
        <v>144.9</v>
      </c>
      <c r="U336" s="37">
        <v>153.9</v>
      </c>
      <c r="V336" s="37">
        <v>135.1</v>
      </c>
      <c r="W336" s="37">
        <v>140.1</v>
      </c>
      <c r="X336" s="37">
        <v>143.80000000000001</v>
      </c>
      <c r="Y336" s="37">
        <v>126.1</v>
      </c>
      <c r="Z336" s="37">
        <v>137.19999999999999</v>
      </c>
      <c r="AA336" s="37">
        <v>152.1</v>
      </c>
      <c r="AB336" s="37">
        <v>142.1</v>
      </c>
      <c r="AC336" s="37">
        <v>138.4</v>
      </c>
      <c r="AD336" s="37">
        <v>148.19999999999999</v>
      </c>
    </row>
    <row r="337" spans="1:30" x14ac:dyDescent="0.3">
      <c r="A337" s="11" t="s">
        <v>33</v>
      </c>
      <c r="B337" s="11">
        <v>2020</v>
      </c>
      <c r="C337" s="11" t="s">
        <v>35</v>
      </c>
      <c r="D337" s="37">
        <v>146.19999999999999</v>
      </c>
      <c r="E337" s="37">
        <v>167.6</v>
      </c>
      <c r="F337" s="37">
        <v>153.1</v>
      </c>
      <c r="G337" s="37">
        <v>150.69999999999999</v>
      </c>
      <c r="H337" s="37">
        <f t="shared" si="9"/>
        <v>150.69999999999999</v>
      </c>
      <c r="I337" s="37">
        <v>143.1</v>
      </c>
      <c r="J337" s="37">
        <v>181.7</v>
      </c>
      <c r="K337" s="37">
        <v>139.6</v>
      </c>
      <c r="L337" s="37">
        <v>114.6</v>
      </c>
      <c r="M337" s="37">
        <v>150.4</v>
      </c>
      <c r="N337" s="37">
        <v>131.5</v>
      </c>
      <c r="O337" s="37">
        <v>159</v>
      </c>
      <c r="P337" s="37">
        <v>151.69999999999999</v>
      </c>
      <c r="Q337" s="37">
        <v>172</v>
      </c>
      <c r="R337" s="37">
        <v>147.30000000000001</v>
      </c>
      <c r="S337" s="37">
        <v>133.5</v>
      </c>
      <c r="T337" s="37">
        <v>145.19999999999999</v>
      </c>
      <c r="U337" s="37">
        <v>154.80000000000001</v>
      </c>
      <c r="V337" s="37">
        <v>138.9</v>
      </c>
      <c r="W337" s="37">
        <v>140.4</v>
      </c>
      <c r="X337" s="37">
        <v>144.4</v>
      </c>
      <c r="Y337" s="37">
        <v>125.2</v>
      </c>
      <c r="Z337" s="37">
        <v>137.69999999999999</v>
      </c>
      <c r="AA337" s="37">
        <v>152.19999999999999</v>
      </c>
      <c r="AB337" s="37">
        <v>143.5</v>
      </c>
      <c r="AC337" s="37">
        <v>138.4</v>
      </c>
      <c r="AD337" s="37">
        <v>147.69999999999999</v>
      </c>
    </row>
    <row r="338" spans="1:30" x14ac:dyDescent="0.3">
      <c r="A338" s="11" t="s">
        <v>33</v>
      </c>
      <c r="B338" s="11">
        <v>2020</v>
      </c>
      <c r="C338" s="11" t="s">
        <v>36</v>
      </c>
      <c r="D338" s="37">
        <v>146.5</v>
      </c>
      <c r="E338" s="37">
        <v>167.5</v>
      </c>
      <c r="F338" s="37">
        <v>148.9</v>
      </c>
      <c r="G338" s="37">
        <v>151.1</v>
      </c>
      <c r="H338" s="37">
        <f t="shared" si="9"/>
        <v>151.1</v>
      </c>
      <c r="I338" s="37">
        <v>143.30000000000001</v>
      </c>
      <c r="J338" s="37">
        <v>167</v>
      </c>
      <c r="K338" s="37">
        <v>139.69999999999999</v>
      </c>
      <c r="L338" s="37">
        <v>114.4</v>
      </c>
      <c r="M338" s="37">
        <v>151.5</v>
      </c>
      <c r="N338" s="37">
        <v>131.9</v>
      </c>
      <c r="O338" s="37">
        <v>159.1</v>
      </c>
      <c r="P338" s="37">
        <v>150.1</v>
      </c>
      <c r="Q338" s="37">
        <v>173.3</v>
      </c>
      <c r="R338" s="37">
        <v>147.69999999999999</v>
      </c>
      <c r="S338" s="37">
        <v>133.80000000000001</v>
      </c>
      <c r="T338" s="37">
        <v>145.6</v>
      </c>
      <c r="U338" s="37">
        <v>154.5</v>
      </c>
      <c r="V338" s="37">
        <v>141.4</v>
      </c>
      <c r="W338" s="37">
        <v>140.80000000000001</v>
      </c>
      <c r="X338" s="37">
        <v>145</v>
      </c>
      <c r="Y338" s="37">
        <v>124.6</v>
      </c>
      <c r="Z338" s="37">
        <v>137.9</v>
      </c>
      <c r="AA338" s="37">
        <v>152.5</v>
      </c>
      <c r="AB338" s="37">
        <v>145.30000000000001</v>
      </c>
      <c r="AC338" s="37">
        <v>138.69999999999999</v>
      </c>
      <c r="AD338" s="37">
        <v>147.30000000000001</v>
      </c>
    </row>
    <row r="339" spans="1:30" x14ac:dyDescent="0.3">
      <c r="A339" s="11" t="s">
        <v>33</v>
      </c>
      <c r="B339" s="11">
        <v>2020</v>
      </c>
      <c r="C339" s="11" t="s">
        <v>37</v>
      </c>
      <c r="D339" s="37">
        <v>151.80000000000001</v>
      </c>
      <c r="E339" s="37">
        <v>197</v>
      </c>
      <c r="F339" s="37">
        <v>151.9</v>
      </c>
      <c r="G339" s="37">
        <v>155.5</v>
      </c>
      <c r="H339" s="37">
        <f t="shared" si="9"/>
        <v>155.5</v>
      </c>
      <c r="I339" s="37">
        <v>152.9</v>
      </c>
      <c r="J339" s="37">
        <v>180</v>
      </c>
      <c r="K339" s="37">
        <v>150.80000000000001</v>
      </c>
      <c r="L339" s="37">
        <v>121.2</v>
      </c>
      <c r="M339" s="37">
        <v>154</v>
      </c>
      <c r="N339" s="37">
        <v>133.5</v>
      </c>
      <c r="O339" s="37">
        <v>161.69999999999999</v>
      </c>
      <c r="P339" s="37">
        <v>153.5</v>
      </c>
      <c r="Q339" s="37">
        <v>186.7</v>
      </c>
      <c r="R339" s="37">
        <v>149.1</v>
      </c>
      <c r="S339" s="37">
        <v>136.6</v>
      </c>
      <c r="T339" s="37">
        <v>147.19999999999999</v>
      </c>
      <c r="U339" s="37">
        <v>155.6</v>
      </c>
      <c r="V339" s="37">
        <v>137.1</v>
      </c>
      <c r="W339" s="37">
        <v>140.4</v>
      </c>
      <c r="X339" s="37">
        <v>144.80000000000001</v>
      </c>
      <c r="Y339" s="37">
        <v>129.30000000000001</v>
      </c>
      <c r="Z339" s="37">
        <v>144.5</v>
      </c>
      <c r="AA339" s="37">
        <v>152.5</v>
      </c>
      <c r="AB339" s="37">
        <v>152.19999999999999</v>
      </c>
      <c r="AC339" s="37">
        <v>142</v>
      </c>
      <c r="AD339" s="37">
        <v>150.80000000000001</v>
      </c>
    </row>
    <row r="340" spans="1:30" x14ac:dyDescent="0.3">
      <c r="A340" s="11" t="s">
        <v>33</v>
      </c>
      <c r="B340" s="11">
        <v>2020</v>
      </c>
      <c r="C340" s="11" t="s">
        <v>38</v>
      </c>
      <c r="D340" s="37">
        <v>152.69999999999999</v>
      </c>
      <c r="E340" s="37">
        <v>197</v>
      </c>
      <c r="F340" s="37">
        <v>154.6</v>
      </c>
      <c r="G340" s="37">
        <v>153.4</v>
      </c>
      <c r="H340" s="37">
        <f t="shared" si="9"/>
        <v>153.4</v>
      </c>
      <c r="I340" s="37">
        <v>151.80000000000001</v>
      </c>
      <c r="J340" s="37" t="s">
        <v>32</v>
      </c>
      <c r="K340" s="37">
        <v>152</v>
      </c>
      <c r="L340" s="37">
        <v>116.3</v>
      </c>
      <c r="M340" s="37">
        <v>158.80000000000001</v>
      </c>
      <c r="N340" s="37">
        <v>135.6</v>
      </c>
      <c r="O340" s="37">
        <v>161.69999999999999</v>
      </c>
      <c r="P340" s="37">
        <v>157</v>
      </c>
      <c r="Q340" s="37">
        <v>186.7</v>
      </c>
      <c r="R340" s="37">
        <v>149.1</v>
      </c>
      <c r="S340" s="37">
        <v>136.6</v>
      </c>
      <c r="T340" s="37">
        <v>147.19999999999999</v>
      </c>
      <c r="U340" s="37">
        <v>154.69999999999999</v>
      </c>
      <c r="V340" s="37">
        <v>137.1</v>
      </c>
      <c r="W340" s="37">
        <v>140.4</v>
      </c>
      <c r="X340" s="37">
        <v>148.1</v>
      </c>
      <c r="Y340" s="37">
        <v>129.30000000000001</v>
      </c>
      <c r="Z340" s="37">
        <v>144.5</v>
      </c>
      <c r="AA340" s="37">
        <v>152.5</v>
      </c>
      <c r="AB340" s="37">
        <v>152.19999999999999</v>
      </c>
      <c r="AC340" s="37">
        <v>142</v>
      </c>
      <c r="AD340" s="37">
        <v>150.80000000000001</v>
      </c>
    </row>
    <row r="341" spans="1:30" x14ac:dyDescent="0.3">
      <c r="A341" s="11" t="s">
        <v>33</v>
      </c>
      <c r="B341" s="11">
        <v>2020</v>
      </c>
      <c r="C341" s="11" t="s">
        <v>39</v>
      </c>
      <c r="D341" s="37">
        <v>152.69999999999999</v>
      </c>
      <c r="E341" s="37">
        <v>197</v>
      </c>
      <c r="F341" s="37">
        <v>154.6</v>
      </c>
      <c r="G341" s="37">
        <v>153.4</v>
      </c>
      <c r="H341" s="37">
        <f t="shared" si="9"/>
        <v>153.4</v>
      </c>
      <c r="I341" s="37">
        <v>151.80000000000001</v>
      </c>
      <c r="J341" s="37">
        <v>171.2</v>
      </c>
      <c r="K341" s="37">
        <v>152</v>
      </c>
      <c r="L341" s="37">
        <v>116.3</v>
      </c>
      <c r="M341" s="37">
        <v>158.80000000000001</v>
      </c>
      <c r="N341" s="37">
        <v>135.6</v>
      </c>
      <c r="O341" s="37">
        <v>161.69999999999999</v>
      </c>
      <c r="P341" s="37">
        <v>157</v>
      </c>
      <c r="Q341" s="37">
        <v>186.7</v>
      </c>
      <c r="R341" s="37">
        <v>149.1</v>
      </c>
      <c r="S341" s="37">
        <v>136.6</v>
      </c>
      <c r="T341" s="37">
        <v>147.19999999999999</v>
      </c>
      <c r="U341" s="37">
        <v>154.69999999999999</v>
      </c>
      <c r="V341" s="37">
        <v>137.1</v>
      </c>
      <c r="W341" s="37">
        <v>140.4</v>
      </c>
      <c r="X341" s="37">
        <v>148.1</v>
      </c>
      <c r="Y341" s="37">
        <v>129.30000000000001</v>
      </c>
      <c r="Z341" s="37">
        <v>144.5</v>
      </c>
      <c r="AA341" s="37">
        <v>152.5</v>
      </c>
      <c r="AB341" s="37">
        <v>152.19999999999999</v>
      </c>
      <c r="AC341" s="37">
        <v>142</v>
      </c>
      <c r="AD341" s="37">
        <v>150.80000000000001</v>
      </c>
    </row>
    <row r="342" spans="1:30" x14ac:dyDescent="0.3">
      <c r="A342" s="11" t="s">
        <v>33</v>
      </c>
      <c r="B342" s="11">
        <v>2020</v>
      </c>
      <c r="C342" s="11" t="s">
        <v>40</v>
      </c>
      <c r="D342" s="37">
        <v>152.69999999999999</v>
      </c>
      <c r="E342" s="37">
        <v>197</v>
      </c>
      <c r="F342" s="37">
        <v>154.6</v>
      </c>
      <c r="G342" s="37">
        <v>153.4</v>
      </c>
      <c r="H342" s="37">
        <f t="shared" si="9"/>
        <v>153.4</v>
      </c>
      <c r="I342" s="37">
        <v>151.80000000000001</v>
      </c>
      <c r="J342" s="37">
        <v>171.2</v>
      </c>
      <c r="K342" s="37">
        <v>152</v>
      </c>
      <c r="L342" s="37">
        <v>116.3</v>
      </c>
      <c r="M342" s="37">
        <v>158.80000000000001</v>
      </c>
      <c r="N342" s="37">
        <v>135.6</v>
      </c>
      <c r="O342" s="37">
        <v>161.69999999999999</v>
      </c>
      <c r="P342" s="37">
        <v>157</v>
      </c>
      <c r="Q342" s="37">
        <v>186.7</v>
      </c>
      <c r="R342" s="37">
        <v>149.1</v>
      </c>
      <c r="S342" s="37">
        <v>136.6</v>
      </c>
      <c r="T342" s="37">
        <v>147.19999999999999</v>
      </c>
      <c r="U342" s="37">
        <v>154.69999999999999</v>
      </c>
      <c r="V342" s="37">
        <v>137.1</v>
      </c>
      <c r="W342" s="37">
        <v>140.4</v>
      </c>
      <c r="X342" s="37">
        <v>148.1</v>
      </c>
      <c r="Y342" s="37">
        <v>129.30000000000001</v>
      </c>
      <c r="Z342" s="37">
        <v>144.5</v>
      </c>
      <c r="AA342" s="37">
        <v>152.5</v>
      </c>
      <c r="AB342" s="37">
        <v>152.19999999999999</v>
      </c>
      <c r="AC342" s="37">
        <v>142</v>
      </c>
      <c r="AD342" s="37">
        <v>150.80000000000001</v>
      </c>
    </row>
    <row r="343" spans="1:30" x14ac:dyDescent="0.3">
      <c r="A343" s="11" t="s">
        <v>33</v>
      </c>
      <c r="B343" s="11">
        <v>2020</v>
      </c>
      <c r="C343" s="11" t="s">
        <v>41</v>
      </c>
      <c r="D343" s="37">
        <v>151.6</v>
      </c>
      <c r="E343" s="37">
        <v>197.8</v>
      </c>
      <c r="F343" s="37">
        <v>154.5</v>
      </c>
      <c r="G343" s="37">
        <v>153.4</v>
      </c>
      <c r="H343" s="37">
        <f t="shared" si="9"/>
        <v>153.4</v>
      </c>
      <c r="I343" s="37">
        <v>154.5</v>
      </c>
      <c r="J343" s="37">
        <v>191.9</v>
      </c>
      <c r="K343" s="37">
        <v>151.30000000000001</v>
      </c>
      <c r="L343" s="37">
        <v>116.8</v>
      </c>
      <c r="M343" s="37">
        <v>160</v>
      </c>
      <c r="N343" s="37">
        <v>136.5</v>
      </c>
      <c r="O343" s="37">
        <v>163.30000000000001</v>
      </c>
      <c r="P343" s="37">
        <v>159.9</v>
      </c>
      <c r="Q343" s="37">
        <v>187.2</v>
      </c>
      <c r="R343" s="37">
        <v>150</v>
      </c>
      <c r="S343" s="37">
        <v>135.19999999999999</v>
      </c>
      <c r="T343" s="37">
        <v>147.80000000000001</v>
      </c>
      <c r="U343" s="37">
        <v>155.5</v>
      </c>
      <c r="V343" s="37">
        <v>138.30000000000001</v>
      </c>
      <c r="W343" s="37">
        <v>144.5</v>
      </c>
      <c r="X343" s="37">
        <v>148.69999999999999</v>
      </c>
      <c r="Y343" s="37">
        <v>133.9</v>
      </c>
      <c r="Z343" s="37">
        <v>141.19999999999999</v>
      </c>
      <c r="AA343" s="37">
        <v>155.5</v>
      </c>
      <c r="AB343" s="37">
        <v>155.19999999999999</v>
      </c>
      <c r="AC343" s="37">
        <v>144.80000000000001</v>
      </c>
      <c r="AD343" s="37">
        <v>152.9</v>
      </c>
    </row>
    <row r="344" spans="1:30" x14ac:dyDescent="0.3">
      <c r="A344" s="11" t="s">
        <v>33</v>
      </c>
      <c r="B344" s="11">
        <v>2020</v>
      </c>
      <c r="C344" s="11" t="s">
        <v>42</v>
      </c>
      <c r="D344" s="37">
        <v>151.5</v>
      </c>
      <c r="E344" s="37">
        <v>193.1</v>
      </c>
      <c r="F344" s="37">
        <v>157.30000000000001</v>
      </c>
      <c r="G344" s="37">
        <v>153.9</v>
      </c>
      <c r="H344" s="37">
        <f t="shared" si="9"/>
        <v>153.9</v>
      </c>
      <c r="I344" s="37">
        <v>155.4</v>
      </c>
      <c r="J344" s="37">
        <v>202</v>
      </c>
      <c r="K344" s="37">
        <v>150.80000000000001</v>
      </c>
      <c r="L344" s="37">
        <v>118.9</v>
      </c>
      <c r="M344" s="37">
        <v>160.9</v>
      </c>
      <c r="N344" s="37">
        <v>137.69999999999999</v>
      </c>
      <c r="O344" s="37">
        <v>164.4</v>
      </c>
      <c r="P344" s="37">
        <v>161.30000000000001</v>
      </c>
      <c r="Q344" s="37">
        <v>188.7</v>
      </c>
      <c r="R344" s="37">
        <v>150.19999999999999</v>
      </c>
      <c r="S344" s="37">
        <v>136.30000000000001</v>
      </c>
      <c r="T344" s="37">
        <v>148.1</v>
      </c>
      <c r="U344" s="37">
        <v>156.30000000000001</v>
      </c>
      <c r="V344" s="37">
        <v>137.19999999999999</v>
      </c>
      <c r="W344" s="37">
        <v>145.4</v>
      </c>
      <c r="X344" s="37">
        <v>150</v>
      </c>
      <c r="Y344" s="37">
        <v>135.1</v>
      </c>
      <c r="Z344" s="37">
        <v>141.80000000000001</v>
      </c>
      <c r="AA344" s="37">
        <v>154.9</v>
      </c>
      <c r="AB344" s="37">
        <v>159.80000000000001</v>
      </c>
      <c r="AC344" s="37">
        <v>146</v>
      </c>
      <c r="AD344" s="37">
        <v>154</v>
      </c>
    </row>
    <row r="345" spans="1:30" x14ac:dyDescent="0.3">
      <c r="A345" s="11" t="s">
        <v>33</v>
      </c>
      <c r="B345" s="11">
        <v>2020</v>
      </c>
      <c r="C345" s="11" t="s">
        <v>43</v>
      </c>
      <c r="D345" s="37">
        <v>150.6</v>
      </c>
      <c r="E345" s="37">
        <v>193.7</v>
      </c>
      <c r="F345" s="37">
        <v>164.8</v>
      </c>
      <c r="G345" s="37">
        <v>153.69999999999999</v>
      </c>
      <c r="H345" s="37">
        <f t="shared" si="9"/>
        <v>153.69999999999999</v>
      </c>
      <c r="I345" s="37">
        <v>155.69999999999999</v>
      </c>
      <c r="J345" s="37">
        <v>226</v>
      </c>
      <c r="K345" s="37">
        <v>152.19999999999999</v>
      </c>
      <c r="L345" s="37">
        <v>118.1</v>
      </c>
      <c r="M345" s="37">
        <v>161.30000000000001</v>
      </c>
      <c r="N345" s="37">
        <v>139.19999999999999</v>
      </c>
      <c r="O345" s="37">
        <v>164.8</v>
      </c>
      <c r="P345" s="37">
        <v>164.4</v>
      </c>
      <c r="Q345" s="37">
        <v>188.7</v>
      </c>
      <c r="R345" s="37">
        <v>150.5</v>
      </c>
      <c r="S345" s="37">
        <v>136.1</v>
      </c>
      <c r="T345" s="37">
        <v>148.30000000000001</v>
      </c>
      <c r="U345" s="37">
        <v>156.5</v>
      </c>
      <c r="V345" s="37">
        <v>137.1</v>
      </c>
      <c r="W345" s="37">
        <v>145.1</v>
      </c>
      <c r="X345" s="37">
        <v>151</v>
      </c>
      <c r="Y345" s="37">
        <v>135.4</v>
      </c>
      <c r="Z345" s="37">
        <v>142</v>
      </c>
      <c r="AA345" s="37">
        <v>155.69999999999999</v>
      </c>
      <c r="AB345" s="37">
        <v>158.1</v>
      </c>
      <c r="AC345" s="37">
        <v>146.19999999999999</v>
      </c>
      <c r="AD345" s="37">
        <v>155.19999999999999</v>
      </c>
    </row>
    <row r="346" spans="1:30" x14ac:dyDescent="0.3">
      <c r="A346" s="11" t="s">
        <v>33</v>
      </c>
      <c r="B346" s="11">
        <v>2020</v>
      </c>
      <c r="C346" s="11" t="s">
        <v>45</v>
      </c>
      <c r="D346" s="37">
        <v>149.69999999999999</v>
      </c>
      <c r="E346" s="37">
        <v>195.5</v>
      </c>
      <c r="F346" s="37">
        <v>176.9</v>
      </c>
      <c r="G346" s="37">
        <v>153.9</v>
      </c>
      <c r="H346" s="37">
        <f t="shared" si="9"/>
        <v>153.9</v>
      </c>
      <c r="I346" s="37">
        <v>150.5</v>
      </c>
      <c r="J346" s="37">
        <v>245.3</v>
      </c>
      <c r="K346" s="37">
        <v>158.69999999999999</v>
      </c>
      <c r="L346" s="37">
        <v>117.2</v>
      </c>
      <c r="M346" s="37">
        <v>161.4</v>
      </c>
      <c r="N346" s="37">
        <v>141.5</v>
      </c>
      <c r="O346" s="37">
        <v>165.1</v>
      </c>
      <c r="P346" s="37">
        <v>167</v>
      </c>
      <c r="Q346" s="37">
        <v>188.8</v>
      </c>
      <c r="R346" s="37">
        <v>151.1</v>
      </c>
      <c r="S346" s="37">
        <v>136.4</v>
      </c>
      <c r="T346" s="37">
        <v>148.80000000000001</v>
      </c>
      <c r="U346" s="37">
        <v>158</v>
      </c>
      <c r="V346" s="37">
        <v>137.30000000000001</v>
      </c>
      <c r="W346" s="37">
        <v>145.1</v>
      </c>
      <c r="X346" s="37">
        <v>152</v>
      </c>
      <c r="Y346" s="37">
        <v>135.19999999999999</v>
      </c>
      <c r="Z346" s="37">
        <v>144.4</v>
      </c>
      <c r="AA346" s="37">
        <v>156.4</v>
      </c>
      <c r="AB346" s="37">
        <v>157.9</v>
      </c>
      <c r="AC346" s="37">
        <v>146.6</v>
      </c>
      <c r="AD346" s="37">
        <v>156.69999999999999</v>
      </c>
    </row>
    <row r="347" spans="1:30" x14ac:dyDescent="0.3">
      <c r="A347" s="11" t="s">
        <v>33</v>
      </c>
      <c r="B347" s="11">
        <v>2020</v>
      </c>
      <c r="C347" s="11" t="s">
        <v>46</v>
      </c>
      <c r="D347" s="37">
        <v>149</v>
      </c>
      <c r="E347" s="37">
        <v>195.7</v>
      </c>
      <c r="F347" s="37">
        <v>178.3</v>
      </c>
      <c r="G347" s="37">
        <v>154.19999999999999</v>
      </c>
      <c r="H347" s="37">
        <f t="shared" si="9"/>
        <v>154.19999999999999</v>
      </c>
      <c r="I347" s="37">
        <v>149.69999999999999</v>
      </c>
      <c r="J347" s="37">
        <v>240.9</v>
      </c>
      <c r="K347" s="37">
        <v>161.5</v>
      </c>
      <c r="L347" s="37">
        <v>117.1</v>
      </c>
      <c r="M347" s="37">
        <v>161.9</v>
      </c>
      <c r="N347" s="37">
        <v>143.30000000000001</v>
      </c>
      <c r="O347" s="37">
        <v>166.1</v>
      </c>
      <c r="P347" s="37">
        <v>167</v>
      </c>
      <c r="Q347" s="37">
        <v>190.2</v>
      </c>
      <c r="R347" s="37">
        <v>151.9</v>
      </c>
      <c r="S347" s="37">
        <v>136.69999999999999</v>
      </c>
      <c r="T347" s="37">
        <v>149.6</v>
      </c>
      <c r="U347" s="37">
        <v>158.4</v>
      </c>
      <c r="V347" s="37">
        <v>137.9</v>
      </c>
      <c r="W347" s="37">
        <v>145.5</v>
      </c>
      <c r="X347" s="37">
        <v>152.9</v>
      </c>
      <c r="Y347" s="37">
        <v>135.5</v>
      </c>
      <c r="Z347" s="37">
        <v>144.30000000000001</v>
      </c>
      <c r="AA347" s="37">
        <v>156.9</v>
      </c>
      <c r="AB347" s="37">
        <v>157.9</v>
      </c>
      <c r="AC347" s="37">
        <v>146.9</v>
      </c>
      <c r="AD347" s="37">
        <v>156.9</v>
      </c>
    </row>
    <row r="348" spans="1:30" x14ac:dyDescent="0.3">
      <c r="A348" s="11" t="s">
        <v>33</v>
      </c>
      <c r="B348" s="11">
        <v>2021</v>
      </c>
      <c r="C348" s="11" t="s">
        <v>31</v>
      </c>
      <c r="D348" s="37">
        <v>148</v>
      </c>
      <c r="E348" s="37">
        <v>194.8</v>
      </c>
      <c r="F348" s="37">
        <v>178.4</v>
      </c>
      <c r="G348" s="37">
        <v>154.4</v>
      </c>
      <c r="H348" s="37">
        <f t="shared" si="9"/>
        <v>154.4</v>
      </c>
      <c r="I348" s="37">
        <v>152.6</v>
      </c>
      <c r="J348" s="37">
        <v>206.8</v>
      </c>
      <c r="K348" s="37">
        <v>162.1</v>
      </c>
      <c r="L348" s="37">
        <v>116.3</v>
      </c>
      <c r="M348" s="37">
        <v>163</v>
      </c>
      <c r="N348" s="37">
        <v>145.9</v>
      </c>
      <c r="O348" s="37">
        <v>167.2</v>
      </c>
      <c r="P348" s="37">
        <v>163.4</v>
      </c>
      <c r="Q348" s="37">
        <v>191.8</v>
      </c>
      <c r="R348" s="37">
        <v>152.5</v>
      </c>
      <c r="S348" s="37">
        <v>137.30000000000001</v>
      </c>
      <c r="T348" s="37">
        <v>150.19999999999999</v>
      </c>
      <c r="U348" s="37">
        <v>157.69999999999999</v>
      </c>
      <c r="V348" s="37">
        <v>142.9</v>
      </c>
      <c r="W348" s="37">
        <v>145.69999999999999</v>
      </c>
      <c r="X348" s="37">
        <v>154.1</v>
      </c>
      <c r="Y348" s="37">
        <v>136.9</v>
      </c>
      <c r="Z348" s="37">
        <v>145.4</v>
      </c>
      <c r="AA348" s="37">
        <v>156.1</v>
      </c>
      <c r="AB348" s="37">
        <v>157.69999999999999</v>
      </c>
      <c r="AC348" s="37">
        <v>147.6</v>
      </c>
      <c r="AD348" s="37">
        <v>156</v>
      </c>
    </row>
    <row r="349" spans="1:30" x14ac:dyDescent="0.3">
      <c r="A349" s="11" t="s">
        <v>33</v>
      </c>
      <c r="B349" s="11">
        <v>2021</v>
      </c>
      <c r="C349" s="11" t="s">
        <v>35</v>
      </c>
      <c r="D349" s="37">
        <v>147.6</v>
      </c>
      <c r="E349" s="37">
        <v>191.2</v>
      </c>
      <c r="F349" s="37">
        <v>169.9</v>
      </c>
      <c r="G349" s="37">
        <v>155.1</v>
      </c>
      <c r="H349" s="37">
        <f t="shared" si="9"/>
        <v>155.1</v>
      </c>
      <c r="I349" s="37">
        <v>154</v>
      </c>
      <c r="J349" s="37">
        <v>180.2</v>
      </c>
      <c r="K349" s="37">
        <v>159.80000000000001</v>
      </c>
      <c r="L349" s="37">
        <v>114.9</v>
      </c>
      <c r="M349" s="37">
        <v>162.5</v>
      </c>
      <c r="N349" s="37">
        <v>149.19999999999999</v>
      </c>
      <c r="O349" s="37">
        <v>169.4</v>
      </c>
      <c r="P349" s="37">
        <v>160.80000000000001</v>
      </c>
      <c r="Q349" s="37">
        <v>193.3</v>
      </c>
      <c r="R349" s="37">
        <v>154.19999999999999</v>
      </c>
      <c r="S349" s="37">
        <v>138.19999999999999</v>
      </c>
      <c r="T349" s="37">
        <v>151.80000000000001</v>
      </c>
      <c r="U349" s="37">
        <v>159.80000000000001</v>
      </c>
      <c r="V349" s="37">
        <v>149.1</v>
      </c>
      <c r="W349" s="37">
        <v>146.5</v>
      </c>
      <c r="X349" s="37">
        <v>156.30000000000001</v>
      </c>
      <c r="Y349" s="37">
        <v>140.5</v>
      </c>
      <c r="Z349" s="37">
        <v>147.30000000000001</v>
      </c>
      <c r="AA349" s="37">
        <v>156.6</v>
      </c>
      <c r="AB349" s="37">
        <v>156.69999999999999</v>
      </c>
      <c r="AC349" s="37">
        <v>149.30000000000001</v>
      </c>
      <c r="AD349" s="37">
        <v>156.5</v>
      </c>
    </row>
    <row r="350" spans="1:30" x14ac:dyDescent="0.3">
      <c r="A350" s="11" t="s">
        <v>33</v>
      </c>
      <c r="B350" s="11">
        <v>2021</v>
      </c>
      <c r="C350" s="11" t="s">
        <v>36</v>
      </c>
      <c r="D350" s="37">
        <v>147.5</v>
      </c>
      <c r="E350" s="37">
        <v>197.5</v>
      </c>
      <c r="F350" s="37">
        <v>164.7</v>
      </c>
      <c r="G350" s="37">
        <v>155.6</v>
      </c>
      <c r="H350" s="37">
        <f t="shared" si="9"/>
        <v>155.6</v>
      </c>
      <c r="I350" s="37">
        <v>157.30000000000001</v>
      </c>
      <c r="J350" s="37">
        <v>166.1</v>
      </c>
      <c r="K350" s="37">
        <v>161.1</v>
      </c>
      <c r="L350" s="37">
        <v>114.3</v>
      </c>
      <c r="M350" s="37">
        <v>162.6</v>
      </c>
      <c r="N350" s="37">
        <v>150.69999999999999</v>
      </c>
      <c r="O350" s="37">
        <v>170.3</v>
      </c>
      <c r="P350" s="37">
        <v>160.4</v>
      </c>
      <c r="Q350" s="37">
        <v>193.5</v>
      </c>
      <c r="R350" s="37">
        <v>155.1</v>
      </c>
      <c r="S350" s="37">
        <v>138.69999999999999</v>
      </c>
      <c r="T350" s="37">
        <v>152.6</v>
      </c>
      <c r="U350" s="37">
        <v>159.9</v>
      </c>
      <c r="V350" s="37">
        <v>154.80000000000001</v>
      </c>
      <c r="W350" s="37">
        <v>147.19999999999999</v>
      </c>
      <c r="X350" s="37">
        <v>156.9</v>
      </c>
      <c r="Y350" s="37">
        <v>141.69999999999999</v>
      </c>
      <c r="Z350" s="37">
        <v>148.6</v>
      </c>
      <c r="AA350" s="37">
        <v>157.6</v>
      </c>
      <c r="AB350" s="37">
        <v>154.9</v>
      </c>
      <c r="AC350" s="37">
        <v>150</v>
      </c>
      <c r="AD350" s="37">
        <v>156.9</v>
      </c>
    </row>
    <row r="351" spans="1:30" x14ac:dyDescent="0.3">
      <c r="A351" s="11" t="s">
        <v>33</v>
      </c>
      <c r="B351" s="11">
        <v>2021</v>
      </c>
      <c r="C351" s="11" t="s">
        <v>37</v>
      </c>
      <c r="D351" s="37">
        <v>147.6</v>
      </c>
      <c r="E351" s="37">
        <v>202.5</v>
      </c>
      <c r="F351" s="37">
        <v>166.4</v>
      </c>
      <c r="G351" s="37">
        <v>156</v>
      </c>
      <c r="H351" s="37">
        <f t="shared" si="9"/>
        <v>156</v>
      </c>
      <c r="I351" s="37">
        <v>168.8</v>
      </c>
      <c r="J351" s="37">
        <v>161.6</v>
      </c>
      <c r="K351" s="37">
        <v>162.80000000000001</v>
      </c>
      <c r="L351" s="37">
        <v>114.8</v>
      </c>
      <c r="M351" s="37">
        <v>162.80000000000001</v>
      </c>
      <c r="N351" s="37">
        <v>151.5</v>
      </c>
      <c r="O351" s="37">
        <v>171.4</v>
      </c>
      <c r="P351" s="37">
        <v>162</v>
      </c>
      <c r="Q351" s="37">
        <v>194.4</v>
      </c>
      <c r="R351" s="37">
        <v>155.9</v>
      </c>
      <c r="S351" s="37">
        <v>139.30000000000001</v>
      </c>
      <c r="T351" s="37">
        <v>153.4</v>
      </c>
      <c r="U351" s="37">
        <v>161.4</v>
      </c>
      <c r="V351" s="37">
        <v>154.9</v>
      </c>
      <c r="W351" s="37">
        <v>147.6</v>
      </c>
      <c r="X351" s="37">
        <v>157.5</v>
      </c>
      <c r="Y351" s="37">
        <v>142.1</v>
      </c>
      <c r="Z351" s="37">
        <v>149.1</v>
      </c>
      <c r="AA351" s="37">
        <v>157.6</v>
      </c>
      <c r="AB351" s="37">
        <v>156.6</v>
      </c>
      <c r="AC351" s="37">
        <v>150.5</v>
      </c>
      <c r="AD351" s="37">
        <v>158</v>
      </c>
    </row>
    <row r="352" spans="1:30" x14ac:dyDescent="0.3">
      <c r="A352" s="11" t="s">
        <v>33</v>
      </c>
      <c r="B352" s="11">
        <v>2021</v>
      </c>
      <c r="C352" s="11" t="s">
        <v>38</v>
      </c>
      <c r="D352" s="37">
        <v>148.80000000000001</v>
      </c>
      <c r="E352" s="37">
        <v>204.3</v>
      </c>
      <c r="F352" s="37">
        <v>173</v>
      </c>
      <c r="G352" s="37">
        <v>156.5</v>
      </c>
      <c r="H352" s="37">
        <f t="shared" si="9"/>
        <v>156.5</v>
      </c>
      <c r="I352" s="37">
        <v>172.5</v>
      </c>
      <c r="J352" s="37">
        <v>166.5</v>
      </c>
      <c r="K352" s="37">
        <v>165.9</v>
      </c>
      <c r="L352" s="37">
        <v>115.9</v>
      </c>
      <c r="M352" s="37">
        <v>165.2</v>
      </c>
      <c r="N352" s="37">
        <v>152</v>
      </c>
      <c r="O352" s="37">
        <v>171.1</v>
      </c>
      <c r="P352" s="37">
        <v>164.2</v>
      </c>
      <c r="Q352" s="37">
        <v>198.2</v>
      </c>
      <c r="R352" s="37">
        <v>156.5</v>
      </c>
      <c r="S352" s="37">
        <v>140.19999999999999</v>
      </c>
      <c r="T352" s="37">
        <v>154.1</v>
      </c>
      <c r="U352" s="37">
        <v>161.6</v>
      </c>
      <c r="V352" s="37">
        <v>155.5</v>
      </c>
      <c r="W352" s="37">
        <v>150.1</v>
      </c>
      <c r="X352" s="37">
        <v>160.4</v>
      </c>
      <c r="Y352" s="37">
        <v>145</v>
      </c>
      <c r="Z352" s="37">
        <v>152.6</v>
      </c>
      <c r="AA352" s="37">
        <v>156.6</v>
      </c>
      <c r="AB352" s="37">
        <v>157.5</v>
      </c>
      <c r="AC352" s="37">
        <v>152.30000000000001</v>
      </c>
      <c r="AD352" s="37">
        <v>159.5</v>
      </c>
    </row>
    <row r="353" spans="1:30" x14ac:dyDescent="0.3">
      <c r="A353" s="11" t="s">
        <v>33</v>
      </c>
      <c r="B353" s="11">
        <v>2021</v>
      </c>
      <c r="C353" s="11" t="s">
        <v>39</v>
      </c>
      <c r="D353" s="37">
        <v>149.19999999999999</v>
      </c>
      <c r="E353" s="37">
        <v>205.5</v>
      </c>
      <c r="F353" s="37">
        <v>182.8</v>
      </c>
      <c r="G353" s="37">
        <v>156.5</v>
      </c>
      <c r="H353" s="37">
        <f t="shared" si="9"/>
        <v>156.5</v>
      </c>
      <c r="I353" s="37">
        <v>171.5</v>
      </c>
      <c r="J353" s="37">
        <v>176.2</v>
      </c>
      <c r="K353" s="37">
        <v>166.9</v>
      </c>
      <c r="L353" s="37">
        <v>116.1</v>
      </c>
      <c r="M353" s="37">
        <v>165.5</v>
      </c>
      <c r="N353" s="37">
        <v>152.30000000000001</v>
      </c>
      <c r="O353" s="37">
        <v>173.3</v>
      </c>
      <c r="P353" s="37">
        <v>166.2</v>
      </c>
      <c r="Q353" s="37">
        <v>195.6</v>
      </c>
      <c r="R353" s="37">
        <v>157.30000000000001</v>
      </c>
      <c r="S353" s="37">
        <v>140.5</v>
      </c>
      <c r="T353" s="37">
        <v>154.80000000000001</v>
      </c>
      <c r="U353" s="37">
        <v>160.5</v>
      </c>
      <c r="V353" s="37">
        <v>156.1</v>
      </c>
      <c r="W353" s="37">
        <v>149.80000000000001</v>
      </c>
      <c r="X353" s="37">
        <v>160.80000000000001</v>
      </c>
      <c r="Y353" s="37">
        <v>147.5</v>
      </c>
      <c r="Z353" s="37">
        <v>150.69999999999999</v>
      </c>
      <c r="AA353" s="37">
        <v>158.1</v>
      </c>
      <c r="AB353" s="37">
        <v>158</v>
      </c>
      <c r="AC353" s="37">
        <v>153.4</v>
      </c>
      <c r="AD353" s="37">
        <v>160.4</v>
      </c>
    </row>
    <row r="354" spans="1:30" x14ac:dyDescent="0.3">
      <c r="A354" s="11" t="s">
        <v>33</v>
      </c>
      <c r="B354" s="11">
        <v>2021</v>
      </c>
      <c r="C354" s="11" t="s">
        <v>40</v>
      </c>
      <c r="D354" s="37">
        <v>149.1</v>
      </c>
      <c r="E354" s="37">
        <v>210.9</v>
      </c>
      <c r="F354" s="37">
        <v>185</v>
      </c>
      <c r="G354" s="37">
        <v>158.19999999999999</v>
      </c>
      <c r="H354" s="37">
        <f t="shared" si="9"/>
        <v>158.19999999999999</v>
      </c>
      <c r="I354" s="37">
        <v>170.9</v>
      </c>
      <c r="J354" s="37">
        <v>186.4</v>
      </c>
      <c r="K354" s="37">
        <v>164.7</v>
      </c>
      <c r="L354" s="37">
        <v>115.7</v>
      </c>
      <c r="M354" s="37">
        <v>165.5</v>
      </c>
      <c r="N354" s="37">
        <v>153.4</v>
      </c>
      <c r="O354" s="37">
        <v>173.5</v>
      </c>
      <c r="P354" s="37">
        <v>167.9</v>
      </c>
      <c r="Q354" s="37">
        <v>195.5</v>
      </c>
      <c r="R354" s="37">
        <v>157.9</v>
      </c>
      <c r="S354" s="37">
        <v>141.9</v>
      </c>
      <c r="T354" s="37">
        <v>155.5</v>
      </c>
      <c r="U354" s="37">
        <v>161.5</v>
      </c>
      <c r="V354" s="37">
        <v>157.69999999999999</v>
      </c>
      <c r="W354" s="37">
        <v>150.69999999999999</v>
      </c>
      <c r="X354" s="37">
        <v>161.5</v>
      </c>
      <c r="Y354" s="37">
        <v>149.5</v>
      </c>
      <c r="Z354" s="37">
        <v>151.19999999999999</v>
      </c>
      <c r="AA354" s="37">
        <v>160.30000000000001</v>
      </c>
      <c r="AB354" s="37">
        <v>159.6</v>
      </c>
      <c r="AC354" s="37">
        <v>155</v>
      </c>
      <c r="AD354" s="37">
        <v>161.80000000000001</v>
      </c>
    </row>
    <row r="355" spans="1:30" x14ac:dyDescent="0.3">
      <c r="A355" s="11" t="s">
        <v>33</v>
      </c>
      <c r="B355" s="11">
        <v>2021</v>
      </c>
      <c r="C355" s="11" t="s">
        <v>41</v>
      </c>
      <c r="D355" s="37">
        <v>149.30000000000001</v>
      </c>
      <c r="E355" s="37">
        <v>207.4</v>
      </c>
      <c r="F355" s="37">
        <v>174.1</v>
      </c>
      <c r="G355" s="37">
        <v>159.19999999999999</v>
      </c>
      <c r="H355" s="37">
        <f t="shared" si="9"/>
        <v>159.19999999999999</v>
      </c>
      <c r="I355" s="37">
        <v>161.30000000000001</v>
      </c>
      <c r="J355" s="37">
        <v>183.3</v>
      </c>
      <c r="K355" s="37">
        <v>164.5</v>
      </c>
      <c r="L355" s="37">
        <v>120.4</v>
      </c>
      <c r="M355" s="37">
        <v>166.2</v>
      </c>
      <c r="N355" s="37">
        <v>154.80000000000001</v>
      </c>
      <c r="O355" s="37">
        <v>175.1</v>
      </c>
      <c r="P355" s="37">
        <v>167.3</v>
      </c>
      <c r="Q355" s="37">
        <v>196.5</v>
      </c>
      <c r="R355" s="37">
        <v>159.80000000000001</v>
      </c>
      <c r="S355" s="37">
        <v>143.6</v>
      </c>
      <c r="T355" s="37">
        <v>157.30000000000001</v>
      </c>
      <c r="U355" s="37">
        <v>162.1</v>
      </c>
      <c r="V355" s="37">
        <v>160.69999999999999</v>
      </c>
      <c r="W355" s="37">
        <v>153.19999999999999</v>
      </c>
      <c r="X355" s="37">
        <v>162.80000000000001</v>
      </c>
      <c r="Y355" s="37">
        <v>150.4</v>
      </c>
      <c r="Z355" s="37">
        <v>153.69999999999999</v>
      </c>
      <c r="AA355" s="37">
        <v>160.4</v>
      </c>
      <c r="AB355" s="37">
        <v>159.6</v>
      </c>
      <c r="AC355" s="37">
        <v>156</v>
      </c>
      <c r="AD355" s="37">
        <v>162.30000000000001</v>
      </c>
    </row>
    <row r="356" spans="1:30" x14ac:dyDescent="0.3">
      <c r="A356" s="11" t="s">
        <v>33</v>
      </c>
      <c r="B356" s="11">
        <v>2021</v>
      </c>
      <c r="C356" s="11" t="s">
        <v>42</v>
      </c>
      <c r="D356" s="37">
        <v>149.30000000000001</v>
      </c>
      <c r="E356" s="37">
        <v>207.4</v>
      </c>
      <c r="F356" s="37">
        <v>174.1</v>
      </c>
      <c r="G356" s="37">
        <v>159.1</v>
      </c>
      <c r="H356" s="37">
        <f t="shared" si="9"/>
        <v>159.1</v>
      </c>
      <c r="I356" s="37">
        <v>161.19999999999999</v>
      </c>
      <c r="J356" s="37">
        <v>183.5</v>
      </c>
      <c r="K356" s="37">
        <v>164.5</v>
      </c>
      <c r="L356" s="37">
        <v>120.4</v>
      </c>
      <c r="M356" s="37">
        <v>166.2</v>
      </c>
      <c r="N356" s="37">
        <v>154.80000000000001</v>
      </c>
      <c r="O356" s="37">
        <v>175.1</v>
      </c>
      <c r="P356" s="37">
        <v>167.3</v>
      </c>
      <c r="Q356" s="37">
        <v>196.5</v>
      </c>
      <c r="R356" s="37">
        <v>159.80000000000001</v>
      </c>
      <c r="S356" s="37">
        <v>143.6</v>
      </c>
      <c r="T356" s="37">
        <v>157.4</v>
      </c>
      <c r="U356" s="37">
        <v>162.1</v>
      </c>
      <c r="V356" s="37">
        <v>160.80000000000001</v>
      </c>
      <c r="W356" s="37">
        <v>153.30000000000001</v>
      </c>
      <c r="X356" s="37">
        <v>162.80000000000001</v>
      </c>
      <c r="Y356" s="37">
        <v>150.5</v>
      </c>
      <c r="Z356" s="37">
        <v>153.9</v>
      </c>
      <c r="AA356" s="37">
        <v>160.30000000000001</v>
      </c>
      <c r="AB356" s="37">
        <v>159.6</v>
      </c>
      <c r="AC356" s="37">
        <v>156</v>
      </c>
      <c r="AD356" s="37">
        <v>162.30000000000001</v>
      </c>
    </row>
    <row r="357" spans="1:30" x14ac:dyDescent="0.3">
      <c r="A357" s="11" t="s">
        <v>33</v>
      </c>
      <c r="B357" s="11">
        <v>2021</v>
      </c>
      <c r="C357" s="11" t="s">
        <v>43</v>
      </c>
      <c r="D357" s="37">
        <v>150.1</v>
      </c>
      <c r="E357" s="37">
        <v>208.4</v>
      </c>
      <c r="F357" s="37">
        <v>173</v>
      </c>
      <c r="G357" s="37">
        <v>159.19999999999999</v>
      </c>
      <c r="H357" s="37">
        <f t="shared" si="9"/>
        <v>159.19999999999999</v>
      </c>
      <c r="I357" s="37">
        <v>159.30000000000001</v>
      </c>
      <c r="J357" s="37">
        <v>214.4</v>
      </c>
      <c r="K357" s="37">
        <v>165.3</v>
      </c>
      <c r="L357" s="37">
        <v>122.5</v>
      </c>
      <c r="M357" s="37">
        <v>166.8</v>
      </c>
      <c r="N357" s="37">
        <v>155.4</v>
      </c>
      <c r="O357" s="37">
        <v>175.9</v>
      </c>
      <c r="P357" s="37">
        <v>171.5</v>
      </c>
      <c r="Q357" s="37">
        <v>197</v>
      </c>
      <c r="R357" s="37">
        <v>160.80000000000001</v>
      </c>
      <c r="S357" s="37">
        <v>144.4</v>
      </c>
      <c r="T357" s="37">
        <v>158.30000000000001</v>
      </c>
      <c r="U357" s="37">
        <v>163.6</v>
      </c>
      <c r="V357" s="37">
        <v>162.19999999999999</v>
      </c>
      <c r="W357" s="37">
        <v>154.30000000000001</v>
      </c>
      <c r="X357" s="37">
        <v>163.5</v>
      </c>
      <c r="Y357" s="37">
        <v>152.19999999999999</v>
      </c>
      <c r="Z357" s="37">
        <v>155.1</v>
      </c>
      <c r="AA357" s="37">
        <v>160.30000000000001</v>
      </c>
      <c r="AB357" s="37">
        <v>160.30000000000001</v>
      </c>
      <c r="AC357" s="37">
        <v>157</v>
      </c>
      <c r="AD357" s="37">
        <v>164.6</v>
      </c>
    </row>
    <row r="358" spans="1:30" x14ac:dyDescent="0.3">
      <c r="A358" s="11" t="s">
        <v>33</v>
      </c>
      <c r="B358" s="11">
        <v>2021</v>
      </c>
      <c r="C358" s="11" t="s">
        <v>45</v>
      </c>
      <c r="D358" s="37">
        <v>151</v>
      </c>
      <c r="E358" s="37">
        <v>204.9</v>
      </c>
      <c r="F358" s="37">
        <v>175.4</v>
      </c>
      <c r="G358" s="37">
        <v>159.6</v>
      </c>
      <c r="H358" s="37">
        <f t="shared" si="9"/>
        <v>159.6</v>
      </c>
      <c r="I358" s="37">
        <v>160.30000000000001</v>
      </c>
      <c r="J358" s="37">
        <v>229.1</v>
      </c>
      <c r="K358" s="37">
        <v>165.1</v>
      </c>
      <c r="L358" s="37">
        <v>123.1</v>
      </c>
      <c r="M358" s="37">
        <v>167.2</v>
      </c>
      <c r="N358" s="37">
        <v>156.1</v>
      </c>
      <c r="O358" s="37">
        <v>176.8</v>
      </c>
      <c r="P358" s="37">
        <v>173.5</v>
      </c>
      <c r="Q358" s="37">
        <v>197</v>
      </c>
      <c r="R358" s="37">
        <v>162.30000000000001</v>
      </c>
      <c r="S358" s="37">
        <v>145.30000000000001</v>
      </c>
      <c r="T358" s="37">
        <v>159.69999999999999</v>
      </c>
      <c r="U358" s="37">
        <v>164.2</v>
      </c>
      <c r="V358" s="37">
        <v>161.6</v>
      </c>
      <c r="W358" s="37">
        <v>155.19999999999999</v>
      </c>
      <c r="X358" s="37">
        <v>164.2</v>
      </c>
      <c r="Y358" s="37">
        <v>151.19999999999999</v>
      </c>
      <c r="Z358" s="37">
        <v>156.69999999999999</v>
      </c>
      <c r="AA358" s="37">
        <v>160.80000000000001</v>
      </c>
      <c r="AB358" s="37">
        <v>161.80000000000001</v>
      </c>
      <c r="AC358" s="37">
        <v>157.30000000000001</v>
      </c>
      <c r="AD358" s="37">
        <v>165.6</v>
      </c>
    </row>
    <row r="359" spans="1:30" x14ac:dyDescent="0.3">
      <c r="A359" s="11" t="s">
        <v>33</v>
      </c>
      <c r="B359" s="11">
        <v>2021</v>
      </c>
      <c r="C359" s="11" t="s">
        <v>46</v>
      </c>
      <c r="D359" s="37">
        <v>151.6</v>
      </c>
      <c r="E359" s="37">
        <v>202.2</v>
      </c>
      <c r="F359" s="37">
        <v>180</v>
      </c>
      <c r="G359" s="37">
        <v>160</v>
      </c>
      <c r="H359" s="37">
        <f t="shared" si="9"/>
        <v>160</v>
      </c>
      <c r="I359" s="37">
        <v>158.30000000000001</v>
      </c>
      <c r="J359" s="37">
        <v>219.5</v>
      </c>
      <c r="K359" s="37">
        <v>164.2</v>
      </c>
      <c r="L359" s="37">
        <v>121.9</v>
      </c>
      <c r="M359" s="37">
        <v>168.2</v>
      </c>
      <c r="N359" s="37">
        <v>156.5</v>
      </c>
      <c r="O359" s="37">
        <v>178.2</v>
      </c>
      <c r="P359" s="37">
        <v>172.2</v>
      </c>
      <c r="Q359" s="37">
        <v>196.8</v>
      </c>
      <c r="R359" s="37">
        <v>163.30000000000001</v>
      </c>
      <c r="S359" s="37">
        <v>146.69999999999999</v>
      </c>
      <c r="T359" s="37">
        <v>160.69999999999999</v>
      </c>
      <c r="U359" s="37">
        <v>163.4</v>
      </c>
      <c r="V359" s="37">
        <v>161.69999999999999</v>
      </c>
      <c r="W359" s="37">
        <v>156</v>
      </c>
      <c r="X359" s="37">
        <v>165.1</v>
      </c>
      <c r="Y359" s="37">
        <v>151.80000000000001</v>
      </c>
      <c r="Z359" s="37">
        <v>157.6</v>
      </c>
      <c r="AA359" s="37">
        <v>160.6</v>
      </c>
      <c r="AB359" s="37">
        <v>162.4</v>
      </c>
      <c r="AC359" s="37">
        <v>157.80000000000001</v>
      </c>
      <c r="AD359" s="37">
        <v>165.2</v>
      </c>
    </row>
    <row r="360" spans="1:30" x14ac:dyDescent="0.3">
      <c r="A360" s="11" t="s">
        <v>33</v>
      </c>
      <c r="B360" s="11">
        <v>2022</v>
      </c>
      <c r="C360" s="11" t="s">
        <v>31</v>
      </c>
      <c r="D360" s="37">
        <v>152.19999999999999</v>
      </c>
      <c r="E360" s="37">
        <v>202.1</v>
      </c>
      <c r="F360" s="37">
        <v>180.1</v>
      </c>
      <c r="G360" s="37">
        <v>160.4</v>
      </c>
      <c r="H360" s="37">
        <f t="shared" si="9"/>
        <v>160.4</v>
      </c>
      <c r="I360" s="37">
        <v>156.5</v>
      </c>
      <c r="J360" s="37">
        <v>203.6</v>
      </c>
      <c r="K360" s="37">
        <v>163.80000000000001</v>
      </c>
      <c r="L360" s="37">
        <v>121.3</v>
      </c>
      <c r="M360" s="37">
        <v>169.8</v>
      </c>
      <c r="N360" s="37">
        <v>156.6</v>
      </c>
      <c r="O360" s="37">
        <v>179</v>
      </c>
      <c r="P360" s="37">
        <v>170.3</v>
      </c>
      <c r="Q360" s="37">
        <v>196.4</v>
      </c>
      <c r="R360" s="37">
        <v>164.7</v>
      </c>
      <c r="S360" s="37">
        <v>148.5</v>
      </c>
      <c r="T360" s="37">
        <v>162.19999999999999</v>
      </c>
      <c r="U360" s="37">
        <v>164.5</v>
      </c>
      <c r="V360" s="37">
        <v>161.6</v>
      </c>
      <c r="W360" s="37">
        <v>156.80000000000001</v>
      </c>
      <c r="X360" s="37">
        <v>166.1</v>
      </c>
      <c r="Y360" s="37">
        <v>152.69999999999999</v>
      </c>
      <c r="Z360" s="37">
        <v>158.4</v>
      </c>
      <c r="AA360" s="37">
        <v>161</v>
      </c>
      <c r="AB360" s="37">
        <v>162.80000000000001</v>
      </c>
      <c r="AC360" s="37">
        <v>158.6</v>
      </c>
      <c r="AD360" s="37">
        <v>165</v>
      </c>
    </row>
    <row r="361" spans="1:30" x14ac:dyDescent="0.3">
      <c r="A361" s="11" t="s">
        <v>33</v>
      </c>
      <c r="B361" s="11">
        <v>2022</v>
      </c>
      <c r="C361" s="11" t="s">
        <v>35</v>
      </c>
      <c r="D361" s="37">
        <v>152.5</v>
      </c>
      <c r="E361" s="37">
        <v>205.2</v>
      </c>
      <c r="F361" s="37">
        <v>176.4</v>
      </c>
      <c r="G361" s="37">
        <v>160.6</v>
      </c>
      <c r="H361" s="37">
        <f t="shared" si="9"/>
        <v>160.6</v>
      </c>
      <c r="I361" s="37">
        <v>156.4</v>
      </c>
      <c r="J361" s="37">
        <v>198</v>
      </c>
      <c r="K361" s="37">
        <v>163.19999999999999</v>
      </c>
      <c r="L361" s="37">
        <v>120.6</v>
      </c>
      <c r="M361" s="37">
        <v>172.2</v>
      </c>
      <c r="N361" s="37">
        <v>156.69999999999999</v>
      </c>
      <c r="O361" s="37">
        <v>180</v>
      </c>
      <c r="P361" s="37">
        <v>170.2</v>
      </c>
      <c r="Q361" s="37">
        <v>196.5</v>
      </c>
      <c r="R361" s="37">
        <v>165.7</v>
      </c>
      <c r="S361" s="37">
        <v>150.4</v>
      </c>
      <c r="T361" s="37">
        <v>163.4</v>
      </c>
      <c r="U361" s="37">
        <v>165.5</v>
      </c>
      <c r="V361" s="37">
        <v>163</v>
      </c>
      <c r="W361" s="37">
        <v>157.4</v>
      </c>
      <c r="X361" s="37">
        <v>167.2</v>
      </c>
      <c r="Y361" s="37">
        <v>153.1</v>
      </c>
      <c r="Z361" s="37">
        <v>159.5</v>
      </c>
      <c r="AA361" s="37">
        <v>162</v>
      </c>
      <c r="AB361" s="37">
        <v>164.2</v>
      </c>
      <c r="AC361" s="37">
        <v>159.4</v>
      </c>
      <c r="AD361" s="37">
        <v>165.5</v>
      </c>
    </row>
    <row r="362" spans="1:30" x14ac:dyDescent="0.3">
      <c r="A362" s="11" t="s">
        <v>33</v>
      </c>
      <c r="B362" s="11">
        <v>2022</v>
      </c>
      <c r="C362" s="11" t="s">
        <v>36</v>
      </c>
      <c r="D362" s="37">
        <v>153.69999999999999</v>
      </c>
      <c r="E362" s="37">
        <v>215.8</v>
      </c>
      <c r="F362" s="37">
        <v>167.7</v>
      </c>
      <c r="G362" s="37">
        <v>162.6</v>
      </c>
      <c r="H362" s="37">
        <f t="shared" si="9"/>
        <v>162.6</v>
      </c>
      <c r="I362" s="37">
        <v>159.6</v>
      </c>
      <c r="J362" s="37">
        <v>188.4</v>
      </c>
      <c r="K362" s="37">
        <v>163.4</v>
      </c>
      <c r="L362" s="37">
        <v>120.3</v>
      </c>
      <c r="M362" s="37">
        <v>174.7</v>
      </c>
      <c r="N362" s="37">
        <v>157.1</v>
      </c>
      <c r="O362" s="37">
        <v>181.5</v>
      </c>
      <c r="P362" s="37">
        <v>171.5</v>
      </c>
      <c r="Q362" s="37">
        <v>197.5</v>
      </c>
      <c r="R362" s="37">
        <v>167.1</v>
      </c>
      <c r="S362" s="37">
        <v>152.6</v>
      </c>
      <c r="T362" s="37">
        <v>164.9</v>
      </c>
      <c r="U362" s="37">
        <v>165.3</v>
      </c>
      <c r="V362" s="37">
        <v>164.5</v>
      </c>
      <c r="W362" s="37">
        <v>158.6</v>
      </c>
      <c r="X362" s="37">
        <v>168.2</v>
      </c>
      <c r="Y362" s="37">
        <v>154.19999999999999</v>
      </c>
      <c r="Z362" s="37">
        <v>160.80000000000001</v>
      </c>
      <c r="AA362" s="37">
        <v>162.69999999999999</v>
      </c>
      <c r="AB362" s="37">
        <v>166.8</v>
      </c>
      <c r="AC362" s="37">
        <v>160.6</v>
      </c>
      <c r="AD362" s="37">
        <v>166.5</v>
      </c>
    </row>
    <row r="363" spans="1:30" x14ac:dyDescent="0.3">
      <c r="A363" s="11" t="s">
        <v>33</v>
      </c>
      <c r="B363" s="11">
        <v>2022</v>
      </c>
      <c r="C363" s="11" t="s">
        <v>37</v>
      </c>
      <c r="D363" s="37">
        <v>155.4</v>
      </c>
      <c r="E363" s="37">
        <v>215.8</v>
      </c>
      <c r="F363" s="37">
        <v>164.6</v>
      </c>
      <c r="G363" s="37">
        <v>164.2</v>
      </c>
      <c r="H363" s="37">
        <f t="shared" si="9"/>
        <v>164.2</v>
      </c>
      <c r="I363" s="37">
        <v>175.9</v>
      </c>
      <c r="J363" s="37">
        <v>190.7</v>
      </c>
      <c r="K363" s="37">
        <v>164</v>
      </c>
      <c r="L363" s="37">
        <v>120.5</v>
      </c>
      <c r="M363" s="37">
        <v>178</v>
      </c>
      <c r="N363" s="37">
        <v>157.5</v>
      </c>
      <c r="O363" s="37">
        <v>183.3</v>
      </c>
      <c r="P363" s="37">
        <v>174.5</v>
      </c>
      <c r="Q363" s="37">
        <v>197.1</v>
      </c>
      <c r="R363" s="37">
        <v>168.4</v>
      </c>
      <c r="S363" s="37">
        <v>154.5</v>
      </c>
      <c r="T363" s="37">
        <v>166.3</v>
      </c>
      <c r="U363" s="37">
        <v>167</v>
      </c>
      <c r="V363" s="37">
        <v>170.5</v>
      </c>
      <c r="W363" s="37">
        <v>159.80000000000001</v>
      </c>
      <c r="X363" s="37">
        <v>169</v>
      </c>
      <c r="Y363" s="37">
        <v>159.30000000000001</v>
      </c>
      <c r="Z363" s="37">
        <v>162.19999999999999</v>
      </c>
      <c r="AA363" s="37">
        <v>164</v>
      </c>
      <c r="AB363" s="37">
        <v>168.4</v>
      </c>
      <c r="AC363" s="37">
        <v>163.1</v>
      </c>
      <c r="AD363" s="37">
        <v>169.2</v>
      </c>
    </row>
    <row r="364" spans="1:30" x14ac:dyDescent="0.3">
      <c r="A364" s="11" t="s">
        <v>33</v>
      </c>
      <c r="B364" s="11">
        <v>2022</v>
      </c>
      <c r="C364" s="11" t="s">
        <v>38</v>
      </c>
      <c r="D364" s="37">
        <v>156.69999999999999</v>
      </c>
      <c r="E364" s="37">
        <v>221.2</v>
      </c>
      <c r="F364" s="37">
        <v>164.1</v>
      </c>
      <c r="G364" s="37">
        <v>165.4</v>
      </c>
      <c r="H364" s="37">
        <f t="shared" si="9"/>
        <v>165.4</v>
      </c>
      <c r="I364" s="37">
        <v>174.5</v>
      </c>
      <c r="J364" s="37">
        <v>203.2</v>
      </c>
      <c r="K364" s="37">
        <v>164.1</v>
      </c>
      <c r="L364" s="37">
        <v>121.2</v>
      </c>
      <c r="M364" s="37">
        <v>181.4</v>
      </c>
      <c r="N364" s="37">
        <v>158.5</v>
      </c>
      <c r="O364" s="37">
        <v>184.9</v>
      </c>
      <c r="P364" s="37">
        <v>177.5</v>
      </c>
      <c r="Q364" s="37">
        <v>197.5</v>
      </c>
      <c r="R364" s="37">
        <v>170</v>
      </c>
      <c r="S364" s="37">
        <v>155.9</v>
      </c>
      <c r="T364" s="37">
        <v>167.8</v>
      </c>
      <c r="U364" s="37">
        <v>167.5</v>
      </c>
      <c r="V364" s="37">
        <v>173.5</v>
      </c>
      <c r="W364" s="37">
        <v>161.1</v>
      </c>
      <c r="X364" s="37">
        <v>170.1</v>
      </c>
      <c r="Y364" s="37">
        <v>159.4</v>
      </c>
      <c r="Z364" s="37">
        <v>163.19999999999999</v>
      </c>
      <c r="AA364" s="37">
        <v>165.2</v>
      </c>
      <c r="AB364" s="37">
        <v>168.2</v>
      </c>
      <c r="AC364" s="37">
        <v>163.80000000000001</v>
      </c>
      <c r="AD364" s="37">
        <v>170.8</v>
      </c>
    </row>
    <row r="365" spans="1:30" x14ac:dyDescent="0.3">
      <c r="A365" s="11" t="s">
        <v>33</v>
      </c>
      <c r="B365" s="11">
        <v>2022</v>
      </c>
      <c r="C365" s="11" t="s">
        <v>39</v>
      </c>
      <c r="D365" s="37">
        <v>157.5</v>
      </c>
      <c r="E365" s="37">
        <v>223.4</v>
      </c>
      <c r="F365" s="37">
        <v>172.8</v>
      </c>
      <c r="G365" s="37">
        <v>166.4</v>
      </c>
      <c r="H365" s="37">
        <f t="shared" si="9"/>
        <v>166.4</v>
      </c>
      <c r="I365" s="37">
        <v>174.1</v>
      </c>
      <c r="J365" s="37">
        <v>211.5</v>
      </c>
      <c r="K365" s="37">
        <v>163.6</v>
      </c>
      <c r="L365" s="37">
        <v>121.4</v>
      </c>
      <c r="M365" s="37">
        <v>183.5</v>
      </c>
      <c r="N365" s="37">
        <v>159.1</v>
      </c>
      <c r="O365" s="37">
        <v>186.3</v>
      </c>
      <c r="P365" s="37">
        <v>179.3</v>
      </c>
      <c r="Q365" s="37">
        <v>198.3</v>
      </c>
      <c r="R365" s="37">
        <v>171.6</v>
      </c>
      <c r="S365" s="37">
        <v>157.4</v>
      </c>
      <c r="T365" s="37">
        <v>169.4</v>
      </c>
      <c r="U365" s="37">
        <v>166.8</v>
      </c>
      <c r="V365" s="37">
        <v>174.9</v>
      </c>
      <c r="W365" s="37">
        <v>162.1</v>
      </c>
      <c r="X365" s="37">
        <v>170.9</v>
      </c>
      <c r="Y365" s="37">
        <v>157.19999999999999</v>
      </c>
      <c r="Z365" s="37">
        <v>164.1</v>
      </c>
      <c r="AA365" s="37">
        <v>166.5</v>
      </c>
      <c r="AB365" s="37">
        <v>169.2</v>
      </c>
      <c r="AC365" s="37">
        <v>163.80000000000001</v>
      </c>
      <c r="AD365" s="37">
        <v>171.4</v>
      </c>
    </row>
    <row r="366" spans="1:30" x14ac:dyDescent="0.3">
      <c r="A366" s="11" t="s">
        <v>33</v>
      </c>
      <c r="B366" s="11">
        <v>2022</v>
      </c>
      <c r="C366" s="11" t="s">
        <v>40</v>
      </c>
      <c r="D366" s="37">
        <v>159.30000000000001</v>
      </c>
      <c r="E366" s="37">
        <v>217.1</v>
      </c>
      <c r="F366" s="37">
        <v>176.6</v>
      </c>
      <c r="G366" s="37">
        <v>167.1</v>
      </c>
      <c r="H366" s="37">
        <f t="shared" si="9"/>
        <v>167.1</v>
      </c>
      <c r="I366" s="37">
        <v>179.5</v>
      </c>
      <c r="J366" s="37">
        <v>208.5</v>
      </c>
      <c r="K366" s="37">
        <v>164</v>
      </c>
      <c r="L366" s="37">
        <v>121.5</v>
      </c>
      <c r="M366" s="37">
        <v>186.3</v>
      </c>
      <c r="N366" s="37">
        <v>159.80000000000001</v>
      </c>
      <c r="O366" s="37">
        <v>187.7</v>
      </c>
      <c r="P366" s="37">
        <v>179.4</v>
      </c>
      <c r="Q366" s="37">
        <v>198.6</v>
      </c>
      <c r="R366" s="37">
        <v>172.7</v>
      </c>
      <c r="S366" s="37">
        <v>158.69999999999999</v>
      </c>
      <c r="T366" s="37">
        <v>170.6</v>
      </c>
      <c r="U366" s="37">
        <v>167.8</v>
      </c>
      <c r="V366" s="37">
        <v>179.5</v>
      </c>
      <c r="W366" s="37">
        <v>163.1</v>
      </c>
      <c r="X366" s="37">
        <v>171.7</v>
      </c>
      <c r="Y366" s="37">
        <v>157.4</v>
      </c>
      <c r="Z366" s="37">
        <v>164.6</v>
      </c>
      <c r="AA366" s="37">
        <v>169.1</v>
      </c>
      <c r="AB366" s="37">
        <v>169.8</v>
      </c>
      <c r="AC366" s="37">
        <v>164.7</v>
      </c>
      <c r="AD366" s="37">
        <v>172.3</v>
      </c>
    </row>
    <row r="367" spans="1:30" x14ac:dyDescent="0.3">
      <c r="A367" s="11" t="s">
        <v>33</v>
      </c>
      <c r="B367" s="11">
        <v>2022</v>
      </c>
      <c r="C367" s="11" t="s">
        <v>41</v>
      </c>
      <c r="D367" s="37">
        <v>162.1</v>
      </c>
      <c r="E367" s="37">
        <v>210.9</v>
      </c>
      <c r="F367" s="37">
        <v>170.6</v>
      </c>
      <c r="G367" s="37">
        <v>168.4</v>
      </c>
      <c r="H367" s="37">
        <f t="shared" si="9"/>
        <v>168.4</v>
      </c>
      <c r="I367" s="37">
        <v>177.1</v>
      </c>
      <c r="J367" s="37">
        <v>213.1</v>
      </c>
      <c r="K367" s="37">
        <v>167.3</v>
      </c>
      <c r="L367" s="37">
        <v>122.2</v>
      </c>
      <c r="M367" s="37">
        <v>189.7</v>
      </c>
      <c r="N367" s="37">
        <v>160.5</v>
      </c>
      <c r="O367" s="37">
        <v>188.9</v>
      </c>
      <c r="P367" s="37">
        <v>180.4</v>
      </c>
      <c r="Q367" s="37">
        <v>198.7</v>
      </c>
      <c r="R367" s="37">
        <v>173.7</v>
      </c>
      <c r="S367" s="37">
        <v>160</v>
      </c>
      <c r="T367" s="37">
        <v>171.6</v>
      </c>
      <c r="U367" s="37">
        <v>169</v>
      </c>
      <c r="V367" s="37">
        <v>178.4</v>
      </c>
      <c r="W367" s="37">
        <v>164.2</v>
      </c>
      <c r="X367" s="37">
        <v>172.6</v>
      </c>
      <c r="Y367" s="37">
        <v>157.69999999999999</v>
      </c>
      <c r="Z367" s="37">
        <v>165.1</v>
      </c>
      <c r="AA367" s="37">
        <v>169.9</v>
      </c>
      <c r="AB367" s="37">
        <v>171.4</v>
      </c>
      <c r="AC367" s="37">
        <v>165.4</v>
      </c>
      <c r="AD367" s="37">
        <v>173.1</v>
      </c>
    </row>
    <row r="368" spans="1:30" x14ac:dyDescent="0.3">
      <c r="A368" s="11" t="s">
        <v>33</v>
      </c>
      <c r="B368" s="11">
        <v>2022</v>
      </c>
      <c r="C368" s="11" t="s">
        <v>42</v>
      </c>
      <c r="D368" s="37">
        <v>164.9</v>
      </c>
      <c r="E368" s="37">
        <v>213.7</v>
      </c>
      <c r="F368" s="37">
        <v>170.9</v>
      </c>
      <c r="G368" s="37">
        <v>170.1</v>
      </c>
      <c r="H368" s="37">
        <f t="shared" si="9"/>
        <v>170.1</v>
      </c>
      <c r="I368" s="37">
        <v>167.5</v>
      </c>
      <c r="J368" s="37">
        <v>220.8</v>
      </c>
      <c r="K368" s="37">
        <v>169.2</v>
      </c>
      <c r="L368" s="37">
        <v>123.1</v>
      </c>
      <c r="M368" s="37">
        <v>193.6</v>
      </c>
      <c r="N368" s="37">
        <v>161.1</v>
      </c>
      <c r="O368" s="37">
        <v>190.4</v>
      </c>
      <c r="P368" s="37">
        <v>181.8</v>
      </c>
      <c r="Q368" s="37">
        <v>199.7</v>
      </c>
      <c r="R368" s="37">
        <v>175</v>
      </c>
      <c r="S368" s="37">
        <v>161.69999999999999</v>
      </c>
      <c r="T368" s="37">
        <v>173</v>
      </c>
      <c r="U368" s="37">
        <v>169.5</v>
      </c>
      <c r="V368" s="37">
        <v>179.2</v>
      </c>
      <c r="W368" s="37">
        <v>165</v>
      </c>
      <c r="X368" s="37">
        <v>173.8</v>
      </c>
      <c r="Y368" s="37">
        <v>158.19999999999999</v>
      </c>
      <c r="Z368" s="37">
        <v>165.8</v>
      </c>
      <c r="AA368" s="37">
        <v>170.9</v>
      </c>
      <c r="AB368" s="37">
        <v>171.1</v>
      </c>
      <c r="AC368" s="37">
        <v>166.1</v>
      </c>
      <c r="AD368" s="37">
        <v>174.1</v>
      </c>
    </row>
    <row r="369" spans="1:30" x14ac:dyDescent="0.3">
      <c r="A369" s="11" t="s">
        <v>33</v>
      </c>
      <c r="B369" s="11">
        <v>2022</v>
      </c>
      <c r="C369" s="11" t="s">
        <v>43</v>
      </c>
      <c r="D369" s="37">
        <v>166.4</v>
      </c>
      <c r="E369" s="37">
        <v>214.9</v>
      </c>
      <c r="F369" s="37">
        <v>171.9</v>
      </c>
      <c r="G369" s="37">
        <v>171</v>
      </c>
      <c r="H369" s="37">
        <f t="shared" si="9"/>
        <v>171</v>
      </c>
      <c r="I369" s="37">
        <v>165.7</v>
      </c>
      <c r="J369" s="37">
        <v>228.6</v>
      </c>
      <c r="K369" s="37">
        <v>169.9</v>
      </c>
      <c r="L369" s="37">
        <v>123.4</v>
      </c>
      <c r="M369" s="37">
        <v>196.4</v>
      </c>
      <c r="N369" s="37">
        <v>161.6</v>
      </c>
      <c r="O369" s="37">
        <v>191.5</v>
      </c>
      <c r="P369" s="37">
        <v>183.3</v>
      </c>
      <c r="Q369" s="37">
        <v>200.1</v>
      </c>
      <c r="R369" s="37">
        <v>175.5</v>
      </c>
      <c r="S369" s="37">
        <v>162.6</v>
      </c>
      <c r="T369" s="37">
        <v>173.6</v>
      </c>
      <c r="U369" s="37">
        <v>171.2</v>
      </c>
      <c r="V369" s="37">
        <v>180</v>
      </c>
      <c r="W369" s="37">
        <v>166</v>
      </c>
      <c r="X369" s="37">
        <v>174.7</v>
      </c>
      <c r="Y369" s="37">
        <v>158.80000000000001</v>
      </c>
      <c r="Z369" s="37">
        <v>166.3</v>
      </c>
      <c r="AA369" s="37">
        <v>171.2</v>
      </c>
      <c r="AB369" s="37">
        <v>172.3</v>
      </c>
      <c r="AC369" s="37">
        <v>166.8</v>
      </c>
      <c r="AD369" s="37">
        <v>175.3</v>
      </c>
    </row>
    <row r="370" spans="1:30" x14ac:dyDescent="0.3">
      <c r="A370" s="11" t="s">
        <v>33</v>
      </c>
      <c r="B370" s="11">
        <v>2022</v>
      </c>
      <c r="C370" s="11" t="s">
        <v>45</v>
      </c>
      <c r="D370" s="37">
        <v>168.4</v>
      </c>
      <c r="E370" s="37">
        <v>213.4</v>
      </c>
      <c r="F370" s="37">
        <v>183.2</v>
      </c>
      <c r="G370" s="37">
        <v>172.3</v>
      </c>
      <c r="H370" s="37">
        <f t="shared" si="9"/>
        <v>172.3</v>
      </c>
      <c r="I370" s="37">
        <v>162.6</v>
      </c>
      <c r="J370" s="37">
        <v>205.5</v>
      </c>
      <c r="K370" s="37">
        <v>171</v>
      </c>
      <c r="L370" s="37">
        <v>123.4</v>
      </c>
      <c r="M370" s="37">
        <v>198.8</v>
      </c>
      <c r="N370" s="37">
        <v>162.1</v>
      </c>
      <c r="O370" s="37">
        <v>192.4</v>
      </c>
      <c r="P370" s="37">
        <v>181.3</v>
      </c>
      <c r="Q370" s="37">
        <v>200.6</v>
      </c>
      <c r="R370" s="37">
        <v>176.7</v>
      </c>
      <c r="S370" s="37">
        <v>163.5</v>
      </c>
      <c r="T370" s="37">
        <v>174.7</v>
      </c>
      <c r="U370" s="37">
        <v>171.8</v>
      </c>
      <c r="V370" s="37">
        <v>180.3</v>
      </c>
      <c r="W370" s="37">
        <v>166.9</v>
      </c>
      <c r="X370" s="37">
        <v>175.8</v>
      </c>
      <c r="Y370" s="37">
        <v>158.9</v>
      </c>
      <c r="Z370" s="37">
        <v>166.7</v>
      </c>
      <c r="AA370" s="37">
        <v>171.5</v>
      </c>
      <c r="AB370" s="37">
        <v>173.8</v>
      </c>
      <c r="AC370" s="37">
        <v>167.4</v>
      </c>
      <c r="AD370" s="37">
        <v>174.1</v>
      </c>
    </row>
    <row r="371" spans="1:30" x14ac:dyDescent="0.3">
      <c r="A371" s="11" t="s">
        <v>33</v>
      </c>
      <c r="B371" s="11">
        <v>2022</v>
      </c>
      <c r="C371" s="11" t="s">
        <v>46</v>
      </c>
      <c r="D371" s="37">
        <v>170.2</v>
      </c>
      <c r="E371" s="37">
        <v>212.9</v>
      </c>
      <c r="F371" s="37">
        <v>191.9</v>
      </c>
      <c r="G371" s="37">
        <v>173.9</v>
      </c>
      <c r="H371" s="37">
        <f t="shared" si="9"/>
        <v>173.9</v>
      </c>
      <c r="I371" s="37">
        <v>159.5</v>
      </c>
      <c r="J371" s="37">
        <v>178.7</v>
      </c>
      <c r="K371" s="37">
        <v>171.3</v>
      </c>
      <c r="L371" s="37">
        <v>123.1</v>
      </c>
      <c r="M371" s="37">
        <v>200.5</v>
      </c>
      <c r="N371" s="37">
        <v>162.80000000000001</v>
      </c>
      <c r="O371" s="37">
        <v>193.3</v>
      </c>
      <c r="P371" s="37">
        <v>178.6</v>
      </c>
      <c r="Q371" s="37">
        <v>201.1</v>
      </c>
      <c r="R371" s="37">
        <v>177.7</v>
      </c>
      <c r="S371" s="37">
        <v>164.5</v>
      </c>
      <c r="T371" s="37">
        <v>175.7</v>
      </c>
      <c r="U371" s="37">
        <v>170.7</v>
      </c>
      <c r="V371" s="37">
        <v>180.6</v>
      </c>
      <c r="W371" s="37">
        <v>167.3</v>
      </c>
      <c r="X371" s="37">
        <v>177.2</v>
      </c>
      <c r="Y371" s="37">
        <v>159.4</v>
      </c>
      <c r="Z371" s="37">
        <v>167.1</v>
      </c>
      <c r="AA371" s="37">
        <v>171.8</v>
      </c>
      <c r="AB371" s="37">
        <v>176</v>
      </c>
      <c r="AC371" s="37">
        <v>168.2</v>
      </c>
      <c r="AD371" s="37">
        <v>174.1</v>
      </c>
    </row>
    <row r="372" spans="1:30" x14ac:dyDescent="0.3">
      <c r="A372" s="11" t="s">
        <v>33</v>
      </c>
      <c r="B372" s="11">
        <v>2023</v>
      </c>
      <c r="C372" s="11" t="s">
        <v>31</v>
      </c>
      <c r="D372" s="37">
        <v>173.3</v>
      </c>
      <c r="E372" s="37">
        <v>215.2</v>
      </c>
      <c r="F372" s="37">
        <v>197</v>
      </c>
      <c r="G372" s="37">
        <v>175.2</v>
      </c>
      <c r="H372" s="37">
        <f t="shared" si="9"/>
        <v>175.2</v>
      </c>
      <c r="I372" s="37">
        <v>160.5</v>
      </c>
      <c r="J372" s="37">
        <v>175.3</v>
      </c>
      <c r="K372" s="37">
        <v>171.2</v>
      </c>
      <c r="L372" s="37">
        <v>122.7</v>
      </c>
      <c r="M372" s="37">
        <v>204.3</v>
      </c>
      <c r="N372" s="37">
        <v>163.69999999999999</v>
      </c>
      <c r="O372" s="37">
        <v>194.3</v>
      </c>
      <c r="P372" s="37">
        <v>179.5</v>
      </c>
      <c r="Q372" s="37">
        <v>201.6</v>
      </c>
      <c r="R372" s="37">
        <v>178.7</v>
      </c>
      <c r="S372" s="37">
        <v>165.3</v>
      </c>
      <c r="T372" s="37">
        <v>176.6</v>
      </c>
      <c r="U372" s="37">
        <v>172.1</v>
      </c>
      <c r="V372" s="37">
        <v>180.1</v>
      </c>
      <c r="W372" s="37">
        <v>168</v>
      </c>
      <c r="X372" s="37">
        <v>178.5</v>
      </c>
      <c r="Y372" s="37">
        <v>159.5</v>
      </c>
      <c r="Z372" s="37">
        <v>167.8</v>
      </c>
      <c r="AA372" s="37">
        <v>171.8</v>
      </c>
      <c r="AB372" s="37">
        <v>178.8</v>
      </c>
      <c r="AC372" s="37">
        <v>168.9</v>
      </c>
      <c r="AD372" s="37">
        <v>174.9</v>
      </c>
    </row>
    <row r="373" spans="1:30" x14ac:dyDescent="0.3">
      <c r="A373" s="11" t="s">
        <v>33</v>
      </c>
      <c r="B373" s="11">
        <v>2023</v>
      </c>
      <c r="C373" s="11" t="s">
        <v>35</v>
      </c>
      <c r="D373" s="37">
        <v>174.7</v>
      </c>
      <c r="E373" s="37">
        <v>212.2</v>
      </c>
      <c r="F373" s="37">
        <v>177.2</v>
      </c>
      <c r="G373" s="37">
        <v>177.9</v>
      </c>
      <c r="H373" s="37">
        <f t="shared" si="9"/>
        <v>177.9</v>
      </c>
      <c r="I373" s="37">
        <v>172.1</v>
      </c>
      <c r="J373" s="37">
        <v>175.8</v>
      </c>
      <c r="K373" s="37">
        <v>172.2</v>
      </c>
      <c r="L373" s="37">
        <v>121.9</v>
      </c>
      <c r="M373" s="37">
        <v>204.8</v>
      </c>
      <c r="N373" s="37">
        <v>164.9</v>
      </c>
      <c r="O373" s="37">
        <v>196.6</v>
      </c>
      <c r="P373" s="37">
        <v>180.7</v>
      </c>
      <c r="Q373" s="37">
        <v>202.7</v>
      </c>
      <c r="R373" s="37">
        <v>180.3</v>
      </c>
      <c r="S373" s="37">
        <v>167</v>
      </c>
      <c r="T373" s="37">
        <v>178.2</v>
      </c>
      <c r="U373" s="37">
        <v>173.5</v>
      </c>
      <c r="V373" s="37">
        <v>182.8</v>
      </c>
      <c r="W373" s="37">
        <v>169.2</v>
      </c>
      <c r="X373" s="37">
        <v>180.8</v>
      </c>
      <c r="Y373" s="37">
        <v>159.80000000000001</v>
      </c>
      <c r="Z373" s="37">
        <v>168.4</v>
      </c>
      <c r="AA373" s="37">
        <v>172.5</v>
      </c>
      <c r="AB373" s="37">
        <v>181.4</v>
      </c>
      <c r="AC373" s="37">
        <v>170</v>
      </c>
      <c r="AD373" s="37">
        <v>176.3</v>
      </c>
    </row>
    <row r="374" spans="1:30" x14ac:dyDescent="0.3">
      <c r="A374" s="11" t="s">
        <v>33</v>
      </c>
      <c r="B374" s="11">
        <v>2023</v>
      </c>
      <c r="C374" s="11" t="s">
        <v>36</v>
      </c>
      <c r="D374" s="37">
        <v>174.7</v>
      </c>
      <c r="E374" s="37">
        <v>212.2</v>
      </c>
      <c r="F374" s="37">
        <v>177.2</v>
      </c>
      <c r="G374" s="37">
        <v>177.9</v>
      </c>
      <c r="H374" s="37">
        <f t="shared" si="9"/>
        <v>177.9</v>
      </c>
      <c r="I374" s="37">
        <v>172.1</v>
      </c>
      <c r="J374" s="37">
        <v>175.9</v>
      </c>
      <c r="K374" s="37">
        <v>172.2</v>
      </c>
      <c r="L374" s="37">
        <v>121.9</v>
      </c>
      <c r="M374" s="37">
        <v>204.8</v>
      </c>
      <c r="N374" s="37">
        <v>164.9</v>
      </c>
      <c r="O374" s="37">
        <v>196.6</v>
      </c>
      <c r="P374" s="37">
        <v>180.8</v>
      </c>
      <c r="Q374" s="37">
        <v>202.7</v>
      </c>
      <c r="R374" s="37">
        <v>180.2</v>
      </c>
      <c r="S374" s="37">
        <v>167</v>
      </c>
      <c r="T374" s="37">
        <v>178.2</v>
      </c>
      <c r="U374" s="37">
        <v>173.5</v>
      </c>
      <c r="V374" s="37">
        <v>182.6</v>
      </c>
      <c r="W374" s="37">
        <v>169.2</v>
      </c>
      <c r="X374" s="37">
        <v>180.8</v>
      </c>
      <c r="Y374" s="37">
        <v>159.80000000000001</v>
      </c>
      <c r="Z374" s="37">
        <v>168.4</v>
      </c>
      <c r="AA374" s="37">
        <v>172.5</v>
      </c>
      <c r="AB374" s="37">
        <v>181.5</v>
      </c>
      <c r="AC374" s="37">
        <v>170</v>
      </c>
      <c r="AD374" s="37">
        <v>176.3</v>
      </c>
    </row>
    <row r="375" spans="1:30" x14ac:dyDescent="0.3">
      <c r="A375" s="11" t="s">
        <v>33</v>
      </c>
      <c r="B375" s="11">
        <v>2023</v>
      </c>
      <c r="C375" s="11" t="s">
        <v>37</v>
      </c>
      <c r="D375" s="37">
        <v>174.8</v>
      </c>
      <c r="E375" s="37">
        <v>213.7</v>
      </c>
      <c r="F375" s="37">
        <v>172.4</v>
      </c>
      <c r="G375" s="37">
        <v>178.8</v>
      </c>
      <c r="H375" s="37">
        <f t="shared" si="9"/>
        <v>178.8</v>
      </c>
      <c r="I375" s="37">
        <v>179.2</v>
      </c>
      <c r="J375" s="37">
        <v>179.9</v>
      </c>
      <c r="K375" s="37">
        <v>174.7</v>
      </c>
      <c r="L375" s="37">
        <v>123.1</v>
      </c>
      <c r="M375" s="37">
        <v>207.8</v>
      </c>
      <c r="N375" s="37">
        <v>165.5</v>
      </c>
      <c r="O375" s="37">
        <v>197</v>
      </c>
      <c r="P375" s="37">
        <v>182.1</v>
      </c>
      <c r="Q375" s="37">
        <v>203.5</v>
      </c>
      <c r="R375" s="37">
        <v>181</v>
      </c>
      <c r="S375" s="37">
        <v>167.7</v>
      </c>
      <c r="T375" s="37">
        <v>178.9</v>
      </c>
      <c r="U375" s="37">
        <v>175.2</v>
      </c>
      <c r="V375" s="37">
        <v>182.1</v>
      </c>
      <c r="W375" s="37">
        <v>169.6</v>
      </c>
      <c r="X375" s="37">
        <v>181.5</v>
      </c>
      <c r="Y375" s="37">
        <v>160.1</v>
      </c>
      <c r="Z375" s="37">
        <v>168.8</v>
      </c>
      <c r="AA375" s="37">
        <v>174.2</v>
      </c>
      <c r="AB375" s="37">
        <v>184.4</v>
      </c>
      <c r="AC375" s="37">
        <v>170.9</v>
      </c>
      <c r="AD375" s="37">
        <v>177.4</v>
      </c>
    </row>
    <row r="376" spans="1:30" x14ac:dyDescent="0.3">
      <c r="A376" s="11" t="s">
        <v>33</v>
      </c>
      <c r="B376" s="11">
        <v>2023</v>
      </c>
      <c r="C376" s="11" t="s">
        <v>38</v>
      </c>
      <c r="D376" s="37">
        <v>174.7</v>
      </c>
      <c r="E376" s="37">
        <v>219.4</v>
      </c>
      <c r="F376" s="37">
        <v>176.7</v>
      </c>
      <c r="G376" s="37">
        <v>179.4</v>
      </c>
      <c r="H376" s="37">
        <f t="shared" si="9"/>
        <v>179.4</v>
      </c>
      <c r="I376" s="37">
        <v>175.8</v>
      </c>
      <c r="J376" s="37">
        <v>185</v>
      </c>
      <c r="K376" s="37">
        <v>176.9</v>
      </c>
      <c r="L376" s="37">
        <v>124.2</v>
      </c>
      <c r="M376" s="37">
        <v>211.9</v>
      </c>
      <c r="N376" s="37">
        <v>165.9</v>
      </c>
      <c r="O376" s="37">
        <v>197.7</v>
      </c>
      <c r="P376" s="37">
        <v>183.1</v>
      </c>
      <c r="Q376" s="37">
        <v>204.2</v>
      </c>
      <c r="R376" s="37">
        <v>181.3</v>
      </c>
      <c r="S376" s="37">
        <v>168.1</v>
      </c>
      <c r="T376" s="37">
        <v>179.3</v>
      </c>
      <c r="U376" s="37">
        <v>175.6</v>
      </c>
      <c r="V376" s="37">
        <v>183.4</v>
      </c>
      <c r="W376" s="37">
        <v>170.1</v>
      </c>
      <c r="X376" s="37">
        <v>182.2</v>
      </c>
      <c r="Y376" s="37">
        <v>160.4</v>
      </c>
      <c r="Z376" s="37">
        <v>169.2</v>
      </c>
      <c r="AA376" s="37">
        <v>174.8</v>
      </c>
      <c r="AB376" s="37">
        <v>185.6</v>
      </c>
      <c r="AC376" s="37">
        <v>171.6</v>
      </c>
      <c r="AD376" s="37">
        <v>178.2</v>
      </c>
    </row>
  </sheetData>
  <conditionalFormatting sqref="D1:G1">
    <cfRule type="cellIs" dxfId="14" priority="8" operator="equal">
      <formula>"NA"</formula>
    </cfRule>
  </conditionalFormatting>
  <conditionalFormatting sqref="H1">
    <cfRule type="cellIs" dxfId="13" priority="7" operator="equal">
      <formula>"Na"</formula>
    </cfRule>
  </conditionalFormatting>
  <conditionalFormatting sqref="I1:K1">
    <cfRule type="cellIs" dxfId="12" priority="6" operator="equal">
      <formula>"NA"</formula>
    </cfRule>
  </conditionalFormatting>
  <conditionalFormatting sqref="L1:N1">
    <cfRule type="containsText" dxfId="11" priority="5" operator="containsText" text="NA">
      <formula>NOT(ISERROR(SEARCH("NA",L1)))</formula>
    </cfRule>
  </conditionalFormatting>
  <conditionalFormatting sqref="P1">
    <cfRule type="cellIs" dxfId="10" priority="4" operator="equal">
      <formula>"Na"</formula>
    </cfRule>
  </conditionalFormatting>
  <conditionalFormatting sqref="Q1:R1">
    <cfRule type="cellIs" dxfId="9" priority="3" operator="equal">
      <formula>"NA"</formula>
    </cfRule>
  </conditionalFormatting>
  <conditionalFormatting sqref="T1">
    <cfRule type="cellIs" dxfId="8" priority="2" operator="equal">
      <formula>"NA"</formula>
    </cfRule>
  </conditionalFormatting>
  <conditionalFormatting sqref="V1:AD1">
    <cfRule type="cellIs" dxfId="7" priority="1" operator="equal">
      <formula>"NA"</formula>
    </cfRule>
  </conditionalFormatting>
  <pageMargins left="0.7" right="0.7" top="0.75" bottom="0.75" header="0.3" footer="0.3"/>
  <pageSetup orientation="portrait" r:id="rId1"/>
  <ignoredErrors>
    <ignoredError sqref="D77 E77:AD77" formulaRange="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1DEA5-E740-4ED9-937B-12B474C21EE3}">
  <dimension ref="A1:J376"/>
  <sheetViews>
    <sheetView showGridLines="0" workbookViewId="0">
      <pane ySplit="1" topLeftCell="A355" activePane="bottomLeft" state="frozen"/>
      <selection pane="bottomLeft" activeCell="D358" sqref="D358"/>
    </sheetView>
  </sheetViews>
  <sheetFormatPr defaultRowHeight="14.4" x14ac:dyDescent="0.3"/>
  <cols>
    <col min="1" max="1" width="17" customWidth="1"/>
    <col min="2" max="2" width="16.6640625" customWidth="1"/>
    <col min="3" max="3" width="20.77734375" customWidth="1"/>
    <col min="4" max="4" width="26.109375" customWidth="1"/>
    <col min="5" max="5" width="16.21875" customWidth="1"/>
    <col min="6" max="6" width="24.6640625" customWidth="1"/>
    <col min="7" max="7" width="11" customWidth="1"/>
    <col min="8" max="8" width="19.6640625" customWidth="1"/>
    <col min="9" max="9" width="13.44140625" customWidth="1"/>
    <col min="10" max="10" width="20.21875" customWidth="1"/>
  </cols>
  <sheetData>
    <row r="1" spans="1:10" ht="15.6" x14ac:dyDescent="0.3">
      <c r="A1" s="38" t="s">
        <v>0</v>
      </c>
      <c r="B1" s="38" t="s">
        <v>1</v>
      </c>
      <c r="C1" s="38" t="s">
        <v>2</v>
      </c>
      <c r="D1" s="38" t="s">
        <v>51</v>
      </c>
      <c r="E1" s="38" t="s">
        <v>23</v>
      </c>
      <c r="F1" s="38" t="s">
        <v>52</v>
      </c>
      <c r="G1" s="38" t="s">
        <v>53</v>
      </c>
      <c r="H1" s="38" t="s">
        <v>54</v>
      </c>
      <c r="I1" s="38" t="s">
        <v>55</v>
      </c>
      <c r="J1" s="38" t="s">
        <v>29</v>
      </c>
    </row>
    <row r="2" spans="1:10" x14ac:dyDescent="0.3">
      <c r="A2" s="2" t="s">
        <v>30</v>
      </c>
      <c r="B2" s="2">
        <v>2013</v>
      </c>
      <c r="C2" s="2" t="s">
        <v>31</v>
      </c>
      <c r="D2" s="36">
        <f>SUM('Cleaned Data'!R2+'Cleaned Data'!S2+'Cleaned Data'!T2)</f>
        <v>318.70000000000005</v>
      </c>
      <c r="E2" s="36">
        <f>SUM('Cleaned Data'!X2+'Cleaned Data'!Z2+'Cleaned Data'!AB2)</f>
        <v>312.10000000000002</v>
      </c>
      <c r="F2" s="36">
        <f>SUM('Cleaned Data'!D2:P2)</f>
        <v>1370.4999999999998</v>
      </c>
      <c r="G2" s="36">
        <f>SUM('Cleaned Data'!V2+'Cleaned Data'!Y2)</f>
        <v>208.8</v>
      </c>
      <c r="H2" s="36">
        <f>SUM('Cleaned Data'!U2+'Cleaned Data'!W2+'Cleaned Data'!AA2)</f>
        <v>308.89999999999998</v>
      </c>
      <c r="I2" s="36">
        <f>SUM('Cleaned Data'!AC2+'Cleaned Data'!Z2+'Cleaned Data'!Q2)</f>
        <v>312.5</v>
      </c>
      <c r="J2" s="36">
        <v>105.1</v>
      </c>
    </row>
    <row r="3" spans="1:10" x14ac:dyDescent="0.3">
      <c r="A3" s="2" t="s">
        <v>30</v>
      </c>
      <c r="B3" s="2">
        <v>2013</v>
      </c>
      <c r="C3" s="2" t="s">
        <v>35</v>
      </c>
      <c r="D3" s="36">
        <f>SUM('Cleaned Data'!R3+'Cleaned Data'!S3+'Cleaned Data'!T3)</f>
        <v>320.39999999999998</v>
      </c>
      <c r="E3" s="36">
        <f>SUM('Cleaned Data'!X3+'Cleaned Data'!Z3+'Cleaned Data'!AB3)</f>
        <v>313</v>
      </c>
      <c r="F3" s="36">
        <f>SUM('Cleaned Data'!D3:P3)</f>
        <v>1379.1</v>
      </c>
      <c r="G3" s="36">
        <f>SUM('Cleaned Data'!V3+'Cleaned Data'!Y3)</f>
        <v>210.10000000000002</v>
      </c>
      <c r="H3" s="36">
        <f>SUM('Cleaned Data'!U3+'Cleaned Data'!W3+'Cleaned Data'!AA3)</f>
        <v>309.70000000000005</v>
      </c>
      <c r="I3" s="36">
        <f>SUM('Cleaned Data'!AC3+'Cleaned Data'!Z3+'Cleaned Data'!Q3)</f>
        <v>314</v>
      </c>
      <c r="J3" s="36">
        <v>105.8</v>
      </c>
    </row>
    <row r="4" spans="1:10" x14ac:dyDescent="0.3">
      <c r="A4" s="2" t="s">
        <v>30</v>
      </c>
      <c r="B4" s="2">
        <v>2013</v>
      </c>
      <c r="C4" s="2" t="s">
        <v>36</v>
      </c>
      <c r="D4" s="36">
        <f>SUM('Cleaned Data'!R4+'Cleaned Data'!S4+'Cleaned Data'!T4)</f>
        <v>321.89999999999998</v>
      </c>
      <c r="E4" s="36">
        <f>SUM('Cleaned Data'!X4+'Cleaned Data'!Z4+'Cleaned Data'!AB4)</f>
        <v>313</v>
      </c>
      <c r="F4" s="36">
        <f>SUM('Cleaned Data'!D4:P4)</f>
        <v>1381.6</v>
      </c>
      <c r="G4" s="36">
        <f>SUM('Cleaned Data'!V4+'Cleaned Data'!Y4)</f>
        <v>210.7</v>
      </c>
      <c r="H4" s="36">
        <f>SUM('Cleaned Data'!U4+'Cleaned Data'!W4+'Cleaned Data'!AA4)</f>
        <v>310.3</v>
      </c>
      <c r="I4" s="36">
        <f>SUM('Cleaned Data'!AC4+'Cleaned Data'!Z4+'Cleaned Data'!Q4)</f>
        <v>315.10000000000002</v>
      </c>
      <c r="J4" s="36">
        <v>106</v>
      </c>
    </row>
    <row r="5" spans="1:10" x14ac:dyDescent="0.3">
      <c r="A5" s="2" t="s">
        <v>30</v>
      </c>
      <c r="B5" s="2">
        <v>2013</v>
      </c>
      <c r="C5" s="2" t="s">
        <v>37</v>
      </c>
      <c r="D5" s="36">
        <f>SUM('Cleaned Data'!R5+'Cleaned Data'!S5+'Cleaned Data'!T5)</f>
        <v>323.5</v>
      </c>
      <c r="E5" s="36">
        <f>SUM('Cleaned Data'!X5+'Cleaned Data'!Z5+'Cleaned Data'!AB5)</f>
        <v>312.3</v>
      </c>
      <c r="F5" s="36">
        <f>SUM('Cleaned Data'!D5:P5)</f>
        <v>1386.3999999999999</v>
      </c>
      <c r="G5" s="36">
        <f>SUM('Cleaned Data'!V5+'Cleaned Data'!Y5)</f>
        <v>210.9</v>
      </c>
      <c r="H5" s="36">
        <f>SUM('Cleaned Data'!U5+'Cleaned Data'!W5+'Cleaned Data'!AA5)</f>
        <v>311.39999999999998</v>
      </c>
      <c r="I5" s="36">
        <f>SUM('Cleaned Data'!AC5+'Cleaned Data'!Z5+'Cleaned Data'!Q5)</f>
        <v>316.2</v>
      </c>
      <c r="J5" s="36">
        <v>106.4</v>
      </c>
    </row>
    <row r="6" spans="1:10" x14ac:dyDescent="0.3">
      <c r="A6" s="2" t="s">
        <v>30</v>
      </c>
      <c r="B6" s="2">
        <v>2013</v>
      </c>
      <c r="C6" s="2" t="s">
        <v>38</v>
      </c>
      <c r="D6" s="36">
        <f>SUM('Cleaned Data'!R6+'Cleaned Data'!S6+'Cleaned Data'!T6)</f>
        <v>325.29999999999995</v>
      </c>
      <c r="E6" s="36">
        <f>SUM('Cleaned Data'!X6+'Cleaned Data'!Z6+'Cleaned Data'!AB6)</f>
        <v>312.79999999999995</v>
      </c>
      <c r="F6" s="36">
        <f>SUM('Cleaned Data'!D6:P6)</f>
        <v>1396.2000000000003</v>
      </c>
      <c r="G6" s="36">
        <f>SUM('Cleaned Data'!V6+'Cleaned Data'!Y6)</f>
        <v>211.6</v>
      </c>
      <c r="H6" s="36">
        <f>SUM('Cleaned Data'!U6+'Cleaned Data'!W6+'Cleaned Data'!AA6)</f>
        <v>312.8</v>
      </c>
      <c r="I6" s="36">
        <f>SUM('Cleaned Data'!AC6+'Cleaned Data'!Z6+'Cleaned Data'!Q6)</f>
        <v>317.89999999999998</v>
      </c>
      <c r="J6" s="36">
        <v>107.2</v>
      </c>
    </row>
    <row r="7" spans="1:10" x14ac:dyDescent="0.3">
      <c r="A7" s="2" t="s">
        <v>30</v>
      </c>
      <c r="B7" s="2">
        <v>2013</v>
      </c>
      <c r="C7" s="2" t="s">
        <v>39</v>
      </c>
      <c r="D7" s="36">
        <f>SUM('Cleaned Data'!R7+'Cleaned Data'!S7+'Cleaned Data'!T7)</f>
        <v>328</v>
      </c>
      <c r="E7" s="36">
        <f>SUM('Cleaned Data'!X7+'Cleaned Data'!Z7+'Cleaned Data'!AB7)</f>
        <v>314.39999999999998</v>
      </c>
      <c r="F7" s="36">
        <f>SUM('Cleaned Data'!D7:P7)</f>
        <v>1422.4</v>
      </c>
      <c r="G7" s="36">
        <f>SUM('Cleaned Data'!V7+'Cleaned Data'!Y7)</f>
        <v>213.5</v>
      </c>
      <c r="H7" s="36">
        <f>SUM('Cleaned Data'!U7+'Cleaned Data'!W7+'Cleaned Data'!AA7)</f>
        <v>320.60000000000002</v>
      </c>
      <c r="I7" s="36">
        <f>SUM('Cleaned Data'!AC7+'Cleaned Data'!Z7+'Cleaned Data'!Q7)</f>
        <v>320.10000000000002</v>
      </c>
      <c r="J7" s="36">
        <v>108.9</v>
      </c>
    </row>
    <row r="8" spans="1:10" x14ac:dyDescent="0.3">
      <c r="A8" s="2" t="s">
        <v>30</v>
      </c>
      <c r="B8" s="2">
        <v>2013</v>
      </c>
      <c r="C8" s="2" t="s">
        <v>40</v>
      </c>
      <c r="D8" s="36">
        <f>SUM('Cleaned Data'!R8+'Cleaned Data'!S8+'Cleaned Data'!T8)</f>
        <v>330.3</v>
      </c>
      <c r="E8" s="36">
        <f>SUM('Cleaned Data'!X8+'Cleaned Data'!Z8+'Cleaned Data'!AB8)</f>
        <v>315.8</v>
      </c>
      <c r="F8" s="36">
        <f>SUM('Cleaned Data'!D8:P8)</f>
        <v>1448.9999999999995</v>
      </c>
      <c r="G8" s="36">
        <f>SUM('Cleaned Data'!V8+'Cleaned Data'!Y8)</f>
        <v>216.3</v>
      </c>
      <c r="H8" s="36">
        <f>SUM('Cleaned Data'!U8+'Cleaned Data'!W8+'Cleaned Data'!AA8)</f>
        <v>323.8</v>
      </c>
      <c r="I8" s="36">
        <f>SUM('Cleaned Data'!AC8+'Cleaned Data'!Z8+'Cleaned Data'!Q8)</f>
        <v>322.7</v>
      </c>
      <c r="J8" s="36">
        <v>110.7</v>
      </c>
    </row>
    <row r="9" spans="1:10" x14ac:dyDescent="0.3">
      <c r="A9" s="2" t="s">
        <v>30</v>
      </c>
      <c r="B9" s="2">
        <v>2013</v>
      </c>
      <c r="C9" s="2" t="s">
        <v>41</v>
      </c>
      <c r="D9" s="36">
        <f>SUM('Cleaned Data'!R9+'Cleaned Data'!S9+'Cleaned Data'!T9)</f>
        <v>332.6</v>
      </c>
      <c r="E9" s="36">
        <f>SUM('Cleaned Data'!X9+'Cleaned Data'!Z9+'Cleaned Data'!AB9)</f>
        <v>319.3</v>
      </c>
      <c r="F9" s="36">
        <f>SUM('Cleaned Data'!D9:P9)</f>
        <v>1466.1</v>
      </c>
      <c r="G9" s="36">
        <f>SUM('Cleaned Data'!V9+'Cleaned Data'!Y9)</f>
        <v>217.7</v>
      </c>
      <c r="H9" s="36">
        <f>SUM('Cleaned Data'!U9+'Cleaned Data'!W9+'Cleaned Data'!AA9)</f>
        <v>326.3</v>
      </c>
      <c r="I9" s="36">
        <f>SUM('Cleaned Data'!AC9+'Cleaned Data'!Z9+'Cleaned Data'!Q9)</f>
        <v>325</v>
      </c>
      <c r="J9" s="36">
        <v>112.1</v>
      </c>
    </row>
    <row r="10" spans="1:10" x14ac:dyDescent="0.3">
      <c r="A10" s="2" t="s">
        <v>30</v>
      </c>
      <c r="B10" s="2">
        <v>2013</v>
      </c>
      <c r="C10" s="2" t="s">
        <v>42</v>
      </c>
      <c r="D10" s="36">
        <f>SUM('Cleaned Data'!R10+'Cleaned Data'!S10+'Cleaned Data'!T10)</f>
        <v>336.6</v>
      </c>
      <c r="E10" s="36">
        <f>SUM('Cleaned Data'!X10+'Cleaned Data'!Z10+'Cleaned Data'!AB10)</f>
        <v>322.7</v>
      </c>
      <c r="F10" s="36">
        <f>SUM('Cleaned Data'!D10:P10)</f>
        <v>1492.1000000000001</v>
      </c>
      <c r="G10" s="36">
        <f>SUM('Cleaned Data'!V10+'Cleaned Data'!Y10)</f>
        <v>220.39999999999998</v>
      </c>
      <c r="H10" s="36">
        <f>SUM('Cleaned Data'!U10+'Cleaned Data'!W10+'Cleaned Data'!AA10)</f>
        <v>329.1</v>
      </c>
      <c r="I10" s="36">
        <f>SUM('Cleaned Data'!AC10+'Cleaned Data'!Z10+'Cleaned Data'!Q10)</f>
        <v>328.1</v>
      </c>
      <c r="J10" s="36">
        <v>114.2</v>
      </c>
    </row>
    <row r="11" spans="1:10" x14ac:dyDescent="0.3">
      <c r="A11" s="2" t="s">
        <v>30</v>
      </c>
      <c r="B11" s="2">
        <v>2013</v>
      </c>
      <c r="C11" s="2" t="s">
        <v>43</v>
      </c>
      <c r="D11" s="36">
        <f>SUM('Cleaned Data'!R11+'Cleaned Data'!S11+'Cleaned Data'!T11)</f>
        <v>339.29999999999995</v>
      </c>
      <c r="E11" s="36">
        <f>SUM('Cleaned Data'!X11+'Cleaned Data'!Z11+'Cleaned Data'!AB11)</f>
        <v>324.7</v>
      </c>
      <c r="F11" s="36">
        <f>SUM('Cleaned Data'!D11:P11)</f>
        <v>1512</v>
      </c>
      <c r="G11" s="36">
        <f>SUM('Cleaned Data'!V11+'Cleaned Data'!Y11)</f>
        <v>220.89999999999998</v>
      </c>
      <c r="H11" s="36">
        <f>SUM('Cleaned Data'!U11+'Cleaned Data'!W11+'Cleaned Data'!AA11)</f>
        <v>331.1</v>
      </c>
      <c r="I11" s="36">
        <f>SUM('Cleaned Data'!AC11+'Cleaned Data'!Z11+'Cleaned Data'!Q11)</f>
        <v>329.59999999999997</v>
      </c>
      <c r="J11" s="36">
        <v>115.5</v>
      </c>
    </row>
    <row r="12" spans="1:10" x14ac:dyDescent="0.3">
      <c r="A12" s="2" t="s">
        <v>30</v>
      </c>
      <c r="B12" s="2">
        <v>2013</v>
      </c>
      <c r="C12" s="2" t="s">
        <v>44</v>
      </c>
      <c r="D12" s="36">
        <f>SUM('Cleaned Data'!R12+'Cleaned Data'!S12+'Cleaned Data'!T12)</f>
        <v>342.1</v>
      </c>
      <c r="E12" s="36">
        <f>SUM('Cleaned Data'!X12+'Cleaned Data'!Z12+'Cleaned Data'!AB12)</f>
        <v>326.60000000000002</v>
      </c>
      <c r="F12" s="36">
        <f>SUM('Cleaned Data'!D12:P12)</f>
        <v>1540.7</v>
      </c>
      <c r="G12" s="36">
        <f>SUM('Cleaned Data'!V12+'Cleaned Data'!Y12)</f>
        <v>222.2</v>
      </c>
      <c r="H12" s="36">
        <f>SUM('Cleaned Data'!U12+'Cleaned Data'!W12+'Cleaned Data'!AA12)</f>
        <v>333.4</v>
      </c>
      <c r="I12" s="36">
        <f>SUM('Cleaned Data'!AC12+'Cleaned Data'!Z12+'Cleaned Data'!Q12)</f>
        <v>331.3</v>
      </c>
      <c r="J12" s="36">
        <v>117.4</v>
      </c>
    </row>
    <row r="13" spans="1:10" x14ac:dyDescent="0.3">
      <c r="A13" s="2" t="s">
        <v>30</v>
      </c>
      <c r="B13" s="2">
        <v>2013</v>
      </c>
      <c r="C13" s="2" t="s">
        <v>46</v>
      </c>
      <c r="D13" s="36">
        <f>SUM('Cleaned Data'!R13+'Cleaned Data'!S13+'Cleaned Data'!T13)</f>
        <v>345.3</v>
      </c>
      <c r="E13" s="36">
        <f>SUM('Cleaned Data'!X13+'Cleaned Data'!Z13+'Cleaned Data'!AB13)</f>
        <v>327.39999999999998</v>
      </c>
      <c r="F13" s="36">
        <f>SUM('Cleaned Data'!D13:P13)</f>
        <v>1513.3</v>
      </c>
      <c r="G13" s="36">
        <f>SUM('Cleaned Data'!V13+'Cleaned Data'!Y13)</f>
        <v>222.7</v>
      </c>
      <c r="H13" s="36">
        <f>SUM('Cleaned Data'!U13+'Cleaned Data'!W13+'Cleaned Data'!AA13)</f>
        <v>334.4</v>
      </c>
      <c r="I13" s="36">
        <f>SUM('Cleaned Data'!AC13+'Cleaned Data'!Z13+'Cleaned Data'!Q13)</f>
        <v>332.9</v>
      </c>
      <c r="J13" s="36">
        <v>115.5</v>
      </c>
    </row>
    <row r="14" spans="1:10" x14ac:dyDescent="0.3">
      <c r="A14" s="2" t="s">
        <v>30</v>
      </c>
      <c r="B14" s="2">
        <v>2014</v>
      </c>
      <c r="C14" s="2" t="s">
        <v>31</v>
      </c>
      <c r="D14" s="36">
        <f>SUM('Cleaned Data'!R14+'Cleaned Data'!S14+'Cleaned Data'!T14)</f>
        <v>347.2</v>
      </c>
      <c r="E14" s="36">
        <f>SUM('Cleaned Data'!X14+'Cleaned Data'!Z14+'Cleaned Data'!AB14)</f>
        <v>328.5</v>
      </c>
      <c r="F14" s="36">
        <f>SUM('Cleaned Data'!D14:P14)</f>
        <v>1492</v>
      </c>
      <c r="G14" s="36">
        <f>SUM('Cleaned Data'!V14+'Cleaned Data'!Y14)</f>
        <v>223.5</v>
      </c>
      <c r="H14" s="36">
        <f>SUM('Cleaned Data'!U14+'Cleaned Data'!W14+'Cleaned Data'!AA14)</f>
        <v>336</v>
      </c>
      <c r="I14" s="36">
        <f>SUM('Cleaned Data'!AC14+'Cleaned Data'!Z14+'Cleaned Data'!Q14)</f>
        <v>334.2</v>
      </c>
      <c r="J14" s="36">
        <v>114.2</v>
      </c>
    </row>
    <row r="15" spans="1:10" x14ac:dyDescent="0.3">
      <c r="A15" s="2" t="s">
        <v>30</v>
      </c>
      <c r="B15" s="2">
        <v>2014</v>
      </c>
      <c r="C15" s="2" t="s">
        <v>35</v>
      </c>
      <c r="D15" s="36">
        <f>SUM('Cleaned Data'!R15+'Cleaned Data'!S15+'Cleaned Data'!T15)</f>
        <v>348.3</v>
      </c>
      <c r="E15" s="36">
        <f>SUM('Cleaned Data'!X15+'Cleaned Data'!Z15+'Cleaned Data'!AB15)</f>
        <v>329.5</v>
      </c>
      <c r="F15" s="36">
        <f>SUM('Cleaned Data'!D15:P15)</f>
        <v>1488.2</v>
      </c>
      <c r="G15" s="36">
        <f>SUM('Cleaned Data'!V15+'Cleaned Data'!Y15)</f>
        <v>224</v>
      </c>
      <c r="H15" s="36">
        <f>SUM('Cleaned Data'!U15+'Cleaned Data'!W15+'Cleaned Data'!AA15)</f>
        <v>337.4</v>
      </c>
      <c r="I15" s="36">
        <f>SUM('Cleaned Data'!AC15+'Cleaned Data'!Z15+'Cleaned Data'!Q15)</f>
        <v>335</v>
      </c>
      <c r="J15" s="36">
        <v>114</v>
      </c>
    </row>
    <row r="16" spans="1:10" x14ac:dyDescent="0.3">
      <c r="A16" s="2" t="s">
        <v>30</v>
      </c>
      <c r="B16" s="2">
        <v>2014</v>
      </c>
      <c r="C16" s="2" t="s">
        <v>36</v>
      </c>
      <c r="D16" s="36">
        <f>SUM('Cleaned Data'!R16+'Cleaned Data'!S16+'Cleaned Data'!T16)</f>
        <v>349.6</v>
      </c>
      <c r="E16" s="36">
        <f>SUM('Cleaned Data'!X16+'Cleaned Data'!Z16+'Cleaned Data'!AB16)</f>
        <v>330.5</v>
      </c>
      <c r="F16" s="36">
        <f>SUM('Cleaned Data'!D16:P16)</f>
        <v>1498.2</v>
      </c>
      <c r="G16" s="36">
        <f>SUM('Cleaned Data'!V16+'Cleaned Data'!Y16)</f>
        <v>224.60000000000002</v>
      </c>
      <c r="H16" s="36">
        <f>SUM('Cleaned Data'!U16+'Cleaned Data'!W16+'Cleaned Data'!AA16)</f>
        <v>339</v>
      </c>
      <c r="I16" s="36">
        <f>SUM('Cleaned Data'!AC16+'Cleaned Data'!Z16+'Cleaned Data'!Q16)</f>
        <v>336.1</v>
      </c>
      <c r="J16" s="36">
        <v>114.6</v>
      </c>
    </row>
    <row r="17" spans="1:10" x14ac:dyDescent="0.3">
      <c r="A17" s="2" t="s">
        <v>30</v>
      </c>
      <c r="B17" s="2">
        <v>2014</v>
      </c>
      <c r="C17" s="2" t="s">
        <v>37</v>
      </c>
      <c r="D17" s="36">
        <f>SUM('Cleaned Data'!R17+'Cleaned Data'!S17+'Cleaned Data'!T17)</f>
        <v>352</v>
      </c>
      <c r="E17" s="36">
        <f>SUM('Cleaned Data'!X17+'Cleaned Data'!Z17+'Cleaned Data'!AB17)</f>
        <v>331.20000000000005</v>
      </c>
      <c r="F17" s="36">
        <f>SUM('Cleaned Data'!D17:P17)</f>
        <v>1511.4</v>
      </c>
      <c r="G17" s="36">
        <f>SUM('Cleaned Data'!V17+'Cleaned Data'!Y17)</f>
        <v>224.60000000000002</v>
      </c>
      <c r="H17" s="36">
        <f>SUM('Cleaned Data'!U17+'Cleaned Data'!W17+'Cleaned Data'!AA17)</f>
        <v>340.6</v>
      </c>
      <c r="I17" s="36">
        <f>SUM('Cleaned Data'!AC17+'Cleaned Data'!Z17+'Cleaned Data'!Q17)</f>
        <v>337.4</v>
      </c>
      <c r="J17" s="36">
        <v>115.4</v>
      </c>
    </row>
    <row r="18" spans="1:10" x14ac:dyDescent="0.3">
      <c r="A18" s="2" t="s">
        <v>30</v>
      </c>
      <c r="B18" s="2">
        <v>2014</v>
      </c>
      <c r="C18" s="2" t="s">
        <v>38</v>
      </c>
      <c r="D18" s="36">
        <f>SUM('Cleaned Data'!R18+'Cleaned Data'!S18+'Cleaned Data'!T18)</f>
        <v>354</v>
      </c>
      <c r="E18" s="36">
        <f>SUM('Cleaned Data'!X18+'Cleaned Data'!Z18+'Cleaned Data'!AB18)</f>
        <v>331.9</v>
      </c>
      <c r="F18" s="36">
        <f>SUM('Cleaned Data'!D18:P18)</f>
        <v>1521.8</v>
      </c>
      <c r="G18" s="36">
        <f>SUM('Cleaned Data'!V18+'Cleaned Data'!Y18)</f>
        <v>224.8</v>
      </c>
      <c r="H18" s="36">
        <f>SUM('Cleaned Data'!U18+'Cleaned Data'!W18+'Cleaned Data'!AA18)</f>
        <v>341.5</v>
      </c>
      <c r="I18" s="36">
        <f>SUM('Cleaned Data'!AC18+'Cleaned Data'!Z18+'Cleaned Data'!Q18)</f>
        <v>339</v>
      </c>
      <c r="J18" s="36">
        <v>116</v>
      </c>
    </row>
    <row r="19" spans="1:10" x14ac:dyDescent="0.3">
      <c r="A19" s="2" t="s">
        <v>30</v>
      </c>
      <c r="B19" s="2">
        <v>2014</v>
      </c>
      <c r="C19" s="2" t="s">
        <v>39</v>
      </c>
      <c r="D19" s="36">
        <f>SUM('Cleaned Data'!R19+'Cleaned Data'!S19+'Cleaned Data'!T19)</f>
        <v>356.3</v>
      </c>
      <c r="E19" s="36">
        <f>SUM('Cleaned Data'!X19+'Cleaned Data'!Z19+'Cleaned Data'!AB19)</f>
        <v>332.2</v>
      </c>
      <c r="F19" s="36">
        <f>SUM('Cleaned Data'!D19:P19)</f>
        <v>1534.6999999999998</v>
      </c>
      <c r="G19" s="36">
        <f>SUM('Cleaned Data'!V19+'Cleaned Data'!Y19)</f>
        <v>226.60000000000002</v>
      </c>
      <c r="H19" s="36">
        <f>SUM('Cleaned Data'!U19+'Cleaned Data'!W19+'Cleaned Data'!AA19)</f>
        <v>343.1</v>
      </c>
      <c r="I19" s="36">
        <f>SUM('Cleaned Data'!AC19+'Cleaned Data'!Z19+'Cleaned Data'!Q19)</f>
        <v>341</v>
      </c>
      <c r="J19" s="36">
        <v>117</v>
      </c>
    </row>
    <row r="20" spans="1:10" x14ac:dyDescent="0.3">
      <c r="A20" s="2" t="s">
        <v>30</v>
      </c>
      <c r="B20" s="2">
        <v>2014</v>
      </c>
      <c r="C20" s="2" t="s">
        <v>40</v>
      </c>
      <c r="D20" s="36">
        <f>SUM('Cleaned Data'!R20+'Cleaned Data'!S20+'Cleaned Data'!T20)</f>
        <v>359.3</v>
      </c>
      <c r="E20" s="36">
        <f>SUM('Cleaned Data'!X20+'Cleaned Data'!Z20+'Cleaned Data'!AB20)</f>
        <v>334</v>
      </c>
      <c r="F20" s="36">
        <f>SUM('Cleaned Data'!D20:P20)</f>
        <v>1573.4</v>
      </c>
      <c r="G20" s="36">
        <f>SUM('Cleaned Data'!V20+'Cleaned Data'!Y20)</f>
        <v>228.5</v>
      </c>
      <c r="H20" s="36">
        <f>SUM('Cleaned Data'!U20+'Cleaned Data'!W20+'Cleaned Data'!AA20)</f>
        <v>345.7</v>
      </c>
      <c r="I20" s="36">
        <f>SUM('Cleaned Data'!AC20+'Cleaned Data'!Z20+'Cleaned Data'!Q20)</f>
        <v>342.9</v>
      </c>
      <c r="J20" s="36">
        <v>119.5</v>
      </c>
    </row>
    <row r="21" spans="1:10" x14ac:dyDescent="0.3">
      <c r="A21" s="2" t="s">
        <v>30</v>
      </c>
      <c r="B21" s="2">
        <v>2014</v>
      </c>
      <c r="C21" s="2" t="s">
        <v>41</v>
      </c>
      <c r="D21" s="36">
        <f>SUM('Cleaned Data'!R21+'Cleaned Data'!S21+'Cleaned Data'!T21)</f>
        <v>360.4</v>
      </c>
      <c r="E21" s="36">
        <f>SUM('Cleaned Data'!X21+'Cleaned Data'!Z21+'Cleaned Data'!AB21)</f>
        <v>335.6</v>
      </c>
      <c r="F21" s="36">
        <f>SUM('Cleaned Data'!D21:P21)</f>
        <v>1593.5999999999997</v>
      </c>
      <c r="G21" s="36">
        <f>SUM('Cleaned Data'!V21+'Cleaned Data'!Y21)</f>
        <v>228.60000000000002</v>
      </c>
      <c r="H21" s="36">
        <f>SUM('Cleaned Data'!U21+'Cleaned Data'!W21+'Cleaned Data'!AA21)</f>
        <v>347.6</v>
      </c>
      <c r="I21" s="36">
        <f>SUM('Cleaned Data'!AC21+'Cleaned Data'!Z21+'Cleaned Data'!Q21)</f>
        <v>344.5</v>
      </c>
      <c r="J21" s="36">
        <v>120.7</v>
      </c>
    </row>
    <row r="22" spans="1:10" x14ac:dyDescent="0.3">
      <c r="A22" s="2" t="s">
        <v>30</v>
      </c>
      <c r="B22" s="2">
        <v>2014</v>
      </c>
      <c r="C22" s="2" t="s">
        <v>42</v>
      </c>
      <c r="D22" s="36">
        <f>SUM('Cleaned Data'!R22+'Cleaned Data'!S22+'Cleaned Data'!T22)</f>
        <v>362.2</v>
      </c>
      <c r="E22" s="36">
        <f>SUM('Cleaned Data'!X22+'Cleaned Data'!Z22+'Cleaned Data'!AB22)</f>
        <v>336.2</v>
      </c>
      <c r="F22" s="36">
        <f>SUM('Cleaned Data'!D22:P22)</f>
        <v>1595.5</v>
      </c>
      <c r="G22" s="36">
        <f>SUM('Cleaned Data'!V22+'Cleaned Data'!Y22)</f>
        <v>228.6</v>
      </c>
      <c r="H22" s="36">
        <f>SUM('Cleaned Data'!U22+'Cleaned Data'!W22+'Cleaned Data'!AA22)</f>
        <v>349.4</v>
      </c>
      <c r="I22" s="36">
        <f>SUM('Cleaned Data'!AC22+'Cleaned Data'!Z22+'Cleaned Data'!Q22)</f>
        <v>345.8</v>
      </c>
      <c r="J22" s="36">
        <v>120.9</v>
      </c>
    </row>
    <row r="23" spans="1:10" x14ac:dyDescent="0.3">
      <c r="A23" s="2" t="s">
        <v>30</v>
      </c>
      <c r="B23" s="2">
        <v>2014</v>
      </c>
      <c r="C23" s="2" t="s">
        <v>43</v>
      </c>
      <c r="D23" s="36">
        <f>SUM('Cleaned Data'!R23+'Cleaned Data'!S23+'Cleaned Data'!T23)</f>
        <v>365.3</v>
      </c>
      <c r="E23" s="36">
        <f>SUM('Cleaned Data'!X23+'Cleaned Data'!Z23+'Cleaned Data'!AB23)</f>
        <v>337.6</v>
      </c>
      <c r="F23" s="36">
        <f>SUM('Cleaned Data'!D23:P23)</f>
        <v>1593.8999999999999</v>
      </c>
      <c r="G23" s="36">
        <f>SUM('Cleaned Data'!V23+'Cleaned Data'!Y23)</f>
        <v>229</v>
      </c>
      <c r="H23" s="36">
        <f>SUM('Cleaned Data'!U23+'Cleaned Data'!W23+'Cleaned Data'!AA23)</f>
        <v>351.1</v>
      </c>
      <c r="I23" s="36">
        <f>SUM('Cleaned Data'!AC23+'Cleaned Data'!Z23+'Cleaned Data'!Q23)</f>
        <v>347</v>
      </c>
      <c r="J23" s="36">
        <v>121</v>
      </c>
    </row>
    <row r="24" spans="1:10" x14ac:dyDescent="0.3">
      <c r="A24" s="2" t="s">
        <v>30</v>
      </c>
      <c r="B24" s="2">
        <v>2014</v>
      </c>
      <c r="C24" s="2" t="s">
        <v>45</v>
      </c>
      <c r="D24" s="36">
        <f>SUM('Cleaned Data'!R24+'Cleaned Data'!S24+'Cleaned Data'!T24)</f>
        <v>366.70000000000005</v>
      </c>
      <c r="E24" s="36">
        <f>SUM('Cleaned Data'!X24+'Cleaned Data'!Z24+'Cleaned Data'!AB24)</f>
        <v>338</v>
      </c>
      <c r="F24" s="36">
        <f>SUM('Cleaned Data'!D24:P24)</f>
        <v>1595.5</v>
      </c>
      <c r="G24" s="36">
        <f>SUM('Cleaned Data'!V24+'Cleaned Data'!Y24)</f>
        <v>229.3</v>
      </c>
      <c r="H24" s="36">
        <f>SUM('Cleaned Data'!U24+'Cleaned Data'!W24+'Cleaned Data'!AA24)</f>
        <v>352.4</v>
      </c>
      <c r="I24" s="36">
        <f>SUM('Cleaned Data'!AC24+'Cleaned Data'!Z24+'Cleaned Data'!Q24)</f>
        <v>348.2</v>
      </c>
      <c r="J24" s="36">
        <v>121.1</v>
      </c>
    </row>
    <row r="25" spans="1:10" x14ac:dyDescent="0.3">
      <c r="A25" s="2" t="s">
        <v>30</v>
      </c>
      <c r="B25" s="2">
        <v>2014</v>
      </c>
      <c r="C25" s="2" t="s">
        <v>46</v>
      </c>
      <c r="D25" s="36">
        <f>SUM('Cleaned Data'!R25+'Cleaned Data'!S25+'Cleaned Data'!T25)</f>
        <v>367.7</v>
      </c>
      <c r="E25" s="36">
        <f>SUM('Cleaned Data'!X25+'Cleaned Data'!Z25+'Cleaned Data'!AB25)</f>
        <v>338.9</v>
      </c>
      <c r="F25" s="36">
        <f>SUM('Cleaned Data'!D25:P25)</f>
        <v>1583.6</v>
      </c>
      <c r="G25" s="36">
        <f>SUM('Cleaned Data'!V25+'Cleaned Data'!Y25)</f>
        <v>228.9</v>
      </c>
      <c r="H25" s="36">
        <f>SUM('Cleaned Data'!U25+'Cleaned Data'!W25+'Cleaned Data'!AA25)</f>
        <v>352.4</v>
      </c>
      <c r="I25" s="36">
        <f>SUM('Cleaned Data'!AC25+'Cleaned Data'!Z25+'Cleaned Data'!Q25)</f>
        <v>349.2</v>
      </c>
      <c r="J25" s="36">
        <v>120.3</v>
      </c>
    </row>
    <row r="26" spans="1:10" x14ac:dyDescent="0.3">
      <c r="A26" s="2" t="s">
        <v>30</v>
      </c>
      <c r="B26" s="2">
        <v>2015</v>
      </c>
      <c r="C26" s="2" t="s">
        <v>31</v>
      </c>
      <c r="D26" s="36">
        <f>SUM('Cleaned Data'!R26+'Cleaned Data'!S26+'Cleaned Data'!T26)</f>
        <v>370</v>
      </c>
      <c r="E26" s="36">
        <f>SUM('Cleaned Data'!X26+'Cleaned Data'!Z26+'Cleaned Data'!AB26)</f>
        <v>340.8</v>
      </c>
      <c r="F26" s="36">
        <f>SUM('Cleaned Data'!D26:P26)</f>
        <v>1582</v>
      </c>
      <c r="G26" s="36">
        <f>SUM('Cleaned Data'!V26+'Cleaned Data'!Y26)</f>
        <v>229.4</v>
      </c>
      <c r="H26" s="36">
        <f>SUM('Cleaned Data'!U26+'Cleaned Data'!W26+'Cleaned Data'!AA26)</f>
        <v>354.4</v>
      </c>
      <c r="I26" s="36">
        <f>SUM('Cleaned Data'!AC26+'Cleaned Data'!Z26+'Cleaned Data'!Q26)</f>
        <v>351.2</v>
      </c>
      <c r="J26" s="36">
        <v>120.3</v>
      </c>
    </row>
    <row r="27" spans="1:10" x14ac:dyDescent="0.3">
      <c r="A27" s="2" t="s">
        <v>30</v>
      </c>
      <c r="B27" s="2">
        <v>2015</v>
      </c>
      <c r="C27" s="2" t="s">
        <v>35</v>
      </c>
      <c r="D27" s="36">
        <f>SUM('Cleaned Data'!R27+'Cleaned Data'!S27+'Cleaned Data'!T27)</f>
        <v>373.1</v>
      </c>
      <c r="E27" s="36">
        <f>SUM('Cleaned Data'!X27+'Cleaned Data'!Z27+'Cleaned Data'!AB27)</f>
        <v>343.3</v>
      </c>
      <c r="F27" s="36">
        <f>SUM('Cleaned Data'!D27:P27)</f>
        <v>1584.8999999999996</v>
      </c>
      <c r="G27" s="36">
        <f>SUM('Cleaned Data'!V27+'Cleaned Data'!Y27)</f>
        <v>230.9</v>
      </c>
      <c r="H27" s="36">
        <f>SUM('Cleaned Data'!U27+'Cleaned Data'!W27+'Cleaned Data'!AA27)</f>
        <v>356.4</v>
      </c>
      <c r="I27" s="36">
        <f>SUM('Cleaned Data'!AC27+'Cleaned Data'!Z27+'Cleaned Data'!Q27)</f>
        <v>354</v>
      </c>
      <c r="J27" s="36">
        <v>120.6</v>
      </c>
    </row>
    <row r="28" spans="1:10" x14ac:dyDescent="0.3">
      <c r="A28" s="2" t="s">
        <v>30</v>
      </c>
      <c r="B28" s="2">
        <v>2015</v>
      </c>
      <c r="C28" s="2" t="s">
        <v>36</v>
      </c>
      <c r="D28" s="36">
        <f>SUM('Cleaned Data'!R28+'Cleaned Data'!S28+'Cleaned Data'!T28)</f>
        <v>374.4</v>
      </c>
      <c r="E28" s="36">
        <f>SUM('Cleaned Data'!X28+'Cleaned Data'!Z28+'Cleaned Data'!AB28)</f>
        <v>344.5</v>
      </c>
      <c r="F28" s="36">
        <f>SUM('Cleaned Data'!D28:P28)</f>
        <v>1585.7</v>
      </c>
      <c r="G28" s="36">
        <f>SUM('Cleaned Data'!V28+'Cleaned Data'!Y28)</f>
        <v>232.2</v>
      </c>
      <c r="H28" s="36">
        <f>SUM('Cleaned Data'!U28+'Cleaned Data'!W28+'Cleaned Data'!AA28)</f>
        <v>358.20000000000005</v>
      </c>
      <c r="I28" s="36">
        <f>SUM('Cleaned Data'!AC28+'Cleaned Data'!Z28+'Cleaned Data'!Q28)</f>
        <v>355.7</v>
      </c>
      <c r="J28" s="36">
        <v>121.1</v>
      </c>
    </row>
    <row r="29" spans="1:10" x14ac:dyDescent="0.3">
      <c r="A29" s="2" t="s">
        <v>30</v>
      </c>
      <c r="B29" s="2">
        <v>2015</v>
      </c>
      <c r="C29" s="2" t="s">
        <v>37</v>
      </c>
      <c r="D29" s="36">
        <f>SUM('Cleaned Data'!R29+'Cleaned Data'!S29+'Cleaned Data'!T29)</f>
        <v>375.7</v>
      </c>
      <c r="E29" s="36">
        <f>SUM('Cleaned Data'!X29+'Cleaned Data'!Z29+'Cleaned Data'!AB29)</f>
        <v>346.4</v>
      </c>
      <c r="F29" s="36">
        <f>SUM('Cleaned Data'!D29:P29)</f>
        <v>1592.1</v>
      </c>
      <c r="G29" s="36">
        <f>SUM('Cleaned Data'!V29+'Cleaned Data'!Y29)</f>
        <v>233.10000000000002</v>
      </c>
      <c r="H29" s="36">
        <f>SUM('Cleaned Data'!U29+'Cleaned Data'!W29+'Cleaned Data'!AA29)</f>
        <v>360</v>
      </c>
      <c r="I29" s="36">
        <f>SUM('Cleaned Data'!AC29+'Cleaned Data'!Z29+'Cleaned Data'!Q29)</f>
        <v>357.9</v>
      </c>
      <c r="J29" s="36">
        <v>121.5</v>
      </c>
    </row>
    <row r="30" spans="1:10" x14ac:dyDescent="0.3">
      <c r="A30" s="2" t="s">
        <v>30</v>
      </c>
      <c r="B30" s="2">
        <v>2015</v>
      </c>
      <c r="C30" s="2" t="s">
        <v>38</v>
      </c>
      <c r="D30" s="36">
        <f>SUM('Cleaned Data'!R30+'Cleaned Data'!S30+'Cleaned Data'!T30)</f>
        <v>378.2</v>
      </c>
      <c r="E30" s="36">
        <f>SUM('Cleaned Data'!X30+'Cleaned Data'!Z30+'Cleaned Data'!AB30)</f>
        <v>348.40000000000003</v>
      </c>
      <c r="F30" s="36">
        <f>SUM('Cleaned Data'!D30:P30)</f>
        <v>1602.9</v>
      </c>
      <c r="G30" s="36">
        <f>SUM('Cleaned Data'!V30+'Cleaned Data'!Y30)</f>
        <v>235.2</v>
      </c>
      <c r="H30" s="36">
        <f>SUM('Cleaned Data'!U30+'Cleaned Data'!W30+'Cleaned Data'!AA30)</f>
        <v>361.6</v>
      </c>
      <c r="I30" s="36">
        <f>SUM('Cleaned Data'!AC30+'Cleaned Data'!Z30+'Cleaned Data'!Q30)</f>
        <v>360.3</v>
      </c>
      <c r="J30" s="36">
        <v>122.4</v>
      </c>
    </row>
    <row r="31" spans="1:10" x14ac:dyDescent="0.3">
      <c r="A31" s="2" t="s">
        <v>30</v>
      </c>
      <c r="B31" s="2">
        <v>2015</v>
      </c>
      <c r="C31" s="2" t="s">
        <v>39</v>
      </c>
      <c r="D31" s="36">
        <f>SUM('Cleaned Data'!R31+'Cleaned Data'!S31+'Cleaned Data'!T31)</f>
        <v>381.5</v>
      </c>
      <c r="E31" s="36">
        <f>SUM('Cleaned Data'!X31+'Cleaned Data'!Z31+'Cleaned Data'!AB31)</f>
        <v>351.3</v>
      </c>
      <c r="F31" s="36">
        <f>SUM('Cleaned Data'!D31:P31)</f>
        <v>1632.5</v>
      </c>
      <c r="G31" s="36">
        <f>SUM('Cleaned Data'!V31+'Cleaned Data'!Y31)</f>
        <v>236.8</v>
      </c>
      <c r="H31" s="36">
        <f>SUM('Cleaned Data'!U31+'Cleaned Data'!W31+'Cleaned Data'!AA31)</f>
        <v>363.8</v>
      </c>
      <c r="I31" s="36">
        <f>SUM('Cleaned Data'!AC31+'Cleaned Data'!Z31+'Cleaned Data'!Q31)</f>
        <v>364</v>
      </c>
      <c r="J31" s="36">
        <v>124.1</v>
      </c>
    </row>
    <row r="32" spans="1:10" x14ac:dyDescent="0.3">
      <c r="A32" s="2" t="s">
        <v>30</v>
      </c>
      <c r="B32" s="2">
        <v>2015</v>
      </c>
      <c r="C32" s="2" t="s">
        <v>40</v>
      </c>
      <c r="D32" s="36">
        <f>SUM('Cleaned Data'!R32+'Cleaned Data'!S32+'Cleaned Data'!T32)</f>
        <v>382.6</v>
      </c>
      <c r="E32" s="36">
        <f>SUM('Cleaned Data'!X32+'Cleaned Data'!Z32+'Cleaned Data'!AB32)</f>
        <v>351.5</v>
      </c>
      <c r="F32" s="36">
        <f>SUM('Cleaned Data'!D32:P32)</f>
        <v>1640.5</v>
      </c>
      <c r="G32" s="36">
        <f>SUM('Cleaned Data'!V32+'Cleaned Data'!Y32)</f>
        <v>237.1</v>
      </c>
      <c r="H32" s="36">
        <f>SUM('Cleaned Data'!U32+'Cleaned Data'!W32+'Cleaned Data'!AA32)</f>
        <v>365.8</v>
      </c>
      <c r="I32" s="36">
        <f>SUM('Cleaned Data'!AC32+'Cleaned Data'!Z32+'Cleaned Data'!Q32)</f>
        <v>365.5</v>
      </c>
      <c r="J32" s="36">
        <v>124.7</v>
      </c>
    </row>
    <row r="33" spans="1:10" x14ac:dyDescent="0.3">
      <c r="A33" s="2" t="s">
        <v>30</v>
      </c>
      <c r="B33" s="2">
        <v>2015</v>
      </c>
      <c r="C33" s="2" t="s">
        <v>41</v>
      </c>
      <c r="D33" s="36">
        <f>SUM('Cleaned Data'!R33+'Cleaned Data'!S33+'Cleaned Data'!T33)</f>
        <v>384.8</v>
      </c>
      <c r="E33" s="36">
        <f>SUM('Cleaned Data'!X33+'Cleaned Data'!Z33+'Cleaned Data'!AB33)</f>
        <v>352.1</v>
      </c>
      <c r="F33" s="36">
        <f>SUM('Cleaned Data'!D33:P33)</f>
        <v>1661.4</v>
      </c>
      <c r="G33" s="36">
        <f>SUM('Cleaned Data'!V33+'Cleaned Data'!Y33)</f>
        <v>237.39999999999998</v>
      </c>
      <c r="H33" s="36">
        <f>SUM('Cleaned Data'!U33+'Cleaned Data'!W33+'Cleaned Data'!AA33)</f>
        <v>368.20000000000005</v>
      </c>
      <c r="I33" s="36">
        <f>SUM('Cleaned Data'!AC33+'Cleaned Data'!Z33+'Cleaned Data'!Q33)</f>
        <v>366.79999999999995</v>
      </c>
      <c r="J33" s="36">
        <v>126.1</v>
      </c>
    </row>
    <row r="34" spans="1:10" x14ac:dyDescent="0.3">
      <c r="A34" s="2" t="s">
        <v>30</v>
      </c>
      <c r="B34" s="2">
        <v>2015</v>
      </c>
      <c r="C34" s="2" t="s">
        <v>42</v>
      </c>
      <c r="D34" s="36">
        <f>SUM('Cleaned Data'!R34+'Cleaned Data'!S34+'Cleaned Data'!T34)</f>
        <v>387.1</v>
      </c>
      <c r="E34" s="36">
        <f>SUM('Cleaned Data'!X34+'Cleaned Data'!Z34+'Cleaned Data'!AB34)</f>
        <v>354.7</v>
      </c>
      <c r="F34" s="36">
        <f>SUM('Cleaned Data'!D34:P34)</f>
        <v>1672.1000000000001</v>
      </c>
      <c r="G34" s="36">
        <f>SUM('Cleaned Data'!V34+'Cleaned Data'!Y34)</f>
        <v>237.5</v>
      </c>
      <c r="H34" s="36">
        <f>SUM('Cleaned Data'!U34+'Cleaned Data'!W34+'Cleaned Data'!AA34)</f>
        <v>370.6</v>
      </c>
      <c r="I34" s="36">
        <f>SUM('Cleaned Data'!AC34+'Cleaned Data'!Z34+'Cleaned Data'!Q34)</f>
        <v>369.4</v>
      </c>
      <c r="J34" s="36">
        <v>127</v>
      </c>
    </row>
    <row r="35" spans="1:10" x14ac:dyDescent="0.3">
      <c r="A35" s="2" t="s">
        <v>30</v>
      </c>
      <c r="B35" s="2">
        <v>2015</v>
      </c>
      <c r="C35" s="2" t="s">
        <v>43</v>
      </c>
      <c r="D35" s="36">
        <f>SUM('Cleaned Data'!R35+'Cleaned Data'!S35+'Cleaned Data'!T35)</f>
        <v>389</v>
      </c>
      <c r="E35" s="36">
        <f>SUM('Cleaned Data'!X35+'Cleaned Data'!Z35+'Cleaned Data'!AB35)</f>
        <v>356.3</v>
      </c>
      <c r="F35" s="36">
        <f>SUM('Cleaned Data'!D35:P35)</f>
        <v>1688.1999999999998</v>
      </c>
      <c r="G35" s="36">
        <f>SUM('Cleaned Data'!V35+'Cleaned Data'!Y35)</f>
        <v>238.2</v>
      </c>
      <c r="H35" s="36">
        <f>SUM('Cleaned Data'!U35+'Cleaned Data'!W35+'Cleaned Data'!AA35)</f>
        <v>372.6</v>
      </c>
      <c r="I35" s="36">
        <f>SUM('Cleaned Data'!AC35+'Cleaned Data'!Z35+'Cleaned Data'!Q35)</f>
        <v>370.8</v>
      </c>
      <c r="J35" s="36">
        <v>127.7</v>
      </c>
    </row>
    <row r="36" spans="1:10" x14ac:dyDescent="0.3">
      <c r="A36" s="2" t="s">
        <v>30</v>
      </c>
      <c r="B36" s="2">
        <v>2015</v>
      </c>
      <c r="C36" s="2" t="s">
        <v>45</v>
      </c>
      <c r="D36" s="36">
        <f>SUM('Cleaned Data'!R36+'Cleaned Data'!S36+'Cleaned Data'!T36)</f>
        <v>391.79999999999995</v>
      </c>
      <c r="E36" s="36">
        <f>SUM('Cleaned Data'!X36+'Cleaned Data'!Z36+'Cleaned Data'!AB36)</f>
        <v>357.7</v>
      </c>
      <c r="F36" s="36">
        <f>SUM('Cleaned Data'!D36:P36)</f>
        <v>1698</v>
      </c>
      <c r="G36" s="36">
        <f>SUM('Cleaned Data'!V36+'Cleaned Data'!Y36)</f>
        <v>239.6</v>
      </c>
      <c r="H36" s="36">
        <f>SUM('Cleaned Data'!U36+'Cleaned Data'!W36+'Cleaned Data'!AA36)</f>
        <v>374.3</v>
      </c>
      <c r="I36" s="36">
        <f>SUM('Cleaned Data'!AC36+'Cleaned Data'!Z36+'Cleaned Data'!Q36)</f>
        <v>372.7</v>
      </c>
      <c r="J36" s="36">
        <v>128.30000000000001</v>
      </c>
    </row>
    <row r="37" spans="1:10" x14ac:dyDescent="0.3">
      <c r="A37" s="2" t="s">
        <v>30</v>
      </c>
      <c r="B37" s="2">
        <v>2015</v>
      </c>
      <c r="C37" s="2" t="s">
        <v>46</v>
      </c>
      <c r="D37" s="36">
        <f>SUM('Cleaned Data'!R37+'Cleaned Data'!S37+'Cleaned Data'!T37)</f>
        <v>392.9</v>
      </c>
      <c r="E37" s="36">
        <f>SUM('Cleaned Data'!X37+'Cleaned Data'!Z37+'Cleaned Data'!AB37)</f>
        <v>358.79999999999995</v>
      </c>
      <c r="F37" s="36">
        <f>SUM('Cleaned Data'!D37:P37)</f>
        <v>1693.8000000000002</v>
      </c>
      <c r="G37" s="36">
        <f>SUM('Cleaned Data'!V37+'Cleaned Data'!Y37)</f>
        <v>239.7</v>
      </c>
      <c r="H37" s="36">
        <f>SUM('Cleaned Data'!U37+'Cleaned Data'!W37+'Cleaned Data'!AA37)</f>
        <v>374</v>
      </c>
      <c r="I37" s="36">
        <f>SUM('Cleaned Data'!AC37+'Cleaned Data'!Z37+'Cleaned Data'!Q37)</f>
        <v>374.5</v>
      </c>
      <c r="J37" s="36">
        <v>127.9</v>
      </c>
    </row>
    <row r="38" spans="1:10" x14ac:dyDescent="0.3">
      <c r="A38" s="2" t="s">
        <v>30</v>
      </c>
      <c r="B38" s="2">
        <v>2016</v>
      </c>
      <c r="C38" s="2" t="s">
        <v>31</v>
      </c>
      <c r="D38" s="36">
        <f>SUM('Cleaned Data'!R38+'Cleaned Data'!S38+'Cleaned Data'!T38)</f>
        <v>394.70000000000005</v>
      </c>
      <c r="E38" s="36">
        <f>SUM('Cleaned Data'!X38+'Cleaned Data'!Z38+'Cleaned Data'!AB38)</f>
        <v>360</v>
      </c>
      <c r="F38" s="36">
        <f>SUM('Cleaned Data'!D38:P38)</f>
        <v>1701.5</v>
      </c>
      <c r="G38" s="36">
        <f>SUM('Cleaned Data'!V38+'Cleaned Data'!Y38)</f>
        <v>239.8</v>
      </c>
      <c r="H38" s="36">
        <f>SUM('Cleaned Data'!U38+'Cleaned Data'!W38+'Cleaned Data'!AA38)</f>
        <v>376.2</v>
      </c>
      <c r="I38" s="36">
        <f>SUM('Cleaned Data'!AC38+'Cleaned Data'!Z38+'Cleaned Data'!Q38)</f>
        <v>375.1</v>
      </c>
      <c r="J38" s="36">
        <v>128.1</v>
      </c>
    </row>
    <row r="39" spans="1:10" x14ac:dyDescent="0.3">
      <c r="A39" s="2" t="s">
        <v>30</v>
      </c>
      <c r="B39" s="2">
        <v>2016</v>
      </c>
      <c r="C39" s="2" t="s">
        <v>35</v>
      </c>
      <c r="D39" s="36">
        <f>SUM('Cleaned Data'!R39+'Cleaned Data'!S39+'Cleaned Data'!T39)</f>
        <v>397.1</v>
      </c>
      <c r="E39" s="36">
        <f>SUM('Cleaned Data'!X39+'Cleaned Data'!Z39+'Cleaned Data'!AB39)</f>
        <v>363.4</v>
      </c>
      <c r="F39" s="36">
        <f>SUM('Cleaned Data'!D39:P39)</f>
        <v>1694.7999999999997</v>
      </c>
      <c r="G39" s="36">
        <f>SUM('Cleaned Data'!V39+'Cleaned Data'!Y39)</f>
        <v>241.4</v>
      </c>
      <c r="H39" s="36">
        <f>SUM('Cleaned Data'!U39+'Cleaned Data'!W39+'Cleaned Data'!AA39)</f>
        <v>378.6</v>
      </c>
      <c r="I39" s="36">
        <f>SUM('Cleaned Data'!AC39+'Cleaned Data'!Z39+'Cleaned Data'!Q39)</f>
        <v>377.6</v>
      </c>
      <c r="J39" s="36">
        <v>127.9</v>
      </c>
    </row>
    <row r="40" spans="1:10" x14ac:dyDescent="0.3">
      <c r="A40" s="2" t="s">
        <v>30</v>
      </c>
      <c r="B40" s="2">
        <v>2016</v>
      </c>
      <c r="C40" s="2" t="s">
        <v>36</v>
      </c>
      <c r="D40" s="36">
        <f>SUM('Cleaned Data'!R40+'Cleaned Data'!S40+'Cleaned Data'!T40)</f>
        <v>398.40000000000003</v>
      </c>
      <c r="E40" s="36">
        <f>SUM('Cleaned Data'!X40+'Cleaned Data'!Z40+'Cleaned Data'!AB40)</f>
        <v>364.70000000000005</v>
      </c>
      <c r="F40" s="36">
        <f>SUM('Cleaned Data'!D40:P40)</f>
        <v>1694.9000000000003</v>
      </c>
      <c r="G40" s="36">
        <f>SUM('Cleaned Data'!V40+'Cleaned Data'!Y40)</f>
        <v>240.6</v>
      </c>
      <c r="H40" s="36">
        <f>SUM('Cleaned Data'!U40+'Cleaned Data'!W40+'Cleaned Data'!AA40)</f>
        <v>380.1</v>
      </c>
      <c r="I40" s="36">
        <f>SUM('Cleaned Data'!AC40+'Cleaned Data'!Z40+'Cleaned Data'!Q40)</f>
        <v>378.6</v>
      </c>
      <c r="J40" s="36">
        <v>128</v>
      </c>
    </row>
    <row r="41" spans="1:10" x14ac:dyDescent="0.3">
      <c r="A41" s="2" t="s">
        <v>30</v>
      </c>
      <c r="B41" s="2">
        <v>2016</v>
      </c>
      <c r="C41" s="2" t="s">
        <v>37</v>
      </c>
      <c r="D41" s="36">
        <f>SUM('Cleaned Data'!R41+'Cleaned Data'!S41+'Cleaned Data'!T41)</f>
        <v>400</v>
      </c>
      <c r="E41" s="36">
        <f>SUM('Cleaned Data'!X41+'Cleaned Data'!Z41+'Cleaned Data'!AB41)</f>
        <v>366.8</v>
      </c>
      <c r="F41" s="36">
        <f>SUM('Cleaned Data'!D41:P41)</f>
        <v>1714.7000000000003</v>
      </c>
      <c r="G41" s="36">
        <f>SUM('Cleaned Data'!V41+'Cleaned Data'!Y41)</f>
        <v>241.4</v>
      </c>
      <c r="H41" s="36">
        <f>SUM('Cleaned Data'!U41+'Cleaned Data'!W41+'Cleaned Data'!AA41)</f>
        <v>381.5</v>
      </c>
      <c r="I41" s="36">
        <f>SUM('Cleaned Data'!AC41+'Cleaned Data'!Z41+'Cleaned Data'!Q41)</f>
        <v>380.4</v>
      </c>
      <c r="J41" s="36">
        <v>129</v>
      </c>
    </row>
    <row r="42" spans="1:10" x14ac:dyDescent="0.3">
      <c r="A42" s="2" t="s">
        <v>30</v>
      </c>
      <c r="B42" s="2">
        <v>2016</v>
      </c>
      <c r="C42" s="2" t="s">
        <v>38</v>
      </c>
      <c r="D42" s="36">
        <f>SUM('Cleaned Data'!R42+'Cleaned Data'!S42+'Cleaned Data'!T42)</f>
        <v>401.3</v>
      </c>
      <c r="E42" s="36">
        <f>SUM('Cleaned Data'!X42+'Cleaned Data'!Z42+'Cleaned Data'!AB42)</f>
        <v>369.09999999999997</v>
      </c>
      <c r="F42" s="36">
        <f>SUM('Cleaned Data'!D42:P42)</f>
        <v>1737.8999999999999</v>
      </c>
      <c r="G42" s="36">
        <f>SUM('Cleaned Data'!V42+'Cleaned Data'!Y42)</f>
        <v>242.5</v>
      </c>
      <c r="H42" s="36">
        <f>SUM('Cleaned Data'!U42+'Cleaned Data'!W42+'Cleaned Data'!AA42)</f>
        <v>383.6</v>
      </c>
      <c r="I42" s="36">
        <f>SUM('Cleaned Data'!AC42+'Cleaned Data'!Z42+'Cleaned Data'!Q42)</f>
        <v>382.1</v>
      </c>
      <c r="J42" s="36">
        <v>130.30000000000001</v>
      </c>
    </row>
    <row r="43" spans="1:10" x14ac:dyDescent="0.3">
      <c r="A43" s="2" t="s">
        <v>30</v>
      </c>
      <c r="B43" s="2">
        <v>2016</v>
      </c>
      <c r="C43" s="2" t="s">
        <v>39</v>
      </c>
      <c r="D43" s="36">
        <f>SUM('Cleaned Data'!R43+'Cleaned Data'!S43+'Cleaned Data'!T43)</f>
        <v>403.5</v>
      </c>
      <c r="E43" s="36">
        <f>SUM('Cleaned Data'!X43+'Cleaned Data'!Z43+'Cleaned Data'!AB43)</f>
        <v>370.20000000000005</v>
      </c>
      <c r="F43" s="36">
        <f>SUM('Cleaned Data'!D43:P43)</f>
        <v>1763.6</v>
      </c>
      <c r="G43" s="36">
        <f>SUM('Cleaned Data'!V43+'Cleaned Data'!Y43)</f>
        <v>244.3</v>
      </c>
      <c r="H43" s="36">
        <f>SUM('Cleaned Data'!U43+'Cleaned Data'!W43+'Cleaned Data'!AA43)</f>
        <v>385</v>
      </c>
      <c r="I43" s="36">
        <f>SUM('Cleaned Data'!AC43+'Cleaned Data'!Z43+'Cleaned Data'!Q43)</f>
        <v>384.59999999999997</v>
      </c>
      <c r="J43" s="36">
        <v>131.9</v>
      </c>
    </row>
    <row r="44" spans="1:10" x14ac:dyDescent="0.3">
      <c r="A44" s="2" t="s">
        <v>30</v>
      </c>
      <c r="B44" s="2">
        <v>2016</v>
      </c>
      <c r="C44" s="2" t="s">
        <v>40</v>
      </c>
      <c r="D44" s="36">
        <f>SUM('Cleaned Data'!R44+'Cleaned Data'!S44+'Cleaned Data'!T44)</f>
        <v>405.9</v>
      </c>
      <c r="E44" s="36">
        <f>SUM('Cleaned Data'!X44+'Cleaned Data'!Z44+'Cleaned Data'!AB44)</f>
        <v>372.8</v>
      </c>
      <c r="F44" s="36">
        <f>SUM('Cleaned Data'!D44:P44)</f>
        <v>1785.2999999999997</v>
      </c>
      <c r="G44" s="36">
        <f>SUM('Cleaned Data'!V44+'Cleaned Data'!Y44)</f>
        <v>244.6</v>
      </c>
      <c r="H44" s="36">
        <f>SUM('Cleaned Data'!U44+'Cleaned Data'!W44+'Cleaned Data'!AA44)</f>
        <v>387.2</v>
      </c>
      <c r="I44" s="36">
        <f>SUM('Cleaned Data'!AC44+'Cleaned Data'!Z44+'Cleaned Data'!Q44)</f>
        <v>387</v>
      </c>
      <c r="J44" s="36">
        <v>133</v>
      </c>
    </row>
    <row r="45" spans="1:10" x14ac:dyDescent="0.3">
      <c r="A45" s="2" t="s">
        <v>30</v>
      </c>
      <c r="B45" s="2">
        <v>2016</v>
      </c>
      <c r="C45" s="2" t="s">
        <v>41</v>
      </c>
      <c r="D45" s="36">
        <f>SUM('Cleaned Data'!R45+'Cleaned Data'!S45+'Cleaned Data'!T45)</f>
        <v>407.9</v>
      </c>
      <c r="E45" s="36">
        <f>SUM('Cleaned Data'!X45+'Cleaned Data'!Z45+'Cleaned Data'!AB45)</f>
        <v>374.5</v>
      </c>
      <c r="F45" s="36">
        <f>SUM('Cleaned Data'!D45:P45)</f>
        <v>1792.8999999999999</v>
      </c>
      <c r="G45" s="36">
        <f>SUM('Cleaned Data'!V45+'Cleaned Data'!Y45)</f>
        <v>245.1</v>
      </c>
      <c r="H45" s="36">
        <f>SUM('Cleaned Data'!U45+'Cleaned Data'!W45+'Cleaned Data'!AA45)</f>
        <v>389.79999999999995</v>
      </c>
      <c r="I45" s="36">
        <f>SUM('Cleaned Data'!AC45+'Cleaned Data'!Z45+'Cleaned Data'!Q45)</f>
        <v>388.6</v>
      </c>
      <c r="J45" s="36">
        <v>133.5</v>
      </c>
    </row>
    <row r="46" spans="1:10" x14ac:dyDescent="0.3">
      <c r="A46" s="2" t="s">
        <v>30</v>
      </c>
      <c r="B46" s="2">
        <v>2016</v>
      </c>
      <c r="C46" s="2" t="s">
        <v>42</v>
      </c>
      <c r="D46" s="36">
        <f>SUM('Cleaned Data'!R46+'Cleaned Data'!S46+'Cleaned Data'!T46)</f>
        <v>409.8</v>
      </c>
      <c r="E46" s="36">
        <f>SUM('Cleaned Data'!X46+'Cleaned Data'!Z46+'Cleaned Data'!AB46)</f>
        <v>376.3</v>
      </c>
      <c r="F46" s="36">
        <f>SUM('Cleaned Data'!D46:P46)</f>
        <v>1786</v>
      </c>
      <c r="G46" s="36">
        <f>SUM('Cleaned Data'!V46+'Cleaned Data'!Y46)</f>
        <v>246.7</v>
      </c>
      <c r="H46" s="36">
        <f>SUM('Cleaned Data'!U46+'Cleaned Data'!W46+'Cleaned Data'!AA46)</f>
        <v>391.2</v>
      </c>
      <c r="I46" s="36">
        <f>SUM('Cleaned Data'!AC46+'Cleaned Data'!Z46+'Cleaned Data'!Q46)</f>
        <v>390.5</v>
      </c>
      <c r="J46" s="36">
        <v>133.4</v>
      </c>
    </row>
    <row r="47" spans="1:10" x14ac:dyDescent="0.3">
      <c r="A47" s="2" t="s">
        <v>30</v>
      </c>
      <c r="B47" s="2">
        <v>2016</v>
      </c>
      <c r="C47" s="2" t="s">
        <v>43</v>
      </c>
      <c r="D47" s="36">
        <f>SUM('Cleaned Data'!R47+'Cleaned Data'!S47+'Cleaned Data'!T47)</f>
        <v>412.7</v>
      </c>
      <c r="E47" s="36">
        <f>SUM('Cleaned Data'!X47+'Cleaned Data'!Z47+'Cleaned Data'!AB47)</f>
        <v>378.2</v>
      </c>
      <c r="F47" s="36">
        <f>SUM('Cleaned Data'!D47:P47)</f>
        <v>1787.0000000000002</v>
      </c>
      <c r="G47" s="36">
        <f>SUM('Cleaned Data'!V47+'Cleaned Data'!Y47)</f>
        <v>247.60000000000002</v>
      </c>
      <c r="H47" s="36">
        <f>SUM('Cleaned Data'!U47+'Cleaned Data'!W47+'Cleaned Data'!AA47)</f>
        <v>393.5</v>
      </c>
      <c r="I47" s="36">
        <f>SUM('Cleaned Data'!AC47+'Cleaned Data'!Z47+'Cleaned Data'!Q47)</f>
        <v>393.1</v>
      </c>
      <c r="J47" s="36">
        <v>133.80000000000001</v>
      </c>
    </row>
    <row r="48" spans="1:10" x14ac:dyDescent="0.3">
      <c r="A48" s="2" t="s">
        <v>30</v>
      </c>
      <c r="B48" s="2">
        <v>2016</v>
      </c>
      <c r="C48" s="2" t="s">
        <v>45</v>
      </c>
      <c r="D48" s="36">
        <f>SUM('Cleaned Data'!R48+'Cleaned Data'!S48+'Cleaned Data'!T48)</f>
        <v>413.59999999999997</v>
      </c>
      <c r="E48" s="36">
        <f>SUM('Cleaned Data'!X48+'Cleaned Data'!Z48+'Cleaned Data'!AB48)</f>
        <v>379.5</v>
      </c>
      <c r="F48" s="36">
        <f>SUM('Cleaned Data'!D48:P48)</f>
        <v>1779.7</v>
      </c>
      <c r="G48" s="36">
        <f>SUM('Cleaned Data'!V48+'Cleaned Data'!Y48)</f>
        <v>248.5</v>
      </c>
      <c r="H48" s="36">
        <f>SUM('Cleaned Data'!U48+'Cleaned Data'!W48+'Cleaned Data'!AA48)</f>
        <v>394.9</v>
      </c>
      <c r="I48" s="36">
        <f>SUM('Cleaned Data'!AC48+'Cleaned Data'!Z48+'Cleaned Data'!Q48)</f>
        <v>394.2</v>
      </c>
      <c r="J48" s="36">
        <v>133.6</v>
      </c>
    </row>
    <row r="49" spans="1:10" x14ac:dyDescent="0.3">
      <c r="A49" s="2" t="s">
        <v>30</v>
      </c>
      <c r="B49" s="2">
        <v>2016</v>
      </c>
      <c r="C49" s="2" t="s">
        <v>46</v>
      </c>
      <c r="D49" s="36">
        <f>SUM('Cleaned Data'!R49+'Cleaned Data'!S49+'Cleaned Data'!T49)</f>
        <v>415.3</v>
      </c>
      <c r="E49" s="36">
        <f>SUM('Cleaned Data'!X49+'Cleaned Data'!Z49+'Cleaned Data'!AB49)</f>
        <v>378.9</v>
      </c>
      <c r="F49" s="36">
        <f>SUM('Cleaned Data'!D49:P49)</f>
        <v>1763.7999999999997</v>
      </c>
      <c r="G49" s="36">
        <f>SUM('Cleaned Data'!V49+'Cleaned Data'!Y49)</f>
        <v>250.6</v>
      </c>
      <c r="H49" s="36">
        <f>SUM('Cleaned Data'!U49+'Cleaned Data'!W49+'Cleaned Data'!AA49)</f>
        <v>395.59999999999997</v>
      </c>
      <c r="I49" s="36">
        <f>SUM('Cleaned Data'!AC49+'Cleaned Data'!Z49+'Cleaned Data'!Q49)</f>
        <v>396</v>
      </c>
      <c r="J49" s="36">
        <v>132.80000000000001</v>
      </c>
    </row>
    <row r="50" spans="1:10" x14ac:dyDescent="0.3">
      <c r="A50" s="2" t="s">
        <v>30</v>
      </c>
      <c r="B50" s="2">
        <v>2017</v>
      </c>
      <c r="C50" s="2" t="s">
        <v>31</v>
      </c>
      <c r="D50" s="36">
        <f>SUM('Cleaned Data'!R50+'Cleaned Data'!S50+'Cleaned Data'!T50)</f>
        <v>416.5</v>
      </c>
      <c r="E50" s="36">
        <f>SUM('Cleaned Data'!X50+'Cleaned Data'!Z50+'Cleaned Data'!AB50)</f>
        <v>379.2</v>
      </c>
      <c r="F50" s="36">
        <f>SUM('Cleaned Data'!D50:P50)</f>
        <v>1752.0000000000002</v>
      </c>
      <c r="G50" s="36">
        <f>SUM('Cleaned Data'!V50+'Cleaned Data'!Y50)</f>
        <v>251.2</v>
      </c>
      <c r="H50" s="36">
        <f>SUM('Cleaned Data'!U50+'Cleaned Data'!W50+'Cleaned Data'!AA50)</f>
        <v>397.4</v>
      </c>
      <c r="I50" s="36">
        <f>SUM('Cleaned Data'!AC50+'Cleaned Data'!Z50+'Cleaned Data'!Q50)</f>
        <v>396.7</v>
      </c>
      <c r="J50" s="36">
        <v>132.4</v>
      </c>
    </row>
    <row r="51" spans="1:10" x14ac:dyDescent="0.3">
      <c r="A51" s="2" t="s">
        <v>30</v>
      </c>
      <c r="B51" s="2">
        <v>2017</v>
      </c>
      <c r="C51" s="2" t="s">
        <v>35</v>
      </c>
      <c r="D51" s="36">
        <f>SUM('Cleaned Data'!R51+'Cleaned Data'!S51+'Cleaned Data'!T51)</f>
        <v>416.90000000000003</v>
      </c>
      <c r="E51" s="36">
        <f>SUM('Cleaned Data'!X51+'Cleaned Data'!Z51+'Cleaned Data'!AB51)</f>
        <v>381</v>
      </c>
      <c r="F51" s="36">
        <f>SUM('Cleaned Data'!D51:P51)</f>
        <v>1749.6000000000001</v>
      </c>
      <c r="G51" s="36">
        <f>SUM('Cleaned Data'!V51+'Cleaned Data'!Y51)</f>
        <v>252.7</v>
      </c>
      <c r="H51" s="36">
        <f>SUM('Cleaned Data'!U51+'Cleaned Data'!W51+'Cleaned Data'!AA51)</f>
        <v>399</v>
      </c>
      <c r="I51" s="36">
        <f>SUM('Cleaned Data'!AC51+'Cleaned Data'!Z51+'Cleaned Data'!Q51)</f>
        <v>398.4</v>
      </c>
      <c r="J51" s="36">
        <v>132.6</v>
      </c>
    </row>
    <row r="52" spans="1:10" x14ac:dyDescent="0.3">
      <c r="A52" s="2" t="s">
        <v>30</v>
      </c>
      <c r="B52" s="2">
        <v>2017</v>
      </c>
      <c r="C52" s="2" t="s">
        <v>36</v>
      </c>
      <c r="D52" s="36">
        <f>SUM('Cleaned Data'!R52+'Cleaned Data'!S52+'Cleaned Data'!T52)</f>
        <v>418.59999999999997</v>
      </c>
      <c r="E52" s="36">
        <f>SUM('Cleaned Data'!X52+'Cleaned Data'!Z52+'Cleaned Data'!AB52)</f>
        <v>382.2</v>
      </c>
      <c r="F52" s="36">
        <f>SUM('Cleaned Data'!D52:P52)</f>
        <v>1744.1000000000001</v>
      </c>
      <c r="G52" s="36">
        <f>SUM('Cleaned Data'!V52+'Cleaned Data'!Y52)</f>
        <v>254</v>
      </c>
      <c r="H52" s="36">
        <f>SUM('Cleaned Data'!U52+'Cleaned Data'!W52+'Cleaned Data'!AA52)</f>
        <v>400.4</v>
      </c>
      <c r="I52" s="36">
        <f>SUM('Cleaned Data'!AC52+'Cleaned Data'!Z52+'Cleaned Data'!Q52)</f>
        <v>399.9</v>
      </c>
      <c r="J52" s="36">
        <v>132.80000000000001</v>
      </c>
    </row>
    <row r="53" spans="1:10" x14ac:dyDescent="0.3">
      <c r="A53" s="2" t="s">
        <v>30</v>
      </c>
      <c r="B53" s="2">
        <v>2017</v>
      </c>
      <c r="C53" s="2" t="s">
        <v>37</v>
      </c>
      <c r="D53" s="36">
        <f>SUM('Cleaned Data'!R53+'Cleaned Data'!S53+'Cleaned Data'!T53)</f>
        <v>420.80000000000007</v>
      </c>
      <c r="E53" s="36">
        <f>SUM('Cleaned Data'!X53+'Cleaned Data'!Z53+'Cleaned Data'!AB53)</f>
        <v>383</v>
      </c>
      <c r="F53" s="36">
        <f>SUM('Cleaned Data'!D53:P53)</f>
        <v>1742.7</v>
      </c>
      <c r="G53" s="36">
        <f>SUM('Cleaned Data'!V53+'Cleaned Data'!Y53)</f>
        <v>254.2</v>
      </c>
      <c r="H53" s="36">
        <f>SUM('Cleaned Data'!U53+'Cleaned Data'!W53+'Cleaned Data'!AA53)</f>
        <v>401.7</v>
      </c>
      <c r="I53" s="36">
        <f>SUM('Cleaned Data'!AC53+'Cleaned Data'!Z53+'Cleaned Data'!Q53)</f>
        <v>400.20000000000005</v>
      </c>
      <c r="J53" s="36">
        <v>132.9</v>
      </c>
    </row>
    <row r="54" spans="1:10" x14ac:dyDescent="0.3">
      <c r="A54" s="2" t="s">
        <v>30</v>
      </c>
      <c r="B54" s="2">
        <v>2017</v>
      </c>
      <c r="C54" s="2" t="s">
        <v>38</v>
      </c>
      <c r="D54" s="36">
        <f>SUM('Cleaned Data'!R54+'Cleaned Data'!S54+'Cleaned Data'!T54)</f>
        <v>421.6</v>
      </c>
      <c r="E54" s="36">
        <f>SUM('Cleaned Data'!X54+'Cleaned Data'!Z54+'Cleaned Data'!AB54)</f>
        <v>384.5</v>
      </c>
      <c r="F54" s="36">
        <f>SUM('Cleaned Data'!D54:P54)</f>
        <v>1744.8999999999996</v>
      </c>
      <c r="G54" s="36">
        <f>SUM('Cleaned Data'!V54+'Cleaned Data'!Y54)</f>
        <v>254.4</v>
      </c>
      <c r="H54" s="36">
        <f>SUM('Cleaned Data'!U54+'Cleaned Data'!W54+'Cleaned Data'!AA54)</f>
        <v>403.3</v>
      </c>
      <c r="I54" s="36">
        <f>SUM('Cleaned Data'!AC54+'Cleaned Data'!Z54+'Cleaned Data'!Q54)</f>
        <v>402.8</v>
      </c>
      <c r="J54" s="36">
        <v>133.30000000000001</v>
      </c>
    </row>
    <row r="55" spans="1:10" x14ac:dyDescent="0.3">
      <c r="A55" s="2" t="s">
        <v>30</v>
      </c>
      <c r="B55" s="2">
        <v>2017</v>
      </c>
      <c r="C55" s="2" t="s">
        <v>39</v>
      </c>
      <c r="D55" s="36">
        <f>SUM('Cleaned Data'!R55+'Cleaned Data'!S55+'Cleaned Data'!T55)</f>
        <v>423.09999999999997</v>
      </c>
      <c r="E55" s="36">
        <f>SUM('Cleaned Data'!X55+'Cleaned Data'!Z55+'Cleaned Data'!AB55)</f>
        <v>385.20000000000005</v>
      </c>
      <c r="F55" s="36">
        <f>SUM('Cleaned Data'!D55:P55)</f>
        <v>1756.5000000000002</v>
      </c>
      <c r="G55" s="36">
        <f>SUM('Cleaned Data'!V55+'Cleaned Data'!Y55)</f>
        <v>254.20000000000002</v>
      </c>
      <c r="H55" s="36">
        <f>SUM('Cleaned Data'!U55+'Cleaned Data'!W55+'Cleaned Data'!AA55)</f>
        <v>403.5</v>
      </c>
      <c r="I55" s="36">
        <f>SUM('Cleaned Data'!AC55+'Cleaned Data'!Z55+'Cleaned Data'!Q55)</f>
        <v>403.7</v>
      </c>
      <c r="J55" s="36">
        <v>133.9</v>
      </c>
    </row>
    <row r="56" spans="1:10" x14ac:dyDescent="0.3">
      <c r="A56" s="2" t="s">
        <v>30</v>
      </c>
      <c r="B56" s="2">
        <v>2017</v>
      </c>
      <c r="C56" s="2" t="s">
        <v>40</v>
      </c>
      <c r="D56" s="36">
        <f>SUM('Cleaned Data'!R56+'Cleaned Data'!S56+'Cleaned Data'!T56)</f>
        <v>425.9</v>
      </c>
      <c r="E56" s="36">
        <f>SUM('Cleaned Data'!X56+'Cleaned Data'!Z56+'Cleaned Data'!AB56)</f>
        <v>387.1</v>
      </c>
      <c r="F56" s="36">
        <f>SUM('Cleaned Data'!D56:P56)</f>
        <v>1791.0000000000002</v>
      </c>
      <c r="G56" s="36">
        <f>SUM('Cleaned Data'!V56+'Cleaned Data'!Y56)</f>
        <v>254.4</v>
      </c>
      <c r="H56" s="36">
        <f>SUM('Cleaned Data'!U56+'Cleaned Data'!W56+'Cleaned Data'!AA56)</f>
        <v>407.29999999999995</v>
      </c>
      <c r="I56" s="36">
        <f>SUM('Cleaned Data'!AC56+'Cleaned Data'!Z56+'Cleaned Data'!Q56)</f>
        <v>406.6</v>
      </c>
      <c r="J56" s="36">
        <v>136.19999999999999</v>
      </c>
    </row>
    <row r="57" spans="1:10" x14ac:dyDescent="0.3">
      <c r="A57" s="2" t="s">
        <v>30</v>
      </c>
      <c r="B57" s="2">
        <v>2017</v>
      </c>
      <c r="C57" s="2" t="s">
        <v>41</v>
      </c>
      <c r="D57" s="36">
        <f>SUM('Cleaned Data'!R57+'Cleaned Data'!S57+'Cleaned Data'!T57)</f>
        <v>429</v>
      </c>
      <c r="E57" s="36">
        <f>SUM('Cleaned Data'!X57+'Cleaned Data'!Z57+'Cleaned Data'!AB57)</f>
        <v>389.9</v>
      </c>
      <c r="F57" s="36">
        <f>SUM('Cleaned Data'!D57:P57)</f>
        <v>1811.3999999999999</v>
      </c>
      <c r="G57" s="36">
        <f>SUM('Cleaned Data'!V57+'Cleaned Data'!Y57)</f>
        <v>256.7</v>
      </c>
      <c r="H57" s="36">
        <f>SUM('Cleaned Data'!U57+'Cleaned Data'!W57+'Cleaned Data'!AA57)</f>
        <v>411.90000000000003</v>
      </c>
      <c r="I57" s="36">
        <f>SUM('Cleaned Data'!AC57+'Cleaned Data'!Z57+'Cleaned Data'!Q57)</f>
        <v>410.2</v>
      </c>
      <c r="J57" s="36">
        <v>137.80000000000001</v>
      </c>
    </row>
    <row r="58" spans="1:10" x14ac:dyDescent="0.3">
      <c r="A58" s="2" t="s">
        <v>30</v>
      </c>
      <c r="B58" s="2">
        <v>2017</v>
      </c>
      <c r="C58" s="2" t="s">
        <v>42</v>
      </c>
      <c r="D58" s="36">
        <f>SUM('Cleaned Data'!R58+'Cleaned Data'!S58+'Cleaned Data'!T58)</f>
        <v>430.99999999999994</v>
      </c>
      <c r="E58" s="36">
        <f>SUM('Cleaned Data'!X58+'Cleaned Data'!Z58+'Cleaned Data'!AB58)</f>
        <v>392.40000000000003</v>
      </c>
      <c r="F58" s="36">
        <f>SUM('Cleaned Data'!D58:P58)</f>
        <v>1803.7999999999997</v>
      </c>
      <c r="G58" s="36">
        <f>SUM('Cleaned Data'!V58+'Cleaned Data'!Y58)</f>
        <v>258.60000000000002</v>
      </c>
      <c r="H58" s="36">
        <f>SUM('Cleaned Data'!U58+'Cleaned Data'!W58+'Cleaned Data'!AA58)</f>
        <v>413.20000000000005</v>
      </c>
      <c r="I58" s="36">
        <f>SUM('Cleaned Data'!AC58+'Cleaned Data'!Z58+'Cleaned Data'!Q58)</f>
        <v>412.40000000000003</v>
      </c>
      <c r="J58" s="36">
        <v>137.6</v>
      </c>
    </row>
    <row r="59" spans="1:10" x14ac:dyDescent="0.3">
      <c r="A59" s="2" t="s">
        <v>30</v>
      </c>
      <c r="B59" s="2">
        <v>2017</v>
      </c>
      <c r="C59" s="2" t="s">
        <v>43</v>
      </c>
      <c r="D59" s="36">
        <f>SUM('Cleaned Data'!R59+'Cleaned Data'!S59+'Cleaned Data'!T59)</f>
        <v>433.99999999999994</v>
      </c>
      <c r="E59" s="36">
        <f>SUM('Cleaned Data'!X59+'Cleaned Data'!Z59+'Cleaned Data'!AB59)</f>
        <v>394.6</v>
      </c>
      <c r="F59" s="36">
        <f>SUM('Cleaned Data'!D59:P59)</f>
        <v>1811</v>
      </c>
      <c r="G59" s="36">
        <f>SUM('Cleaned Data'!V59+'Cleaned Data'!Y59)</f>
        <v>259.10000000000002</v>
      </c>
      <c r="H59" s="36">
        <f>SUM('Cleaned Data'!U59+'Cleaned Data'!W59+'Cleaned Data'!AA59)</f>
        <v>415.80000000000007</v>
      </c>
      <c r="I59" s="36">
        <f>SUM('Cleaned Data'!AC59+'Cleaned Data'!Z59+'Cleaned Data'!Q59)</f>
        <v>414.2</v>
      </c>
      <c r="J59" s="36">
        <v>138.30000000000001</v>
      </c>
    </row>
    <row r="60" spans="1:10" x14ac:dyDescent="0.3">
      <c r="A60" s="2" t="s">
        <v>30</v>
      </c>
      <c r="B60" s="2">
        <v>2017</v>
      </c>
      <c r="C60" s="2" t="s">
        <v>45</v>
      </c>
      <c r="D60" s="36">
        <f>SUM('Cleaned Data'!R60+'Cleaned Data'!S60+'Cleaned Data'!T60)</f>
        <v>437</v>
      </c>
      <c r="E60" s="36">
        <f>SUM('Cleaned Data'!X60+'Cleaned Data'!Z60+'Cleaned Data'!AB60)</f>
        <v>397.6</v>
      </c>
      <c r="F60" s="36">
        <f>SUM('Cleaned Data'!D60:P60)</f>
        <v>1837.6000000000001</v>
      </c>
      <c r="G60" s="36">
        <f>SUM('Cleaned Data'!V60+'Cleaned Data'!Y60)</f>
        <v>262.7</v>
      </c>
      <c r="H60" s="36">
        <f>SUM('Cleaned Data'!U60+'Cleaned Data'!W60+'Cleaned Data'!AA60)</f>
        <v>419.5</v>
      </c>
      <c r="I60" s="36">
        <f>SUM('Cleaned Data'!AC60+'Cleaned Data'!Z60+'Cleaned Data'!Q60)</f>
        <v>417.5</v>
      </c>
      <c r="J60" s="36">
        <v>140</v>
      </c>
    </row>
    <row r="61" spans="1:10" x14ac:dyDescent="0.3">
      <c r="A61" s="2" t="s">
        <v>30</v>
      </c>
      <c r="B61" s="2">
        <v>2017</v>
      </c>
      <c r="C61" s="2" t="s">
        <v>46</v>
      </c>
      <c r="D61" s="36">
        <f>SUM('Cleaned Data'!R61+'Cleaned Data'!S61+'Cleaned Data'!T61)</f>
        <v>437.09999999999997</v>
      </c>
      <c r="E61" s="36">
        <f>SUM('Cleaned Data'!X61+'Cleaned Data'!Z61+'Cleaned Data'!AB61)</f>
        <v>397.3</v>
      </c>
      <c r="F61" s="36">
        <f>SUM('Cleaned Data'!D61:P61)</f>
        <v>1832.4</v>
      </c>
      <c r="G61" s="36">
        <f>SUM('Cleaned Data'!V61+'Cleaned Data'!Y61)</f>
        <v>264.60000000000002</v>
      </c>
      <c r="H61" s="36">
        <f>SUM('Cleaned Data'!U61+'Cleaned Data'!W61+'Cleaned Data'!AA61)</f>
        <v>419.70000000000005</v>
      </c>
      <c r="I61" s="36">
        <f>SUM('Cleaned Data'!AC61+'Cleaned Data'!Z61+'Cleaned Data'!Q61)</f>
        <v>418.5</v>
      </c>
      <c r="J61" s="36">
        <v>139.80000000000001</v>
      </c>
    </row>
    <row r="62" spans="1:10" x14ac:dyDescent="0.3">
      <c r="A62" s="2" t="s">
        <v>30</v>
      </c>
      <c r="B62" s="2">
        <v>2018</v>
      </c>
      <c r="C62" s="2" t="s">
        <v>31</v>
      </c>
      <c r="D62" s="36">
        <f>SUM('Cleaned Data'!R62+'Cleaned Data'!S62+'Cleaned Data'!T62)</f>
        <v>438.1</v>
      </c>
      <c r="E62" s="36">
        <f>SUM('Cleaned Data'!X62+'Cleaned Data'!Z62+'Cleaned Data'!AB62)</f>
        <v>398.9</v>
      </c>
      <c r="F62" s="36">
        <f>SUM('Cleaned Data'!D62:P62)</f>
        <v>1819.5</v>
      </c>
      <c r="G62" s="36">
        <f>SUM('Cleaned Data'!V62+'Cleaned Data'!Y62)</f>
        <v>265</v>
      </c>
      <c r="H62" s="36">
        <f>SUM('Cleaned Data'!U62+'Cleaned Data'!W62+'Cleaned Data'!AA62)</f>
        <v>421.80000000000007</v>
      </c>
      <c r="I62" s="36">
        <f>SUM('Cleaned Data'!AC62+'Cleaned Data'!Z62+'Cleaned Data'!Q62)</f>
        <v>420.20000000000005</v>
      </c>
      <c r="J62" s="36">
        <v>139.30000000000001</v>
      </c>
    </row>
    <row r="63" spans="1:10" x14ac:dyDescent="0.3">
      <c r="A63" s="2" t="s">
        <v>30</v>
      </c>
      <c r="B63" s="2">
        <v>2018</v>
      </c>
      <c r="C63" s="2" t="s">
        <v>35</v>
      </c>
      <c r="D63" s="36">
        <f>SUM('Cleaned Data'!R63+'Cleaned Data'!S63+'Cleaned Data'!T63)</f>
        <v>438.90000000000003</v>
      </c>
      <c r="E63" s="36">
        <f>SUM('Cleaned Data'!X63+'Cleaned Data'!Z63+'Cleaned Data'!AB63)</f>
        <v>399.3</v>
      </c>
      <c r="F63" s="36">
        <f>SUM('Cleaned Data'!D63:P63)</f>
        <v>1800.1000000000001</v>
      </c>
      <c r="G63" s="36">
        <f>SUM('Cleaned Data'!V63+'Cleaned Data'!Y63)</f>
        <v>265.7</v>
      </c>
      <c r="H63" s="36">
        <f>SUM('Cleaned Data'!U63+'Cleaned Data'!W63+'Cleaned Data'!AA63)</f>
        <v>422.70000000000005</v>
      </c>
      <c r="I63" s="36">
        <f>SUM('Cleaned Data'!AC63+'Cleaned Data'!Z63+'Cleaned Data'!Q63)</f>
        <v>420.1</v>
      </c>
      <c r="J63" s="36">
        <v>138.5</v>
      </c>
    </row>
    <row r="64" spans="1:10" x14ac:dyDescent="0.3">
      <c r="A64" s="2" t="s">
        <v>30</v>
      </c>
      <c r="B64" s="2">
        <v>2018</v>
      </c>
      <c r="C64" s="2" t="s">
        <v>36</v>
      </c>
      <c r="D64" s="36">
        <f>SUM('Cleaned Data'!R64+'Cleaned Data'!S64+'Cleaned Data'!T64)</f>
        <v>440.5</v>
      </c>
      <c r="E64" s="36">
        <f>SUM('Cleaned Data'!X64+'Cleaned Data'!Z64+'Cleaned Data'!AB64)</f>
        <v>401.09999999999997</v>
      </c>
      <c r="F64" s="36">
        <f>SUM('Cleaned Data'!D64:P64)</f>
        <v>1800.7999999999997</v>
      </c>
      <c r="G64" s="36">
        <f>SUM('Cleaned Data'!V64+'Cleaned Data'!Y64)</f>
        <v>267.2</v>
      </c>
      <c r="H64" s="36">
        <f>SUM('Cleaned Data'!U64+'Cleaned Data'!W64+'Cleaned Data'!AA64)</f>
        <v>424.59999999999997</v>
      </c>
      <c r="I64" s="36">
        <f>SUM('Cleaned Data'!AC64+'Cleaned Data'!Z64+'Cleaned Data'!Q64)</f>
        <v>423.5</v>
      </c>
      <c r="J64" s="36">
        <v>138.69999999999999</v>
      </c>
    </row>
    <row r="65" spans="1:10" x14ac:dyDescent="0.3">
      <c r="A65" s="2" t="s">
        <v>30</v>
      </c>
      <c r="B65" s="2">
        <v>2018</v>
      </c>
      <c r="C65" s="2" t="s">
        <v>37</v>
      </c>
      <c r="D65" s="36">
        <f>SUM('Cleaned Data'!R65+'Cleaned Data'!S65+'Cleaned Data'!T65)</f>
        <v>442.5</v>
      </c>
      <c r="E65" s="36">
        <f>SUM('Cleaned Data'!X65+'Cleaned Data'!Z65+'Cleaned Data'!AB65)</f>
        <v>404</v>
      </c>
      <c r="F65" s="36">
        <f>SUM('Cleaned Data'!D65:P65)</f>
        <v>1798.9</v>
      </c>
      <c r="G65" s="36">
        <f>SUM('Cleaned Data'!V65+'Cleaned Data'!Y65)</f>
        <v>269.10000000000002</v>
      </c>
      <c r="H65" s="36">
        <f>SUM('Cleaned Data'!U65+'Cleaned Data'!W65+'Cleaned Data'!AA65)</f>
        <v>427.5</v>
      </c>
      <c r="I65" s="36">
        <f>SUM('Cleaned Data'!AC65+'Cleaned Data'!Z65+'Cleaned Data'!Q65)</f>
        <v>426.29999999999995</v>
      </c>
      <c r="J65" s="36">
        <v>139.1</v>
      </c>
    </row>
    <row r="66" spans="1:10" x14ac:dyDescent="0.3">
      <c r="A66" s="2" t="s">
        <v>30</v>
      </c>
      <c r="B66" s="2">
        <v>2018</v>
      </c>
      <c r="C66" s="2" t="s">
        <v>38</v>
      </c>
      <c r="D66" s="36">
        <f>SUM('Cleaned Data'!R66+'Cleaned Data'!S66+'Cleaned Data'!T66)</f>
        <v>444.7</v>
      </c>
      <c r="E66" s="36">
        <f>SUM('Cleaned Data'!X66+'Cleaned Data'!Z66+'Cleaned Data'!AB66)</f>
        <v>406.40000000000003</v>
      </c>
      <c r="F66" s="36">
        <f>SUM('Cleaned Data'!D66:P66)</f>
        <v>1801.7</v>
      </c>
      <c r="G66" s="36">
        <f>SUM('Cleaned Data'!V66+'Cleaned Data'!Y66)</f>
        <v>270.70000000000005</v>
      </c>
      <c r="H66" s="36">
        <f>SUM('Cleaned Data'!U66+'Cleaned Data'!W66+'Cleaned Data'!AA66)</f>
        <v>429.4</v>
      </c>
      <c r="I66" s="36">
        <f>SUM('Cleaned Data'!AC66+'Cleaned Data'!Z66+'Cleaned Data'!Q66)</f>
        <v>428.9</v>
      </c>
      <c r="J66" s="36">
        <v>139.80000000000001</v>
      </c>
    </row>
    <row r="67" spans="1:10" x14ac:dyDescent="0.3">
      <c r="A67" s="2" t="s">
        <v>30</v>
      </c>
      <c r="B67" s="2">
        <v>2018</v>
      </c>
      <c r="C67" s="2" t="s">
        <v>39</v>
      </c>
      <c r="D67" s="36">
        <f>SUM('Cleaned Data'!R67+'Cleaned Data'!S67+'Cleaned Data'!T67)</f>
        <v>446.3</v>
      </c>
      <c r="E67" s="36">
        <f>SUM('Cleaned Data'!X67+'Cleaned Data'!Z67+'Cleaned Data'!AB67)</f>
        <v>407.6</v>
      </c>
      <c r="F67" s="36">
        <f>SUM('Cleaned Data'!D67:P67)</f>
        <v>1809.5</v>
      </c>
      <c r="G67" s="36">
        <f>SUM('Cleaned Data'!V67+'Cleaned Data'!Y67)</f>
        <v>272.5</v>
      </c>
      <c r="H67" s="36">
        <f>SUM('Cleaned Data'!U67+'Cleaned Data'!W67+'Cleaned Data'!AA67)</f>
        <v>429.79999999999995</v>
      </c>
      <c r="I67" s="36">
        <f>SUM('Cleaned Data'!AC67+'Cleaned Data'!Z67+'Cleaned Data'!Q67)</f>
        <v>430.7</v>
      </c>
      <c r="J67" s="36">
        <v>140.5</v>
      </c>
    </row>
    <row r="68" spans="1:10" x14ac:dyDescent="0.3">
      <c r="A68" s="2" t="s">
        <v>30</v>
      </c>
      <c r="B68" s="2">
        <v>2018</v>
      </c>
      <c r="C68" s="2" t="s">
        <v>40</v>
      </c>
      <c r="D68" s="36">
        <f>SUM('Cleaned Data'!R68+'Cleaned Data'!S68+'Cleaned Data'!T68)</f>
        <v>447.20000000000005</v>
      </c>
      <c r="E68" s="36">
        <f>SUM('Cleaned Data'!X68+'Cleaned Data'!Z68+'Cleaned Data'!AB68)</f>
        <v>408.79999999999995</v>
      </c>
      <c r="F68" s="36">
        <f>SUM('Cleaned Data'!D68:P68)</f>
        <v>1829.8000000000002</v>
      </c>
      <c r="G68" s="36">
        <f>SUM('Cleaned Data'!V68+'Cleaned Data'!Y68)</f>
        <v>274.3</v>
      </c>
      <c r="H68" s="36">
        <f>SUM('Cleaned Data'!U68+'Cleaned Data'!W68+'Cleaned Data'!AA68)</f>
        <v>432.5</v>
      </c>
      <c r="I68" s="36">
        <f>SUM('Cleaned Data'!AC68+'Cleaned Data'!Z68+'Cleaned Data'!Q68)</f>
        <v>430.5</v>
      </c>
      <c r="J68" s="36">
        <v>141.80000000000001</v>
      </c>
    </row>
    <row r="69" spans="1:10" x14ac:dyDescent="0.3">
      <c r="A69" s="2" t="s">
        <v>30</v>
      </c>
      <c r="B69" s="2">
        <v>2018</v>
      </c>
      <c r="C69" s="2" t="s">
        <v>41</v>
      </c>
      <c r="D69" s="36">
        <f>SUM('Cleaned Data'!R69+'Cleaned Data'!S69+'Cleaned Data'!T69)</f>
        <v>449.2</v>
      </c>
      <c r="E69" s="36">
        <f>SUM('Cleaned Data'!X69+'Cleaned Data'!Z69+'Cleaned Data'!AB69)</f>
        <v>409.3</v>
      </c>
      <c r="F69" s="36">
        <f>SUM('Cleaned Data'!D69:P69)</f>
        <v>1837.3</v>
      </c>
      <c r="G69" s="36">
        <f>SUM('Cleaned Data'!V69+'Cleaned Data'!Y69)</f>
        <v>276</v>
      </c>
      <c r="H69" s="36">
        <f>SUM('Cleaned Data'!U69+'Cleaned Data'!W69+'Cleaned Data'!AA69)</f>
        <v>435.29999999999995</v>
      </c>
      <c r="I69" s="36">
        <f>SUM('Cleaned Data'!AC69+'Cleaned Data'!Z69+'Cleaned Data'!Q69)</f>
        <v>431.6</v>
      </c>
      <c r="J69" s="36">
        <v>142.5</v>
      </c>
    </row>
    <row r="70" spans="1:10" x14ac:dyDescent="0.3">
      <c r="A70" s="2" t="s">
        <v>30</v>
      </c>
      <c r="B70" s="2">
        <v>2018</v>
      </c>
      <c r="C70" s="2" t="s">
        <v>42</v>
      </c>
      <c r="D70" s="36">
        <f>SUM('Cleaned Data'!R70+'Cleaned Data'!S70+'Cleaned Data'!T70)</f>
        <v>449.5</v>
      </c>
      <c r="E70" s="36">
        <f>SUM('Cleaned Data'!X70+'Cleaned Data'!Z70+'Cleaned Data'!AB70)</f>
        <v>412</v>
      </c>
      <c r="F70" s="36">
        <f>SUM('Cleaned Data'!D70:P70)</f>
        <v>1818.9000000000003</v>
      </c>
      <c r="G70" s="36">
        <f>SUM('Cleaned Data'!V70+'Cleaned Data'!Y70)</f>
        <v>278.89999999999998</v>
      </c>
      <c r="H70" s="36">
        <f>SUM('Cleaned Data'!U70+'Cleaned Data'!W70+'Cleaned Data'!AA70)</f>
        <v>436.9</v>
      </c>
      <c r="I70" s="36">
        <f>SUM('Cleaned Data'!AC70+'Cleaned Data'!Z70+'Cleaned Data'!Q70)</f>
        <v>435.09999999999997</v>
      </c>
      <c r="J70" s="36">
        <v>142.1</v>
      </c>
    </row>
    <row r="71" spans="1:10" x14ac:dyDescent="0.3">
      <c r="A71" s="2" t="s">
        <v>30</v>
      </c>
      <c r="B71" s="2">
        <v>2018</v>
      </c>
      <c r="C71" s="2" t="s">
        <v>43</v>
      </c>
      <c r="D71" s="36">
        <f>SUM('Cleaned Data'!R71+'Cleaned Data'!S71+'Cleaned Data'!T71)</f>
        <v>445</v>
      </c>
      <c r="E71" s="36">
        <f>SUM('Cleaned Data'!X71+'Cleaned Data'!Z71+'Cleaned Data'!AB71)</f>
        <v>419.29999999999995</v>
      </c>
      <c r="F71" s="36">
        <f>SUM('Cleaned Data'!D71:P71)</f>
        <v>1800.6</v>
      </c>
      <c r="G71" s="36">
        <f>SUM('Cleaned Data'!V71+'Cleaned Data'!Y71)</f>
        <v>280.5</v>
      </c>
      <c r="H71" s="36">
        <f>SUM('Cleaned Data'!U71+'Cleaned Data'!W71+'Cleaned Data'!AA71)</f>
        <v>442.1</v>
      </c>
      <c r="I71" s="36">
        <f>SUM('Cleaned Data'!AC71+'Cleaned Data'!Z71+'Cleaned Data'!Q71)</f>
        <v>439.5</v>
      </c>
      <c r="J71" s="36">
        <v>142.19999999999999</v>
      </c>
    </row>
    <row r="72" spans="1:10" x14ac:dyDescent="0.3">
      <c r="A72" s="2" t="s">
        <v>30</v>
      </c>
      <c r="B72" s="2">
        <v>2018</v>
      </c>
      <c r="C72" s="2" t="s">
        <v>45</v>
      </c>
      <c r="D72" s="36">
        <f>SUM('Cleaned Data'!R72+'Cleaned Data'!S72+'Cleaned Data'!T72)</f>
        <v>448</v>
      </c>
      <c r="E72" s="36">
        <f>SUM('Cleaned Data'!X72+'Cleaned Data'!Z72+'Cleaned Data'!AB72)</f>
        <v>421.6</v>
      </c>
      <c r="F72" s="36">
        <f>SUM('Cleaned Data'!D72:P72)</f>
        <v>1806.5999999999997</v>
      </c>
      <c r="G72" s="36">
        <f>SUM('Cleaned Data'!V72+'Cleaned Data'!Y72)</f>
        <v>280.60000000000002</v>
      </c>
      <c r="H72" s="36">
        <f>SUM('Cleaned Data'!U72+'Cleaned Data'!W72+'Cleaned Data'!AA72)</f>
        <v>445.09999999999997</v>
      </c>
      <c r="I72" s="36">
        <f>SUM('Cleaned Data'!AC72+'Cleaned Data'!Z72+'Cleaned Data'!Q72)</f>
        <v>445.1</v>
      </c>
      <c r="J72" s="36">
        <v>142.4</v>
      </c>
    </row>
    <row r="73" spans="1:10" x14ac:dyDescent="0.3">
      <c r="A73" s="2" t="s">
        <v>30</v>
      </c>
      <c r="B73" s="2">
        <v>2018</v>
      </c>
      <c r="C73" s="2" t="s">
        <v>46</v>
      </c>
      <c r="D73" s="36">
        <f>SUM('Cleaned Data'!R73+'Cleaned Data'!S73+'Cleaned Data'!T73)</f>
        <v>448.3</v>
      </c>
      <c r="E73" s="36">
        <f>SUM('Cleaned Data'!X73+'Cleaned Data'!Z73+'Cleaned Data'!AB73)</f>
        <v>426.09999999999997</v>
      </c>
      <c r="F73" s="36">
        <f>SUM('Cleaned Data'!D73:P73)</f>
        <v>1791.3</v>
      </c>
      <c r="G73" s="36">
        <f>SUM('Cleaned Data'!V73+'Cleaned Data'!Y73)</f>
        <v>277.89999999999998</v>
      </c>
      <c r="H73" s="36">
        <f>SUM('Cleaned Data'!U73+'Cleaned Data'!W73+'Cleaned Data'!AA73)</f>
        <v>451.1</v>
      </c>
      <c r="I73" s="36">
        <f>SUM('Cleaned Data'!AC73+'Cleaned Data'!Z73+'Cleaned Data'!Q73)</f>
        <v>447.29999999999995</v>
      </c>
      <c r="J73" s="36">
        <v>141.9</v>
      </c>
    </row>
    <row r="74" spans="1:10" x14ac:dyDescent="0.3">
      <c r="A74" s="2" t="s">
        <v>30</v>
      </c>
      <c r="B74" s="2">
        <v>2019</v>
      </c>
      <c r="C74" s="2" t="s">
        <v>31</v>
      </c>
      <c r="D74" s="36">
        <f>SUM('Cleaned Data'!R74+'Cleaned Data'!S74+'Cleaned Data'!T74)</f>
        <v>445.6</v>
      </c>
      <c r="E74" s="36">
        <f>SUM('Cleaned Data'!X74+'Cleaned Data'!Z74+'Cleaned Data'!AB74)</f>
        <v>426</v>
      </c>
      <c r="F74" s="36">
        <f>SUM('Cleaned Data'!D74:P74)</f>
        <v>1778.1000000000001</v>
      </c>
      <c r="G74" s="36">
        <f>SUM('Cleaned Data'!V74+'Cleaned Data'!Y74)</f>
        <v>274.79999999999995</v>
      </c>
      <c r="H74" s="36">
        <f>SUM('Cleaned Data'!U74+'Cleaned Data'!W74+'Cleaned Data'!AA74)</f>
        <v>452.99999999999994</v>
      </c>
      <c r="I74" s="36">
        <f>SUM('Cleaned Data'!AC74+'Cleaned Data'!Z74+'Cleaned Data'!Q74)</f>
        <v>447.3</v>
      </c>
      <c r="J74" s="36">
        <v>141</v>
      </c>
    </row>
    <row r="75" spans="1:10" x14ac:dyDescent="0.3">
      <c r="A75" s="2" t="s">
        <v>30</v>
      </c>
      <c r="B75" s="2">
        <v>2019</v>
      </c>
      <c r="C75" s="2" t="s">
        <v>35</v>
      </c>
      <c r="D75" s="36">
        <f>SUM('Cleaned Data'!R75+'Cleaned Data'!S75+'Cleaned Data'!T75)</f>
        <v>446.5</v>
      </c>
      <c r="E75" s="36">
        <f>SUM('Cleaned Data'!X75+'Cleaned Data'!Z75+'Cleaned Data'!AB75)</f>
        <v>428.20000000000005</v>
      </c>
      <c r="F75" s="36">
        <f>SUM('Cleaned Data'!D75:P75)</f>
        <v>1778.2000000000003</v>
      </c>
      <c r="G75" s="36">
        <f>SUM('Cleaned Data'!V75+'Cleaned Data'!Y75)</f>
        <v>274.5</v>
      </c>
      <c r="H75" s="36">
        <f>SUM('Cleaned Data'!U75+'Cleaned Data'!W75+'Cleaned Data'!AA75)</f>
        <v>454.1</v>
      </c>
      <c r="I75" s="36">
        <f>SUM('Cleaned Data'!AC75+'Cleaned Data'!Z75+'Cleaned Data'!Q75)</f>
        <v>448.40000000000003</v>
      </c>
      <c r="J75" s="36">
        <v>141</v>
      </c>
    </row>
    <row r="76" spans="1:10" x14ac:dyDescent="0.3">
      <c r="A76" s="2" t="s">
        <v>30</v>
      </c>
      <c r="B76" s="2">
        <v>2019</v>
      </c>
      <c r="C76" s="2" t="s">
        <v>36</v>
      </c>
      <c r="D76" s="36">
        <f>SUM('Cleaned Data'!R76+'Cleaned Data'!S76+'Cleaned Data'!T76)</f>
        <v>447</v>
      </c>
      <c r="E76" s="36">
        <f>SUM('Cleaned Data'!X76+'Cleaned Data'!Z76+'Cleaned Data'!AB76)</f>
        <v>428.20000000000005</v>
      </c>
      <c r="F76" s="36">
        <f>SUM('Cleaned Data'!D76:P76)</f>
        <v>1779.6000000000001</v>
      </c>
      <c r="G76" s="36">
        <f>SUM('Cleaned Data'!V76+'Cleaned Data'!Y76)</f>
        <v>276.3</v>
      </c>
      <c r="H76" s="36">
        <f>SUM('Cleaned Data'!U76+'Cleaned Data'!W76+'Cleaned Data'!AA76)</f>
        <v>454.5</v>
      </c>
      <c r="I76" s="36">
        <f>SUM('Cleaned Data'!AC76+'Cleaned Data'!Z76+'Cleaned Data'!Q76)</f>
        <v>449.1</v>
      </c>
      <c r="J76" s="36">
        <v>141.19999999999999</v>
      </c>
    </row>
    <row r="77" spans="1:10" x14ac:dyDescent="0.3">
      <c r="A77" s="2" t="s">
        <v>30</v>
      </c>
      <c r="B77" s="2">
        <v>2019</v>
      </c>
      <c r="C77" s="2" t="s">
        <v>37</v>
      </c>
      <c r="D77" s="36">
        <f>SUM('Cleaned Data'!R77+'Cleaned Data'!S77+'Cleaned Data'!T77)</f>
        <v>448.6</v>
      </c>
      <c r="E77" s="36">
        <f>SUM('Cleaned Data'!X77+'Cleaned Data'!Z77+'Cleaned Data'!AB77)</f>
        <v>432</v>
      </c>
      <c r="F77" s="36">
        <f>SUM('Cleaned Data'!D77:P77)</f>
        <v>1811.9</v>
      </c>
      <c r="G77" s="36">
        <f>SUM('Cleaned Data'!V77+'Cleaned Data'!Y77)</f>
        <v>277.55</v>
      </c>
      <c r="H77" s="36">
        <f>SUM('Cleaned Data'!U77+'Cleaned Data'!W77+'Cleaned Data'!AA77)</f>
        <v>456.5</v>
      </c>
      <c r="I77" s="36">
        <f>SUM('Cleaned Data'!AC77+'Cleaned Data'!Z77+'Cleaned Data'!Q77)</f>
        <v>453</v>
      </c>
      <c r="J77" s="36">
        <f t="shared" ref="J77" si="0">AVERAGE(J78:J79)</f>
        <v>143</v>
      </c>
    </row>
    <row r="78" spans="1:10" x14ac:dyDescent="0.3">
      <c r="A78" s="2" t="s">
        <v>30</v>
      </c>
      <c r="B78" s="2">
        <v>2019</v>
      </c>
      <c r="C78" s="2" t="s">
        <v>38</v>
      </c>
      <c r="D78" s="36">
        <f>SUM('Cleaned Data'!R78+'Cleaned Data'!S78+'Cleaned Data'!T78)</f>
        <v>448.59999999999997</v>
      </c>
      <c r="E78" s="36">
        <f>SUM('Cleaned Data'!X78+'Cleaned Data'!Z78+'Cleaned Data'!AB78)</f>
        <v>431.1</v>
      </c>
      <c r="F78" s="36">
        <f>SUM('Cleaned Data'!D78:P78)</f>
        <v>1800.7</v>
      </c>
      <c r="G78" s="36">
        <f>SUM('Cleaned Data'!V78+'Cleaned Data'!Y78)</f>
        <v>277.10000000000002</v>
      </c>
      <c r="H78" s="36">
        <f>SUM('Cleaned Data'!U78+'Cleaned Data'!W78+'Cleaned Data'!AA78)</f>
        <v>456.3</v>
      </c>
      <c r="I78" s="36">
        <f>SUM('Cleaned Data'!AC78+'Cleaned Data'!Z78+'Cleaned Data'!Q78)</f>
        <v>452.1</v>
      </c>
      <c r="J78" s="36">
        <v>142.4</v>
      </c>
    </row>
    <row r="79" spans="1:10" x14ac:dyDescent="0.3">
      <c r="A79" s="2" t="s">
        <v>30</v>
      </c>
      <c r="B79" s="2">
        <v>2019</v>
      </c>
      <c r="C79" s="2" t="s">
        <v>39</v>
      </c>
      <c r="D79" s="36">
        <f>SUM('Cleaned Data'!R79+'Cleaned Data'!S79+'Cleaned Data'!T79)</f>
        <v>448.59999999999997</v>
      </c>
      <c r="E79" s="36">
        <f>SUM('Cleaned Data'!X79+'Cleaned Data'!Z79+'Cleaned Data'!AB79)</f>
        <v>432.90000000000003</v>
      </c>
      <c r="F79" s="36">
        <f>SUM('Cleaned Data'!D79:P79)</f>
        <v>1823.1</v>
      </c>
      <c r="G79" s="36">
        <f>SUM('Cleaned Data'!V79+'Cleaned Data'!Y79)</f>
        <v>278</v>
      </c>
      <c r="H79" s="36">
        <f>SUM('Cleaned Data'!U79+'Cleaned Data'!W79+'Cleaned Data'!AA79)</f>
        <v>456.7</v>
      </c>
      <c r="I79" s="36">
        <f>SUM('Cleaned Data'!AC79+'Cleaned Data'!Z79+'Cleaned Data'!Q79)</f>
        <v>453.90000000000003</v>
      </c>
      <c r="J79" s="36">
        <v>143.6</v>
      </c>
    </row>
    <row r="80" spans="1:10" x14ac:dyDescent="0.3">
      <c r="A80" s="2" t="s">
        <v>30</v>
      </c>
      <c r="B80" s="2">
        <v>2019</v>
      </c>
      <c r="C80" s="2" t="s">
        <v>40</v>
      </c>
      <c r="D80" s="36">
        <f>SUM('Cleaned Data'!R80+'Cleaned Data'!S80+'Cleaned Data'!T80)</f>
        <v>449.1</v>
      </c>
      <c r="E80" s="36">
        <f>SUM('Cleaned Data'!X80+'Cleaned Data'!Z80+'Cleaned Data'!AB80)</f>
        <v>435.79999999999995</v>
      </c>
      <c r="F80" s="36">
        <f>SUM('Cleaned Data'!D80:P80)</f>
        <v>1846.3999999999999</v>
      </c>
      <c r="G80" s="36">
        <f>SUM('Cleaned Data'!V80+'Cleaned Data'!Y80)</f>
        <v>278</v>
      </c>
      <c r="H80" s="36">
        <f>SUM('Cleaned Data'!U80+'Cleaned Data'!W80+'Cleaned Data'!AA80)</f>
        <v>459.70000000000005</v>
      </c>
      <c r="I80" s="36">
        <f>SUM('Cleaned Data'!AC80+'Cleaned Data'!Z80+'Cleaned Data'!Q80)</f>
        <v>456.2</v>
      </c>
      <c r="J80" s="36">
        <v>144.9</v>
      </c>
    </row>
    <row r="81" spans="1:10" x14ac:dyDescent="0.3">
      <c r="A81" s="2" t="s">
        <v>30</v>
      </c>
      <c r="B81" s="2">
        <v>2019</v>
      </c>
      <c r="C81" s="2" t="s">
        <v>41</v>
      </c>
      <c r="D81" s="36">
        <f>SUM('Cleaned Data'!R81+'Cleaned Data'!S81+'Cleaned Data'!T81)</f>
        <v>449.5</v>
      </c>
      <c r="E81" s="36">
        <f>SUM('Cleaned Data'!X81+'Cleaned Data'!Z81+'Cleaned Data'!AB81)</f>
        <v>439.5</v>
      </c>
      <c r="F81" s="36">
        <f>SUM('Cleaned Data'!D81:P81)</f>
        <v>1854.4000000000003</v>
      </c>
      <c r="G81" s="36">
        <f>SUM('Cleaned Data'!V81+'Cleaned Data'!Y81)</f>
        <v>277.8</v>
      </c>
      <c r="H81" s="36">
        <f>SUM('Cleaned Data'!U81+'Cleaned Data'!W81+'Cleaned Data'!AA81)</f>
        <v>461.49999999999994</v>
      </c>
      <c r="I81" s="36">
        <f>SUM('Cleaned Data'!AC81+'Cleaned Data'!Z81+'Cleaned Data'!Q81)</f>
        <v>458</v>
      </c>
      <c r="J81" s="36">
        <v>145.69999999999999</v>
      </c>
    </row>
    <row r="82" spans="1:10" x14ac:dyDescent="0.3">
      <c r="A82" s="2" t="s">
        <v>30</v>
      </c>
      <c r="B82" s="2">
        <v>2019</v>
      </c>
      <c r="C82" s="2" t="s">
        <v>42</v>
      </c>
      <c r="D82" s="36">
        <f>SUM('Cleaned Data'!R82+'Cleaned Data'!S82+'Cleaned Data'!T82)</f>
        <v>449.29999999999995</v>
      </c>
      <c r="E82" s="36">
        <f>SUM('Cleaned Data'!X82+'Cleaned Data'!Z82+'Cleaned Data'!AB82)</f>
        <v>441.90000000000003</v>
      </c>
      <c r="F82" s="36">
        <f>SUM('Cleaned Data'!D82:P82)</f>
        <v>1869.3000000000002</v>
      </c>
      <c r="G82" s="36">
        <f>SUM('Cleaned Data'!V82+'Cleaned Data'!Y82)</f>
        <v>278.5</v>
      </c>
      <c r="H82" s="36">
        <f>SUM('Cleaned Data'!U82+'Cleaned Data'!W82+'Cleaned Data'!AA82)</f>
        <v>462.7</v>
      </c>
      <c r="I82" s="36">
        <f>SUM('Cleaned Data'!AC82+'Cleaned Data'!Z82+'Cleaned Data'!Q82)</f>
        <v>459.40000000000003</v>
      </c>
      <c r="J82" s="36">
        <v>146.69999999999999</v>
      </c>
    </row>
    <row r="83" spans="1:10" x14ac:dyDescent="0.3">
      <c r="A83" s="2" t="s">
        <v>30</v>
      </c>
      <c r="B83" s="2">
        <v>2019</v>
      </c>
      <c r="C83" s="2" t="s">
        <v>43</v>
      </c>
      <c r="D83" s="36">
        <f>SUM('Cleaned Data'!R83+'Cleaned Data'!S83+'Cleaned Data'!T83)</f>
        <v>449.4</v>
      </c>
      <c r="E83" s="36">
        <f>SUM('Cleaned Data'!X83+'Cleaned Data'!Z83+'Cleaned Data'!AB83)</f>
        <v>442.7</v>
      </c>
      <c r="F83" s="36">
        <f>SUM('Cleaned Data'!D83:P83)</f>
        <v>1897.7999999999997</v>
      </c>
      <c r="G83" s="36">
        <f>SUM('Cleaned Data'!V83+'Cleaned Data'!Y83)</f>
        <v>279.39999999999998</v>
      </c>
      <c r="H83" s="36">
        <f>SUM('Cleaned Data'!U83+'Cleaned Data'!W83+'Cleaned Data'!AA83)</f>
        <v>464.3</v>
      </c>
      <c r="I83" s="36">
        <f>SUM('Cleaned Data'!AC83+'Cleaned Data'!Z83+'Cleaned Data'!Q83)</f>
        <v>460.7</v>
      </c>
      <c r="J83" s="36">
        <v>148.30000000000001</v>
      </c>
    </row>
    <row r="84" spans="1:10" x14ac:dyDescent="0.3">
      <c r="A84" s="2" t="s">
        <v>30</v>
      </c>
      <c r="B84" s="2">
        <v>2019</v>
      </c>
      <c r="C84" s="2" t="s">
        <v>45</v>
      </c>
      <c r="D84" s="36">
        <f>SUM('Cleaned Data'!R84+'Cleaned Data'!S84+'Cleaned Data'!T84)</f>
        <v>450.8</v>
      </c>
      <c r="E84" s="36">
        <f>SUM('Cleaned Data'!X84+'Cleaned Data'!Z84+'Cleaned Data'!AB84)</f>
        <v>444</v>
      </c>
      <c r="F84" s="36">
        <f>SUM('Cleaned Data'!D84:P84)</f>
        <v>1925.7000000000003</v>
      </c>
      <c r="G84" s="36">
        <f>SUM('Cleaned Data'!V84+'Cleaned Data'!Y84)</f>
        <v>280.5</v>
      </c>
      <c r="H84" s="36">
        <f>SUM('Cleaned Data'!U84+'Cleaned Data'!W84+'Cleaned Data'!AA84)</f>
        <v>465.2</v>
      </c>
      <c r="I84" s="36">
        <f>SUM('Cleaned Data'!AC84+'Cleaned Data'!Z84+'Cleaned Data'!Q84)</f>
        <v>462.4</v>
      </c>
      <c r="J84" s="36">
        <v>149.9</v>
      </c>
    </row>
    <row r="85" spans="1:10" x14ac:dyDescent="0.3">
      <c r="A85" s="2" t="s">
        <v>30</v>
      </c>
      <c r="B85" s="2">
        <v>2019</v>
      </c>
      <c r="C85" s="2" t="s">
        <v>46</v>
      </c>
      <c r="D85" s="36">
        <f>SUM('Cleaned Data'!R85+'Cleaned Data'!S85+'Cleaned Data'!T85)</f>
        <v>451.79999999999995</v>
      </c>
      <c r="E85" s="36">
        <f>SUM('Cleaned Data'!X85+'Cleaned Data'!Z85+'Cleaned Data'!AB85)</f>
        <v>444.9</v>
      </c>
      <c r="F85" s="36">
        <f>SUM('Cleaned Data'!D85:P85)</f>
        <v>1962.1999999999996</v>
      </c>
      <c r="G85" s="36">
        <f>SUM('Cleaned Data'!V85+'Cleaned Data'!Y85)</f>
        <v>284.89999999999998</v>
      </c>
      <c r="H85" s="36">
        <f>SUM('Cleaned Data'!U85+'Cleaned Data'!W85+'Cleaned Data'!AA85)</f>
        <v>465.1</v>
      </c>
      <c r="I85" s="36">
        <f>SUM('Cleaned Data'!AC85+'Cleaned Data'!Z85+'Cleaned Data'!Q85)</f>
        <v>464.40000000000003</v>
      </c>
      <c r="J85" s="36">
        <v>152.30000000000001</v>
      </c>
    </row>
    <row r="86" spans="1:10" x14ac:dyDescent="0.3">
      <c r="A86" s="2" t="s">
        <v>30</v>
      </c>
      <c r="B86" s="2">
        <v>2020</v>
      </c>
      <c r="C86" s="2" t="s">
        <v>31</v>
      </c>
      <c r="D86" s="36">
        <f>SUM('Cleaned Data'!R86+'Cleaned Data'!S86+'Cleaned Data'!T86)</f>
        <v>452.30000000000007</v>
      </c>
      <c r="E86" s="36">
        <f>SUM('Cleaned Data'!X86+'Cleaned Data'!Z86+'Cleaned Data'!AB86)</f>
        <v>448.29999999999995</v>
      </c>
      <c r="F86" s="36">
        <f>SUM('Cleaned Data'!D86:P86)</f>
        <v>1957.1</v>
      </c>
      <c r="G86" s="36">
        <f>SUM('Cleaned Data'!V86+'Cleaned Data'!Y86)</f>
        <v>286.70000000000005</v>
      </c>
      <c r="H86" s="36">
        <f>SUM('Cleaned Data'!U86+'Cleaned Data'!W86+'Cleaned Data'!AA86)</f>
        <v>467.3</v>
      </c>
      <c r="I86" s="36">
        <f>SUM('Cleaned Data'!AC86+'Cleaned Data'!Z86+'Cleaned Data'!Q86)</f>
        <v>466.79999999999995</v>
      </c>
      <c r="J86" s="36">
        <v>151.9</v>
      </c>
    </row>
    <row r="87" spans="1:10" x14ac:dyDescent="0.3">
      <c r="A87" s="2" t="s">
        <v>30</v>
      </c>
      <c r="B87" s="2">
        <v>2020</v>
      </c>
      <c r="C87" s="2" t="s">
        <v>35</v>
      </c>
      <c r="D87" s="36">
        <f>SUM('Cleaned Data'!R87+'Cleaned Data'!S87+'Cleaned Data'!T87)</f>
        <v>452.8</v>
      </c>
      <c r="E87" s="36">
        <f>SUM('Cleaned Data'!X87+'Cleaned Data'!Z87+'Cleaned Data'!AB87)</f>
        <v>450</v>
      </c>
      <c r="F87" s="36">
        <f>SUM('Cleaned Data'!D87:P87)</f>
        <v>1926.9999999999995</v>
      </c>
      <c r="G87" s="36">
        <f>SUM('Cleaned Data'!V87+'Cleaned Data'!Y87)</f>
        <v>288.3</v>
      </c>
      <c r="H87" s="36">
        <f>SUM('Cleaned Data'!U87+'Cleaned Data'!W87+'Cleaned Data'!AA87)</f>
        <v>468.5</v>
      </c>
      <c r="I87" s="36">
        <f>SUM('Cleaned Data'!AC87+'Cleaned Data'!Z87+'Cleaned Data'!Q87)</f>
        <v>468.20000000000005</v>
      </c>
      <c r="J87" s="36">
        <v>150.4</v>
      </c>
    </row>
    <row r="88" spans="1:10" x14ac:dyDescent="0.3">
      <c r="A88" s="2" t="s">
        <v>30</v>
      </c>
      <c r="B88" s="2">
        <v>2020</v>
      </c>
      <c r="C88" s="2" t="s">
        <v>36</v>
      </c>
      <c r="D88" s="36">
        <f>SUM('Cleaned Data'!R88+'Cleaned Data'!S88+'Cleaned Data'!T88)</f>
        <v>453.5</v>
      </c>
      <c r="E88" s="36">
        <f>SUM('Cleaned Data'!X88+'Cleaned Data'!Z88+'Cleaned Data'!AB88)</f>
        <v>453</v>
      </c>
      <c r="F88" s="36">
        <f>SUM('Cleaned Data'!D88:P88)</f>
        <v>1912.9999999999998</v>
      </c>
      <c r="G88" s="36">
        <f>SUM('Cleaned Data'!V88+'Cleaned Data'!Y88)</f>
        <v>289.20000000000005</v>
      </c>
      <c r="H88" s="36">
        <f>SUM('Cleaned Data'!U88+'Cleaned Data'!W88+'Cleaned Data'!AA88)</f>
        <v>467.2</v>
      </c>
      <c r="I88" s="36">
        <f>SUM('Cleaned Data'!AC88+'Cleaned Data'!Z88+'Cleaned Data'!Q88)</f>
        <v>470.29999999999995</v>
      </c>
      <c r="J88" s="36">
        <v>149.80000000000001</v>
      </c>
    </row>
    <row r="89" spans="1:10" x14ac:dyDescent="0.3">
      <c r="A89" s="2" t="s">
        <v>30</v>
      </c>
      <c r="B89" s="2">
        <v>2020</v>
      </c>
      <c r="C89" s="2" t="s">
        <v>37</v>
      </c>
      <c r="D89" s="36">
        <f>SUM('Cleaned Data'!R89+'Cleaned Data'!S89+'Cleaned Data'!T89)</f>
        <v>458.79999999999995</v>
      </c>
      <c r="E89" s="36">
        <f>SUM('Cleaned Data'!X89+'Cleaned Data'!Z89+'Cleaned Data'!AB89)</f>
        <v>458.7</v>
      </c>
      <c r="F89" s="36">
        <f>SUM('Cleaned Data'!D89:P89)</f>
        <v>1985.4</v>
      </c>
      <c r="G89" s="36">
        <f>SUM('Cleaned Data'!V89+'Cleaned Data'!Y89)</f>
        <v>289.8</v>
      </c>
      <c r="H89" s="36">
        <f>SUM('Cleaned Data'!U89+'Cleaned Data'!W89+'Cleaned Data'!AA89)</f>
        <v>469.09999999999997</v>
      </c>
      <c r="I89" s="36">
        <f>SUM('Cleaned Data'!AC89+'Cleaned Data'!Z89+'Cleaned Data'!Q89)</f>
        <v>487.29999999999995</v>
      </c>
      <c r="J89" s="36">
        <v>152.69999999999999</v>
      </c>
    </row>
    <row r="90" spans="1:10" x14ac:dyDescent="0.3">
      <c r="A90" s="2" t="s">
        <v>30</v>
      </c>
      <c r="B90" s="2">
        <v>2020</v>
      </c>
      <c r="C90" s="2" t="s">
        <v>38</v>
      </c>
      <c r="D90" s="36">
        <f>SUM('Cleaned Data'!R90+'Cleaned Data'!S90+'Cleaned Data'!T90)</f>
        <v>458.79999999999995</v>
      </c>
      <c r="E90" s="36">
        <f>SUM('Cleaned Data'!X90+'Cleaned Data'!Z90+'Cleaned Data'!AB90)</f>
        <v>462.59999999999997</v>
      </c>
      <c r="F90" s="36">
        <f>SUM('Cleaned Data'!D90:P90)</f>
        <v>1817.1999999999998</v>
      </c>
      <c r="G90" s="36">
        <f>SUM('Cleaned Data'!V90+'Cleaned Data'!Y90)</f>
        <v>286.3</v>
      </c>
      <c r="H90" s="36">
        <f>SUM('Cleaned Data'!U90+'Cleaned Data'!W90+'Cleaned Data'!AA90)</f>
        <v>468.2</v>
      </c>
      <c r="I90" s="36">
        <f>SUM('Cleaned Data'!AC90+'Cleaned Data'!Z90+'Cleaned Data'!Q90)</f>
        <v>487.29999999999995</v>
      </c>
      <c r="J90" s="36">
        <v>152.69999999999999</v>
      </c>
    </row>
    <row r="91" spans="1:10" x14ac:dyDescent="0.3">
      <c r="A91" s="2" t="s">
        <v>30</v>
      </c>
      <c r="B91" s="2">
        <v>2020</v>
      </c>
      <c r="C91" s="2" t="s">
        <v>39</v>
      </c>
      <c r="D91" s="36">
        <f>SUM('Cleaned Data'!R91+'Cleaned Data'!S91+'Cleaned Data'!T91)</f>
        <v>458.79999999999995</v>
      </c>
      <c r="E91" s="36">
        <f>SUM('Cleaned Data'!X91+'Cleaned Data'!Z91+'Cleaned Data'!AB91)</f>
        <v>462.59999999999997</v>
      </c>
      <c r="F91" s="36">
        <f>SUM('Cleaned Data'!D91:P91)</f>
        <v>1966.1</v>
      </c>
      <c r="G91" s="36">
        <f>SUM('Cleaned Data'!V91+'Cleaned Data'!Y91)</f>
        <v>286.3</v>
      </c>
      <c r="H91" s="36">
        <f>SUM('Cleaned Data'!U91+'Cleaned Data'!W91+'Cleaned Data'!AA91)</f>
        <v>468.2</v>
      </c>
      <c r="I91" s="36">
        <f>SUM('Cleaned Data'!AC91+'Cleaned Data'!Z91+'Cleaned Data'!Q91)</f>
        <v>487.29999999999995</v>
      </c>
      <c r="J91" s="36">
        <v>152.69999999999999</v>
      </c>
    </row>
    <row r="92" spans="1:10" x14ac:dyDescent="0.3">
      <c r="A92" s="2" t="s">
        <v>30</v>
      </c>
      <c r="B92" s="2">
        <v>2020</v>
      </c>
      <c r="C92" s="2" t="s">
        <v>40</v>
      </c>
      <c r="D92" s="36">
        <f>SUM('Cleaned Data'!R92+'Cleaned Data'!S92+'Cleaned Data'!T92)</f>
        <v>458.79999999999995</v>
      </c>
      <c r="E92" s="36">
        <f>SUM('Cleaned Data'!X92+'Cleaned Data'!Z92+'Cleaned Data'!AB92)</f>
        <v>462.59999999999997</v>
      </c>
      <c r="F92" s="36">
        <f>SUM('Cleaned Data'!D92:P92)</f>
        <v>1966.1</v>
      </c>
      <c r="G92" s="36">
        <f>SUM('Cleaned Data'!V92+'Cleaned Data'!Y92)</f>
        <v>286.3</v>
      </c>
      <c r="H92" s="36">
        <f>SUM('Cleaned Data'!U92+'Cleaned Data'!W92+'Cleaned Data'!AA92)</f>
        <v>468.2</v>
      </c>
      <c r="I92" s="36">
        <f>SUM('Cleaned Data'!AC92+'Cleaned Data'!Z92+'Cleaned Data'!Q92)</f>
        <v>487.29999999999995</v>
      </c>
      <c r="J92" s="36">
        <v>152.69999999999999</v>
      </c>
    </row>
    <row r="93" spans="1:10" x14ac:dyDescent="0.3">
      <c r="A93" s="2" t="s">
        <v>30</v>
      </c>
      <c r="B93" s="2">
        <v>2020</v>
      </c>
      <c r="C93" s="2" t="s">
        <v>41</v>
      </c>
      <c r="D93" s="36">
        <f>SUM('Cleaned Data'!R93+'Cleaned Data'!S93+'Cleaned Data'!T93)</f>
        <v>458.7</v>
      </c>
      <c r="E93" s="36">
        <f>SUM('Cleaned Data'!X93+'Cleaned Data'!Z93+'Cleaned Data'!AB93)</f>
        <v>464.6</v>
      </c>
      <c r="F93" s="36">
        <f>SUM('Cleaned Data'!D93:P93)</f>
        <v>1992.1</v>
      </c>
      <c r="G93" s="36">
        <f>SUM('Cleaned Data'!V93+'Cleaned Data'!Y93)</f>
        <v>289.39999999999998</v>
      </c>
      <c r="H93" s="36">
        <f>SUM('Cleaned Data'!U93+'Cleaned Data'!W93+'Cleaned Data'!AA93)</f>
        <v>470.09999999999997</v>
      </c>
      <c r="I93" s="36">
        <f>SUM('Cleaned Data'!AC93+'Cleaned Data'!Z93+'Cleaned Data'!Q93)</f>
        <v>486.1</v>
      </c>
      <c r="J93" s="36">
        <v>154.69999999999999</v>
      </c>
    </row>
    <row r="94" spans="1:10" x14ac:dyDescent="0.3">
      <c r="A94" s="2" t="s">
        <v>30</v>
      </c>
      <c r="B94" s="2">
        <v>2020</v>
      </c>
      <c r="C94" s="2" t="s">
        <v>42</v>
      </c>
      <c r="D94" s="36">
        <f>SUM('Cleaned Data'!R94+'Cleaned Data'!S94+'Cleaned Data'!T94)</f>
        <v>459.9</v>
      </c>
      <c r="E94" s="36">
        <f>SUM('Cleaned Data'!X94+'Cleaned Data'!Z94+'Cleaned Data'!AB94)</f>
        <v>469.29999999999995</v>
      </c>
      <c r="F94" s="36">
        <f>SUM('Cleaned Data'!D94:P94)</f>
        <v>2000.3999999999999</v>
      </c>
      <c r="G94" s="36">
        <f>SUM('Cleaned Data'!V94+'Cleaned Data'!Y94)</f>
        <v>291</v>
      </c>
      <c r="H94" s="36">
        <f>SUM('Cleaned Data'!U94+'Cleaned Data'!W94+'Cleaned Data'!AA94)</f>
        <v>469</v>
      </c>
      <c r="I94" s="36">
        <f>SUM('Cleaned Data'!AC94+'Cleaned Data'!Z94+'Cleaned Data'!Q94)</f>
        <v>489.4</v>
      </c>
      <c r="J94" s="36">
        <v>155.4</v>
      </c>
    </row>
    <row r="95" spans="1:10" x14ac:dyDescent="0.3">
      <c r="A95" s="2" t="s">
        <v>30</v>
      </c>
      <c r="B95" s="2">
        <v>2020</v>
      </c>
      <c r="C95" s="2" t="s">
        <v>43</v>
      </c>
      <c r="D95" s="36">
        <f>SUM('Cleaned Data'!R95+'Cleaned Data'!S95+'Cleaned Data'!T95)</f>
        <v>461.29999999999995</v>
      </c>
      <c r="E95" s="36">
        <f>SUM('Cleaned Data'!X95+'Cleaned Data'!Z95+'Cleaned Data'!AB95)</f>
        <v>468.09999999999997</v>
      </c>
      <c r="F95" s="36">
        <f>SUM('Cleaned Data'!D95:P95)</f>
        <v>2041.9</v>
      </c>
      <c r="G95" s="36">
        <f>SUM('Cleaned Data'!V95+'Cleaned Data'!Y95)</f>
        <v>293.20000000000005</v>
      </c>
      <c r="H95" s="36">
        <f>SUM('Cleaned Data'!U95+'Cleaned Data'!W95+'Cleaned Data'!AA95)</f>
        <v>471</v>
      </c>
      <c r="I95" s="36">
        <f>SUM('Cleaned Data'!AC95+'Cleaned Data'!Z95+'Cleaned Data'!Q95)</f>
        <v>489.40000000000003</v>
      </c>
      <c r="J95" s="36">
        <v>157.5</v>
      </c>
    </row>
    <row r="96" spans="1:10" x14ac:dyDescent="0.3">
      <c r="A96" s="2" t="s">
        <v>30</v>
      </c>
      <c r="B96" s="2">
        <v>2020</v>
      </c>
      <c r="C96" s="2" t="s">
        <v>45</v>
      </c>
      <c r="D96" s="36">
        <f>SUM('Cleaned Data'!R96+'Cleaned Data'!S96+'Cleaned Data'!T96)</f>
        <v>462.8</v>
      </c>
      <c r="E96" s="36">
        <f>SUM('Cleaned Data'!X96+'Cleaned Data'!Z96+'Cleaned Data'!AB96)</f>
        <v>470.2</v>
      </c>
      <c r="F96" s="36">
        <f>SUM('Cleaned Data'!D96:P96)</f>
        <v>2090.8000000000002</v>
      </c>
      <c r="G96" s="36">
        <f>SUM('Cleaned Data'!V96+'Cleaned Data'!Y96)</f>
        <v>293.60000000000002</v>
      </c>
      <c r="H96" s="36">
        <f>SUM('Cleaned Data'!U96+'Cleaned Data'!W96+'Cleaned Data'!AA96)</f>
        <v>472.4</v>
      </c>
      <c r="I96" s="36">
        <f>SUM('Cleaned Data'!AC96+'Cleaned Data'!Z96+'Cleaned Data'!Q96)</f>
        <v>491.5</v>
      </c>
      <c r="J96" s="36">
        <v>159.80000000000001</v>
      </c>
    </row>
    <row r="97" spans="1:10" x14ac:dyDescent="0.3">
      <c r="A97" s="2" t="s">
        <v>30</v>
      </c>
      <c r="B97" s="2">
        <v>2020</v>
      </c>
      <c r="C97" s="2" t="s">
        <v>46</v>
      </c>
      <c r="D97" s="36">
        <f>SUM('Cleaned Data'!R97+'Cleaned Data'!S97+'Cleaned Data'!T97)</f>
        <v>464.90000000000003</v>
      </c>
      <c r="E97" s="36">
        <f>SUM('Cleaned Data'!X97+'Cleaned Data'!Z97+'Cleaned Data'!AB97)</f>
        <v>472.1</v>
      </c>
      <c r="F97" s="36">
        <f>SUM('Cleaned Data'!D97:P97)</f>
        <v>2104.5</v>
      </c>
      <c r="G97" s="36">
        <f>SUM('Cleaned Data'!V97+'Cleaned Data'!Y97)</f>
        <v>295.10000000000002</v>
      </c>
      <c r="H97" s="36">
        <f>SUM('Cleaned Data'!U97+'Cleaned Data'!W97+'Cleaned Data'!AA97)</f>
        <v>474.70000000000005</v>
      </c>
      <c r="I97" s="36">
        <f>SUM('Cleaned Data'!AC97+'Cleaned Data'!Z97+'Cleaned Data'!Q97)</f>
        <v>492.70000000000005</v>
      </c>
      <c r="J97" s="36">
        <v>160.69999999999999</v>
      </c>
    </row>
    <row r="98" spans="1:10" x14ac:dyDescent="0.3">
      <c r="A98" s="2" t="s">
        <v>30</v>
      </c>
      <c r="B98" s="2">
        <v>2021</v>
      </c>
      <c r="C98" s="2" t="s">
        <v>31</v>
      </c>
      <c r="D98" s="36">
        <f>SUM('Cleaned Data'!R98+'Cleaned Data'!S98+'Cleaned Data'!T98)</f>
        <v>466.7</v>
      </c>
      <c r="E98" s="36">
        <f>SUM('Cleaned Data'!X98+'Cleaned Data'!Z98+'Cleaned Data'!AB98)</f>
        <v>473.8</v>
      </c>
      <c r="F98" s="36">
        <f>SUM('Cleaned Data'!D98:P98)</f>
        <v>2064.8999999999996</v>
      </c>
      <c r="G98" s="36">
        <f>SUM('Cleaned Data'!V98+'Cleaned Data'!Y98)</f>
        <v>298.39999999999998</v>
      </c>
      <c r="H98" s="36">
        <f>SUM('Cleaned Data'!U98+'Cleaned Data'!W98+'Cleaned Data'!AA98)</f>
        <v>475.1</v>
      </c>
      <c r="I98" s="36">
        <f>SUM('Cleaned Data'!AC98+'Cleaned Data'!Z98+'Cleaned Data'!Q98)</f>
        <v>495.6</v>
      </c>
      <c r="J98" s="36">
        <v>158.5</v>
      </c>
    </row>
    <row r="99" spans="1:10" x14ac:dyDescent="0.3">
      <c r="A99" s="2" t="s">
        <v>30</v>
      </c>
      <c r="B99" s="2">
        <v>2021</v>
      </c>
      <c r="C99" s="2" t="s">
        <v>35</v>
      </c>
      <c r="D99" s="36">
        <f>SUM('Cleaned Data'!R99+'Cleaned Data'!S99+'Cleaned Data'!T99)</f>
        <v>471.4</v>
      </c>
      <c r="E99" s="36">
        <f>SUM('Cleaned Data'!X99+'Cleaned Data'!Z99+'Cleaned Data'!AB99)</f>
        <v>476.5</v>
      </c>
      <c r="F99" s="36">
        <f>SUM('Cleaned Data'!D99:P99)</f>
        <v>2016.7</v>
      </c>
      <c r="G99" s="36">
        <f>SUM('Cleaned Data'!V99+'Cleaned Data'!Y99)</f>
        <v>304.60000000000002</v>
      </c>
      <c r="H99" s="36">
        <f>SUM('Cleaned Data'!U99+'Cleaned Data'!W99+'Cleaned Data'!AA99)</f>
        <v>478.20000000000005</v>
      </c>
      <c r="I99" s="36">
        <f>SUM('Cleaned Data'!AC99+'Cleaned Data'!Z99+'Cleaned Data'!Q99)</f>
        <v>500.7</v>
      </c>
      <c r="J99" s="36">
        <v>156.69999999999999</v>
      </c>
    </row>
    <row r="100" spans="1:10" x14ac:dyDescent="0.3">
      <c r="A100" s="2" t="s">
        <v>30</v>
      </c>
      <c r="B100" s="2">
        <v>2021</v>
      </c>
      <c r="C100" s="2" t="s">
        <v>36</v>
      </c>
      <c r="D100" s="36">
        <f>SUM('Cleaned Data'!R100+'Cleaned Data'!S100+'Cleaned Data'!T100)</f>
        <v>472.9</v>
      </c>
      <c r="E100" s="36">
        <f>SUM('Cleaned Data'!X100+'Cleaned Data'!Z100+'Cleaned Data'!AB100)</f>
        <v>475.5</v>
      </c>
      <c r="F100" s="36">
        <f>SUM('Cleaned Data'!D100:P100)</f>
        <v>2012</v>
      </c>
      <c r="G100" s="36">
        <f>SUM('Cleaned Data'!V100+'Cleaned Data'!Y100)</f>
        <v>307.3</v>
      </c>
      <c r="H100" s="36">
        <f>SUM('Cleaned Data'!U100+'Cleaned Data'!W100+'Cleaned Data'!AA100)</f>
        <v>478.50000000000006</v>
      </c>
      <c r="I100" s="36">
        <f>SUM('Cleaned Data'!AC100+'Cleaned Data'!Z100+'Cleaned Data'!Q100)</f>
        <v>501.20000000000005</v>
      </c>
      <c r="J100" s="36">
        <v>156.69999999999999</v>
      </c>
    </row>
    <row r="101" spans="1:10" x14ac:dyDescent="0.3">
      <c r="A101" s="2" t="s">
        <v>30</v>
      </c>
      <c r="B101" s="2">
        <v>2021</v>
      </c>
      <c r="C101" s="2" t="s">
        <v>37</v>
      </c>
      <c r="D101" s="36">
        <f>SUM('Cleaned Data'!R101+'Cleaned Data'!S101+'Cleaned Data'!T101)</f>
        <v>475.69999999999993</v>
      </c>
      <c r="E101" s="36">
        <f>SUM('Cleaned Data'!X101+'Cleaned Data'!Z101+'Cleaned Data'!AB101)</f>
        <v>478.5</v>
      </c>
      <c r="F101" s="36">
        <f>SUM('Cleaned Data'!D101:P101)</f>
        <v>2029.3</v>
      </c>
      <c r="G101" s="36">
        <f>SUM('Cleaned Data'!V101+'Cleaned Data'!Y101)</f>
        <v>307.7</v>
      </c>
      <c r="H101" s="36">
        <f>SUM('Cleaned Data'!U101+'Cleaned Data'!W101+'Cleaned Data'!AA101)</f>
        <v>481</v>
      </c>
      <c r="I101" s="36">
        <f>SUM('Cleaned Data'!AC101+'Cleaned Data'!Z101+'Cleaned Data'!Q101)</f>
        <v>503.40000000000003</v>
      </c>
      <c r="J101" s="36">
        <v>157.6</v>
      </c>
    </row>
    <row r="102" spans="1:10" x14ac:dyDescent="0.3">
      <c r="A102" s="2" t="s">
        <v>30</v>
      </c>
      <c r="B102" s="2">
        <v>2021</v>
      </c>
      <c r="C102" s="2" t="s">
        <v>38</v>
      </c>
      <c r="D102" s="36">
        <f>SUM('Cleaned Data'!R102+'Cleaned Data'!S102+'Cleaned Data'!T102)</f>
        <v>490.4</v>
      </c>
      <c r="E102" s="36">
        <f>SUM('Cleaned Data'!X102+'Cleaned Data'!Z102+'Cleaned Data'!AB102)</f>
        <v>488.40000000000003</v>
      </c>
      <c r="F102" s="36">
        <f>SUM('Cleaned Data'!D102:P102)</f>
        <v>2066.6999999999998</v>
      </c>
      <c r="G102" s="36">
        <f>SUM('Cleaned Data'!V102+'Cleaned Data'!Y102)</f>
        <v>314.89999999999998</v>
      </c>
      <c r="H102" s="36">
        <f>SUM('Cleaned Data'!U102+'Cleaned Data'!W102+'Cleaned Data'!AA102)</f>
        <v>488</v>
      </c>
      <c r="I102" s="36">
        <f>SUM('Cleaned Data'!AC102+'Cleaned Data'!Z102+'Cleaned Data'!Q102)</f>
        <v>510.70000000000005</v>
      </c>
      <c r="J102" s="36">
        <v>161.1</v>
      </c>
    </row>
    <row r="103" spans="1:10" x14ac:dyDescent="0.3">
      <c r="A103" s="2" t="s">
        <v>30</v>
      </c>
      <c r="B103" s="2">
        <v>2021</v>
      </c>
      <c r="C103" s="2" t="s">
        <v>39</v>
      </c>
      <c r="D103" s="36">
        <f>SUM('Cleaned Data'!R103+'Cleaned Data'!S103+'Cleaned Data'!T103)</f>
        <v>489.80000000000007</v>
      </c>
      <c r="E103" s="36">
        <f>SUM('Cleaned Data'!X103+'Cleaned Data'!Z103+'Cleaned Data'!AB103)</f>
        <v>489.5</v>
      </c>
      <c r="F103" s="36">
        <f>SUM('Cleaned Data'!D103:P103)</f>
        <v>2088.3000000000002</v>
      </c>
      <c r="G103" s="36">
        <f>SUM('Cleaned Data'!V103+'Cleaned Data'!Y103)</f>
        <v>316.29999999999995</v>
      </c>
      <c r="H103" s="36">
        <f>SUM('Cleaned Data'!U103+'Cleaned Data'!W103+'Cleaned Data'!AA103)</f>
        <v>486.5</v>
      </c>
      <c r="I103" s="36">
        <f>SUM('Cleaned Data'!AC103+'Cleaned Data'!Z103+'Cleaned Data'!Q103)</f>
        <v>511</v>
      </c>
      <c r="J103" s="36">
        <v>162.1</v>
      </c>
    </row>
    <row r="104" spans="1:10" x14ac:dyDescent="0.3">
      <c r="A104" s="2" t="s">
        <v>30</v>
      </c>
      <c r="B104" s="2">
        <v>2021</v>
      </c>
      <c r="C104" s="2" t="s">
        <v>40</v>
      </c>
      <c r="D104" s="36">
        <f>SUM('Cleaned Data'!R104+'Cleaned Data'!S104+'Cleaned Data'!T104)</f>
        <v>492.40000000000003</v>
      </c>
      <c r="E104" s="36">
        <f>SUM('Cleaned Data'!X104+'Cleaned Data'!Z104+'Cleaned Data'!AB104)</f>
        <v>491.5</v>
      </c>
      <c r="F104" s="36">
        <f>SUM('Cleaned Data'!D104:P104)</f>
        <v>2100.8000000000002</v>
      </c>
      <c r="G104" s="36">
        <f>SUM('Cleaned Data'!V104+'Cleaned Data'!Y104)</f>
        <v>319.60000000000002</v>
      </c>
      <c r="H104" s="36">
        <f>SUM('Cleaned Data'!U104+'Cleaned Data'!W104+'Cleaned Data'!AA104)</f>
        <v>489</v>
      </c>
      <c r="I104" s="36">
        <f>SUM('Cleaned Data'!AC104+'Cleaned Data'!Z104+'Cleaned Data'!Q104)</f>
        <v>513.20000000000005</v>
      </c>
      <c r="J104" s="36">
        <v>163.19999999999999</v>
      </c>
    </row>
    <row r="105" spans="1:10" x14ac:dyDescent="0.3">
      <c r="A105" s="2" t="s">
        <v>30</v>
      </c>
      <c r="B105" s="2">
        <v>2021</v>
      </c>
      <c r="C105" s="2" t="s">
        <v>41</v>
      </c>
      <c r="D105" s="36">
        <f>SUM('Cleaned Data'!R105+'Cleaned Data'!S105+'Cleaned Data'!T105)</f>
        <v>495.90000000000003</v>
      </c>
      <c r="E105" s="36">
        <f>SUM('Cleaned Data'!X105+'Cleaned Data'!Z105+'Cleaned Data'!AB105)</f>
        <v>492.5</v>
      </c>
      <c r="F105" s="36">
        <f>SUM('Cleaned Data'!D105:P105)</f>
        <v>2097.4</v>
      </c>
      <c r="G105" s="36">
        <f>SUM('Cleaned Data'!V105+'Cleaned Data'!Y105)</f>
        <v>320.79999999999995</v>
      </c>
      <c r="H105" s="36">
        <f>SUM('Cleaned Data'!U105+'Cleaned Data'!W105+'Cleaned Data'!AA105)</f>
        <v>490.5</v>
      </c>
      <c r="I105" s="36">
        <f>SUM('Cleaned Data'!AC105+'Cleaned Data'!Z105+'Cleaned Data'!Q105)</f>
        <v>514.59999999999991</v>
      </c>
      <c r="J105" s="36">
        <v>163.6</v>
      </c>
    </row>
    <row r="106" spans="1:10" x14ac:dyDescent="0.3">
      <c r="A106" s="2" t="s">
        <v>30</v>
      </c>
      <c r="B106" s="2">
        <v>2021</v>
      </c>
      <c r="C106" s="2" t="s">
        <v>42</v>
      </c>
      <c r="D106" s="36">
        <f>SUM('Cleaned Data'!R106+'Cleaned Data'!S106+'Cleaned Data'!T106)</f>
        <v>498.4</v>
      </c>
      <c r="E106" s="36">
        <f>SUM('Cleaned Data'!X106+'Cleaned Data'!Z106+'Cleaned Data'!AB106)</f>
        <v>494.8</v>
      </c>
      <c r="F106" s="36">
        <f>SUM('Cleaned Data'!D106:P106)</f>
        <v>2096.1</v>
      </c>
      <c r="G106" s="36">
        <f>SUM('Cleaned Data'!V106+'Cleaned Data'!Y106)</f>
        <v>321.5</v>
      </c>
      <c r="H106" s="36">
        <f>SUM('Cleaned Data'!U106+'Cleaned Data'!W106+'Cleaned Data'!AA106)</f>
        <v>491.9</v>
      </c>
      <c r="I106" s="36">
        <f>SUM('Cleaned Data'!AC106+'Cleaned Data'!Z106+'Cleaned Data'!Q106)</f>
        <v>517</v>
      </c>
      <c r="J106" s="36">
        <v>164</v>
      </c>
    </row>
    <row r="107" spans="1:10" x14ac:dyDescent="0.3">
      <c r="A107" s="2" t="s">
        <v>30</v>
      </c>
      <c r="B107" s="2">
        <v>2021</v>
      </c>
      <c r="C107" s="2" t="s">
        <v>43</v>
      </c>
      <c r="D107" s="36">
        <f>SUM('Cleaned Data'!R107+'Cleaned Data'!S107+'Cleaned Data'!T107)</f>
        <v>502.00000000000006</v>
      </c>
      <c r="E107" s="36">
        <f>SUM('Cleaned Data'!X107+'Cleaned Data'!Z107+'Cleaned Data'!AB107)</f>
        <v>496.79999999999995</v>
      </c>
      <c r="F107" s="36">
        <f>SUM('Cleaned Data'!D107:P107)</f>
        <v>2123.7999999999997</v>
      </c>
      <c r="G107" s="36">
        <f>SUM('Cleaned Data'!V107+'Cleaned Data'!Y107)</f>
        <v>325</v>
      </c>
      <c r="H107" s="36">
        <f>SUM('Cleaned Data'!U107+'Cleaned Data'!W107+'Cleaned Data'!AA107)</f>
        <v>494.6</v>
      </c>
      <c r="I107" s="36">
        <f>SUM('Cleaned Data'!AC107+'Cleaned Data'!Z107+'Cleaned Data'!Q107)</f>
        <v>519.09999999999991</v>
      </c>
      <c r="J107" s="36">
        <v>166.3</v>
      </c>
    </row>
    <row r="108" spans="1:10" x14ac:dyDescent="0.3">
      <c r="A108" s="2" t="s">
        <v>30</v>
      </c>
      <c r="B108" s="2">
        <v>2021</v>
      </c>
      <c r="C108" s="2" t="s">
        <v>45</v>
      </c>
      <c r="D108" s="36">
        <f>SUM('Cleaned Data'!R108+'Cleaned Data'!S108+'Cleaned Data'!T108)</f>
        <v>506.2</v>
      </c>
      <c r="E108" s="36">
        <f>SUM('Cleaned Data'!X108+'Cleaned Data'!Z108+'Cleaned Data'!AB108)</f>
        <v>499.6</v>
      </c>
      <c r="F108" s="36">
        <f>SUM('Cleaned Data'!D108:P108)</f>
        <v>2142.6999999999998</v>
      </c>
      <c r="G108" s="36">
        <f>SUM('Cleaned Data'!V108+'Cleaned Data'!Y108)</f>
        <v>324.20000000000005</v>
      </c>
      <c r="H108" s="36">
        <f>SUM('Cleaned Data'!U108+'Cleaned Data'!W108+'Cleaned Data'!AA108)</f>
        <v>496.40000000000003</v>
      </c>
      <c r="I108" s="36">
        <f>SUM('Cleaned Data'!AC108+'Cleaned Data'!Z108+'Cleaned Data'!Q108)</f>
        <v>520.4</v>
      </c>
      <c r="J108" s="36">
        <v>167.6</v>
      </c>
    </row>
    <row r="109" spans="1:10" x14ac:dyDescent="0.3">
      <c r="A109" s="2" t="s">
        <v>30</v>
      </c>
      <c r="B109" s="2">
        <v>2021</v>
      </c>
      <c r="C109" s="2" t="s">
        <v>46</v>
      </c>
      <c r="D109" s="36">
        <f>SUM('Cleaned Data'!R109+'Cleaned Data'!S109+'Cleaned Data'!T109)</f>
        <v>510.3</v>
      </c>
      <c r="E109" s="36">
        <f>SUM('Cleaned Data'!X109+'Cleaned Data'!Z109+'Cleaned Data'!AB109)</f>
        <v>501.3</v>
      </c>
      <c r="F109" s="36">
        <f>SUM('Cleaned Data'!D109:P109)</f>
        <v>2132.1999999999998</v>
      </c>
      <c r="G109" s="36">
        <f>SUM('Cleaned Data'!V109+'Cleaned Data'!Y109)</f>
        <v>325.7</v>
      </c>
      <c r="H109" s="36">
        <f>SUM('Cleaned Data'!U109+'Cleaned Data'!W109+'Cleaned Data'!AA109)</f>
        <v>497</v>
      </c>
      <c r="I109" s="36">
        <f>SUM('Cleaned Data'!AC109+'Cleaned Data'!Z109+'Cleaned Data'!Q109)</f>
        <v>521.29999999999995</v>
      </c>
      <c r="J109" s="36">
        <v>167</v>
      </c>
    </row>
    <row r="110" spans="1:10" x14ac:dyDescent="0.3">
      <c r="A110" s="2" t="s">
        <v>30</v>
      </c>
      <c r="B110" s="2">
        <v>2022</v>
      </c>
      <c r="C110" s="2" t="s">
        <v>31</v>
      </c>
      <c r="D110" s="36">
        <f>SUM('Cleaned Data'!R110+'Cleaned Data'!S110+'Cleaned Data'!T110)</f>
        <v>515.20000000000005</v>
      </c>
      <c r="E110" s="36">
        <f>SUM('Cleaned Data'!X110+'Cleaned Data'!Z110+'Cleaned Data'!AB110)</f>
        <v>502.8</v>
      </c>
      <c r="F110" s="36">
        <f>SUM('Cleaned Data'!D110:P110)</f>
        <v>2120.9</v>
      </c>
      <c r="G110" s="36">
        <f>SUM('Cleaned Data'!V110+'Cleaned Data'!Y110)</f>
        <v>326.60000000000002</v>
      </c>
      <c r="H110" s="36">
        <f>SUM('Cleaned Data'!U110+'Cleaned Data'!W110+'Cleaned Data'!AA110)</f>
        <v>499.29999999999995</v>
      </c>
      <c r="I110" s="36">
        <f>SUM('Cleaned Data'!AC110+'Cleaned Data'!Z110+'Cleaned Data'!Q110)</f>
        <v>522.20000000000005</v>
      </c>
      <c r="J110" s="36">
        <v>166.4</v>
      </c>
    </row>
    <row r="111" spans="1:10" x14ac:dyDescent="0.3">
      <c r="A111" s="2" t="s">
        <v>30</v>
      </c>
      <c r="B111" s="2">
        <v>2022</v>
      </c>
      <c r="C111" s="2" t="s">
        <v>35</v>
      </c>
      <c r="D111" s="36">
        <f>SUM('Cleaned Data'!R111+'Cleaned Data'!S111+'Cleaned Data'!T111)</f>
        <v>518.79999999999995</v>
      </c>
      <c r="E111" s="36">
        <f>SUM('Cleaned Data'!X111+'Cleaned Data'!Z111+'Cleaned Data'!AB111)</f>
        <v>505.3</v>
      </c>
      <c r="F111" s="36">
        <f>SUM('Cleaned Data'!D111:P111)</f>
        <v>2118.5</v>
      </c>
      <c r="G111" s="36">
        <f>SUM('Cleaned Data'!V111+'Cleaned Data'!Y111)</f>
        <v>328.6</v>
      </c>
      <c r="H111" s="36">
        <f>SUM('Cleaned Data'!U111+'Cleaned Data'!W111+'Cleaned Data'!AA111)</f>
        <v>501.5</v>
      </c>
      <c r="I111" s="36">
        <f>SUM('Cleaned Data'!AC111+'Cleaned Data'!Z111+'Cleaned Data'!Q111)</f>
        <v>524.29999999999995</v>
      </c>
      <c r="J111" s="36">
        <v>166.7</v>
      </c>
    </row>
    <row r="112" spans="1:10" x14ac:dyDescent="0.3">
      <c r="A112" s="2" t="s">
        <v>30</v>
      </c>
      <c r="B112" s="2">
        <v>2022</v>
      </c>
      <c r="C112" s="2" t="s">
        <v>36</v>
      </c>
      <c r="D112" s="36">
        <f>SUM('Cleaned Data'!R112+'Cleaned Data'!S112+'Cleaned Data'!T112)</f>
        <v>523.70000000000005</v>
      </c>
      <c r="E112" s="36">
        <f>SUM('Cleaned Data'!X112+'Cleaned Data'!Z112+'Cleaned Data'!AB112)</f>
        <v>510</v>
      </c>
      <c r="F112" s="36">
        <f>SUM('Cleaned Data'!D112:P112)</f>
        <v>2138</v>
      </c>
      <c r="G112" s="36">
        <f>SUM('Cleaned Data'!V112+'Cleaned Data'!Y112)</f>
        <v>330.9</v>
      </c>
      <c r="H112" s="36">
        <f>SUM('Cleaned Data'!U112+'Cleaned Data'!W112+'Cleaned Data'!AA112)</f>
        <v>502.4</v>
      </c>
      <c r="I112" s="36">
        <f>SUM('Cleaned Data'!AC112+'Cleaned Data'!Z112+'Cleaned Data'!Q112)</f>
        <v>527.20000000000005</v>
      </c>
      <c r="J112" s="36">
        <v>168.7</v>
      </c>
    </row>
    <row r="113" spans="1:10" x14ac:dyDescent="0.3">
      <c r="A113" s="2" t="s">
        <v>30</v>
      </c>
      <c r="B113" s="2">
        <v>2022</v>
      </c>
      <c r="C113" s="2" t="s">
        <v>37</v>
      </c>
      <c r="D113" s="36">
        <f>SUM('Cleaned Data'!R113+'Cleaned Data'!S113+'Cleaned Data'!T113)</f>
        <v>529.70000000000005</v>
      </c>
      <c r="E113" s="36">
        <f>SUM('Cleaned Data'!X113+'Cleaned Data'!Z113+'Cleaned Data'!AB113)</f>
        <v>513.20000000000005</v>
      </c>
      <c r="F113" s="36">
        <f>SUM('Cleaned Data'!D113:P113)</f>
        <v>2163</v>
      </c>
      <c r="G113" s="36">
        <f>SUM('Cleaned Data'!V113+'Cleaned Data'!Y113)</f>
        <v>339.5</v>
      </c>
      <c r="H113" s="36">
        <f>SUM('Cleaned Data'!U113+'Cleaned Data'!W113+'Cleaned Data'!AA113)</f>
        <v>505.6</v>
      </c>
      <c r="I113" s="36">
        <f>SUM('Cleaned Data'!AC113+'Cleaned Data'!Z113+'Cleaned Data'!Q113)</f>
        <v>530.20000000000005</v>
      </c>
      <c r="J113" s="36">
        <v>170.8</v>
      </c>
    </row>
    <row r="114" spans="1:10" x14ac:dyDescent="0.3">
      <c r="A114" s="2" t="s">
        <v>30</v>
      </c>
      <c r="B114" s="2">
        <v>2022</v>
      </c>
      <c r="C114" s="2" t="s">
        <v>38</v>
      </c>
      <c r="D114" s="36">
        <f>SUM('Cleaned Data'!R114+'Cleaned Data'!S114+'Cleaned Data'!T114)</f>
        <v>535.5</v>
      </c>
      <c r="E114" s="36">
        <f>SUM('Cleaned Data'!X114+'Cleaned Data'!Z114+'Cleaned Data'!AB114)</f>
        <v>513.79999999999995</v>
      </c>
      <c r="F114" s="36">
        <f>SUM('Cleaned Data'!D114:P114)</f>
        <v>2181.5000000000005</v>
      </c>
      <c r="G114" s="36">
        <f>SUM('Cleaned Data'!V114+'Cleaned Data'!Y114)</f>
        <v>342.4</v>
      </c>
      <c r="H114" s="36">
        <f>SUM('Cleaned Data'!U114+'Cleaned Data'!W114+'Cleaned Data'!AA114)</f>
        <v>508.2</v>
      </c>
      <c r="I114" s="36">
        <f>SUM('Cleaned Data'!AC114+'Cleaned Data'!Z114+'Cleaned Data'!Q114)</f>
        <v>531.4</v>
      </c>
      <c r="J114" s="36">
        <v>172.5</v>
      </c>
    </row>
    <row r="115" spans="1:10" x14ac:dyDescent="0.3">
      <c r="A115" s="2" t="s">
        <v>30</v>
      </c>
      <c r="B115" s="2">
        <v>2022</v>
      </c>
      <c r="C115" s="2" t="s">
        <v>39</v>
      </c>
      <c r="D115" s="36">
        <f>SUM('Cleaned Data'!R115+'Cleaned Data'!S115+'Cleaned Data'!T115)</f>
        <v>539.79999999999995</v>
      </c>
      <c r="E115" s="36">
        <f>SUM('Cleaned Data'!X115+'Cleaned Data'!Z115+'Cleaned Data'!AB115)</f>
        <v>515.70000000000005</v>
      </c>
      <c r="F115" s="36">
        <f>SUM('Cleaned Data'!D115:P115)</f>
        <v>2205.6</v>
      </c>
      <c r="G115" s="36">
        <f>SUM('Cleaned Data'!V115+'Cleaned Data'!Y115)</f>
        <v>342.2</v>
      </c>
      <c r="H115" s="36">
        <f>SUM('Cleaned Data'!U115+'Cleaned Data'!W115+'Cleaned Data'!AA115)</f>
        <v>509.70000000000005</v>
      </c>
      <c r="I115" s="36">
        <f>SUM('Cleaned Data'!AC115+'Cleaned Data'!Z115+'Cleaned Data'!Q115)</f>
        <v>531.9</v>
      </c>
      <c r="J115" s="36">
        <v>173.6</v>
      </c>
    </row>
    <row r="116" spans="1:10" x14ac:dyDescent="0.3">
      <c r="A116" s="2" t="s">
        <v>30</v>
      </c>
      <c r="B116" s="2">
        <v>2022</v>
      </c>
      <c r="C116" s="2" t="s">
        <v>40</v>
      </c>
      <c r="D116" s="36">
        <f>SUM('Cleaned Data'!R116+'Cleaned Data'!S116+'Cleaned Data'!T116)</f>
        <v>544</v>
      </c>
      <c r="E116" s="36">
        <f>SUM('Cleaned Data'!X116+'Cleaned Data'!Z116+'Cleaned Data'!AB116)</f>
        <v>517.09999999999991</v>
      </c>
      <c r="F116" s="36">
        <f>SUM('Cleaned Data'!D116:P116)</f>
        <v>2216.5999999999995</v>
      </c>
      <c r="G116" s="36">
        <f>SUM('Cleaned Data'!V116+'Cleaned Data'!Y116)</f>
        <v>345.9</v>
      </c>
      <c r="H116" s="36">
        <f>SUM('Cleaned Data'!U116+'Cleaned Data'!W116+'Cleaned Data'!AA116)</f>
        <v>513.79999999999995</v>
      </c>
      <c r="I116" s="36">
        <f>SUM('Cleaned Data'!AC116+'Cleaned Data'!Z116+'Cleaned Data'!Q116)</f>
        <v>533.59999999999991</v>
      </c>
      <c r="J116" s="36">
        <v>174.3</v>
      </c>
    </row>
    <row r="117" spans="1:10" x14ac:dyDescent="0.3">
      <c r="A117" s="2" t="s">
        <v>30</v>
      </c>
      <c r="B117" s="2">
        <v>2022</v>
      </c>
      <c r="C117" s="2" t="s">
        <v>41</v>
      </c>
      <c r="D117" s="36">
        <f>SUM('Cleaned Data'!R117+'Cleaned Data'!S117+'Cleaned Data'!T117)</f>
        <v>547.9</v>
      </c>
      <c r="E117" s="36">
        <f>SUM('Cleaned Data'!X117+'Cleaned Data'!Z117+'Cleaned Data'!AB117)</f>
        <v>519.80000000000007</v>
      </c>
      <c r="F117" s="36">
        <f>SUM('Cleaned Data'!D117:P117)</f>
        <v>2225.6</v>
      </c>
      <c r="G117" s="36">
        <f>SUM('Cleaned Data'!V117+'Cleaned Data'!Y117)</f>
        <v>345.7</v>
      </c>
      <c r="H117" s="36">
        <f>SUM('Cleaned Data'!U117+'Cleaned Data'!W117+'Cleaned Data'!AA117)</f>
        <v>517</v>
      </c>
      <c r="I117" s="36">
        <f>SUM('Cleaned Data'!AC117+'Cleaned Data'!Z117+'Cleaned Data'!Q117)</f>
        <v>535.59999999999991</v>
      </c>
      <c r="J117" s="36">
        <v>175.3</v>
      </c>
    </row>
    <row r="118" spans="1:10" x14ac:dyDescent="0.3">
      <c r="A118" s="2" t="s">
        <v>30</v>
      </c>
      <c r="B118" s="2">
        <v>2022</v>
      </c>
      <c r="C118" s="2" t="s">
        <v>42</v>
      </c>
      <c r="D118" s="36">
        <f>SUM('Cleaned Data'!R118+'Cleaned Data'!S118+'Cleaned Data'!T118)</f>
        <v>552.5</v>
      </c>
      <c r="E118" s="36">
        <f>SUM('Cleaned Data'!X118+'Cleaned Data'!Z118+'Cleaned Data'!AB118)</f>
        <v>521</v>
      </c>
      <c r="F118" s="36">
        <f>SUM('Cleaned Data'!D118:P118)</f>
        <v>2243.2000000000003</v>
      </c>
      <c r="G118" s="36">
        <f>SUM('Cleaned Data'!V118+'Cleaned Data'!Y118)</f>
        <v>346.6</v>
      </c>
      <c r="H118" s="36">
        <f>SUM('Cleaned Data'!U118+'Cleaned Data'!W118+'Cleaned Data'!AA118)</f>
        <v>519.29999999999995</v>
      </c>
      <c r="I118" s="36">
        <f>SUM('Cleaned Data'!AC118+'Cleaned Data'!Z118+'Cleaned Data'!Q118)</f>
        <v>537.6</v>
      </c>
      <c r="J118" s="36">
        <v>176.4</v>
      </c>
    </row>
    <row r="119" spans="1:10" x14ac:dyDescent="0.3">
      <c r="A119" s="2" t="s">
        <v>30</v>
      </c>
      <c r="B119" s="2">
        <v>2022</v>
      </c>
      <c r="C119" s="2" t="s">
        <v>43</v>
      </c>
      <c r="D119" s="36">
        <f>SUM('Cleaned Data'!R119+'Cleaned Data'!S119+'Cleaned Data'!T119)</f>
        <v>556.4</v>
      </c>
      <c r="E119" s="36">
        <f>SUM('Cleaned Data'!X119+'Cleaned Data'!Z119+'Cleaned Data'!AB119)</f>
        <v>523.79999999999995</v>
      </c>
      <c r="F119" s="36">
        <f>SUM('Cleaned Data'!D119:P119)</f>
        <v>2263.7999999999997</v>
      </c>
      <c r="G119" s="36">
        <f>SUM('Cleaned Data'!V119+'Cleaned Data'!Y119)</f>
        <v>348.20000000000005</v>
      </c>
      <c r="H119" s="36">
        <f>SUM('Cleaned Data'!U119+'Cleaned Data'!W119+'Cleaned Data'!AA119)</f>
        <v>522.1</v>
      </c>
      <c r="I119" s="36">
        <f>SUM('Cleaned Data'!AC119+'Cleaned Data'!Z119+'Cleaned Data'!Q119)</f>
        <v>539.4</v>
      </c>
      <c r="J119" s="36">
        <v>177.9</v>
      </c>
    </row>
    <row r="120" spans="1:10" x14ac:dyDescent="0.3">
      <c r="A120" s="2" t="s">
        <v>30</v>
      </c>
      <c r="B120" s="2">
        <v>2022</v>
      </c>
      <c r="C120" s="2" t="s">
        <v>45</v>
      </c>
      <c r="D120" s="36">
        <f>SUM('Cleaned Data'!R120+'Cleaned Data'!S120+'Cleaned Data'!T120)</f>
        <v>559.29999999999995</v>
      </c>
      <c r="E120" s="36">
        <f>SUM('Cleaned Data'!X120+'Cleaned Data'!Z120+'Cleaned Data'!AB120)</f>
        <v>526.5</v>
      </c>
      <c r="F120" s="36">
        <f>SUM('Cleaned Data'!D120:P120)</f>
        <v>2265.9999999999995</v>
      </c>
      <c r="G120" s="36">
        <f>SUM('Cleaned Data'!V120+'Cleaned Data'!Y120)</f>
        <v>349.4</v>
      </c>
      <c r="H120" s="36">
        <f>SUM('Cleaned Data'!U120+'Cleaned Data'!W120+'Cleaned Data'!AA120)</f>
        <v>524.20000000000005</v>
      </c>
      <c r="I120" s="36">
        <f>SUM('Cleaned Data'!AC120+'Cleaned Data'!Z120+'Cleaned Data'!Q120)</f>
        <v>540.9</v>
      </c>
      <c r="J120" s="36">
        <v>177.8</v>
      </c>
    </row>
    <row r="121" spans="1:10" x14ac:dyDescent="0.3">
      <c r="A121" s="2" t="s">
        <v>30</v>
      </c>
      <c r="B121" s="2">
        <v>2022</v>
      </c>
      <c r="C121" s="2" t="s">
        <v>46</v>
      </c>
      <c r="D121" s="36">
        <f>SUM('Cleaned Data'!R121+'Cleaned Data'!S121+'Cleaned Data'!T121)</f>
        <v>561.79999999999995</v>
      </c>
      <c r="E121" s="36">
        <f>SUM('Cleaned Data'!X121+'Cleaned Data'!Z121+'Cleaned Data'!AB121)</f>
        <v>530.4</v>
      </c>
      <c r="F121" s="36">
        <f>SUM('Cleaned Data'!D121:P121)</f>
        <v>2256.6</v>
      </c>
      <c r="G121" s="36">
        <f>SUM('Cleaned Data'!V121+'Cleaned Data'!Y121)</f>
        <v>350.6</v>
      </c>
      <c r="H121" s="36">
        <f>SUM('Cleaned Data'!U121+'Cleaned Data'!W121+'Cleaned Data'!AA121)</f>
        <v>524.40000000000009</v>
      </c>
      <c r="I121" s="36">
        <f>SUM('Cleaned Data'!AC121+'Cleaned Data'!Z121+'Cleaned Data'!Q121)</f>
        <v>542.6</v>
      </c>
      <c r="J121" s="36">
        <v>177.1</v>
      </c>
    </row>
    <row r="122" spans="1:10" x14ac:dyDescent="0.3">
      <c r="A122" s="2" t="s">
        <v>30</v>
      </c>
      <c r="B122" s="2">
        <v>2023</v>
      </c>
      <c r="C122" s="2" t="s">
        <v>31</v>
      </c>
      <c r="D122" s="36">
        <f>SUM('Cleaned Data'!R122+'Cleaned Data'!S122+'Cleaned Data'!T122)</f>
        <v>563.9</v>
      </c>
      <c r="E122" s="36">
        <f>SUM('Cleaned Data'!X122+'Cleaned Data'!Z122+'Cleaned Data'!AB122)</f>
        <v>534.9</v>
      </c>
      <c r="F122" s="36">
        <f>SUM('Cleaned Data'!D122:P122)</f>
        <v>2264.9</v>
      </c>
      <c r="G122" s="36">
        <f>SUM('Cleaned Data'!V122+'Cleaned Data'!Y122)</f>
        <v>351.4</v>
      </c>
      <c r="H122" s="36">
        <f>SUM('Cleaned Data'!U122+'Cleaned Data'!W122+'Cleaned Data'!AA122)</f>
        <v>527.09999999999991</v>
      </c>
      <c r="I122" s="36">
        <f>SUM('Cleaned Data'!AC122+'Cleaned Data'!Z122+'Cleaned Data'!Q122)</f>
        <v>545.20000000000005</v>
      </c>
      <c r="J122" s="36">
        <v>177.8</v>
      </c>
    </row>
    <row r="123" spans="1:10" x14ac:dyDescent="0.3">
      <c r="A123" s="2" t="s">
        <v>30</v>
      </c>
      <c r="B123" s="2">
        <v>2023</v>
      </c>
      <c r="C123" s="2" t="s">
        <v>35</v>
      </c>
      <c r="D123" s="36">
        <f>SUM('Cleaned Data'!R123+'Cleaned Data'!S123+'Cleaned Data'!T123)</f>
        <v>566.6</v>
      </c>
      <c r="E123" s="36">
        <f>SUM('Cleaned Data'!X123+'Cleaned Data'!Z123+'Cleaned Data'!AB123)</f>
        <v>540.09999999999991</v>
      </c>
      <c r="F123" s="36">
        <f>SUM('Cleaned Data'!D123:P123)</f>
        <v>2259.3000000000002</v>
      </c>
      <c r="G123" s="36">
        <f>SUM('Cleaned Data'!V123+'Cleaned Data'!Y123)</f>
        <v>350.6</v>
      </c>
      <c r="H123" s="36">
        <f>SUM('Cleaned Data'!U123+'Cleaned Data'!W123+'Cleaned Data'!AA123)</f>
        <v>530.6</v>
      </c>
      <c r="I123" s="36">
        <f>SUM('Cleaned Data'!AC123+'Cleaned Data'!Z123+'Cleaned Data'!Q123)</f>
        <v>549</v>
      </c>
      <c r="J123" s="36">
        <v>178</v>
      </c>
    </row>
    <row r="124" spans="1:10" x14ac:dyDescent="0.3">
      <c r="A124" s="2" t="s">
        <v>30</v>
      </c>
      <c r="B124" s="2">
        <v>2023</v>
      </c>
      <c r="C124" s="2" t="s">
        <v>36</v>
      </c>
      <c r="D124" s="36">
        <f>SUM('Cleaned Data'!R124+'Cleaned Data'!S124+'Cleaned Data'!T124)</f>
        <v>566.6</v>
      </c>
      <c r="E124" s="36">
        <f>SUM('Cleaned Data'!X124+'Cleaned Data'!Z124+'Cleaned Data'!AB124)</f>
        <v>540.09999999999991</v>
      </c>
      <c r="F124" s="36">
        <f>SUM('Cleaned Data'!D124:P124)</f>
        <v>2259.5</v>
      </c>
      <c r="G124" s="36">
        <f>SUM('Cleaned Data'!V124+'Cleaned Data'!Y124)</f>
        <v>350.4</v>
      </c>
      <c r="H124" s="36">
        <f>SUM('Cleaned Data'!U124+'Cleaned Data'!W124+'Cleaned Data'!AA124)</f>
        <v>530.6</v>
      </c>
      <c r="I124" s="36">
        <f>SUM('Cleaned Data'!AC124+'Cleaned Data'!Z124+'Cleaned Data'!Q124)</f>
        <v>549.1</v>
      </c>
      <c r="J124" s="36">
        <v>178</v>
      </c>
    </row>
    <row r="125" spans="1:10" x14ac:dyDescent="0.3">
      <c r="A125" s="2" t="s">
        <v>30</v>
      </c>
      <c r="B125" s="2">
        <v>2023</v>
      </c>
      <c r="C125" s="2" t="s">
        <v>37</v>
      </c>
      <c r="D125" s="36">
        <f>SUM('Cleaned Data'!R125+'Cleaned Data'!S125+'Cleaned Data'!T125)</f>
        <v>568.20000000000005</v>
      </c>
      <c r="E125" s="36">
        <f>SUM('Cleaned Data'!X125+'Cleaned Data'!Z125+'Cleaned Data'!AB125)</f>
        <v>544.20000000000005</v>
      </c>
      <c r="F125" s="36">
        <f>SUM('Cleaned Data'!D125:P125)</f>
        <v>2273.9</v>
      </c>
      <c r="G125" s="36">
        <f>SUM('Cleaned Data'!V125+'Cleaned Data'!Y125)</f>
        <v>350.9</v>
      </c>
      <c r="H125" s="36">
        <f>SUM('Cleaned Data'!U125+'Cleaned Data'!W125+'Cleaned Data'!AA125)</f>
        <v>533.69999999999993</v>
      </c>
      <c r="I125" s="36">
        <f>SUM('Cleaned Data'!AC125+'Cleaned Data'!Z125+'Cleaned Data'!Q125)</f>
        <v>551.6</v>
      </c>
      <c r="J125" s="36">
        <v>178.8</v>
      </c>
    </row>
    <row r="126" spans="1:10" x14ac:dyDescent="0.3">
      <c r="A126" s="2" t="s">
        <v>30</v>
      </c>
      <c r="B126" s="2">
        <v>2023</v>
      </c>
      <c r="C126" s="2" t="s">
        <v>38</v>
      </c>
      <c r="D126" s="36">
        <f>SUM('Cleaned Data'!R126+'Cleaned Data'!S126+'Cleaned Data'!T126)</f>
        <v>569.90000000000009</v>
      </c>
      <c r="E126" s="36">
        <f>SUM('Cleaned Data'!X126+'Cleaned Data'!Z126+'Cleaned Data'!AB126)</f>
        <v>546.5</v>
      </c>
      <c r="F126" s="36">
        <f>SUM('Cleaned Data'!D126:P126)</f>
        <v>2297.0000000000005</v>
      </c>
      <c r="G126" s="36">
        <f>SUM('Cleaned Data'!V126+'Cleaned Data'!Y126)</f>
        <v>352.2</v>
      </c>
      <c r="H126" s="36">
        <f>SUM('Cleaned Data'!U126+'Cleaned Data'!W126+'Cleaned Data'!AA126)</f>
        <v>535.70000000000005</v>
      </c>
      <c r="I126" s="36">
        <f>SUM('Cleaned Data'!AC126+'Cleaned Data'!Z126+'Cleaned Data'!Q126)</f>
        <v>553.20000000000005</v>
      </c>
      <c r="J126" s="36">
        <v>179.8</v>
      </c>
    </row>
    <row r="127" spans="1:10" x14ac:dyDescent="0.3">
      <c r="A127" s="2" t="s">
        <v>34</v>
      </c>
      <c r="B127" s="2">
        <v>2013</v>
      </c>
      <c r="C127" s="2" t="s">
        <v>31</v>
      </c>
      <c r="D127" s="36">
        <f>SUM('Cleaned Data'!R127+'Cleaned Data'!S127+'Cleaned Data'!T127)</f>
        <v>318</v>
      </c>
      <c r="E127" s="36">
        <f>SUM('Cleaned Data'!X127+'Cleaned Data'!Z127+'Cleaned Data'!AB127)</f>
        <v>311.60000000000002</v>
      </c>
      <c r="F127" s="36">
        <f>SUM('Cleaned Data'!D127:P127)</f>
        <v>1372.6000000000001</v>
      </c>
      <c r="G127" s="36">
        <f>SUM('Cleaned Data'!V127+'Cleaned Data'!Y127)</f>
        <v>208.7</v>
      </c>
      <c r="H127" s="36">
        <f>SUM('Cleaned Data'!U127+'Cleaned Data'!W127+'Cleaned Data'!AA127)</f>
        <v>308.7</v>
      </c>
      <c r="I127" s="36">
        <f>SUM('Cleaned Data'!AC127+'Cleaned Data'!Z127+'Cleaned Data'!Q127)</f>
        <v>312.10000000000002</v>
      </c>
      <c r="J127" s="36">
        <v>104.6</v>
      </c>
    </row>
    <row r="128" spans="1:10" x14ac:dyDescent="0.3">
      <c r="A128" s="2" t="s">
        <v>34</v>
      </c>
      <c r="B128" s="2">
        <v>2013</v>
      </c>
      <c r="C128" s="2" t="s">
        <v>35</v>
      </c>
      <c r="D128" s="36">
        <f>SUM('Cleaned Data'!R128+'Cleaned Data'!S128+'Cleaned Data'!T128)</f>
        <v>319.7</v>
      </c>
      <c r="E128" s="36">
        <f>SUM('Cleaned Data'!X128+'Cleaned Data'!Z128+'Cleaned Data'!AB128)</f>
        <v>312.60000000000002</v>
      </c>
      <c r="F128" s="36">
        <f>SUM('Cleaned Data'!D128:P128)</f>
        <v>1383.6</v>
      </c>
      <c r="G128" s="36">
        <f>SUM('Cleaned Data'!V128+'Cleaned Data'!Y128)</f>
        <v>210.2</v>
      </c>
      <c r="H128" s="36">
        <f>SUM('Cleaned Data'!U128+'Cleaned Data'!W128+'Cleaned Data'!AA128)</f>
        <v>309.5</v>
      </c>
      <c r="I128" s="36">
        <f>SUM('Cleaned Data'!AC128+'Cleaned Data'!Z128+'Cleaned Data'!Q128)</f>
        <v>313.7</v>
      </c>
      <c r="J128" s="36">
        <v>105.3</v>
      </c>
    </row>
    <row r="129" spans="1:10" x14ac:dyDescent="0.3">
      <c r="A129" s="2" t="s">
        <v>34</v>
      </c>
      <c r="B129" s="2">
        <v>2013</v>
      </c>
      <c r="C129" s="2" t="s">
        <v>36</v>
      </c>
      <c r="D129" s="36">
        <f>SUM('Cleaned Data'!R129+'Cleaned Data'!S129+'Cleaned Data'!T129)</f>
        <v>321.2</v>
      </c>
      <c r="E129" s="36">
        <f>SUM('Cleaned Data'!X129+'Cleaned Data'!Z129+'Cleaned Data'!AB129)</f>
        <v>312.90000000000003</v>
      </c>
      <c r="F129" s="36">
        <f>SUM('Cleaned Data'!D129:P129)</f>
        <v>1384.2000000000003</v>
      </c>
      <c r="G129" s="36">
        <f>SUM('Cleaned Data'!V129+'Cleaned Data'!Y129)</f>
        <v>211.2</v>
      </c>
      <c r="H129" s="36">
        <f>SUM('Cleaned Data'!U129+'Cleaned Data'!W129+'Cleaned Data'!AA129)</f>
        <v>310</v>
      </c>
      <c r="I129" s="36">
        <f>SUM('Cleaned Data'!AC129+'Cleaned Data'!Z129+'Cleaned Data'!Q129)</f>
        <v>315</v>
      </c>
      <c r="J129" s="36">
        <v>105.5</v>
      </c>
    </row>
    <row r="130" spans="1:10" x14ac:dyDescent="0.3">
      <c r="A130" s="2" t="s">
        <v>34</v>
      </c>
      <c r="B130" s="2">
        <v>2013</v>
      </c>
      <c r="C130" s="2" t="s">
        <v>37</v>
      </c>
      <c r="D130" s="36">
        <f>SUM('Cleaned Data'!R130+'Cleaned Data'!S130+'Cleaned Data'!T130)</f>
        <v>322.89999999999998</v>
      </c>
      <c r="E130" s="36">
        <f>SUM('Cleaned Data'!X130+'Cleaned Data'!Z130+'Cleaned Data'!AB130)</f>
        <v>312.39999999999998</v>
      </c>
      <c r="F130" s="36">
        <f>SUM('Cleaned Data'!D130:P130)</f>
        <v>1391.5</v>
      </c>
      <c r="G130" s="36">
        <f>SUM('Cleaned Data'!V130+'Cleaned Data'!Y130)</f>
        <v>211.2</v>
      </c>
      <c r="H130" s="36">
        <f>SUM('Cleaned Data'!U130+'Cleaned Data'!W130+'Cleaned Data'!AA130)</f>
        <v>311.8</v>
      </c>
      <c r="I130" s="36">
        <f>SUM('Cleaned Data'!AC130+'Cleaned Data'!Z130+'Cleaned Data'!Q130)</f>
        <v>316.5</v>
      </c>
      <c r="J130" s="36">
        <v>106.1</v>
      </c>
    </row>
    <row r="131" spans="1:10" x14ac:dyDescent="0.3">
      <c r="A131" s="2" t="s">
        <v>34</v>
      </c>
      <c r="B131" s="2">
        <v>2013</v>
      </c>
      <c r="C131" s="2" t="s">
        <v>38</v>
      </c>
      <c r="D131" s="36">
        <f>SUM('Cleaned Data'!R131+'Cleaned Data'!S131+'Cleaned Data'!T131)</f>
        <v>324.60000000000002</v>
      </c>
      <c r="E131" s="36">
        <f>SUM('Cleaned Data'!X131+'Cleaned Data'!Z131+'Cleaned Data'!AB131)</f>
        <v>313</v>
      </c>
      <c r="F131" s="36">
        <f>SUM('Cleaned Data'!D131:P131)</f>
        <v>1405.1</v>
      </c>
      <c r="G131" s="36">
        <f>SUM('Cleaned Data'!V131+'Cleaned Data'!Y131)</f>
        <v>211.4</v>
      </c>
      <c r="H131" s="36">
        <f>SUM('Cleaned Data'!U131+'Cleaned Data'!W131+'Cleaned Data'!AA131)</f>
        <v>313</v>
      </c>
      <c r="I131" s="36">
        <f>SUM('Cleaned Data'!AC131+'Cleaned Data'!Z131+'Cleaned Data'!Q131)</f>
        <v>318.2</v>
      </c>
      <c r="J131" s="36">
        <v>106.9</v>
      </c>
    </row>
    <row r="132" spans="1:10" x14ac:dyDescent="0.3">
      <c r="A132" s="2" t="s">
        <v>34</v>
      </c>
      <c r="B132" s="2">
        <v>2013</v>
      </c>
      <c r="C132" s="2" t="s">
        <v>39</v>
      </c>
      <c r="D132" s="36">
        <f>SUM('Cleaned Data'!R132+'Cleaned Data'!S132+'Cleaned Data'!T132)</f>
        <v>326.89999999999998</v>
      </c>
      <c r="E132" s="36">
        <f>SUM('Cleaned Data'!X132+'Cleaned Data'!Z132+'Cleaned Data'!AB132)</f>
        <v>314.60000000000002</v>
      </c>
      <c r="F132" s="36">
        <f>SUM('Cleaned Data'!D132:P132)</f>
        <v>1439.7</v>
      </c>
      <c r="G132" s="36">
        <f>SUM('Cleaned Data'!V132+'Cleaned Data'!Y132)</f>
        <v>213.39999999999998</v>
      </c>
      <c r="H132" s="36">
        <f>SUM('Cleaned Data'!U132+'Cleaned Data'!W132+'Cleaned Data'!AA132)</f>
        <v>321.60000000000002</v>
      </c>
      <c r="I132" s="36">
        <f>SUM('Cleaned Data'!AC132+'Cleaned Data'!Z132+'Cleaned Data'!Q132)</f>
        <v>320.7</v>
      </c>
      <c r="J132" s="36">
        <v>109.3</v>
      </c>
    </row>
    <row r="133" spans="1:10" x14ac:dyDescent="0.3">
      <c r="A133" s="2" t="s">
        <v>34</v>
      </c>
      <c r="B133" s="2">
        <v>2013</v>
      </c>
      <c r="C133" s="2" t="s">
        <v>40</v>
      </c>
      <c r="D133" s="36">
        <f>SUM('Cleaned Data'!R133+'Cleaned Data'!S133+'Cleaned Data'!T133)</f>
        <v>329</v>
      </c>
      <c r="E133" s="36">
        <f>SUM('Cleaned Data'!X133+'Cleaned Data'!Z133+'Cleaned Data'!AB133)</f>
        <v>315.89999999999998</v>
      </c>
      <c r="F133" s="36">
        <f>SUM('Cleaned Data'!D133:P133)</f>
        <v>1465.9999999999998</v>
      </c>
      <c r="G133" s="36">
        <f>SUM('Cleaned Data'!V133+'Cleaned Data'!Y133)</f>
        <v>216.3</v>
      </c>
      <c r="H133" s="36">
        <f>SUM('Cleaned Data'!U133+'Cleaned Data'!W133+'Cleaned Data'!AA133)</f>
        <v>325</v>
      </c>
      <c r="I133" s="36">
        <f>SUM('Cleaned Data'!AC133+'Cleaned Data'!Z133+'Cleaned Data'!Q133)</f>
        <v>323.3</v>
      </c>
      <c r="J133" s="36">
        <v>111</v>
      </c>
    </row>
    <row r="134" spans="1:10" x14ac:dyDescent="0.3">
      <c r="A134" s="2" t="s">
        <v>34</v>
      </c>
      <c r="B134" s="2">
        <v>2013</v>
      </c>
      <c r="C134" s="2" t="s">
        <v>41</v>
      </c>
      <c r="D134" s="36">
        <f>SUM('Cleaned Data'!R134+'Cleaned Data'!S134+'Cleaned Data'!T134)</f>
        <v>331.1</v>
      </c>
      <c r="E134" s="36">
        <f>SUM('Cleaned Data'!X134+'Cleaned Data'!Z134+'Cleaned Data'!AB134)</f>
        <v>319.5</v>
      </c>
      <c r="F134" s="36">
        <f>SUM('Cleaned Data'!D134:P134)</f>
        <v>1482.5</v>
      </c>
      <c r="G134" s="36">
        <f>SUM('Cleaned Data'!V134+'Cleaned Data'!Y134)</f>
        <v>217.7</v>
      </c>
      <c r="H134" s="36">
        <f>SUM('Cleaned Data'!U134+'Cleaned Data'!W134+'Cleaned Data'!AA134)</f>
        <v>327.5</v>
      </c>
      <c r="I134" s="36">
        <f>SUM('Cleaned Data'!AC134+'Cleaned Data'!Z134+'Cleaned Data'!Q134)</f>
        <v>325.7</v>
      </c>
      <c r="J134" s="36">
        <v>112.4</v>
      </c>
    </row>
    <row r="135" spans="1:10" x14ac:dyDescent="0.3">
      <c r="A135" s="2" t="s">
        <v>34</v>
      </c>
      <c r="B135" s="2">
        <v>2013</v>
      </c>
      <c r="C135" s="2" t="s">
        <v>42</v>
      </c>
      <c r="D135" s="36">
        <f>SUM('Cleaned Data'!R135+'Cleaned Data'!S135+'Cleaned Data'!T135)</f>
        <v>334.5</v>
      </c>
      <c r="E135" s="36">
        <f>SUM('Cleaned Data'!X135+'Cleaned Data'!Z135+'Cleaned Data'!AB135)</f>
        <v>322.39999999999998</v>
      </c>
      <c r="F135" s="36">
        <f>SUM('Cleaned Data'!D135:P135)</f>
        <v>1496.8999999999999</v>
      </c>
      <c r="G135" s="36">
        <f>SUM('Cleaned Data'!V135+'Cleaned Data'!Y135)</f>
        <v>220.4</v>
      </c>
      <c r="H135" s="36">
        <f>SUM('Cleaned Data'!U135+'Cleaned Data'!W135+'Cleaned Data'!AA135)</f>
        <v>329.9</v>
      </c>
      <c r="I135" s="36">
        <f>SUM('Cleaned Data'!AC135+'Cleaned Data'!Z135+'Cleaned Data'!Q135)</f>
        <v>328.5</v>
      </c>
      <c r="J135" s="36">
        <v>113.7</v>
      </c>
    </row>
    <row r="136" spans="1:10" x14ac:dyDescent="0.3">
      <c r="A136" s="2" t="s">
        <v>34</v>
      </c>
      <c r="B136" s="2">
        <v>2013</v>
      </c>
      <c r="C136" s="2" t="s">
        <v>43</v>
      </c>
      <c r="D136" s="36">
        <f>SUM('Cleaned Data'!R136+'Cleaned Data'!S136+'Cleaned Data'!T136)</f>
        <v>337.2</v>
      </c>
      <c r="E136" s="36">
        <f>SUM('Cleaned Data'!X136+'Cleaned Data'!Z136+'Cleaned Data'!AB136)</f>
        <v>324.10000000000002</v>
      </c>
      <c r="F136" s="36">
        <f>SUM('Cleaned Data'!D136:P136)</f>
        <v>1515.7000000000003</v>
      </c>
      <c r="G136" s="36">
        <f>SUM('Cleaned Data'!V136+'Cleaned Data'!Y136)</f>
        <v>220.4</v>
      </c>
      <c r="H136" s="36">
        <f>SUM('Cleaned Data'!U136+'Cleaned Data'!W136+'Cleaned Data'!AA136)</f>
        <v>331.6</v>
      </c>
      <c r="I136" s="36">
        <f>SUM('Cleaned Data'!AC136+'Cleaned Data'!Z136+'Cleaned Data'!Q136)</f>
        <v>329.8</v>
      </c>
      <c r="J136" s="36">
        <v>114.8</v>
      </c>
    </row>
    <row r="137" spans="1:10" x14ac:dyDescent="0.3">
      <c r="A137" s="2" t="s">
        <v>34</v>
      </c>
      <c r="B137" s="2">
        <v>2013</v>
      </c>
      <c r="C137" s="2" t="s">
        <v>45</v>
      </c>
      <c r="D137" s="36">
        <f>SUM('Cleaned Data'!R137+'Cleaned Data'!S137+'Cleaned Data'!T137)</f>
        <v>339.90000000000003</v>
      </c>
      <c r="E137" s="36">
        <f>SUM('Cleaned Data'!X137+'Cleaned Data'!Z137+'Cleaned Data'!AB137)</f>
        <v>326</v>
      </c>
      <c r="F137" s="36">
        <f>SUM('Cleaned Data'!D137:P137)</f>
        <v>1544.5</v>
      </c>
      <c r="G137" s="36">
        <f>SUM('Cleaned Data'!V137+'Cleaned Data'!Y137)</f>
        <v>221.1</v>
      </c>
      <c r="H137" s="36">
        <f>SUM('Cleaned Data'!U137+'Cleaned Data'!W137+'Cleaned Data'!AA137)</f>
        <v>333.4</v>
      </c>
      <c r="I137" s="36">
        <f>SUM('Cleaned Data'!AC137+'Cleaned Data'!Z137+'Cleaned Data'!Q137)</f>
        <v>331.4</v>
      </c>
      <c r="J137" s="36">
        <v>116.3</v>
      </c>
    </row>
    <row r="138" spans="1:10" x14ac:dyDescent="0.3">
      <c r="A138" s="2" t="s">
        <v>34</v>
      </c>
      <c r="B138" s="2">
        <v>2013</v>
      </c>
      <c r="C138" s="2" t="s">
        <v>46</v>
      </c>
      <c r="D138" s="36">
        <f>SUM('Cleaned Data'!R138+'Cleaned Data'!S138+'Cleaned Data'!T138)</f>
        <v>342.7</v>
      </c>
      <c r="E138" s="36">
        <f>SUM('Cleaned Data'!X138+'Cleaned Data'!Z138+'Cleaned Data'!AB138)</f>
        <v>326.60000000000002</v>
      </c>
      <c r="F138" s="36">
        <f>SUM('Cleaned Data'!D138:P138)</f>
        <v>1513.4</v>
      </c>
      <c r="G138" s="36">
        <f>SUM('Cleaned Data'!V138+'Cleaned Data'!Y138)</f>
        <v>221.7</v>
      </c>
      <c r="H138" s="36">
        <f>SUM('Cleaned Data'!U138+'Cleaned Data'!W138+'Cleaned Data'!AA138)</f>
        <v>333.9</v>
      </c>
      <c r="I138" s="36">
        <f>SUM('Cleaned Data'!AC138+'Cleaned Data'!Z138+'Cleaned Data'!Q138)</f>
        <v>333</v>
      </c>
      <c r="J138" s="36">
        <v>114.5</v>
      </c>
    </row>
    <row r="139" spans="1:10" x14ac:dyDescent="0.3">
      <c r="A139" s="2" t="s">
        <v>34</v>
      </c>
      <c r="B139" s="2">
        <v>2014</v>
      </c>
      <c r="C139" s="2" t="s">
        <v>31</v>
      </c>
      <c r="D139" s="36">
        <f>SUM('Cleaned Data'!R139+'Cleaned Data'!S139+'Cleaned Data'!T139)</f>
        <v>344.4</v>
      </c>
      <c r="E139" s="36">
        <f>SUM('Cleaned Data'!X139+'Cleaned Data'!Z139+'Cleaned Data'!AB139)</f>
        <v>328.2</v>
      </c>
      <c r="F139" s="36">
        <f>SUM('Cleaned Data'!D139:P139)</f>
        <v>1493.1</v>
      </c>
      <c r="G139" s="36">
        <f>SUM('Cleaned Data'!V139+'Cleaned Data'!Y139)</f>
        <v>222.9</v>
      </c>
      <c r="H139" s="36">
        <f>SUM('Cleaned Data'!U139+'Cleaned Data'!W139+'Cleaned Data'!AA139)</f>
        <v>335.5</v>
      </c>
      <c r="I139" s="36">
        <f>SUM('Cleaned Data'!AC139+'Cleaned Data'!Z139+'Cleaned Data'!Q139)</f>
        <v>334.8</v>
      </c>
      <c r="J139" s="36">
        <v>113.6</v>
      </c>
    </row>
    <row r="140" spans="1:10" x14ac:dyDescent="0.3">
      <c r="A140" s="2" t="s">
        <v>34</v>
      </c>
      <c r="B140" s="2">
        <v>2014</v>
      </c>
      <c r="C140" s="2" t="s">
        <v>35</v>
      </c>
      <c r="D140" s="36">
        <f>SUM('Cleaned Data'!R140+'Cleaned Data'!S140+'Cleaned Data'!T140)</f>
        <v>345.6</v>
      </c>
      <c r="E140" s="36">
        <f>SUM('Cleaned Data'!X140+'Cleaned Data'!Z140+'Cleaned Data'!AB140)</f>
        <v>329.5</v>
      </c>
      <c r="F140" s="36">
        <f>SUM('Cleaned Data'!D140:P140)</f>
        <v>1488.6</v>
      </c>
      <c r="G140" s="36">
        <f>SUM('Cleaned Data'!V140+'Cleaned Data'!Y140)</f>
        <v>223.5</v>
      </c>
      <c r="H140" s="36">
        <f>SUM('Cleaned Data'!U140+'Cleaned Data'!W140+'Cleaned Data'!AA140)</f>
        <v>337.1</v>
      </c>
      <c r="I140" s="36">
        <f>SUM('Cleaned Data'!AC140+'Cleaned Data'!Z140+'Cleaned Data'!Q140)</f>
        <v>335.7</v>
      </c>
      <c r="J140" s="36">
        <v>113.6</v>
      </c>
    </row>
    <row r="141" spans="1:10" x14ac:dyDescent="0.3">
      <c r="A141" s="2" t="s">
        <v>34</v>
      </c>
      <c r="B141" s="2">
        <v>2014</v>
      </c>
      <c r="C141" s="2" t="s">
        <v>47</v>
      </c>
      <c r="D141" s="36">
        <f>SUM('Cleaned Data'!R141+'Cleaned Data'!S141+'Cleaned Data'!T141)</f>
        <v>346.9</v>
      </c>
      <c r="E141" s="36">
        <f>SUM('Cleaned Data'!X141+'Cleaned Data'!Z141+'Cleaned Data'!AB141)</f>
        <v>330.8</v>
      </c>
      <c r="F141" s="36">
        <f>SUM('Cleaned Data'!D141:P141)</f>
        <v>1497.4999999999998</v>
      </c>
      <c r="G141" s="36">
        <f>SUM('Cleaned Data'!V141+'Cleaned Data'!Y141)</f>
        <v>223.9</v>
      </c>
      <c r="H141" s="36">
        <f>SUM('Cleaned Data'!U141+'Cleaned Data'!W141+'Cleaned Data'!AA141)</f>
        <v>338.4</v>
      </c>
      <c r="I141" s="36">
        <f>SUM('Cleaned Data'!AC141+'Cleaned Data'!Z141+'Cleaned Data'!Q141)</f>
        <v>337.09999999999997</v>
      </c>
      <c r="J141" s="36">
        <v>114.2</v>
      </c>
    </row>
    <row r="142" spans="1:10" x14ac:dyDescent="0.3">
      <c r="A142" s="2" t="s">
        <v>34</v>
      </c>
      <c r="B142" s="2">
        <v>2014</v>
      </c>
      <c r="C142" s="2" t="s">
        <v>37</v>
      </c>
      <c r="D142" s="36">
        <f>SUM('Cleaned Data'!R142+'Cleaned Data'!S142+'Cleaned Data'!T142)</f>
        <v>349</v>
      </c>
      <c r="E142" s="36">
        <f>SUM('Cleaned Data'!X142+'Cleaned Data'!Z142+'Cleaned Data'!AB142)</f>
        <v>331.4</v>
      </c>
      <c r="F142" s="36">
        <f>SUM('Cleaned Data'!D142:P142)</f>
        <v>1513.8</v>
      </c>
      <c r="G142" s="36">
        <f>SUM('Cleaned Data'!V142+'Cleaned Data'!Y142)</f>
        <v>223.7</v>
      </c>
      <c r="H142" s="36">
        <f>SUM('Cleaned Data'!U142+'Cleaned Data'!W142+'Cleaned Data'!AA142)</f>
        <v>340.2</v>
      </c>
      <c r="I142" s="36">
        <f>SUM('Cleaned Data'!AC142+'Cleaned Data'!Z142+'Cleaned Data'!Q142)</f>
        <v>338.4</v>
      </c>
      <c r="J142" s="36">
        <v>115.1</v>
      </c>
    </row>
    <row r="143" spans="1:10" x14ac:dyDescent="0.3">
      <c r="A143" s="2" t="s">
        <v>34</v>
      </c>
      <c r="B143" s="2">
        <v>2014</v>
      </c>
      <c r="C143" s="2" t="s">
        <v>38</v>
      </c>
      <c r="D143" s="36">
        <f>SUM('Cleaned Data'!R143+'Cleaned Data'!S143+'Cleaned Data'!T143)</f>
        <v>350.79999999999995</v>
      </c>
      <c r="E143" s="36">
        <f>SUM('Cleaned Data'!X143+'Cleaned Data'!Z143+'Cleaned Data'!AB143)</f>
        <v>332.1</v>
      </c>
      <c r="F143" s="36">
        <f>SUM('Cleaned Data'!D143:P143)</f>
        <v>1529.2000000000003</v>
      </c>
      <c r="G143" s="36">
        <f>SUM('Cleaned Data'!V143+'Cleaned Data'!Y143)</f>
        <v>223.8</v>
      </c>
      <c r="H143" s="36">
        <f>SUM('Cleaned Data'!U143+'Cleaned Data'!W143+'Cleaned Data'!AA143)</f>
        <v>341.4</v>
      </c>
      <c r="I143" s="36">
        <f>SUM('Cleaned Data'!AC143+'Cleaned Data'!Z143+'Cleaned Data'!Q143)</f>
        <v>339.8</v>
      </c>
      <c r="J143" s="36">
        <v>115.8</v>
      </c>
    </row>
    <row r="144" spans="1:10" x14ac:dyDescent="0.3">
      <c r="A144" s="2" t="s">
        <v>34</v>
      </c>
      <c r="B144" s="2">
        <v>2014</v>
      </c>
      <c r="C144" s="2" t="s">
        <v>39</v>
      </c>
      <c r="D144" s="36">
        <f>SUM('Cleaned Data'!R144+'Cleaned Data'!S144+'Cleaned Data'!T144)</f>
        <v>352.7</v>
      </c>
      <c r="E144" s="36">
        <f>SUM('Cleaned Data'!X144+'Cleaned Data'!Z144+'Cleaned Data'!AB144)</f>
        <v>332.2</v>
      </c>
      <c r="F144" s="36">
        <f>SUM('Cleaned Data'!D144:P144)</f>
        <v>1545.6000000000001</v>
      </c>
      <c r="G144" s="36">
        <f>SUM('Cleaned Data'!V144+'Cleaned Data'!Y144)</f>
        <v>225</v>
      </c>
      <c r="H144" s="36">
        <f>SUM('Cleaned Data'!U144+'Cleaned Data'!W144+'Cleaned Data'!AA144)</f>
        <v>343.3</v>
      </c>
      <c r="I144" s="36">
        <f>SUM('Cleaned Data'!AC144+'Cleaned Data'!Z144+'Cleaned Data'!Q144)</f>
        <v>341.7</v>
      </c>
      <c r="J144" s="36">
        <v>116.7</v>
      </c>
    </row>
    <row r="145" spans="1:10" x14ac:dyDescent="0.3">
      <c r="A145" s="2" t="s">
        <v>34</v>
      </c>
      <c r="B145" s="2">
        <v>2014</v>
      </c>
      <c r="C145" s="2" t="s">
        <v>40</v>
      </c>
      <c r="D145" s="36">
        <f>SUM('Cleaned Data'!R145+'Cleaned Data'!S145+'Cleaned Data'!T145)</f>
        <v>355</v>
      </c>
      <c r="E145" s="36">
        <f>SUM('Cleaned Data'!X145+'Cleaned Data'!Z145+'Cleaned Data'!AB145)</f>
        <v>334</v>
      </c>
      <c r="F145" s="36">
        <f>SUM('Cleaned Data'!D145:P145)</f>
        <v>1589.3999999999999</v>
      </c>
      <c r="G145" s="36">
        <f>SUM('Cleaned Data'!V145+'Cleaned Data'!Y145)</f>
        <v>227</v>
      </c>
      <c r="H145" s="36">
        <f>SUM('Cleaned Data'!U145+'Cleaned Data'!W145+'Cleaned Data'!AA145)</f>
        <v>346.8</v>
      </c>
      <c r="I145" s="36">
        <f>SUM('Cleaned Data'!AC145+'Cleaned Data'!Z145+'Cleaned Data'!Q145)</f>
        <v>344.2</v>
      </c>
      <c r="J145" s="36">
        <v>119.2</v>
      </c>
    </row>
    <row r="146" spans="1:10" x14ac:dyDescent="0.3">
      <c r="A146" s="2" t="s">
        <v>34</v>
      </c>
      <c r="B146" s="2">
        <v>2014</v>
      </c>
      <c r="C146" s="2" t="s">
        <v>41</v>
      </c>
      <c r="D146" s="36">
        <f>SUM('Cleaned Data'!R146+'Cleaned Data'!S146+'Cleaned Data'!T146)</f>
        <v>356.4</v>
      </c>
      <c r="E146" s="36">
        <f>SUM('Cleaned Data'!X146+'Cleaned Data'!Z146+'Cleaned Data'!AB146)</f>
        <v>335.79999999999995</v>
      </c>
      <c r="F146" s="36">
        <f>SUM('Cleaned Data'!D146:P146)</f>
        <v>1608.4999999999998</v>
      </c>
      <c r="G146" s="36">
        <f>SUM('Cleaned Data'!V146+'Cleaned Data'!Y146)</f>
        <v>226.8</v>
      </c>
      <c r="H146" s="36">
        <f>SUM('Cleaned Data'!U146+'Cleaned Data'!W146+'Cleaned Data'!AA146)</f>
        <v>349.1</v>
      </c>
      <c r="I146" s="36">
        <f>SUM('Cleaned Data'!AC146+'Cleaned Data'!Z146+'Cleaned Data'!Q146)</f>
        <v>346.20000000000005</v>
      </c>
      <c r="J146" s="36">
        <v>120.3</v>
      </c>
    </row>
    <row r="147" spans="1:10" x14ac:dyDescent="0.3">
      <c r="A147" s="2" t="s">
        <v>34</v>
      </c>
      <c r="B147" s="2">
        <v>2014</v>
      </c>
      <c r="C147" s="2" t="s">
        <v>42</v>
      </c>
      <c r="D147" s="36">
        <f>SUM('Cleaned Data'!R147+'Cleaned Data'!S147+'Cleaned Data'!T147)</f>
        <v>358</v>
      </c>
      <c r="E147" s="36">
        <f>SUM('Cleaned Data'!X147+'Cleaned Data'!Z147+'Cleaned Data'!AB147)</f>
        <v>336.3</v>
      </c>
      <c r="F147" s="36">
        <f>SUM('Cleaned Data'!D147:P147)</f>
        <v>1600.8999999999999</v>
      </c>
      <c r="G147" s="36">
        <f>SUM('Cleaned Data'!V147+'Cleaned Data'!Y147)</f>
        <v>226.3</v>
      </c>
      <c r="H147" s="36">
        <f>SUM('Cleaned Data'!U147+'Cleaned Data'!W147+'Cleaned Data'!AA147)</f>
        <v>350.79999999999995</v>
      </c>
      <c r="I147" s="36">
        <f>SUM('Cleaned Data'!AC147+'Cleaned Data'!Z147+'Cleaned Data'!Q147)</f>
        <v>347.6</v>
      </c>
      <c r="J147" s="36">
        <v>120.1</v>
      </c>
    </row>
    <row r="148" spans="1:10" x14ac:dyDescent="0.3">
      <c r="A148" s="2" t="s">
        <v>34</v>
      </c>
      <c r="B148" s="2">
        <v>2014</v>
      </c>
      <c r="C148" s="2" t="s">
        <v>43</v>
      </c>
      <c r="D148" s="36">
        <f>SUM('Cleaned Data'!R148+'Cleaned Data'!S148+'Cleaned Data'!T148)</f>
        <v>360.6</v>
      </c>
      <c r="E148" s="36">
        <f>SUM('Cleaned Data'!X148+'Cleaned Data'!Z148+'Cleaned Data'!AB148)</f>
        <v>337.2</v>
      </c>
      <c r="F148" s="36">
        <f>SUM('Cleaned Data'!D148:P148)</f>
        <v>1598</v>
      </c>
      <c r="G148" s="36">
        <f>SUM('Cleaned Data'!V148+'Cleaned Data'!Y148)</f>
        <v>226.5</v>
      </c>
      <c r="H148" s="36">
        <f>SUM('Cleaned Data'!U148+'Cleaned Data'!W148+'Cleaned Data'!AA148)</f>
        <v>352.2</v>
      </c>
      <c r="I148" s="36">
        <f>SUM('Cleaned Data'!AC148+'Cleaned Data'!Z148+'Cleaned Data'!Q148)</f>
        <v>348.29999999999995</v>
      </c>
      <c r="J148" s="36">
        <v>120.1</v>
      </c>
    </row>
    <row r="149" spans="1:10" x14ac:dyDescent="0.3">
      <c r="A149" s="2" t="s">
        <v>34</v>
      </c>
      <c r="B149" s="2">
        <v>2014</v>
      </c>
      <c r="C149" s="2" t="s">
        <v>45</v>
      </c>
      <c r="D149" s="36">
        <f>SUM('Cleaned Data'!R149+'Cleaned Data'!S149+'Cleaned Data'!T149)</f>
        <v>362.1</v>
      </c>
      <c r="E149" s="36">
        <f>SUM('Cleaned Data'!X149+'Cleaned Data'!Z149+'Cleaned Data'!AB149)</f>
        <v>337.6</v>
      </c>
      <c r="F149" s="36">
        <f>SUM('Cleaned Data'!D149:P149)</f>
        <v>1599.6</v>
      </c>
      <c r="G149" s="36">
        <f>SUM('Cleaned Data'!V149+'Cleaned Data'!Y149)</f>
        <v>226.3</v>
      </c>
      <c r="H149" s="36">
        <f>SUM('Cleaned Data'!U149+'Cleaned Data'!W149+'Cleaned Data'!AA149)</f>
        <v>353.4</v>
      </c>
      <c r="I149" s="36">
        <f>SUM('Cleaned Data'!AC149+'Cleaned Data'!Z149+'Cleaned Data'!Q149)</f>
        <v>349.6</v>
      </c>
      <c r="J149" s="36">
        <v>120.1</v>
      </c>
    </row>
    <row r="150" spans="1:10" x14ac:dyDescent="0.3">
      <c r="A150" s="2" t="s">
        <v>34</v>
      </c>
      <c r="B150" s="2">
        <v>2014</v>
      </c>
      <c r="C150" s="2" t="s">
        <v>46</v>
      </c>
      <c r="D150" s="36">
        <f>SUM('Cleaned Data'!R150+'Cleaned Data'!S150+'Cleaned Data'!T150)</f>
        <v>363.2</v>
      </c>
      <c r="E150" s="36">
        <f>SUM('Cleaned Data'!X150+'Cleaned Data'!Z150+'Cleaned Data'!AB150)</f>
        <v>338.8</v>
      </c>
      <c r="F150" s="36">
        <f>SUM('Cleaned Data'!D150:P150)</f>
        <v>1588.5999999999997</v>
      </c>
      <c r="G150" s="36">
        <f>SUM('Cleaned Data'!V150+'Cleaned Data'!Y150)</f>
        <v>225.8</v>
      </c>
      <c r="H150" s="36">
        <f>SUM('Cleaned Data'!U150+'Cleaned Data'!W150+'Cleaned Data'!AA150)</f>
        <v>353.5</v>
      </c>
      <c r="I150" s="36">
        <f>SUM('Cleaned Data'!AC150+'Cleaned Data'!Z150+'Cleaned Data'!Q150)</f>
        <v>350.7</v>
      </c>
      <c r="J150" s="36">
        <v>119.4</v>
      </c>
    </row>
    <row r="151" spans="1:10" x14ac:dyDescent="0.3">
      <c r="A151" s="2" t="s">
        <v>34</v>
      </c>
      <c r="B151" s="2">
        <v>2015</v>
      </c>
      <c r="C151" s="2" t="s">
        <v>31</v>
      </c>
      <c r="D151" s="36">
        <f>SUM('Cleaned Data'!R151+'Cleaned Data'!S151+'Cleaned Data'!T151)</f>
        <v>364.9</v>
      </c>
      <c r="E151" s="36">
        <f>SUM('Cleaned Data'!X151+'Cleaned Data'!Z151+'Cleaned Data'!AB151)</f>
        <v>340.5</v>
      </c>
      <c r="F151" s="36">
        <f>SUM('Cleaned Data'!D151:P151)</f>
        <v>1585.8</v>
      </c>
      <c r="G151" s="36">
        <f>SUM('Cleaned Data'!V151+'Cleaned Data'!Y151)</f>
        <v>225.9</v>
      </c>
      <c r="H151" s="36">
        <f>SUM('Cleaned Data'!U151+'Cleaned Data'!W151+'Cleaned Data'!AA151)</f>
        <v>355.09999999999997</v>
      </c>
      <c r="I151" s="36">
        <f>SUM('Cleaned Data'!AC151+'Cleaned Data'!Z151+'Cleaned Data'!Q151)</f>
        <v>352.3</v>
      </c>
      <c r="J151" s="36">
        <v>119.5</v>
      </c>
    </row>
    <row r="152" spans="1:10" x14ac:dyDescent="0.3">
      <c r="A152" s="2" t="s">
        <v>34</v>
      </c>
      <c r="B152" s="2">
        <v>2015</v>
      </c>
      <c r="C152" s="2" t="s">
        <v>35</v>
      </c>
      <c r="D152" s="36">
        <f>SUM('Cleaned Data'!R152+'Cleaned Data'!S152+'Cleaned Data'!T152)</f>
        <v>367.2</v>
      </c>
      <c r="E152" s="36">
        <f>SUM('Cleaned Data'!X152+'Cleaned Data'!Z152+'Cleaned Data'!AB152)</f>
        <v>342.4</v>
      </c>
      <c r="F152" s="36">
        <f>SUM('Cleaned Data'!D152:P152)</f>
        <v>1585.9999999999995</v>
      </c>
      <c r="G152" s="36">
        <f>SUM('Cleaned Data'!V152+'Cleaned Data'!Y152)</f>
        <v>226.4</v>
      </c>
      <c r="H152" s="36">
        <f>SUM('Cleaned Data'!U152+'Cleaned Data'!W152+'Cleaned Data'!AA152)</f>
        <v>356.5</v>
      </c>
      <c r="I152" s="36">
        <f>SUM('Cleaned Data'!AC152+'Cleaned Data'!Z152+'Cleaned Data'!Q152)</f>
        <v>354.2</v>
      </c>
      <c r="J152" s="36">
        <v>119.7</v>
      </c>
    </row>
    <row r="153" spans="1:10" x14ac:dyDescent="0.3">
      <c r="A153" s="2" t="s">
        <v>34</v>
      </c>
      <c r="B153" s="2">
        <v>2015</v>
      </c>
      <c r="C153" s="2" t="s">
        <v>36</v>
      </c>
      <c r="D153" s="36">
        <f>SUM('Cleaned Data'!R153+'Cleaned Data'!S153+'Cleaned Data'!T153)</f>
        <v>368.4</v>
      </c>
      <c r="E153" s="36">
        <f>SUM('Cleaned Data'!X153+'Cleaned Data'!Z153+'Cleaned Data'!AB153)</f>
        <v>343.1</v>
      </c>
      <c r="F153" s="36">
        <f>SUM('Cleaned Data'!D153:P153)</f>
        <v>1585.9</v>
      </c>
      <c r="G153" s="36">
        <f>SUM('Cleaned Data'!V153+'Cleaned Data'!Y153)</f>
        <v>228.2</v>
      </c>
      <c r="H153" s="36">
        <f>SUM('Cleaned Data'!U153+'Cleaned Data'!W153+'Cleaned Data'!AA153)</f>
        <v>357.9</v>
      </c>
      <c r="I153" s="36">
        <f>SUM('Cleaned Data'!AC153+'Cleaned Data'!Z153+'Cleaned Data'!Q153)</f>
        <v>355.90000000000003</v>
      </c>
      <c r="J153" s="36">
        <v>120.2</v>
      </c>
    </row>
    <row r="154" spans="1:10" x14ac:dyDescent="0.3">
      <c r="A154" s="2" t="s">
        <v>34</v>
      </c>
      <c r="B154" s="2">
        <v>2015</v>
      </c>
      <c r="C154" s="2" t="s">
        <v>37</v>
      </c>
      <c r="D154" s="36">
        <f>SUM('Cleaned Data'!R154+'Cleaned Data'!S154+'Cleaned Data'!T154)</f>
        <v>369.6</v>
      </c>
      <c r="E154" s="36">
        <f>SUM('Cleaned Data'!X154+'Cleaned Data'!Z154+'Cleaned Data'!AB154)</f>
        <v>344.7</v>
      </c>
      <c r="F154" s="36">
        <f>SUM('Cleaned Data'!D154:P154)</f>
        <v>1593.1</v>
      </c>
      <c r="G154" s="36">
        <f>SUM('Cleaned Data'!V154+'Cleaned Data'!Y154)</f>
        <v>228.8</v>
      </c>
      <c r="H154" s="36">
        <f>SUM('Cleaned Data'!U154+'Cleaned Data'!W154+'Cleaned Data'!AA154)</f>
        <v>359.9</v>
      </c>
      <c r="I154" s="36">
        <f>SUM('Cleaned Data'!AC154+'Cleaned Data'!Z154+'Cleaned Data'!Q154)</f>
        <v>357.9</v>
      </c>
      <c r="J154" s="36">
        <v>120.7</v>
      </c>
    </row>
    <row r="155" spans="1:10" x14ac:dyDescent="0.3">
      <c r="A155" s="2" t="s">
        <v>34</v>
      </c>
      <c r="B155" s="2">
        <v>2015</v>
      </c>
      <c r="C155" s="2" t="s">
        <v>38</v>
      </c>
      <c r="D155" s="36">
        <f>SUM('Cleaned Data'!R155+'Cleaned Data'!S155+'Cleaned Data'!T155)</f>
        <v>371.4</v>
      </c>
      <c r="E155" s="36">
        <f>SUM('Cleaned Data'!X155+'Cleaned Data'!Z155+'Cleaned Data'!AB155)</f>
        <v>346.3</v>
      </c>
      <c r="F155" s="36">
        <f>SUM('Cleaned Data'!D155:P155)</f>
        <v>1607.9</v>
      </c>
      <c r="G155" s="36">
        <f>SUM('Cleaned Data'!V155+'Cleaned Data'!Y155)</f>
        <v>231.2</v>
      </c>
      <c r="H155" s="36">
        <f>SUM('Cleaned Data'!U155+'Cleaned Data'!W155+'Cleaned Data'!AA155)</f>
        <v>361.20000000000005</v>
      </c>
      <c r="I155" s="36">
        <f>SUM('Cleaned Data'!AC155+'Cleaned Data'!Z155+'Cleaned Data'!Q155)</f>
        <v>360.29999999999995</v>
      </c>
      <c r="J155" s="36">
        <v>121.6</v>
      </c>
    </row>
    <row r="156" spans="1:10" x14ac:dyDescent="0.3">
      <c r="A156" s="2" t="s">
        <v>34</v>
      </c>
      <c r="B156" s="2">
        <v>2015</v>
      </c>
      <c r="C156" s="2" t="s">
        <v>39</v>
      </c>
      <c r="D156" s="36">
        <f>SUM('Cleaned Data'!R156+'Cleaned Data'!S156+'Cleaned Data'!T156)</f>
        <v>374.1</v>
      </c>
      <c r="E156" s="36">
        <f>SUM('Cleaned Data'!X156+'Cleaned Data'!Z156+'Cleaned Data'!AB156)</f>
        <v>348.2</v>
      </c>
      <c r="F156" s="36">
        <f>SUM('Cleaned Data'!D156:P156)</f>
        <v>1640.6</v>
      </c>
      <c r="G156" s="36">
        <f>SUM('Cleaned Data'!V156+'Cleaned Data'!Y156)</f>
        <v>232.7</v>
      </c>
      <c r="H156" s="36">
        <f>SUM('Cleaned Data'!U156+'Cleaned Data'!W156+'Cleaned Data'!AA156)</f>
        <v>363.2</v>
      </c>
      <c r="I156" s="36">
        <f>SUM('Cleaned Data'!AC156+'Cleaned Data'!Z156+'Cleaned Data'!Q156)</f>
        <v>363.1</v>
      </c>
      <c r="J156" s="36">
        <v>123</v>
      </c>
    </row>
    <row r="157" spans="1:10" x14ac:dyDescent="0.3">
      <c r="A157" s="2" t="s">
        <v>34</v>
      </c>
      <c r="B157" s="2">
        <v>2015</v>
      </c>
      <c r="C157" s="2" t="s">
        <v>40</v>
      </c>
      <c r="D157" s="36">
        <f>SUM('Cleaned Data'!R157+'Cleaned Data'!S157+'Cleaned Data'!T157)</f>
        <v>375.1</v>
      </c>
      <c r="E157" s="36">
        <f>SUM('Cleaned Data'!X157+'Cleaned Data'!Z157+'Cleaned Data'!AB157)</f>
        <v>348.5</v>
      </c>
      <c r="F157" s="36">
        <f>SUM('Cleaned Data'!D157:P157)</f>
        <v>1648</v>
      </c>
      <c r="G157" s="36">
        <f>SUM('Cleaned Data'!V157+'Cleaned Data'!Y157)</f>
        <v>232.8</v>
      </c>
      <c r="H157" s="36">
        <f>SUM('Cleaned Data'!U157+'Cleaned Data'!W157+'Cleaned Data'!AA157)</f>
        <v>365.6</v>
      </c>
      <c r="I157" s="36">
        <f>SUM('Cleaned Data'!AC157+'Cleaned Data'!Z157+'Cleaned Data'!Q157)</f>
        <v>364.8</v>
      </c>
      <c r="J157" s="36">
        <v>123.6</v>
      </c>
    </row>
    <row r="158" spans="1:10" x14ac:dyDescent="0.3">
      <c r="A158" s="2" t="s">
        <v>34</v>
      </c>
      <c r="B158" s="2">
        <v>2015</v>
      </c>
      <c r="C158" s="2" t="s">
        <v>41</v>
      </c>
      <c r="D158" s="36">
        <f>SUM('Cleaned Data'!R158+'Cleaned Data'!S158+'Cleaned Data'!T158)</f>
        <v>376.70000000000005</v>
      </c>
      <c r="E158" s="36">
        <f>SUM('Cleaned Data'!X158+'Cleaned Data'!Z158+'Cleaned Data'!AB158)</f>
        <v>349.5</v>
      </c>
      <c r="F158" s="36">
        <f>SUM('Cleaned Data'!D158:P158)</f>
        <v>1666.6999999999998</v>
      </c>
      <c r="G158" s="36">
        <f>SUM('Cleaned Data'!V158+'Cleaned Data'!Y158)</f>
        <v>232.3</v>
      </c>
      <c r="H158" s="36">
        <f>SUM('Cleaned Data'!U158+'Cleaned Data'!W158+'Cleaned Data'!AA158)</f>
        <v>368</v>
      </c>
      <c r="I158" s="36">
        <f>SUM('Cleaned Data'!AC158+'Cleaned Data'!Z158+'Cleaned Data'!Q158)</f>
        <v>366.2</v>
      </c>
      <c r="J158" s="36">
        <v>124.8</v>
      </c>
    </row>
    <row r="159" spans="1:10" x14ac:dyDescent="0.3">
      <c r="A159" s="2" t="s">
        <v>34</v>
      </c>
      <c r="B159" s="2">
        <v>2015</v>
      </c>
      <c r="C159" s="2" t="s">
        <v>42</v>
      </c>
      <c r="D159" s="36">
        <f>SUM('Cleaned Data'!R159+'Cleaned Data'!S159+'Cleaned Data'!T159)</f>
        <v>378.5</v>
      </c>
      <c r="E159" s="36">
        <f>SUM('Cleaned Data'!X159+'Cleaned Data'!Z159+'Cleaned Data'!AB159)</f>
        <v>351.5</v>
      </c>
      <c r="F159" s="36">
        <f>SUM('Cleaned Data'!D159:P159)</f>
        <v>1675.3000000000002</v>
      </c>
      <c r="G159" s="36">
        <f>SUM('Cleaned Data'!V159+'Cleaned Data'!Y159)</f>
        <v>231.7</v>
      </c>
      <c r="H159" s="36">
        <f>SUM('Cleaned Data'!U159+'Cleaned Data'!W159+'Cleaned Data'!AA159)</f>
        <v>369.9</v>
      </c>
      <c r="I159" s="36">
        <f>SUM('Cleaned Data'!AC159+'Cleaned Data'!Z159+'Cleaned Data'!Q159)</f>
        <v>367.8</v>
      </c>
      <c r="J159" s="36">
        <v>125.4</v>
      </c>
    </row>
    <row r="160" spans="1:10" x14ac:dyDescent="0.3">
      <c r="A160" s="2" t="s">
        <v>34</v>
      </c>
      <c r="B160" s="2">
        <v>2015</v>
      </c>
      <c r="C160" s="2" t="s">
        <v>43</v>
      </c>
      <c r="D160" s="36">
        <f>SUM('Cleaned Data'!R160+'Cleaned Data'!S160+'Cleaned Data'!T160)</f>
        <v>380.1</v>
      </c>
      <c r="E160" s="36">
        <f>SUM('Cleaned Data'!X160+'Cleaned Data'!Z160+'Cleaned Data'!AB160)</f>
        <v>353</v>
      </c>
      <c r="F160" s="36">
        <f>SUM('Cleaned Data'!D160:P160)</f>
        <v>1694.8</v>
      </c>
      <c r="G160" s="36">
        <f>SUM('Cleaned Data'!V160+'Cleaned Data'!Y160)</f>
        <v>232.2</v>
      </c>
      <c r="H160" s="36">
        <f>SUM('Cleaned Data'!U160+'Cleaned Data'!W160+'Cleaned Data'!AA160)</f>
        <v>371.3</v>
      </c>
      <c r="I160" s="36">
        <f>SUM('Cleaned Data'!AC160+'Cleaned Data'!Z160+'Cleaned Data'!Q160)</f>
        <v>369.1</v>
      </c>
      <c r="J160" s="36">
        <v>126.1</v>
      </c>
    </row>
    <row r="161" spans="1:10" x14ac:dyDescent="0.3">
      <c r="A161" s="2" t="s">
        <v>34</v>
      </c>
      <c r="B161" s="2">
        <v>2015</v>
      </c>
      <c r="C161" s="2" t="s">
        <v>45</v>
      </c>
      <c r="D161" s="36">
        <f>SUM('Cleaned Data'!R161+'Cleaned Data'!S161+'Cleaned Data'!T161)</f>
        <v>382.4</v>
      </c>
      <c r="E161" s="36">
        <f>SUM('Cleaned Data'!X161+'Cleaned Data'!Z161+'Cleaned Data'!AB161)</f>
        <v>353.90000000000003</v>
      </c>
      <c r="F161" s="36">
        <f>SUM('Cleaned Data'!D161:P161)</f>
        <v>1706.4</v>
      </c>
      <c r="G161" s="36">
        <f>SUM('Cleaned Data'!V161+'Cleaned Data'!Y161)</f>
        <v>233.1</v>
      </c>
      <c r="H161" s="36">
        <f>SUM('Cleaned Data'!U161+'Cleaned Data'!W161+'Cleaned Data'!AA161)</f>
        <v>372.6</v>
      </c>
      <c r="I161" s="36">
        <f>SUM('Cleaned Data'!AC161+'Cleaned Data'!Z161+'Cleaned Data'!Q161)</f>
        <v>370.9</v>
      </c>
      <c r="J161" s="36">
        <v>126.6</v>
      </c>
    </row>
    <row r="162" spans="1:10" x14ac:dyDescent="0.3">
      <c r="A162" s="2" t="s">
        <v>34</v>
      </c>
      <c r="B162" s="2">
        <v>2015</v>
      </c>
      <c r="C162" s="2" t="s">
        <v>46</v>
      </c>
      <c r="D162" s="36">
        <f>SUM('Cleaned Data'!R162+'Cleaned Data'!S162+'Cleaned Data'!T162)</f>
        <v>383.5</v>
      </c>
      <c r="E162" s="36">
        <f>SUM('Cleaned Data'!X162+'Cleaned Data'!Z162+'Cleaned Data'!AB162)</f>
        <v>354.7</v>
      </c>
      <c r="F162" s="36">
        <f>SUM('Cleaned Data'!D162:P162)</f>
        <v>1700.2</v>
      </c>
      <c r="G162" s="36">
        <f>SUM('Cleaned Data'!V162+'Cleaned Data'!Y162)</f>
        <v>233.5</v>
      </c>
      <c r="H162" s="36">
        <f>SUM('Cleaned Data'!U162+'Cleaned Data'!W162+'Cleaned Data'!AA162)</f>
        <v>372.2</v>
      </c>
      <c r="I162" s="36">
        <f>SUM('Cleaned Data'!AC162+'Cleaned Data'!Z162+'Cleaned Data'!Q162)</f>
        <v>372.4</v>
      </c>
      <c r="J162" s="36">
        <v>126.1</v>
      </c>
    </row>
    <row r="163" spans="1:10" x14ac:dyDescent="0.3">
      <c r="A163" s="2" t="s">
        <v>34</v>
      </c>
      <c r="B163" s="2">
        <v>2016</v>
      </c>
      <c r="C163" s="2" t="s">
        <v>31</v>
      </c>
      <c r="D163" s="36">
        <f>SUM('Cleaned Data'!R163+'Cleaned Data'!S163+'Cleaned Data'!T163)</f>
        <v>384.9</v>
      </c>
      <c r="E163" s="36">
        <f>SUM('Cleaned Data'!X163+'Cleaned Data'!Z163+'Cleaned Data'!AB163)</f>
        <v>356.3</v>
      </c>
      <c r="F163" s="36">
        <f>SUM('Cleaned Data'!D163:P163)</f>
        <v>1706.1000000000001</v>
      </c>
      <c r="G163" s="36">
        <f>SUM('Cleaned Data'!V163+'Cleaned Data'!Y163)</f>
        <v>233.8</v>
      </c>
      <c r="H163" s="36">
        <f>SUM('Cleaned Data'!U163+'Cleaned Data'!W163+'Cleaned Data'!AA163)</f>
        <v>373.90000000000003</v>
      </c>
      <c r="I163" s="36">
        <f>SUM('Cleaned Data'!AC163+'Cleaned Data'!Z163+'Cleaned Data'!Q163)</f>
        <v>373.5</v>
      </c>
      <c r="J163" s="36">
        <v>126.3</v>
      </c>
    </row>
    <row r="164" spans="1:10" x14ac:dyDescent="0.3">
      <c r="A164" s="2" t="s">
        <v>34</v>
      </c>
      <c r="B164" s="2">
        <v>2016</v>
      </c>
      <c r="C164" s="2" t="s">
        <v>35</v>
      </c>
      <c r="D164" s="36">
        <f>SUM('Cleaned Data'!R164+'Cleaned Data'!S164+'Cleaned Data'!T164)</f>
        <v>386.9</v>
      </c>
      <c r="E164" s="36">
        <f>SUM('Cleaned Data'!X164+'Cleaned Data'!Z164+'Cleaned Data'!AB164)</f>
        <v>359.4</v>
      </c>
      <c r="F164" s="36">
        <f>SUM('Cleaned Data'!D164:P164)</f>
        <v>1693.6000000000001</v>
      </c>
      <c r="G164" s="36">
        <f>SUM('Cleaned Data'!V164+'Cleaned Data'!Y164)</f>
        <v>234.5</v>
      </c>
      <c r="H164" s="36">
        <f>SUM('Cleaned Data'!U164+'Cleaned Data'!W164+'Cleaned Data'!AA164)</f>
        <v>375.6</v>
      </c>
      <c r="I164" s="36">
        <f>SUM('Cleaned Data'!AC164+'Cleaned Data'!Z164+'Cleaned Data'!Q164)</f>
        <v>375.29999999999995</v>
      </c>
      <c r="J164" s="36">
        <v>126</v>
      </c>
    </row>
    <row r="165" spans="1:10" x14ac:dyDescent="0.3">
      <c r="A165" s="2" t="s">
        <v>34</v>
      </c>
      <c r="B165" s="2">
        <v>2016</v>
      </c>
      <c r="C165" s="2" t="s">
        <v>36</v>
      </c>
      <c r="D165" s="36">
        <f>SUM('Cleaned Data'!R165+'Cleaned Data'!S165+'Cleaned Data'!T165)</f>
        <v>387.9</v>
      </c>
      <c r="E165" s="36">
        <f>SUM('Cleaned Data'!X165+'Cleaned Data'!Z165+'Cleaned Data'!AB165)</f>
        <v>360.8</v>
      </c>
      <c r="F165" s="36">
        <f>SUM('Cleaned Data'!D165:P165)</f>
        <v>1690.9</v>
      </c>
      <c r="G165" s="36">
        <f>SUM('Cleaned Data'!V165+'Cleaned Data'!Y165)</f>
        <v>233.3</v>
      </c>
      <c r="H165" s="36">
        <f>SUM('Cleaned Data'!U165+'Cleaned Data'!W165+'Cleaned Data'!AA165)</f>
        <v>376.9</v>
      </c>
      <c r="I165" s="36">
        <f>SUM('Cleaned Data'!AC165+'Cleaned Data'!Z165+'Cleaned Data'!Q165)</f>
        <v>376.4</v>
      </c>
      <c r="J165" s="36">
        <v>126</v>
      </c>
    </row>
    <row r="166" spans="1:10" x14ac:dyDescent="0.3">
      <c r="A166" s="2" t="s">
        <v>34</v>
      </c>
      <c r="B166" s="2">
        <v>2016</v>
      </c>
      <c r="C166" s="2" t="s">
        <v>37</v>
      </c>
      <c r="D166" s="36">
        <f>SUM('Cleaned Data'!R166+'Cleaned Data'!S166+'Cleaned Data'!T166)</f>
        <v>389.20000000000005</v>
      </c>
      <c r="E166" s="36">
        <f>SUM('Cleaned Data'!X166+'Cleaned Data'!Z166+'Cleaned Data'!AB166)</f>
        <v>362.4</v>
      </c>
      <c r="F166" s="36">
        <f>SUM('Cleaned Data'!D166:P166)</f>
        <v>1717.4</v>
      </c>
      <c r="G166" s="36">
        <f>SUM('Cleaned Data'!V166+'Cleaned Data'!Y166)</f>
        <v>234.39999999999998</v>
      </c>
      <c r="H166" s="36">
        <f>SUM('Cleaned Data'!U166+'Cleaned Data'!W166+'Cleaned Data'!AA166)</f>
        <v>378.8</v>
      </c>
      <c r="I166" s="36">
        <f>SUM('Cleaned Data'!AC166+'Cleaned Data'!Z166+'Cleaned Data'!Q166)</f>
        <v>378.2</v>
      </c>
      <c r="J166" s="36">
        <v>127.3</v>
      </c>
    </row>
    <row r="167" spans="1:10" x14ac:dyDescent="0.3">
      <c r="A167" s="2" t="s">
        <v>34</v>
      </c>
      <c r="B167" s="2">
        <v>2016</v>
      </c>
      <c r="C167" s="2" t="s">
        <v>38</v>
      </c>
      <c r="D167" s="36">
        <f>SUM('Cleaned Data'!R167+'Cleaned Data'!S167+'Cleaned Data'!T167)</f>
        <v>390.4</v>
      </c>
      <c r="E167" s="36">
        <f>SUM('Cleaned Data'!X167+'Cleaned Data'!Z167+'Cleaned Data'!AB167)</f>
        <v>364.4</v>
      </c>
      <c r="F167" s="36">
        <f>SUM('Cleaned Data'!D167:P167)</f>
        <v>1747.1000000000001</v>
      </c>
      <c r="G167" s="36">
        <f>SUM('Cleaned Data'!V167+'Cleaned Data'!Y167)</f>
        <v>235.5</v>
      </c>
      <c r="H167" s="36">
        <f>SUM('Cleaned Data'!U167+'Cleaned Data'!W167+'Cleaned Data'!AA167)</f>
        <v>380.5</v>
      </c>
      <c r="I167" s="36">
        <f>SUM('Cleaned Data'!AC167+'Cleaned Data'!Z167+'Cleaned Data'!Q167)</f>
        <v>379.9</v>
      </c>
      <c r="J167" s="36">
        <v>128.6</v>
      </c>
    </row>
    <row r="168" spans="1:10" x14ac:dyDescent="0.3">
      <c r="A168" s="2" t="s">
        <v>34</v>
      </c>
      <c r="B168" s="2">
        <v>2016</v>
      </c>
      <c r="C168" s="2" t="s">
        <v>39</v>
      </c>
      <c r="D168" s="36">
        <f>SUM('Cleaned Data'!R168+'Cleaned Data'!S168+'Cleaned Data'!T168)</f>
        <v>392.1</v>
      </c>
      <c r="E168" s="36">
        <f>SUM('Cleaned Data'!X168+'Cleaned Data'!Z168+'Cleaned Data'!AB168)</f>
        <v>365.20000000000005</v>
      </c>
      <c r="F168" s="36">
        <f>SUM('Cleaned Data'!D168:P168)</f>
        <v>1777.7</v>
      </c>
      <c r="G168" s="36">
        <f>SUM('Cleaned Data'!V168+'Cleaned Data'!Y168)</f>
        <v>237.5</v>
      </c>
      <c r="H168" s="36">
        <f>SUM('Cleaned Data'!U168+'Cleaned Data'!W168+'Cleaned Data'!AA168)</f>
        <v>381.6</v>
      </c>
      <c r="I168" s="36">
        <f>SUM('Cleaned Data'!AC168+'Cleaned Data'!Z168+'Cleaned Data'!Q168)</f>
        <v>381.9</v>
      </c>
      <c r="J168" s="36">
        <v>130.1</v>
      </c>
    </row>
    <row r="169" spans="1:10" x14ac:dyDescent="0.3">
      <c r="A169" s="2" t="s">
        <v>34</v>
      </c>
      <c r="B169" s="2">
        <v>2016</v>
      </c>
      <c r="C169" s="2" t="s">
        <v>40</v>
      </c>
      <c r="D169" s="36">
        <f>SUM('Cleaned Data'!R169+'Cleaned Data'!S169+'Cleaned Data'!T169)</f>
        <v>393.8</v>
      </c>
      <c r="E169" s="36">
        <f>SUM('Cleaned Data'!X169+'Cleaned Data'!Z169+'Cleaned Data'!AB169)</f>
        <v>367.4</v>
      </c>
      <c r="F169" s="36">
        <f>SUM('Cleaned Data'!D169:P169)</f>
        <v>1800.6</v>
      </c>
      <c r="G169" s="36">
        <f>SUM('Cleaned Data'!V169+'Cleaned Data'!Y169)</f>
        <v>237.3</v>
      </c>
      <c r="H169" s="36">
        <f>SUM('Cleaned Data'!U169+'Cleaned Data'!W169+'Cleaned Data'!AA169)</f>
        <v>384.1</v>
      </c>
      <c r="I169" s="36">
        <f>SUM('Cleaned Data'!AC169+'Cleaned Data'!Z169+'Cleaned Data'!Q169)</f>
        <v>383.6</v>
      </c>
      <c r="J169" s="36">
        <v>131.1</v>
      </c>
    </row>
    <row r="170" spans="1:10" x14ac:dyDescent="0.3">
      <c r="A170" s="2" t="s">
        <v>34</v>
      </c>
      <c r="B170" s="2">
        <v>2016</v>
      </c>
      <c r="C170" s="2" t="s">
        <v>41</v>
      </c>
      <c r="D170" s="36">
        <f>SUM('Cleaned Data'!R170+'Cleaned Data'!S170+'Cleaned Data'!T170)</f>
        <v>395.49999999999994</v>
      </c>
      <c r="E170" s="36">
        <f>SUM('Cleaned Data'!X170+'Cleaned Data'!Z170+'Cleaned Data'!AB170)</f>
        <v>369</v>
      </c>
      <c r="F170" s="36">
        <f>SUM('Cleaned Data'!D170:P170)</f>
        <v>1795.1000000000001</v>
      </c>
      <c r="G170" s="36">
        <f>SUM('Cleaned Data'!V170+'Cleaned Data'!Y170)</f>
        <v>236.7</v>
      </c>
      <c r="H170" s="36">
        <f>SUM('Cleaned Data'!U170+'Cleaned Data'!W170+'Cleaned Data'!AA170)</f>
        <v>386.4</v>
      </c>
      <c r="I170" s="36">
        <f>SUM('Cleaned Data'!AC170+'Cleaned Data'!Z170+'Cleaned Data'!Q170)</f>
        <v>385</v>
      </c>
      <c r="J170" s="36">
        <v>131.1</v>
      </c>
    </row>
    <row r="171" spans="1:10" x14ac:dyDescent="0.3">
      <c r="A171" s="2" t="s">
        <v>34</v>
      </c>
      <c r="B171" s="2">
        <v>2016</v>
      </c>
      <c r="C171" s="2" t="s">
        <v>42</v>
      </c>
      <c r="D171" s="36">
        <f>SUM('Cleaned Data'!R171+'Cleaned Data'!S171+'Cleaned Data'!T171)</f>
        <v>397</v>
      </c>
      <c r="E171" s="36">
        <f>SUM('Cleaned Data'!X171+'Cleaned Data'!Z171+'Cleaned Data'!AB171)</f>
        <v>370.4</v>
      </c>
      <c r="F171" s="36">
        <f>SUM('Cleaned Data'!D171:P171)</f>
        <v>1780.8999999999999</v>
      </c>
      <c r="G171" s="36">
        <f>SUM('Cleaned Data'!V171+'Cleaned Data'!Y171)</f>
        <v>238.39999999999998</v>
      </c>
      <c r="H171" s="36">
        <f>SUM('Cleaned Data'!U171+'Cleaned Data'!W171+'Cleaned Data'!AA171)</f>
        <v>387.6</v>
      </c>
      <c r="I171" s="36">
        <f>SUM('Cleaned Data'!AC171+'Cleaned Data'!Z171+'Cleaned Data'!Q171)</f>
        <v>386.7</v>
      </c>
      <c r="J171" s="36">
        <v>130.9</v>
      </c>
    </row>
    <row r="172" spans="1:10" x14ac:dyDescent="0.3">
      <c r="A172" s="2" t="s">
        <v>34</v>
      </c>
      <c r="B172" s="2">
        <v>2016</v>
      </c>
      <c r="C172" s="2" t="s">
        <v>43</v>
      </c>
      <c r="D172" s="36">
        <f>SUM('Cleaned Data'!R172+'Cleaned Data'!S172+'Cleaned Data'!T172)</f>
        <v>399.1</v>
      </c>
      <c r="E172" s="36">
        <f>SUM('Cleaned Data'!X172+'Cleaned Data'!Z172+'Cleaned Data'!AB172)</f>
        <v>371.7</v>
      </c>
      <c r="F172" s="36">
        <f>SUM('Cleaned Data'!D172:P172)</f>
        <v>1783.7999999999997</v>
      </c>
      <c r="G172" s="36">
        <f>SUM('Cleaned Data'!V172+'Cleaned Data'!Y172)</f>
        <v>239.5</v>
      </c>
      <c r="H172" s="36">
        <f>SUM('Cleaned Data'!U172+'Cleaned Data'!W172+'Cleaned Data'!AA172)</f>
        <v>389.5</v>
      </c>
      <c r="I172" s="36">
        <f>SUM('Cleaned Data'!AC172+'Cleaned Data'!Z172+'Cleaned Data'!Q172)</f>
        <v>388.70000000000005</v>
      </c>
      <c r="J172" s="36">
        <v>131.4</v>
      </c>
    </row>
    <row r="173" spans="1:10" x14ac:dyDescent="0.3">
      <c r="A173" s="2" t="s">
        <v>34</v>
      </c>
      <c r="B173" s="2">
        <v>2016</v>
      </c>
      <c r="C173" s="2" t="s">
        <v>45</v>
      </c>
      <c r="D173" s="36">
        <f>SUM('Cleaned Data'!R173+'Cleaned Data'!S173+'Cleaned Data'!T173)</f>
        <v>400.1</v>
      </c>
      <c r="E173" s="36">
        <f>SUM('Cleaned Data'!X173+'Cleaned Data'!Z173+'Cleaned Data'!AB173)</f>
        <v>373</v>
      </c>
      <c r="F173" s="36">
        <f>SUM('Cleaned Data'!D173:P173)</f>
        <v>1776.8</v>
      </c>
      <c r="G173" s="36">
        <f>SUM('Cleaned Data'!V173+'Cleaned Data'!Y173)</f>
        <v>240.7</v>
      </c>
      <c r="H173" s="36">
        <f>SUM('Cleaned Data'!U173+'Cleaned Data'!W173+'Cleaned Data'!AA173)</f>
        <v>390.5</v>
      </c>
      <c r="I173" s="36">
        <f>SUM('Cleaned Data'!AC173+'Cleaned Data'!Z173+'Cleaned Data'!Q173)</f>
        <v>389.8</v>
      </c>
      <c r="J173" s="36">
        <v>131.19999999999999</v>
      </c>
    </row>
    <row r="174" spans="1:10" x14ac:dyDescent="0.3">
      <c r="A174" s="2" t="s">
        <v>34</v>
      </c>
      <c r="B174" s="2">
        <v>2016</v>
      </c>
      <c r="C174" s="2" t="s">
        <v>46</v>
      </c>
      <c r="D174" s="36">
        <f>SUM('Cleaned Data'!R174+'Cleaned Data'!S174+'Cleaned Data'!T174)</f>
        <v>401.5</v>
      </c>
      <c r="E174" s="36">
        <f>SUM('Cleaned Data'!X174+'Cleaned Data'!Z174+'Cleaned Data'!AB174)</f>
        <v>372.20000000000005</v>
      </c>
      <c r="F174" s="36">
        <f>SUM('Cleaned Data'!D174:P174)</f>
        <v>1757.2</v>
      </c>
      <c r="G174" s="36">
        <f>SUM('Cleaned Data'!V174+'Cleaned Data'!Y174)</f>
        <v>242.6</v>
      </c>
      <c r="H174" s="36">
        <f>SUM('Cleaned Data'!U174+'Cleaned Data'!W174+'Cleaned Data'!AA174)</f>
        <v>390.79999999999995</v>
      </c>
      <c r="I174" s="36">
        <f>SUM('Cleaned Data'!AC174+'Cleaned Data'!Z174+'Cleaned Data'!Q174)</f>
        <v>391.20000000000005</v>
      </c>
      <c r="J174" s="36">
        <v>130.4</v>
      </c>
    </row>
    <row r="175" spans="1:10" x14ac:dyDescent="0.3">
      <c r="A175" s="2" t="s">
        <v>34</v>
      </c>
      <c r="B175" s="2">
        <v>2017</v>
      </c>
      <c r="C175" s="2" t="s">
        <v>31</v>
      </c>
      <c r="D175" s="36">
        <f>SUM('Cleaned Data'!R175+'Cleaned Data'!S175+'Cleaned Data'!T175)</f>
        <v>402.4</v>
      </c>
      <c r="E175" s="36">
        <f>SUM('Cleaned Data'!X175+'Cleaned Data'!Z175+'Cleaned Data'!AB175)</f>
        <v>373</v>
      </c>
      <c r="F175" s="36">
        <f>SUM('Cleaned Data'!D175:P175)</f>
        <v>1743.5999999999997</v>
      </c>
      <c r="G175" s="36">
        <f>SUM('Cleaned Data'!V175+'Cleaned Data'!Y175)</f>
        <v>243.8</v>
      </c>
      <c r="H175" s="36">
        <f>SUM('Cleaned Data'!U175+'Cleaned Data'!W175+'Cleaned Data'!AA175)</f>
        <v>392.3</v>
      </c>
      <c r="I175" s="36">
        <f>SUM('Cleaned Data'!AC175+'Cleaned Data'!Z175+'Cleaned Data'!Q175)</f>
        <v>392.40000000000003</v>
      </c>
      <c r="J175" s="36">
        <v>130.30000000000001</v>
      </c>
    </row>
    <row r="176" spans="1:10" x14ac:dyDescent="0.3">
      <c r="A176" s="2" t="s">
        <v>34</v>
      </c>
      <c r="B176" s="2">
        <v>2017</v>
      </c>
      <c r="C176" s="2" t="s">
        <v>35</v>
      </c>
      <c r="D176" s="36">
        <f>SUM('Cleaned Data'!R176+'Cleaned Data'!S176+'Cleaned Data'!T176)</f>
        <v>403</v>
      </c>
      <c r="E176" s="36">
        <f>SUM('Cleaned Data'!X176+'Cleaned Data'!Z176+'Cleaned Data'!AB176)</f>
        <v>374.6</v>
      </c>
      <c r="F176" s="36">
        <f>SUM('Cleaned Data'!D176:P176)</f>
        <v>1738.9</v>
      </c>
      <c r="G176" s="36">
        <f>SUM('Cleaned Data'!V176+'Cleaned Data'!Y176)</f>
        <v>245.3</v>
      </c>
      <c r="H176" s="36">
        <f>SUM('Cleaned Data'!U176+'Cleaned Data'!W176+'Cleaned Data'!AA176)</f>
        <v>393.6</v>
      </c>
      <c r="I176" s="36">
        <f>SUM('Cleaned Data'!AC176+'Cleaned Data'!Z176+'Cleaned Data'!Q176)</f>
        <v>393.79999999999995</v>
      </c>
      <c r="J176" s="36">
        <v>130.6</v>
      </c>
    </row>
    <row r="177" spans="1:10" x14ac:dyDescent="0.3">
      <c r="A177" s="2" t="s">
        <v>34</v>
      </c>
      <c r="B177" s="2">
        <v>2017</v>
      </c>
      <c r="C177" s="2" t="s">
        <v>36</v>
      </c>
      <c r="D177" s="36">
        <f>SUM('Cleaned Data'!R177+'Cleaned Data'!S177+'Cleaned Data'!T177)</f>
        <v>404.29999999999995</v>
      </c>
      <c r="E177" s="36">
        <f>SUM('Cleaned Data'!X177+'Cleaned Data'!Z177+'Cleaned Data'!AB177)</f>
        <v>375.4</v>
      </c>
      <c r="F177" s="36">
        <f>SUM('Cleaned Data'!D177:P177)</f>
        <v>1736.4</v>
      </c>
      <c r="G177" s="36">
        <f>SUM('Cleaned Data'!V177+'Cleaned Data'!Y177)</f>
        <v>246.7</v>
      </c>
      <c r="H177" s="36">
        <f>SUM('Cleaned Data'!U177+'Cleaned Data'!W177+'Cleaned Data'!AA177)</f>
        <v>395</v>
      </c>
      <c r="I177" s="36">
        <f>SUM('Cleaned Data'!AC177+'Cleaned Data'!Z177+'Cleaned Data'!Q177)</f>
        <v>395.2</v>
      </c>
      <c r="J177" s="36">
        <v>130.9</v>
      </c>
    </row>
    <row r="178" spans="1:10" x14ac:dyDescent="0.3">
      <c r="A178" s="2" t="s">
        <v>34</v>
      </c>
      <c r="B178" s="2">
        <v>2017</v>
      </c>
      <c r="C178" s="2" t="s">
        <v>37</v>
      </c>
      <c r="D178" s="36">
        <f>SUM('Cleaned Data'!R178+'Cleaned Data'!S178+'Cleaned Data'!T178)</f>
        <v>406.1</v>
      </c>
      <c r="E178" s="36">
        <f>SUM('Cleaned Data'!X178+'Cleaned Data'!Z178+'Cleaned Data'!AB178)</f>
        <v>376.29999999999995</v>
      </c>
      <c r="F178" s="36">
        <f>SUM('Cleaned Data'!D178:P178)</f>
        <v>1737.2000000000003</v>
      </c>
      <c r="G178" s="36">
        <f>SUM('Cleaned Data'!V178+'Cleaned Data'!Y178)</f>
        <v>246.4</v>
      </c>
      <c r="H178" s="36">
        <f>SUM('Cleaned Data'!U178+'Cleaned Data'!W178+'Cleaned Data'!AA178)</f>
        <v>396.6</v>
      </c>
      <c r="I178" s="36">
        <f>SUM('Cleaned Data'!AC178+'Cleaned Data'!Z178+'Cleaned Data'!Q178)</f>
        <v>395.6</v>
      </c>
      <c r="J178" s="36">
        <v>131.1</v>
      </c>
    </row>
    <row r="179" spans="1:10" x14ac:dyDescent="0.3">
      <c r="A179" s="2" t="s">
        <v>34</v>
      </c>
      <c r="B179" s="2">
        <v>2017</v>
      </c>
      <c r="C179" s="2" t="s">
        <v>38</v>
      </c>
      <c r="D179" s="36">
        <f>SUM('Cleaned Data'!R179+'Cleaned Data'!S179+'Cleaned Data'!T179)</f>
        <v>406.8</v>
      </c>
      <c r="E179" s="36">
        <f>SUM('Cleaned Data'!X179+'Cleaned Data'!Z179+'Cleaned Data'!AB179)</f>
        <v>377.1</v>
      </c>
      <c r="F179" s="36">
        <f>SUM('Cleaned Data'!D179:P179)</f>
        <v>1739.2</v>
      </c>
      <c r="G179" s="36">
        <f>SUM('Cleaned Data'!V179+'Cleaned Data'!Y179)</f>
        <v>246.10000000000002</v>
      </c>
      <c r="H179" s="36">
        <f>SUM('Cleaned Data'!U179+'Cleaned Data'!W179+'Cleaned Data'!AA179)</f>
        <v>397.8</v>
      </c>
      <c r="I179" s="36">
        <f>SUM('Cleaned Data'!AC179+'Cleaned Data'!Z179+'Cleaned Data'!Q179)</f>
        <v>397.2</v>
      </c>
      <c r="J179" s="36">
        <v>131.4</v>
      </c>
    </row>
    <row r="180" spans="1:10" x14ac:dyDescent="0.3">
      <c r="A180" s="2" t="s">
        <v>34</v>
      </c>
      <c r="B180" s="2">
        <v>2017</v>
      </c>
      <c r="C180" s="2" t="s">
        <v>39</v>
      </c>
      <c r="D180" s="36">
        <f>SUM('Cleaned Data'!R180+'Cleaned Data'!S180+'Cleaned Data'!T180)</f>
        <v>407.7</v>
      </c>
      <c r="E180" s="36">
        <f>SUM('Cleaned Data'!X180+'Cleaned Data'!Z180+'Cleaned Data'!AB180)</f>
        <v>377.8</v>
      </c>
      <c r="F180" s="36">
        <f>SUM('Cleaned Data'!D180:P180)</f>
        <v>1754.6</v>
      </c>
      <c r="G180" s="36">
        <f>SUM('Cleaned Data'!V180+'Cleaned Data'!Y180)</f>
        <v>245.3</v>
      </c>
      <c r="H180" s="36">
        <f>SUM('Cleaned Data'!U180+'Cleaned Data'!W180+'Cleaned Data'!AA180)</f>
        <v>398</v>
      </c>
      <c r="I180" s="36">
        <f>SUM('Cleaned Data'!AC180+'Cleaned Data'!Z180+'Cleaned Data'!Q180)</f>
        <v>397.9</v>
      </c>
      <c r="J180" s="36">
        <v>132</v>
      </c>
    </row>
    <row r="181" spans="1:10" x14ac:dyDescent="0.3">
      <c r="A181" s="2" t="s">
        <v>34</v>
      </c>
      <c r="B181" s="2">
        <v>2017</v>
      </c>
      <c r="C181" s="2" t="s">
        <v>40</v>
      </c>
      <c r="D181" s="36">
        <f>SUM('Cleaned Data'!R181+'Cleaned Data'!S181+'Cleaned Data'!T181)</f>
        <v>409.7</v>
      </c>
      <c r="E181" s="36">
        <f>SUM('Cleaned Data'!X181+'Cleaned Data'!Z181+'Cleaned Data'!AB181)</f>
        <v>379.6</v>
      </c>
      <c r="F181" s="36">
        <f>SUM('Cleaned Data'!D181:P181)</f>
        <v>1789.8</v>
      </c>
      <c r="G181" s="36">
        <f>SUM('Cleaned Data'!V181+'Cleaned Data'!Y181)</f>
        <v>245.4</v>
      </c>
      <c r="H181" s="36">
        <f>SUM('Cleaned Data'!U181+'Cleaned Data'!W181+'Cleaned Data'!AA181)</f>
        <v>401.3</v>
      </c>
      <c r="I181" s="36">
        <f>SUM('Cleaned Data'!AC181+'Cleaned Data'!Z181+'Cleaned Data'!Q181)</f>
        <v>400.7</v>
      </c>
      <c r="J181" s="36">
        <v>134.19999999999999</v>
      </c>
    </row>
    <row r="182" spans="1:10" x14ac:dyDescent="0.3">
      <c r="A182" s="2" t="s">
        <v>34</v>
      </c>
      <c r="B182" s="2">
        <v>2017</v>
      </c>
      <c r="C182" s="2" t="s">
        <v>41</v>
      </c>
      <c r="D182" s="36">
        <f>SUM('Cleaned Data'!R182+'Cleaned Data'!S182+'Cleaned Data'!T182)</f>
        <v>412.6</v>
      </c>
      <c r="E182" s="36">
        <f>SUM('Cleaned Data'!X182+'Cleaned Data'!Z182+'Cleaned Data'!AB182)</f>
        <v>382</v>
      </c>
      <c r="F182" s="36">
        <f>SUM('Cleaned Data'!D182:P182)</f>
        <v>1804.6999999999998</v>
      </c>
      <c r="G182" s="36">
        <f>SUM('Cleaned Data'!V182+'Cleaned Data'!Y182)</f>
        <v>247.10000000000002</v>
      </c>
      <c r="H182" s="36">
        <f>SUM('Cleaned Data'!U182+'Cleaned Data'!W182+'Cleaned Data'!AA182)</f>
        <v>404.80000000000007</v>
      </c>
      <c r="I182" s="36">
        <f>SUM('Cleaned Data'!AC182+'Cleaned Data'!Z182+'Cleaned Data'!Q182)</f>
        <v>403.9</v>
      </c>
      <c r="J182" s="36">
        <v>135.4</v>
      </c>
    </row>
    <row r="183" spans="1:10" x14ac:dyDescent="0.3">
      <c r="A183" s="2" t="s">
        <v>34</v>
      </c>
      <c r="B183" s="2">
        <v>2017</v>
      </c>
      <c r="C183" s="2" t="s">
        <v>42</v>
      </c>
      <c r="D183" s="36">
        <f>SUM('Cleaned Data'!R183+'Cleaned Data'!S183+'Cleaned Data'!T183)</f>
        <v>414.5</v>
      </c>
      <c r="E183" s="36">
        <f>SUM('Cleaned Data'!X183+'Cleaned Data'!Z183+'Cleaned Data'!AB183)</f>
        <v>384.2</v>
      </c>
      <c r="F183" s="36">
        <f>SUM('Cleaned Data'!D183:P183)</f>
        <v>1791.1999999999998</v>
      </c>
      <c r="G183" s="36">
        <f>SUM('Cleaned Data'!V183+'Cleaned Data'!Y183)</f>
        <v>249.3</v>
      </c>
      <c r="H183" s="36">
        <f>SUM('Cleaned Data'!U183+'Cleaned Data'!W183+'Cleaned Data'!AA183)</f>
        <v>406.4</v>
      </c>
      <c r="I183" s="36">
        <f>SUM('Cleaned Data'!AC183+'Cleaned Data'!Z183+'Cleaned Data'!Q183)</f>
        <v>406.20000000000005</v>
      </c>
      <c r="J183" s="36">
        <v>135.19999999999999</v>
      </c>
    </row>
    <row r="184" spans="1:10" x14ac:dyDescent="0.3">
      <c r="A184" s="2" t="s">
        <v>34</v>
      </c>
      <c r="B184" s="2">
        <v>2017</v>
      </c>
      <c r="C184" s="2" t="s">
        <v>43</v>
      </c>
      <c r="D184" s="36">
        <f>SUM('Cleaned Data'!R184+'Cleaned Data'!S184+'Cleaned Data'!T184)</f>
        <v>416.90000000000003</v>
      </c>
      <c r="E184" s="36">
        <f>SUM('Cleaned Data'!X184+'Cleaned Data'!Z184+'Cleaned Data'!AB184)</f>
        <v>385.90000000000003</v>
      </c>
      <c r="F184" s="36">
        <f>SUM('Cleaned Data'!D184:P184)</f>
        <v>1801.2999999999997</v>
      </c>
      <c r="G184" s="36">
        <f>SUM('Cleaned Data'!V184+'Cleaned Data'!Y184)</f>
        <v>250</v>
      </c>
      <c r="H184" s="36">
        <f>SUM('Cleaned Data'!U184+'Cleaned Data'!W184+'Cleaned Data'!AA184)</f>
        <v>408.79999999999995</v>
      </c>
      <c r="I184" s="36">
        <f>SUM('Cleaned Data'!AC184+'Cleaned Data'!Z184+'Cleaned Data'!Q184)</f>
        <v>407.70000000000005</v>
      </c>
      <c r="J184" s="36">
        <v>136.1</v>
      </c>
    </row>
    <row r="185" spans="1:10" x14ac:dyDescent="0.3">
      <c r="A185" s="2" t="s">
        <v>34</v>
      </c>
      <c r="B185" s="2">
        <v>2017</v>
      </c>
      <c r="C185" s="2" t="s">
        <v>45</v>
      </c>
      <c r="D185" s="36">
        <f>SUM('Cleaned Data'!R185+'Cleaned Data'!S185+'Cleaned Data'!T185)</f>
        <v>419.6</v>
      </c>
      <c r="E185" s="36">
        <f>SUM('Cleaned Data'!X185+'Cleaned Data'!Z185+'Cleaned Data'!AB185)</f>
        <v>388.3</v>
      </c>
      <c r="F185" s="36">
        <f>SUM('Cleaned Data'!D185:P185)</f>
        <v>1829.8</v>
      </c>
      <c r="G185" s="36">
        <f>SUM('Cleaned Data'!V185+'Cleaned Data'!Y185)</f>
        <v>253.60000000000002</v>
      </c>
      <c r="H185" s="36">
        <f>SUM('Cleaned Data'!U185+'Cleaned Data'!W185+'Cleaned Data'!AA185)</f>
        <v>411.6</v>
      </c>
      <c r="I185" s="36">
        <f>SUM('Cleaned Data'!AC185+'Cleaned Data'!Z185+'Cleaned Data'!Q185)</f>
        <v>410.5</v>
      </c>
      <c r="J185" s="36">
        <v>137.6</v>
      </c>
    </row>
    <row r="186" spans="1:10" x14ac:dyDescent="0.3">
      <c r="A186" s="2" t="s">
        <v>34</v>
      </c>
      <c r="B186" s="2">
        <v>2017</v>
      </c>
      <c r="C186" s="2" t="s">
        <v>46</v>
      </c>
      <c r="D186" s="36">
        <f>SUM('Cleaned Data'!R186+'Cleaned Data'!S186+'Cleaned Data'!T186)</f>
        <v>420.2</v>
      </c>
      <c r="E186" s="36">
        <f>SUM('Cleaned Data'!X186+'Cleaned Data'!Z186+'Cleaned Data'!AB186)</f>
        <v>388.6</v>
      </c>
      <c r="F186" s="36">
        <f>SUM('Cleaned Data'!D186:P186)</f>
        <v>1815.4999999999998</v>
      </c>
      <c r="G186" s="36">
        <f>SUM('Cleaned Data'!V186+'Cleaned Data'!Y186)</f>
        <v>255.1</v>
      </c>
      <c r="H186" s="36">
        <f>SUM('Cleaned Data'!U186+'Cleaned Data'!W186+'Cleaned Data'!AA186)</f>
        <v>412.29999999999995</v>
      </c>
      <c r="I186" s="36">
        <f>SUM('Cleaned Data'!AC186+'Cleaned Data'!Z186+'Cleaned Data'!Q186)</f>
        <v>411.8</v>
      </c>
      <c r="J186" s="36">
        <v>137.19999999999999</v>
      </c>
    </row>
    <row r="187" spans="1:10" x14ac:dyDescent="0.3">
      <c r="A187" s="2" t="s">
        <v>34</v>
      </c>
      <c r="B187" s="2">
        <v>2018</v>
      </c>
      <c r="C187" s="2" t="s">
        <v>31</v>
      </c>
      <c r="D187" s="36">
        <f>SUM('Cleaned Data'!R187+'Cleaned Data'!S187+'Cleaned Data'!T187)</f>
        <v>421.3</v>
      </c>
      <c r="E187" s="36">
        <f>SUM('Cleaned Data'!X187+'Cleaned Data'!Z187+'Cleaned Data'!AB187)</f>
        <v>390.3</v>
      </c>
      <c r="F187" s="36">
        <f>SUM('Cleaned Data'!D187:P187)</f>
        <v>1800.3000000000002</v>
      </c>
      <c r="G187" s="36">
        <f>SUM('Cleaned Data'!V187+'Cleaned Data'!Y187)</f>
        <v>255.89999999999998</v>
      </c>
      <c r="H187" s="36">
        <f>SUM('Cleaned Data'!U187+'Cleaned Data'!W187+'Cleaned Data'!AA187)</f>
        <v>414.3</v>
      </c>
      <c r="I187" s="36">
        <f>SUM('Cleaned Data'!AC187+'Cleaned Data'!Z187+'Cleaned Data'!Q187)</f>
        <v>413.49999999999994</v>
      </c>
      <c r="J187" s="36">
        <v>136.9</v>
      </c>
    </row>
    <row r="188" spans="1:10" x14ac:dyDescent="0.3">
      <c r="A188" s="2" t="s">
        <v>34</v>
      </c>
      <c r="B188" s="2">
        <v>2018</v>
      </c>
      <c r="C188" s="2" t="s">
        <v>35</v>
      </c>
      <c r="D188" s="36">
        <f>SUM('Cleaned Data'!R188+'Cleaned Data'!S188+'Cleaned Data'!T188)</f>
        <v>422</v>
      </c>
      <c r="E188" s="36">
        <f>SUM('Cleaned Data'!X188+'Cleaned Data'!Z188+'Cleaned Data'!AB188)</f>
        <v>391.40000000000003</v>
      </c>
      <c r="F188" s="36">
        <f>SUM('Cleaned Data'!D188:P188)</f>
        <v>1780.8999999999996</v>
      </c>
      <c r="G188" s="36">
        <f>SUM('Cleaned Data'!V188+'Cleaned Data'!Y188)</f>
        <v>256.89999999999998</v>
      </c>
      <c r="H188" s="36">
        <f>SUM('Cleaned Data'!U188+'Cleaned Data'!W188+'Cleaned Data'!AA188)</f>
        <v>415.5</v>
      </c>
      <c r="I188" s="36">
        <f>SUM('Cleaned Data'!AC188+'Cleaned Data'!Z188+'Cleaned Data'!Q188)</f>
        <v>414.4</v>
      </c>
      <c r="J188" s="36">
        <v>136.4</v>
      </c>
    </row>
    <row r="189" spans="1:10" x14ac:dyDescent="0.3">
      <c r="A189" s="2" t="s">
        <v>34</v>
      </c>
      <c r="B189" s="2">
        <v>2018</v>
      </c>
      <c r="C189" s="2" t="s">
        <v>36</v>
      </c>
      <c r="D189" s="36">
        <f>SUM('Cleaned Data'!R189+'Cleaned Data'!S189+'Cleaned Data'!T189)</f>
        <v>423.6</v>
      </c>
      <c r="E189" s="36">
        <f>SUM('Cleaned Data'!X189+'Cleaned Data'!Z189+'Cleaned Data'!AB189)</f>
        <v>392.90000000000003</v>
      </c>
      <c r="F189" s="36">
        <f>SUM('Cleaned Data'!D189:P189)</f>
        <v>1776.5</v>
      </c>
      <c r="G189" s="36">
        <f>SUM('Cleaned Data'!V189+'Cleaned Data'!Y189)</f>
        <v>257.5</v>
      </c>
      <c r="H189" s="36">
        <f>SUM('Cleaned Data'!U189+'Cleaned Data'!W189+'Cleaned Data'!AA189)</f>
        <v>417.40000000000003</v>
      </c>
      <c r="I189" s="36">
        <f>SUM('Cleaned Data'!AC189+'Cleaned Data'!Z189+'Cleaned Data'!Q189)</f>
        <v>417.00000000000006</v>
      </c>
      <c r="J189" s="36">
        <v>136.5</v>
      </c>
    </row>
    <row r="190" spans="1:10" x14ac:dyDescent="0.3">
      <c r="A190" s="2" t="s">
        <v>34</v>
      </c>
      <c r="B190" s="2">
        <v>2018</v>
      </c>
      <c r="C190" s="2" t="s">
        <v>37</v>
      </c>
      <c r="D190" s="36">
        <f>SUM('Cleaned Data'!R190+'Cleaned Data'!S190+'Cleaned Data'!T190)</f>
        <v>426</v>
      </c>
      <c r="E190" s="36">
        <f>SUM('Cleaned Data'!X190+'Cleaned Data'!Z190+'Cleaned Data'!AB190)</f>
        <v>395.7</v>
      </c>
      <c r="F190" s="36">
        <f>SUM('Cleaned Data'!D190:P190)</f>
        <v>1777.7</v>
      </c>
      <c r="G190" s="36">
        <f>SUM('Cleaned Data'!V190+'Cleaned Data'!Y190)</f>
        <v>258.39999999999998</v>
      </c>
      <c r="H190" s="36">
        <f>SUM('Cleaned Data'!U190+'Cleaned Data'!W190+'Cleaned Data'!AA190)</f>
        <v>420.9</v>
      </c>
      <c r="I190" s="36">
        <f>SUM('Cleaned Data'!AC190+'Cleaned Data'!Z190+'Cleaned Data'!Q190)</f>
        <v>419.5</v>
      </c>
      <c r="J190" s="36">
        <v>137.1</v>
      </c>
    </row>
    <row r="191" spans="1:10" x14ac:dyDescent="0.3">
      <c r="A191" s="2" t="s">
        <v>34</v>
      </c>
      <c r="B191" s="2">
        <v>2018</v>
      </c>
      <c r="C191" s="2" t="s">
        <v>38</v>
      </c>
      <c r="D191" s="36">
        <f>SUM('Cleaned Data'!R191+'Cleaned Data'!S191+'Cleaned Data'!T191)</f>
        <v>428.09999999999997</v>
      </c>
      <c r="E191" s="36">
        <f>SUM('Cleaned Data'!X191+'Cleaned Data'!Z191+'Cleaned Data'!AB191)</f>
        <v>397.70000000000005</v>
      </c>
      <c r="F191" s="36">
        <f>SUM('Cleaned Data'!D191:P191)</f>
        <v>1780.8999999999999</v>
      </c>
      <c r="G191" s="36">
        <f>SUM('Cleaned Data'!V191+'Cleaned Data'!Y191)</f>
        <v>259.8</v>
      </c>
      <c r="H191" s="36">
        <f>SUM('Cleaned Data'!U191+'Cleaned Data'!W191+'Cleaned Data'!AA191)</f>
        <v>422.70000000000005</v>
      </c>
      <c r="I191" s="36">
        <f>SUM('Cleaned Data'!AC191+'Cleaned Data'!Z191+'Cleaned Data'!Q191)</f>
        <v>421.79999999999995</v>
      </c>
      <c r="J191" s="36">
        <v>137.80000000000001</v>
      </c>
    </row>
    <row r="192" spans="1:10" x14ac:dyDescent="0.3">
      <c r="A192" s="2" t="s">
        <v>34</v>
      </c>
      <c r="B192" s="2">
        <v>2018</v>
      </c>
      <c r="C192" s="2" t="s">
        <v>39</v>
      </c>
      <c r="D192" s="36">
        <f>SUM('Cleaned Data'!R192+'Cleaned Data'!S192+'Cleaned Data'!T192)</f>
        <v>429.7</v>
      </c>
      <c r="E192" s="36">
        <f>SUM('Cleaned Data'!X192+'Cleaned Data'!Z192+'Cleaned Data'!AB192)</f>
        <v>398.9</v>
      </c>
      <c r="F192" s="36">
        <f>SUM('Cleaned Data'!D192:P192)</f>
        <v>1795.1000000000001</v>
      </c>
      <c r="G192" s="36">
        <f>SUM('Cleaned Data'!V192+'Cleaned Data'!Y192)</f>
        <v>261.8</v>
      </c>
      <c r="H192" s="36">
        <f>SUM('Cleaned Data'!U192+'Cleaned Data'!W192+'Cleaned Data'!AA192)</f>
        <v>423.2</v>
      </c>
      <c r="I192" s="36">
        <f>SUM('Cleaned Data'!AC192+'Cleaned Data'!Z192+'Cleaned Data'!Q192)</f>
        <v>423.5</v>
      </c>
      <c r="J192" s="36">
        <v>138.5</v>
      </c>
    </row>
    <row r="193" spans="1:10" x14ac:dyDescent="0.3">
      <c r="A193" s="2" t="s">
        <v>34</v>
      </c>
      <c r="B193" s="2">
        <v>2018</v>
      </c>
      <c r="C193" s="2" t="s">
        <v>40</v>
      </c>
      <c r="D193" s="36">
        <f>SUM('Cleaned Data'!R193+'Cleaned Data'!S193+'Cleaned Data'!T193)</f>
        <v>430.80000000000007</v>
      </c>
      <c r="E193" s="36">
        <f>SUM('Cleaned Data'!X193+'Cleaned Data'!Z193+'Cleaned Data'!AB193)</f>
        <v>400.20000000000005</v>
      </c>
      <c r="F193" s="36">
        <f>SUM('Cleaned Data'!D193:P193)</f>
        <v>1816.4</v>
      </c>
      <c r="G193" s="36">
        <f>SUM('Cleaned Data'!V193+'Cleaned Data'!Y193)</f>
        <v>263.29999999999995</v>
      </c>
      <c r="H193" s="36">
        <f>SUM('Cleaned Data'!U193+'Cleaned Data'!W193+'Cleaned Data'!AA193)</f>
        <v>426.9</v>
      </c>
      <c r="I193" s="36">
        <f>SUM('Cleaned Data'!AC193+'Cleaned Data'!Z193+'Cleaned Data'!Q193)</f>
        <v>423.79999999999995</v>
      </c>
      <c r="J193" s="36">
        <v>139.80000000000001</v>
      </c>
    </row>
    <row r="194" spans="1:10" x14ac:dyDescent="0.3">
      <c r="A194" s="2" t="s">
        <v>34</v>
      </c>
      <c r="B194" s="2">
        <v>2018</v>
      </c>
      <c r="C194" s="2" t="s">
        <v>41</v>
      </c>
      <c r="D194" s="36">
        <f>SUM('Cleaned Data'!R194+'Cleaned Data'!S194+'Cleaned Data'!T194)</f>
        <v>432.20000000000005</v>
      </c>
      <c r="E194" s="36">
        <f>SUM('Cleaned Data'!X194+'Cleaned Data'!Z194+'Cleaned Data'!AB194)</f>
        <v>401.4</v>
      </c>
      <c r="F194" s="36">
        <f>SUM('Cleaned Data'!D194:P194)</f>
        <v>1819.1000000000001</v>
      </c>
      <c r="G194" s="36">
        <f>SUM('Cleaned Data'!V194+'Cleaned Data'!Y194)</f>
        <v>265.2</v>
      </c>
      <c r="H194" s="36">
        <f>SUM('Cleaned Data'!U194+'Cleaned Data'!W194+'Cleaned Data'!AA194)</f>
        <v>430</v>
      </c>
      <c r="I194" s="36">
        <f>SUM('Cleaned Data'!AC194+'Cleaned Data'!Z194+'Cleaned Data'!Q194)</f>
        <v>425.4</v>
      </c>
      <c r="J194" s="36">
        <v>140.4</v>
      </c>
    </row>
    <row r="195" spans="1:10" x14ac:dyDescent="0.3">
      <c r="A195" s="2" t="s">
        <v>34</v>
      </c>
      <c r="B195" s="2">
        <v>2018</v>
      </c>
      <c r="C195" s="2" t="s">
        <v>42</v>
      </c>
      <c r="D195" s="36">
        <f>SUM('Cleaned Data'!R195+'Cleaned Data'!S195+'Cleaned Data'!T195)</f>
        <v>433.29999999999995</v>
      </c>
      <c r="E195" s="36">
        <f>SUM('Cleaned Data'!X195+'Cleaned Data'!Z195+'Cleaned Data'!AB195)</f>
        <v>403.79999999999995</v>
      </c>
      <c r="F195" s="36">
        <f>SUM('Cleaned Data'!D195:P195)</f>
        <v>1800.3</v>
      </c>
      <c r="G195" s="36">
        <f>SUM('Cleaned Data'!V195+'Cleaned Data'!Y195)</f>
        <v>268.3</v>
      </c>
      <c r="H195" s="36">
        <f>SUM('Cleaned Data'!U195+'Cleaned Data'!W195+'Cleaned Data'!AA195)</f>
        <v>431.2</v>
      </c>
      <c r="I195" s="36">
        <f>SUM('Cleaned Data'!AC195+'Cleaned Data'!Z195+'Cleaned Data'!Q195)</f>
        <v>428.4</v>
      </c>
      <c r="J195" s="36">
        <v>140.19999999999999</v>
      </c>
    </row>
    <row r="196" spans="1:10" x14ac:dyDescent="0.3">
      <c r="A196" s="2" t="s">
        <v>34</v>
      </c>
      <c r="B196" s="2">
        <v>2018</v>
      </c>
      <c r="C196" s="2" t="s">
        <v>43</v>
      </c>
      <c r="D196" s="36">
        <f>SUM('Cleaned Data'!R196+'Cleaned Data'!S196+'Cleaned Data'!T196)</f>
        <v>434</v>
      </c>
      <c r="E196" s="36">
        <f>SUM('Cleaned Data'!X196+'Cleaned Data'!Z196+'Cleaned Data'!AB196)</f>
        <v>410.6</v>
      </c>
      <c r="F196" s="36">
        <f>SUM('Cleaned Data'!D196:P196)</f>
        <v>1797</v>
      </c>
      <c r="G196" s="36">
        <f>SUM('Cleaned Data'!V196+'Cleaned Data'!Y196)</f>
        <v>270.8</v>
      </c>
      <c r="H196" s="36">
        <f>SUM('Cleaned Data'!U196+'Cleaned Data'!W196+'Cleaned Data'!AA196)</f>
        <v>436.90000000000003</v>
      </c>
      <c r="I196" s="36">
        <f>SUM('Cleaned Data'!AC196+'Cleaned Data'!Z196+'Cleaned Data'!Q196)</f>
        <v>435.4</v>
      </c>
      <c r="J196" s="36">
        <v>140.80000000000001</v>
      </c>
    </row>
    <row r="197" spans="1:10" x14ac:dyDescent="0.3">
      <c r="A197" s="2" t="s">
        <v>34</v>
      </c>
      <c r="B197" s="2">
        <v>2018</v>
      </c>
      <c r="C197" s="2" t="s">
        <v>45</v>
      </c>
      <c r="D197" s="36">
        <f>SUM('Cleaned Data'!R197+'Cleaned Data'!S197+'Cleaned Data'!T197)</f>
        <v>433.8</v>
      </c>
      <c r="E197" s="36">
        <f>SUM('Cleaned Data'!X197+'Cleaned Data'!Z197+'Cleaned Data'!AB197)</f>
        <v>410.6</v>
      </c>
      <c r="F197" s="36">
        <f>SUM('Cleaned Data'!D197:P197)</f>
        <v>1796.4</v>
      </c>
      <c r="G197" s="36">
        <f>SUM('Cleaned Data'!V197+'Cleaned Data'!Y197)</f>
        <v>270.60000000000002</v>
      </c>
      <c r="H197" s="36">
        <f>SUM('Cleaned Data'!U197+'Cleaned Data'!W197+'Cleaned Data'!AA197)</f>
        <v>436.90000000000003</v>
      </c>
      <c r="I197" s="36">
        <f>SUM('Cleaned Data'!AC197+'Cleaned Data'!Z197+'Cleaned Data'!Q197)</f>
        <v>435.4</v>
      </c>
      <c r="J197" s="36">
        <v>140.80000000000001</v>
      </c>
    </row>
    <row r="198" spans="1:10" x14ac:dyDescent="0.3">
      <c r="A198" s="2" t="s">
        <v>34</v>
      </c>
      <c r="B198" s="2">
        <v>2018</v>
      </c>
      <c r="C198" s="2" t="s">
        <v>46</v>
      </c>
      <c r="D198" s="36">
        <f>SUM('Cleaned Data'!R198+'Cleaned Data'!S198+'Cleaned Data'!T198)</f>
        <v>434.3</v>
      </c>
      <c r="E198" s="36">
        <f>SUM('Cleaned Data'!X198+'Cleaned Data'!Z198+'Cleaned Data'!AB198)</f>
        <v>413.90000000000003</v>
      </c>
      <c r="F198" s="36">
        <f>SUM('Cleaned Data'!D198:P198)</f>
        <v>1782.8999999999996</v>
      </c>
      <c r="G198" s="36">
        <f>SUM('Cleaned Data'!V198+'Cleaned Data'!Y198)</f>
        <v>266.29999999999995</v>
      </c>
      <c r="H198" s="36">
        <f>SUM('Cleaned Data'!U198+'Cleaned Data'!W198+'Cleaned Data'!AA198)</f>
        <v>439.79999999999995</v>
      </c>
      <c r="I198" s="36">
        <f>SUM('Cleaned Data'!AC198+'Cleaned Data'!Z198+'Cleaned Data'!Q198)</f>
        <v>436.6</v>
      </c>
      <c r="J198" s="36">
        <v>140.1</v>
      </c>
    </row>
    <row r="199" spans="1:10" x14ac:dyDescent="0.3">
      <c r="A199" s="2" t="s">
        <v>34</v>
      </c>
      <c r="B199" s="2">
        <v>2019</v>
      </c>
      <c r="C199" s="2" t="s">
        <v>31</v>
      </c>
      <c r="D199" s="36">
        <f>SUM('Cleaned Data'!R199+'Cleaned Data'!S199+'Cleaned Data'!T199)</f>
        <v>433</v>
      </c>
      <c r="E199" s="36">
        <f>SUM('Cleaned Data'!X199+'Cleaned Data'!Z199+'Cleaned Data'!AB199)</f>
        <v>414.59999999999997</v>
      </c>
      <c r="F199" s="36">
        <f>SUM('Cleaned Data'!D199:P199)</f>
        <v>1773.6999999999998</v>
      </c>
      <c r="G199" s="36">
        <f>SUM('Cleaned Data'!V199+'Cleaned Data'!Y199)</f>
        <v>262.8</v>
      </c>
      <c r="H199" s="36">
        <f>SUM('Cleaned Data'!U199+'Cleaned Data'!W199+'Cleaned Data'!AA199)</f>
        <v>441.49999999999994</v>
      </c>
      <c r="I199" s="36">
        <f>SUM('Cleaned Data'!AC199+'Cleaned Data'!Z199+'Cleaned Data'!Q199)</f>
        <v>436.8</v>
      </c>
      <c r="J199" s="36">
        <v>139.6</v>
      </c>
    </row>
    <row r="200" spans="1:10" x14ac:dyDescent="0.3">
      <c r="A200" s="2" t="s">
        <v>34</v>
      </c>
      <c r="B200" s="2">
        <v>2019</v>
      </c>
      <c r="C200" s="2" t="s">
        <v>35</v>
      </c>
      <c r="D200" s="36">
        <f>SUM('Cleaned Data'!R200+'Cleaned Data'!S200+'Cleaned Data'!T200)</f>
        <v>433.9</v>
      </c>
      <c r="E200" s="36">
        <f>SUM('Cleaned Data'!X200+'Cleaned Data'!Z200+'Cleaned Data'!AB200)</f>
        <v>416.79999999999995</v>
      </c>
      <c r="F200" s="36">
        <f>SUM('Cleaned Data'!D200:P200)</f>
        <v>1777.3</v>
      </c>
      <c r="G200" s="36">
        <f>SUM('Cleaned Data'!V200+'Cleaned Data'!Y200)</f>
        <v>262.3</v>
      </c>
      <c r="H200" s="36">
        <f>SUM('Cleaned Data'!U200+'Cleaned Data'!W200+'Cleaned Data'!AA200)</f>
        <v>442.5</v>
      </c>
      <c r="I200" s="36">
        <f>SUM('Cleaned Data'!AC200+'Cleaned Data'!Z200+'Cleaned Data'!Q200)</f>
        <v>437.9</v>
      </c>
      <c r="J200" s="36">
        <v>139.9</v>
      </c>
    </row>
    <row r="201" spans="1:10" x14ac:dyDescent="0.3">
      <c r="A201" s="2" t="s">
        <v>34</v>
      </c>
      <c r="B201" s="2">
        <v>2019</v>
      </c>
      <c r="C201" s="2" t="s">
        <v>36</v>
      </c>
      <c r="D201" s="36">
        <f>SUM('Cleaned Data'!R201+'Cleaned Data'!S201+'Cleaned Data'!T201)</f>
        <v>434.5</v>
      </c>
      <c r="E201" s="36">
        <f>SUM('Cleaned Data'!X201+'Cleaned Data'!Z201+'Cleaned Data'!AB201)</f>
        <v>417.29999999999995</v>
      </c>
      <c r="F201" s="36">
        <f>SUM('Cleaned Data'!D201:P201)</f>
        <v>1783.2</v>
      </c>
      <c r="G201" s="36">
        <f>SUM('Cleaned Data'!V201+'Cleaned Data'!Y201)</f>
        <v>264.29999999999995</v>
      </c>
      <c r="H201" s="36">
        <f>SUM('Cleaned Data'!U201+'Cleaned Data'!W201+'Cleaned Data'!AA201)</f>
        <v>443.1</v>
      </c>
      <c r="I201" s="36">
        <f>SUM('Cleaned Data'!AC201+'Cleaned Data'!Z201+'Cleaned Data'!Q201)</f>
        <v>438.9</v>
      </c>
      <c r="J201" s="36">
        <v>140.4</v>
      </c>
    </row>
    <row r="202" spans="1:10" x14ac:dyDescent="0.3">
      <c r="A202" s="2" t="s">
        <v>34</v>
      </c>
      <c r="B202" s="2">
        <v>2019</v>
      </c>
      <c r="C202" s="2" t="s">
        <v>37</v>
      </c>
      <c r="D202" s="36">
        <f>SUM('Cleaned Data'!R202+'Cleaned Data'!S202+'Cleaned Data'!T202)</f>
        <v>436.25</v>
      </c>
      <c r="E202" s="36">
        <f>SUM('Cleaned Data'!X202+'Cleaned Data'!Z202+'Cleaned Data'!AB202)</f>
        <v>420.4</v>
      </c>
      <c r="F202" s="36">
        <f>SUM('Cleaned Data'!D202:P202)</f>
        <v>1823.8</v>
      </c>
      <c r="G202" s="36">
        <f>SUM('Cleaned Data'!V202+'Cleaned Data'!Y202)</f>
        <v>265.5</v>
      </c>
      <c r="H202" s="36">
        <f>SUM('Cleaned Data'!U202+'Cleaned Data'!W202+'Cleaned Data'!AA202)</f>
        <v>445.55</v>
      </c>
      <c r="I202" s="36">
        <f>SUM('Cleaned Data'!AC202+'Cleaned Data'!Z202+'Cleaned Data'!Q202)</f>
        <v>442.29999999999995</v>
      </c>
      <c r="J202" s="36">
        <f t="shared" ref="J202" si="1">AVERAGE(J203:J204)</f>
        <v>142.44999999999999</v>
      </c>
    </row>
    <row r="203" spans="1:10" x14ac:dyDescent="0.3">
      <c r="A203" s="2" t="s">
        <v>34</v>
      </c>
      <c r="B203" s="2">
        <v>2019</v>
      </c>
      <c r="C203" s="2" t="s">
        <v>38</v>
      </c>
      <c r="D203" s="36">
        <f>SUM('Cleaned Data'!R203+'Cleaned Data'!S203+'Cleaned Data'!T203)</f>
        <v>436.1</v>
      </c>
      <c r="E203" s="36">
        <f>SUM('Cleaned Data'!X203+'Cleaned Data'!Z203+'Cleaned Data'!AB203)</f>
        <v>419.5</v>
      </c>
      <c r="F203" s="36">
        <f>SUM('Cleaned Data'!D203:P203)</f>
        <v>1812.4000000000003</v>
      </c>
      <c r="G203" s="36">
        <f>SUM('Cleaned Data'!V203+'Cleaned Data'!Y203)</f>
        <v>265.20000000000005</v>
      </c>
      <c r="H203" s="36">
        <f>SUM('Cleaned Data'!U203+'Cleaned Data'!W203+'Cleaned Data'!AA203)</f>
        <v>445.4</v>
      </c>
      <c r="I203" s="36">
        <f>SUM('Cleaned Data'!AC203+'Cleaned Data'!Z203+'Cleaned Data'!Q203)</f>
        <v>441.5</v>
      </c>
      <c r="J203" s="36">
        <v>142</v>
      </c>
    </row>
    <row r="204" spans="1:10" x14ac:dyDescent="0.3">
      <c r="A204" s="2" t="s">
        <v>34</v>
      </c>
      <c r="B204" s="2">
        <v>2019</v>
      </c>
      <c r="C204" s="2" t="s">
        <v>39</v>
      </c>
      <c r="D204" s="36">
        <f>SUM('Cleaned Data'!R204+'Cleaned Data'!S204+'Cleaned Data'!T204)</f>
        <v>436.4</v>
      </c>
      <c r="E204" s="36">
        <f>SUM('Cleaned Data'!X204+'Cleaned Data'!Z204+'Cleaned Data'!AB204)</f>
        <v>421.3</v>
      </c>
      <c r="F204" s="36">
        <f>SUM('Cleaned Data'!D204:P204)</f>
        <v>1835.2</v>
      </c>
      <c r="G204" s="36">
        <f>SUM('Cleaned Data'!V204+'Cleaned Data'!Y204)</f>
        <v>265.79999999999995</v>
      </c>
      <c r="H204" s="36">
        <f>SUM('Cleaned Data'!U204+'Cleaned Data'!W204+'Cleaned Data'!AA204)</f>
        <v>445.70000000000005</v>
      </c>
      <c r="I204" s="36">
        <f>SUM('Cleaned Data'!AC204+'Cleaned Data'!Z204+'Cleaned Data'!Q204)</f>
        <v>443.1</v>
      </c>
      <c r="J204" s="36">
        <v>142.9</v>
      </c>
    </row>
    <row r="205" spans="1:10" x14ac:dyDescent="0.3">
      <c r="A205" s="2" t="s">
        <v>34</v>
      </c>
      <c r="B205" s="2">
        <v>2019</v>
      </c>
      <c r="C205" s="2" t="s">
        <v>40</v>
      </c>
      <c r="D205" s="36">
        <f>SUM('Cleaned Data'!R205+'Cleaned Data'!S205+'Cleaned Data'!T205)</f>
        <v>437</v>
      </c>
      <c r="E205" s="36">
        <f>SUM('Cleaned Data'!X205+'Cleaned Data'!Z205+'Cleaned Data'!AB205)</f>
        <v>424.09999999999997</v>
      </c>
      <c r="F205" s="36">
        <f>SUM('Cleaned Data'!D205:P205)</f>
        <v>1859</v>
      </c>
      <c r="G205" s="36">
        <f>SUM('Cleaned Data'!V205+'Cleaned Data'!Y205)</f>
        <v>264.89999999999998</v>
      </c>
      <c r="H205" s="36">
        <f>SUM('Cleaned Data'!U205+'Cleaned Data'!W205+'Cleaned Data'!AA205)</f>
        <v>448.79999999999995</v>
      </c>
      <c r="I205" s="36">
        <f>SUM('Cleaned Data'!AC205+'Cleaned Data'!Z205+'Cleaned Data'!Q205)</f>
        <v>445.2</v>
      </c>
      <c r="J205" s="36">
        <v>144.19999999999999</v>
      </c>
    </row>
    <row r="206" spans="1:10" x14ac:dyDescent="0.3">
      <c r="A206" s="2" t="s">
        <v>34</v>
      </c>
      <c r="B206" s="2">
        <v>2019</v>
      </c>
      <c r="C206" s="2" t="s">
        <v>41</v>
      </c>
      <c r="D206" s="36">
        <f>SUM('Cleaned Data'!R206+'Cleaned Data'!S206+'Cleaned Data'!T206)</f>
        <v>437.6</v>
      </c>
      <c r="E206" s="36">
        <f>SUM('Cleaned Data'!X206+'Cleaned Data'!Z206+'Cleaned Data'!AB206)</f>
        <v>427.79999999999995</v>
      </c>
      <c r="F206" s="36">
        <f>SUM('Cleaned Data'!D206:P206)</f>
        <v>1868.3</v>
      </c>
      <c r="G206" s="36">
        <f>SUM('Cleaned Data'!V206+'Cleaned Data'!Y206)</f>
        <v>264.3</v>
      </c>
      <c r="H206" s="36">
        <f>SUM('Cleaned Data'!U206+'Cleaned Data'!W206+'Cleaned Data'!AA206)</f>
        <v>451</v>
      </c>
      <c r="I206" s="36">
        <f>SUM('Cleaned Data'!AC206+'Cleaned Data'!Z206+'Cleaned Data'!Q206)</f>
        <v>446.90000000000003</v>
      </c>
      <c r="J206" s="36">
        <v>145</v>
      </c>
    </row>
    <row r="207" spans="1:10" x14ac:dyDescent="0.3">
      <c r="A207" s="2" t="s">
        <v>34</v>
      </c>
      <c r="B207" s="2">
        <v>2019</v>
      </c>
      <c r="C207" s="2" t="s">
        <v>42</v>
      </c>
      <c r="D207" s="36">
        <f>SUM('Cleaned Data'!R207+'Cleaned Data'!S207+'Cleaned Data'!T207)</f>
        <v>437.69999999999993</v>
      </c>
      <c r="E207" s="36">
        <f>SUM('Cleaned Data'!X207+'Cleaned Data'!Z207+'Cleaned Data'!AB207)</f>
        <v>430</v>
      </c>
      <c r="F207" s="36">
        <f>SUM('Cleaned Data'!D207:P207)</f>
        <v>1879.6</v>
      </c>
      <c r="G207" s="36">
        <f>SUM('Cleaned Data'!V207+'Cleaned Data'!Y207)</f>
        <v>265.29999999999995</v>
      </c>
      <c r="H207" s="36">
        <f>SUM('Cleaned Data'!U207+'Cleaned Data'!W207+'Cleaned Data'!AA207)</f>
        <v>451.99999999999994</v>
      </c>
      <c r="I207" s="36">
        <f>SUM('Cleaned Data'!AC207+'Cleaned Data'!Z207+'Cleaned Data'!Q207)</f>
        <v>448.5</v>
      </c>
      <c r="J207" s="36">
        <v>145.80000000000001</v>
      </c>
    </row>
    <row r="208" spans="1:10" x14ac:dyDescent="0.3">
      <c r="A208" s="2" t="s">
        <v>34</v>
      </c>
      <c r="B208" s="2">
        <v>2019</v>
      </c>
      <c r="C208" s="2" t="s">
        <v>43</v>
      </c>
      <c r="D208" s="36">
        <f>SUM('Cleaned Data'!R208+'Cleaned Data'!S208+'Cleaned Data'!T208)</f>
        <v>438.40000000000003</v>
      </c>
      <c r="E208" s="36">
        <f>SUM('Cleaned Data'!X208+'Cleaned Data'!Z208+'Cleaned Data'!AB208)</f>
        <v>431.1</v>
      </c>
      <c r="F208" s="36">
        <f>SUM('Cleaned Data'!D208:P208)</f>
        <v>1907.8999999999999</v>
      </c>
      <c r="G208" s="36">
        <f>SUM('Cleaned Data'!V208+'Cleaned Data'!Y208)</f>
        <v>266.89999999999998</v>
      </c>
      <c r="H208" s="36">
        <f>SUM('Cleaned Data'!U208+'Cleaned Data'!W208+'Cleaned Data'!AA208)</f>
        <v>453.4</v>
      </c>
      <c r="I208" s="36">
        <f>SUM('Cleaned Data'!AC208+'Cleaned Data'!Z208+'Cleaned Data'!Q208)</f>
        <v>449.79999999999995</v>
      </c>
      <c r="J208" s="36">
        <v>147.19999999999999</v>
      </c>
    </row>
    <row r="209" spans="1:10" x14ac:dyDescent="0.3">
      <c r="A209" s="2" t="s">
        <v>34</v>
      </c>
      <c r="B209" s="2">
        <v>2019</v>
      </c>
      <c r="C209" s="2" t="s">
        <v>45</v>
      </c>
      <c r="D209" s="36">
        <f>SUM('Cleaned Data'!R209+'Cleaned Data'!S209+'Cleaned Data'!T209)</f>
        <v>439.5</v>
      </c>
      <c r="E209" s="36">
        <f>SUM('Cleaned Data'!X209+'Cleaned Data'!Z209+'Cleaned Data'!AB209)</f>
        <v>432.3</v>
      </c>
      <c r="F209" s="36">
        <f>SUM('Cleaned Data'!D209:P209)</f>
        <v>1933.3000000000002</v>
      </c>
      <c r="G209" s="36">
        <f>SUM('Cleaned Data'!V209+'Cleaned Data'!Y209)</f>
        <v>268.89999999999998</v>
      </c>
      <c r="H209" s="36">
        <f>SUM('Cleaned Data'!U209+'Cleaned Data'!W209+'Cleaned Data'!AA209)</f>
        <v>454.3</v>
      </c>
      <c r="I209" s="36">
        <f>SUM('Cleaned Data'!AC209+'Cleaned Data'!Z209+'Cleaned Data'!Q209)</f>
        <v>451.29999999999995</v>
      </c>
      <c r="J209" s="36">
        <v>148.6</v>
      </c>
    </row>
    <row r="210" spans="1:10" x14ac:dyDescent="0.3">
      <c r="A210" s="2" t="s">
        <v>34</v>
      </c>
      <c r="B210" s="2">
        <v>2019</v>
      </c>
      <c r="C210" s="2" t="s">
        <v>46</v>
      </c>
      <c r="D210" s="36">
        <f>SUM('Cleaned Data'!R210+'Cleaned Data'!S210+'Cleaned Data'!T210)</f>
        <v>440.6</v>
      </c>
      <c r="E210" s="36">
        <f>SUM('Cleaned Data'!X210+'Cleaned Data'!Z210+'Cleaned Data'!AB210)</f>
        <v>433.1</v>
      </c>
      <c r="F210" s="36">
        <f>SUM('Cleaned Data'!D210:P210)</f>
        <v>1968.7</v>
      </c>
      <c r="G210" s="36">
        <f>SUM('Cleaned Data'!V210+'Cleaned Data'!Y210)</f>
        <v>273.5</v>
      </c>
      <c r="H210" s="36">
        <f>SUM('Cleaned Data'!U210+'Cleaned Data'!W210+'Cleaned Data'!AA210)</f>
        <v>454.3</v>
      </c>
      <c r="I210" s="36">
        <f>SUM('Cleaned Data'!AC210+'Cleaned Data'!Z210+'Cleaned Data'!Q210)</f>
        <v>453.3</v>
      </c>
      <c r="J210" s="36">
        <v>150.4</v>
      </c>
    </row>
    <row r="211" spans="1:10" x14ac:dyDescent="0.3">
      <c r="A211" s="2" t="s">
        <v>34</v>
      </c>
      <c r="B211" s="2">
        <v>2020</v>
      </c>
      <c r="C211" s="2" t="s">
        <v>31</v>
      </c>
      <c r="D211" s="36">
        <f>SUM('Cleaned Data'!R211+'Cleaned Data'!S211+'Cleaned Data'!T211)</f>
        <v>441.2</v>
      </c>
      <c r="E211" s="36">
        <f>SUM('Cleaned Data'!X211+'Cleaned Data'!Z211+'Cleaned Data'!AB211)</f>
        <v>436.3</v>
      </c>
      <c r="F211" s="36">
        <f>SUM('Cleaned Data'!D211:P211)</f>
        <v>1960.6</v>
      </c>
      <c r="G211" s="36">
        <f>SUM('Cleaned Data'!V211+'Cleaned Data'!Y211)</f>
        <v>275.5</v>
      </c>
      <c r="H211" s="36">
        <f>SUM('Cleaned Data'!U211+'Cleaned Data'!W211+'Cleaned Data'!AA211)</f>
        <v>456.20000000000005</v>
      </c>
      <c r="I211" s="36">
        <f>SUM('Cleaned Data'!AC211+'Cleaned Data'!Z211+'Cleaned Data'!Q211)</f>
        <v>455.40000000000003</v>
      </c>
      <c r="J211" s="36">
        <v>150.19999999999999</v>
      </c>
    </row>
    <row r="212" spans="1:10" x14ac:dyDescent="0.3">
      <c r="A212" s="2" t="s">
        <v>34</v>
      </c>
      <c r="B212" s="2">
        <v>2020</v>
      </c>
      <c r="C212" s="2" t="s">
        <v>35</v>
      </c>
      <c r="D212" s="36">
        <f>SUM('Cleaned Data'!R212+'Cleaned Data'!S212+'Cleaned Data'!T212)</f>
        <v>442</v>
      </c>
      <c r="E212" s="36">
        <f>SUM('Cleaned Data'!X212+'Cleaned Data'!Z212+'Cleaned Data'!AB212)</f>
        <v>438.29999999999995</v>
      </c>
      <c r="F212" s="36">
        <f>SUM('Cleaned Data'!D212:P212)</f>
        <v>1930.9999999999998</v>
      </c>
      <c r="G212" s="36">
        <f>SUM('Cleaned Data'!V212+'Cleaned Data'!Y212)</f>
        <v>277.5</v>
      </c>
      <c r="H212" s="36">
        <f>SUM('Cleaned Data'!U212+'Cleaned Data'!W212+'Cleaned Data'!AA212)</f>
        <v>457.40000000000003</v>
      </c>
      <c r="I212" s="36">
        <f>SUM('Cleaned Data'!AC212+'Cleaned Data'!Z212+'Cleaned Data'!Q212)</f>
        <v>456.9</v>
      </c>
      <c r="J212" s="36">
        <v>149.1</v>
      </c>
    </row>
    <row r="213" spans="1:10" x14ac:dyDescent="0.3">
      <c r="A213" s="2" t="s">
        <v>34</v>
      </c>
      <c r="B213" s="2">
        <v>2020</v>
      </c>
      <c r="C213" s="2" t="s">
        <v>36</v>
      </c>
      <c r="D213" s="36">
        <f>SUM('Cleaned Data'!R213+'Cleaned Data'!S213+'Cleaned Data'!T213)</f>
        <v>442.90000000000003</v>
      </c>
      <c r="E213" s="36">
        <f>SUM('Cleaned Data'!X213+'Cleaned Data'!Z213+'Cleaned Data'!AB213)</f>
        <v>441.2</v>
      </c>
      <c r="F213" s="36">
        <f>SUM('Cleaned Data'!D213:P213)</f>
        <v>1915.7</v>
      </c>
      <c r="G213" s="36">
        <f>SUM('Cleaned Data'!V213+'Cleaned Data'!Y213)</f>
        <v>278.8</v>
      </c>
      <c r="H213" s="36">
        <f>SUM('Cleaned Data'!U213+'Cleaned Data'!W213+'Cleaned Data'!AA213)</f>
        <v>457</v>
      </c>
      <c r="I213" s="36">
        <f>SUM('Cleaned Data'!AC213+'Cleaned Data'!Z213+'Cleaned Data'!Q213)</f>
        <v>458.7</v>
      </c>
      <c r="J213" s="36">
        <v>148.6</v>
      </c>
    </row>
    <row r="214" spans="1:10" x14ac:dyDescent="0.3">
      <c r="A214" s="2" t="s">
        <v>34</v>
      </c>
      <c r="B214" s="2">
        <v>2020</v>
      </c>
      <c r="C214" s="2" t="s">
        <v>37</v>
      </c>
      <c r="D214" s="36">
        <f>SUM('Cleaned Data'!R214+'Cleaned Data'!S214+'Cleaned Data'!T214)</f>
        <v>448.29999999999995</v>
      </c>
      <c r="E214" s="36">
        <f>SUM('Cleaned Data'!X214+'Cleaned Data'!Z214+'Cleaned Data'!AB214)</f>
        <v>450.6</v>
      </c>
      <c r="F214" s="36">
        <f>SUM('Cleaned Data'!D214:P214)</f>
        <v>1997.6999999999998</v>
      </c>
      <c r="G214" s="36">
        <f>SUM('Cleaned Data'!V214+'Cleaned Data'!Y214)</f>
        <v>279.10000000000002</v>
      </c>
      <c r="H214" s="36">
        <f>SUM('Cleaned Data'!U214+'Cleaned Data'!W214+'Cleaned Data'!AA214)</f>
        <v>458.4</v>
      </c>
      <c r="I214" s="36">
        <f>SUM('Cleaned Data'!AC214+'Cleaned Data'!Z214+'Cleaned Data'!Q214)</f>
        <v>478.8</v>
      </c>
      <c r="J214" s="36">
        <v>151.80000000000001</v>
      </c>
    </row>
    <row r="215" spans="1:10" x14ac:dyDescent="0.3">
      <c r="A215" s="2" t="s">
        <v>34</v>
      </c>
      <c r="B215" s="2">
        <v>2020</v>
      </c>
      <c r="C215" s="2" t="s">
        <v>38</v>
      </c>
      <c r="D215" s="36">
        <f>SUM('Cleaned Data'!R215+'Cleaned Data'!S215+'Cleaned Data'!T215)</f>
        <v>448.29999999999995</v>
      </c>
      <c r="E215" s="36">
        <f>SUM('Cleaned Data'!X215+'Cleaned Data'!Z215+'Cleaned Data'!AB215)</f>
        <v>454.30000000000007</v>
      </c>
      <c r="F215" s="36">
        <f>SUM('Cleaned Data'!D215:P215)</f>
        <v>1827.3000000000002</v>
      </c>
      <c r="G215" s="36">
        <f>SUM('Cleaned Data'!V215+'Cleaned Data'!Y215)</f>
        <v>276.89999999999998</v>
      </c>
      <c r="H215" s="36">
        <f>SUM('Cleaned Data'!U215+'Cleaned Data'!W215+'Cleaned Data'!AA215)</f>
        <v>457.5</v>
      </c>
      <c r="I215" s="36">
        <f>SUM('Cleaned Data'!AC215+'Cleaned Data'!Z215+'Cleaned Data'!Q215)</f>
        <v>478.8</v>
      </c>
      <c r="J215" s="36">
        <v>151.80000000000001</v>
      </c>
    </row>
    <row r="216" spans="1:10" x14ac:dyDescent="0.3">
      <c r="A216" s="2" t="s">
        <v>34</v>
      </c>
      <c r="B216" s="2">
        <v>2020</v>
      </c>
      <c r="C216" s="2" t="s">
        <v>39</v>
      </c>
      <c r="D216" s="36">
        <f>SUM('Cleaned Data'!R216+'Cleaned Data'!S216+'Cleaned Data'!T216)</f>
        <v>448.29999999999995</v>
      </c>
      <c r="E216" s="36">
        <f>SUM('Cleaned Data'!X216+'Cleaned Data'!Z216+'Cleaned Data'!AB216)</f>
        <v>454.30000000000007</v>
      </c>
      <c r="F216" s="36">
        <f>SUM('Cleaned Data'!D216:P216)</f>
        <v>1983.8000000000002</v>
      </c>
      <c r="G216" s="36">
        <f>SUM('Cleaned Data'!V216+'Cleaned Data'!Y216)</f>
        <v>276.89999999999998</v>
      </c>
      <c r="H216" s="36">
        <f>SUM('Cleaned Data'!U216+'Cleaned Data'!W216+'Cleaned Data'!AA216)</f>
        <v>457.5</v>
      </c>
      <c r="I216" s="36">
        <f>SUM('Cleaned Data'!AC216+'Cleaned Data'!Z216+'Cleaned Data'!Q216)</f>
        <v>478.8</v>
      </c>
      <c r="J216" s="36">
        <v>151.80000000000001</v>
      </c>
    </row>
    <row r="217" spans="1:10" x14ac:dyDescent="0.3">
      <c r="A217" s="2" t="s">
        <v>34</v>
      </c>
      <c r="B217" s="2">
        <v>2020</v>
      </c>
      <c r="C217" s="2" t="s">
        <v>40</v>
      </c>
      <c r="D217" s="36">
        <f>SUM('Cleaned Data'!R217+'Cleaned Data'!S217+'Cleaned Data'!T217)</f>
        <v>448.29999999999995</v>
      </c>
      <c r="E217" s="36">
        <f>SUM('Cleaned Data'!X217+'Cleaned Data'!Z217+'Cleaned Data'!AB217)</f>
        <v>454.30000000000007</v>
      </c>
      <c r="F217" s="36">
        <f>SUM('Cleaned Data'!D217:P217)</f>
        <v>1983.8000000000002</v>
      </c>
      <c r="G217" s="36">
        <f>SUM('Cleaned Data'!V217+'Cleaned Data'!Y217)</f>
        <v>276.89999999999998</v>
      </c>
      <c r="H217" s="36">
        <f>SUM('Cleaned Data'!U217+'Cleaned Data'!W217+'Cleaned Data'!AA217)</f>
        <v>457.5</v>
      </c>
      <c r="I217" s="36">
        <f>SUM('Cleaned Data'!AC217+'Cleaned Data'!Z217+'Cleaned Data'!Q217)</f>
        <v>478.8</v>
      </c>
      <c r="J217" s="36">
        <v>151.80000000000001</v>
      </c>
    </row>
    <row r="218" spans="1:10" x14ac:dyDescent="0.3">
      <c r="A218" s="2" t="s">
        <v>34</v>
      </c>
      <c r="B218" s="2">
        <v>2020</v>
      </c>
      <c r="C218" s="2" t="s">
        <v>41</v>
      </c>
      <c r="D218" s="36">
        <f>SUM('Cleaned Data'!R218+'Cleaned Data'!S218+'Cleaned Data'!T218)</f>
        <v>448.2</v>
      </c>
      <c r="E218" s="36">
        <f>SUM('Cleaned Data'!X218+'Cleaned Data'!Z218+'Cleaned Data'!AB218)</f>
        <v>455.3</v>
      </c>
      <c r="F218" s="36">
        <f>SUM('Cleaned Data'!D218:P218)</f>
        <v>2011.1</v>
      </c>
      <c r="G218" s="36">
        <f>SUM('Cleaned Data'!V218+'Cleaned Data'!Y218)</f>
        <v>281.5</v>
      </c>
      <c r="H218" s="36">
        <f>SUM('Cleaned Data'!U218+'Cleaned Data'!W218+'Cleaned Data'!AA218)</f>
        <v>462.4</v>
      </c>
      <c r="I218" s="36">
        <f>SUM('Cleaned Data'!AC218+'Cleaned Data'!Z218+'Cleaned Data'!Q218)</f>
        <v>477.6</v>
      </c>
      <c r="J218" s="36">
        <v>153.9</v>
      </c>
    </row>
    <row r="219" spans="1:10" x14ac:dyDescent="0.3">
      <c r="A219" s="2" t="s">
        <v>34</v>
      </c>
      <c r="B219" s="2">
        <v>2020</v>
      </c>
      <c r="C219" s="2" t="s">
        <v>42</v>
      </c>
      <c r="D219" s="36">
        <f>SUM('Cleaned Data'!R219+'Cleaned Data'!S219+'Cleaned Data'!T219)</f>
        <v>449.70000000000005</v>
      </c>
      <c r="E219" s="36">
        <f>SUM('Cleaned Data'!X219+'Cleaned Data'!Z219+'Cleaned Data'!AB219)</f>
        <v>460.6</v>
      </c>
      <c r="F219" s="36">
        <f>SUM('Cleaned Data'!D219:P219)</f>
        <v>2022.4</v>
      </c>
      <c r="G219" s="36">
        <f>SUM('Cleaned Data'!V219+'Cleaned Data'!Y219)</f>
        <v>282.5</v>
      </c>
      <c r="H219" s="36">
        <f>SUM('Cleaned Data'!U219+'Cleaned Data'!W219+'Cleaned Data'!AA219)</f>
        <v>462.5</v>
      </c>
      <c r="I219" s="36">
        <f>SUM('Cleaned Data'!AC219+'Cleaned Data'!Z219+'Cleaned Data'!Q219)</f>
        <v>481</v>
      </c>
      <c r="J219" s="36">
        <v>154.69999999999999</v>
      </c>
    </row>
    <row r="220" spans="1:10" x14ac:dyDescent="0.3">
      <c r="A220" s="2" t="s">
        <v>34</v>
      </c>
      <c r="B220" s="2">
        <v>2020</v>
      </c>
      <c r="C220" s="2" t="s">
        <v>43</v>
      </c>
      <c r="D220" s="36">
        <f>SUM('Cleaned Data'!R220+'Cleaned Data'!S220+'Cleaned Data'!T220)</f>
        <v>450.59999999999997</v>
      </c>
      <c r="E220" s="36">
        <f>SUM('Cleaned Data'!X220+'Cleaned Data'!Z220+'Cleaned Data'!AB220)</f>
        <v>459.8</v>
      </c>
      <c r="F220" s="36">
        <f>SUM('Cleaned Data'!D220:P220)</f>
        <v>2062.1000000000004</v>
      </c>
      <c r="G220" s="36">
        <f>SUM('Cleaned Data'!V220+'Cleaned Data'!Y220)</f>
        <v>283.7</v>
      </c>
      <c r="H220" s="36">
        <f>SUM('Cleaned Data'!U220+'Cleaned Data'!W220+'Cleaned Data'!AA220)</f>
        <v>463.7</v>
      </c>
      <c r="I220" s="36">
        <f>SUM('Cleaned Data'!AC220+'Cleaned Data'!Z220+'Cleaned Data'!Q220)</f>
        <v>481.2</v>
      </c>
      <c r="J220" s="36">
        <v>156.4</v>
      </c>
    </row>
    <row r="221" spans="1:10" x14ac:dyDescent="0.3">
      <c r="A221" s="2" t="s">
        <v>34</v>
      </c>
      <c r="B221" s="2">
        <v>2020</v>
      </c>
      <c r="C221" s="2" t="s">
        <v>45</v>
      </c>
      <c r="D221" s="36">
        <f>SUM('Cleaned Data'!R221+'Cleaned Data'!S221+'Cleaned Data'!T221)</f>
        <v>452.00000000000006</v>
      </c>
      <c r="E221" s="36">
        <f>SUM('Cleaned Data'!X221+'Cleaned Data'!Z221+'Cleaned Data'!AB221)</f>
        <v>462.5</v>
      </c>
      <c r="F221" s="36">
        <f>SUM('Cleaned Data'!D221:P221)</f>
        <v>2106.6999999999998</v>
      </c>
      <c r="G221" s="36">
        <f>SUM('Cleaned Data'!V221+'Cleaned Data'!Y221)</f>
        <v>284</v>
      </c>
      <c r="H221" s="36">
        <f>SUM('Cleaned Data'!U221+'Cleaned Data'!W221+'Cleaned Data'!AA221)</f>
        <v>465.79999999999995</v>
      </c>
      <c r="I221" s="36">
        <f>SUM('Cleaned Data'!AC221+'Cleaned Data'!Z221+'Cleaned Data'!Q221)</f>
        <v>483.90000000000003</v>
      </c>
      <c r="J221" s="36">
        <v>158.4</v>
      </c>
    </row>
    <row r="222" spans="1:10" x14ac:dyDescent="0.3">
      <c r="A222" s="2" t="s">
        <v>34</v>
      </c>
      <c r="B222" s="2">
        <v>2020</v>
      </c>
      <c r="C222" s="2" t="s">
        <v>46</v>
      </c>
      <c r="D222" s="36">
        <f>SUM('Cleaned Data'!R222+'Cleaned Data'!S222+'Cleaned Data'!T222)</f>
        <v>454</v>
      </c>
      <c r="E222" s="36">
        <f>SUM('Cleaned Data'!X222+'Cleaned Data'!Z222+'Cleaned Data'!AB222)</f>
        <v>463.9</v>
      </c>
      <c r="F222" s="36">
        <f>SUM('Cleaned Data'!D222:P222)</f>
        <v>2116.6</v>
      </c>
      <c r="G222" s="36">
        <f>SUM('Cleaned Data'!V222+'Cleaned Data'!Y222)</f>
        <v>285.29999999999995</v>
      </c>
      <c r="H222" s="36">
        <f>SUM('Cleaned Data'!U222+'Cleaned Data'!W222+'Cleaned Data'!AA222)</f>
        <v>467.5</v>
      </c>
      <c r="I222" s="36">
        <f>SUM('Cleaned Data'!AC222+'Cleaned Data'!Z222+'Cleaned Data'!Q222)</f>
        <v>485.1</v>
      </c>
      <c r="J222" s="36">
        <v>158.9</v>
      </c>
    </row>
    <row r="223" spans="1:10" x14ac:dyDescent="0.3">
      <c r="A223" s="2" t="s">
        <v>34</v>
      </c>
      <c r="B223" s="2">
        <v>2021</v>
      </c>
      <c r="C223" s="2" t="s">
        <v>31</v>
      </c>
      <c r="D223" s="36">
        <f>SUM('Cleaned Data'!R223+'Cleaned Data'!S223+'Cleaned Data'!T223)</f>
        <v>455.8</v>
      </c>
      <c r="E223" s="36">
        <f>SUM('Cleaned Data'!X223+'Cleaned Data'!Z223+'Cleaned Data'!AB223)</f>
        <v>465.7</v>
      </c>
      <c r="F223" s="36">
        <f>SUM('Cleaned Data'!D223:P223)</f>
        <v>2079.6999999999998</v>
      </c>
      <c r="G223" s="36">
        <f>SUM('Cleaned Data'!V223+'Cleaned Data'!Y223)</f>
        <v>289.8</v>
      </c>
      <c r="H223" s="36">
        <f>SUM('Cleaned Data'!U223+'Cleaned Data'!W223+'Cleaned Data'!AA223)</f>
        <v>466.9</v>
      </c>
      <c r="I223" s="36">
        <f>SUM('Cleaned Data'!AC223+'Cleaned Data'!Z223+'Cleaned Data'!Q223)</f>
        <v>488</v>
      </c>
      <c r="J223" s="36">
        <v>157.30000000000001</v>
      </c>
    </row>
    <row r="224" spans="1:10" x14ac:dyDescent="0.3">
      <c r="A224" s="2" t="s">
        <v>34</v>
      </c>
      <c r="B224" s="2">
        <v>2021</v>
      </c>
      <c r="C224" s="2" t="s">
        <v>35</v>
      </c>
      <c r="D224" s="36">
        <f>SUM('Cleaned Data'!R224+'Cleaned Data'!S224+'Cleaned Data'!T224)</f>
        <v>460.40000000000003</v>
      </c>
      <c r="E224" s="36">
        <f>SUM('Cleaned Data'!X224+'Cleaned Data'!Z224+'Cleaned Data'!AB224)</f>
        <v>468.6</v>
      </c>
      <c r="F224" s="36">
        <f>SUM('Cleaned Data'!D224:P224)</f>
        <v>2035.3000000000002</v>
      </c>
      <c r="G224" s="36">
        <f>SUM('Cleaned Data'!V224+'Cleaned Data'!Y224)</f>
        <v>297.5</v>
      </c>
      <c r="H224" s="36">
        <f>SUM('Cleaned Data'!U224+'Cleaned Data'!W224+'Cleaned Data'!AA224)</f>
        <v>470.20000000000005</v>
      </c>
      <c r="I224" s="36">
        <f>SUM('Cleaned Data'!AC224+'Cleaned Data'!Z224+'Cleaned Data'!Q224)</f>
        <v>493.2</v>
      </c>
      <c r="J224" s="36">
        <v>156.6</v>
      </c>
    </row>
    <row r="225" spans="1:10" x14ac:dyDescent="0.3">
      <c r="A225" s="2" t="s">
        <v>34</v>
      </c>
      <c r="B225" s="2">
        <v>2021</v>
      </c>
      <c r="C225" s="2" t="s">
        <v>36</v>
      </c>
      <c r="D225" s="36">
        <f>SUM('Cleaned Data'!R225+'Cleaned Data'!S225+'Cleaned Data'!T225)</f>
        <v>462.1</v>
      </c>
      <c r="E225" s="36">
        <f>SUM('Cleaned Data'!X225+'Cleaned Data'!Z225+'Cleaned Data'!AB225)</f>
        <v>468.09999999999997</v>
      </c>
      <c r="F225" s="36">
        <f>SUM('Cleaned Data'!D225:P225)</f>
        <v>2030.3999999999999</v>
      </c>
      <c r="G225" s="36">
        <f>SUM('Cleaned Data'!V225+'Cleaned Data'!Y225)</f>
        <v>301.7</v>
      </c>
      <c r="H225" s="36">
        <f>SUM('Cleaned Data'!U225+'Cleaned Data'!W225+'Cleaned Data'!AA225)</f>
        <v>471.3</v>
      </c>
      <c r="I225" s="36">
        <f>SUM('Cleaned Data'!AC225+'Cleaned Data'!Z225+'Cleaned Data'!Q225)</f>
        <v>494.5</v>
      </c>
      <c r="J225" s="36">
        <v>156.80000000000001</v>
      </c>
    </row>
    <row r="226" spans="1:10" x14ac:dyDescent="0.3">
      <c r="A226" s="2" t="s">
        <v>34</v>
      </c>
      <c r="B226" s="2">
        <v>2021</v>
      </c>
      <c r="C226" s="2" t="s">
        <v>37</v>
      </c>
      <c r="D226" s="36">
        <f>SUM('Cleaned Data'!R226+'Cleaned Data'!S226+'Cleaned Data'!T226)</f>
        <v>464.6</v>
      </c>
      <c r="E226" s="36">
        <f>SUM('Cleaned Data'!X226+'Cleaned Data'!Z226+'Cleaned Data'!AB226)</f>
        <v>470.9</v>
      </c>
      <c r="F226" s="36">
        <f>SUM('Cleaned Data'!D226:P226)</f>
        <v>2049.3999999999996</v>
      </c>
      <c r="G226" s="36">
        <f>SUM('Cleaned Data'!V226+'Cleaned Data'!Y226)</f>
        <v>302.2</v>
      </c>
      <c r="H226" s="36">
        <f>SUM('Cleaned Data'!U226+'Cleaned Data'!W226+'Cleaned Data'!AA226)</f>
        <v>473.50000000000006</v>
      </c>
      <c r="I226" s="36">
        <f>SUM('Cleaned Data'!AC226+'Cleaned Data'!Z226+'Cleaned Data'!Q226)</f>
        <v>496.40000000000003</v>
      </c>
      <c r="J226" s="36">
        <v>157.80000000000001</v>
      </c>
    </row>
    <row r="227" spans="1:10" x14ac:dyDescent="0.3">
      <c r="A227" s="2" t="s">
        <v>34</v>
      </c>
      <c r="B227" s="2">
        <v>2021</v>
      </c>
      <c r="C227" s="2" t="s">
        <v>38</v>
      </c>
      <c r="D227" s="36">
        <f>SUM('Cleaned Data'!R227+'Cleaned Data'!S227+'Cleaned Data'!T227)</f>
        <v>474.29999999999995</v>
      </c>
      <c r="E227" s="36">
        <f>SUM('Cleaned Data'!X227+'Cleaned Data'!Z227+'Cleaned Data'!AB227)</f>
        <v>480.20000000000005</v>
      </c>
      <c r="F227" s="36">
        <f>SUM('Cleaned Data'!D227:P227)</f>
        <v>2083.1000000000004</v>
      </c>
      <c r="G227" s="36">
        <f>SUM('Cleaned Data'!V227+'Cleaned Data'!Y227)</f>
        <v>308.3</v>
      </c>
      <c r="H227" s="36">
        <f>SUM('Cleaned Data'!U227+'Cleaned Data'!W227+'Cleaned Data'!AA227)</f>
        <v>477.49999999999994</v>
      </c>
      <c r="I227" s="36">
        <f>SUM('Cleaned Data'!AC227+'Cleaned Data'!Z227+'Cleaned Data'!Q227)</f>
        <v>504.5</v>
      </c>
      <c r="J227" s="36">
        <v>160.4</v>
      </c>
    </row>
    <row r="228" spans="1:10" x14ac:dyDescent="0.3">
      <c r="A228" s="2" t="s">
        <v>34</v>
      </c>
      <c r="B228" s="2">
        <v>2021</v>
      </c>
      <c r="C228" s="2" t="s">
        <v>39</v>
      </c>
      <c r="D228" s="36">
        <f>SUM('Cleaned Data'!R228+'Cleaned Data'!S228+'Cleaned Data'!T228)</f>
        <v>474.7</v>
      </c>
      <c r="E228" s="36">
        <f>SUM('Cleaned Data'!X228+'Cleaned Data'!Z228+'Cleaned Data'!AB228)</f>
        <v>480.00000000000006</v>
      </c>
      <c r="F228" s="36">
        <f>SUM('Cleaned Data'!D228:P228)</f>
        <v>2106.4</v>
      </c>
      <c r="G228" s="36">
        <f>SUM('Cleaned Data'!V228+'Cleaned Data'!Y228)</f>
        <v>310.5</v>
      </c>
      <c r="H228" s="36">
        <f>SUM('Cleaned Data'!U228+'Cleaned Data'!W228+'Cleaned Data'!AA228)</f>
        <v>477</v>
      </c>
      <c r="I228" s="36">
        <f>SUM('Cleaned Data'!AC228+'Cleaned Data'!Z228+'Cleaned Data'!Q228)</f>
        <v>503.3</v>
      </c>
      <c r="J228" s="36">
        <v>161.30000000000001</v>
      </c>
    </row>
    <row r="229" spans="1:10" x14ac:dyDescent="0.3">
      <c r="A229" s="2" t="s">
        <v>34</v>
      </c>
      <c r="B229" s="2">
        <v>2021</v>
      </c>
      <c r="C229" s="2" t="s">
        <v>40</v>
      </c>
      <c r="D229" s="36">
        <f>SUM('Cleaned Data'!R229+'Cleaned Data'!S229+'Cleaned Data'!T229)</f>
        <v>477.29999999999995</v>
      </c>
      <c r="E229" s="36">
        <f>SUM('Cleaned Data'!X229+'Cleaned Data'!Z229+'Cleaned Data'!AB229)</f>
        <v>482.4</v>
      </c>
      <c r="F229" s="36">
        <f>SUM('Cleaned Data'!D229:P229)</f>
        <v>2122.4</v>
      </c>
      <c r="G229" s="36">
        <f>SUM('Cleaned Data'!V229+'Cleaned Data'!Y229)</f>
        <v>313.79999999999995</v>
      </c>
      <c r="H229" s="36">
        <f>SUM('Cleaned Data'!U229+'Cleaned Data'!W229+'Cleaned Data'!AA229)</f>
        <v>480.5</v>
      </c>
      <c r="I229" s="36">
        <f>SUM('Cleaned Data'!AC229+'Cleaned Data'!Z229+'Cleaned Data'!Q229)</f>
        <v>505.5</v>
      </c>
      <c r="J229" s="36">
        <v>162.5</v>
      </c>
    </row>
    <row r="230" spans="1:10" x14ac:dyDescent="0.3">
      <c r="A230" s="2" t="s">
        <v>34</v>
      </c>
      <c r="B230" s="2">
        <v>2021</v>
      </c>
      <c r="C230" s="2" t="s">
        <v>41</v>
      </c>
      <c r="D230" s="36">
        <f>SUM('Cleaned Data'!R230+'Cleaned Data'!S230+'Cleaned Data'!T230)</f>
        <v>483</v>
      </c>
      <c r="E230" s="36">
        <f>SUM('Cleaned Data'!X230+'Cleaned Data'!Z230+'Cleaned Data'!AB230)</f>
        <v>486</v>
      </c>
      <c r="F230" s="36">
        <f>SUM('Cleaned Data'!D230:P230)</f>
        <v>2112.4</v>
      </c>
      <c r="G230" s="36">
        <f>SUM('Cleaned Data'!V230+'Cleaned Data'!Y230)</f>
        <v>316.60000000000002</v>
      </c>
      <c r="H230" s="36">
        <f>SUM('Cleaned Data'!U230+'Cleaned Data'!W230+'Cleaned Data'!AA230)</f>
        <v>483.40000000000003</v>
      </c>
      <c r="I230" s="36">
        <f>SUM('Cleaned Data'!AC230+'Cleaned Data'!Z230+'Cleaned Data'!Q230)</f>
        <v>509.70000000000005</v>
      </c>
      <c r="J230" s="36">
        <v>163.19999999999999</v>
      </c>
    </row>
    <row r="231" spans="1:10" x14ac:dyDescent="0.3">
      <c r="A231" s="2" t="s">
        <v>34</v>
      </c>
      <c r="B231" s="2">
        <v>2021</v>
      </c>
      <c r="C231" s="2" t="s">
        <v>42</v>
      </c>
      <c r="D231" s="36">
        <f>SUM('Cleaned Data'!R231+'Cleaned Data'!S231+'Cleaned Data'!T231)</f>
        <v>483.2</v>
      </c>
      <c r="E231" s="36">
        <f>SUM('Cleaned Data'!X231+'Cleaned Data'!Z231+'Cleaned Data'!AB231)</f>
        <v>486.1</v>
      </c>
      <c r="F231" s="36">
        <f>SUM('Cleaned Data'!D231:P231)</f>
        <v>2112.4</v>
      </c>
      <c r="G231" s="36">
        <f>SUM('Cleaned Data'!V231+'Cleaned Data'!Y231)</f>
        <v>316.60000000000002</v>
      </c>
      <c r="H231" s="36">
        <f>SUM('Cleaned Data'!U231+'Cleaned Data'!W231+'Cleaned Data'!AA231)</f>
        <v>483.3</v>
      </c>
      <c r="I231" s="36">
        <f>SUM('Cleaned Data'!AC231+'Cleaned Data'!Z231+'Cleaned Data'!Q231)</f>
        <v>509.79999999999995</v>
      </c>
      <c r="J231" s="36">
        <v>163.19999999999999</v>
      </c>
    </row>
    <row r="232" spans="1:10" x14ac:dyDescent="0.3">
      <c r="A232" s="2" t="s">
        <v>34</v>
      </c>
      <c r="B232" s="2">
        <v>2021</v>
      </c>
      <c r="C232" s="2" t="s">
        <v>43</v>
      </c>
      <c r="D232" s="36">
        <f>SUM('Cleaned Data'!R232+'Cleaned Data'!S232+'Cleaned Data'!T232)</f>
        <v>486.3</v>
      </c>
      <c r="E232" s="36">
        <f>SUM('Cleaned Data'!X232+'Cleaned Data'!Z232+'Cleaned Data'!AB232)</f>
        <v>488.5</v>
      </c>
      <c r="F232" s="36">
        <f>SUM('Cleaned Data'!D232:P232)</f>
        <v>2143.6000000000004</v>
      </c>
      <c r="G232" s="36">
        <f>SUM('Cleaned Data'!V232+'Cleaned Data'!Y232)</f>
        <v>319.89999999999998</v>
      </c>
      <c r="H232" s="36">
        <f>SUM('Cleaned Data'!U232+'Cleaned Data'!W232+'Cleaned Data'!AA232)</f>
        <v>485.9</v>
      </c>
      <c r="I232" s="36">
        <f>SUM('Cleaned Data'!AC232+'Cleaned Data'!Z232+'Cleaned Data'!Q232)</f>
        <v>512.29999999999995</v>
      </c>
      <c r="J232" s="36">
        <v>165.5</v>
      </c>
    </row>
    <row r="233" spans="1:10" x14ac:dyDescent="0.3">
      <c r="A233" s="2" t="s">
        <v>34</v>
      </c>
      <c r="B233" s="2">
        <v>2021</v>
      </c>
      <c r="C233" s="2" t="s">
        <v>45</v>
      </c>
      <c r="D233" s="36">
        <f>SUM('Cleaned Data'!R233+'Cleaned Data'!S233+'Cleaned Data'!T233)</f>
        <v>490.40000000000003</v>
      </c>
      <c r="E233" s="36">
        <f>SUM('Cleaned Data'!X233+'Cleaned Data'!Z233+'Cleaned Data'!AB233)</f>
        <v>491.90000000000003</v>
      </c>
      <c r="F233" s="36">
        <f>SUM('Cleaned Data'!D233:P233)</f>
        <v>2163.2999999999997</v>
      </c>
      <c r="G233" s="36">
        <f>SUM('Cleaned Data'!V233+'Cleaned Data'!Y233)</f>
        <v>318.70000000000005</v>
      </c>
      <c r="H233" s="36">
        <f>SUM('Cleaned Data'!U233+'Cleaned Data'!W233+'Cleaned Data'!AA233)</f>
        <v>487.8</v>
      </c>
      <c r="I233" s="36">
        <f>SUM('Cleaned Data'!AC233+'Cleaned Data'!Z233+'Cleaned Data'!Q233)</f>
        <v>514.1</v>
      </c>
      <c r="J233" s="36">
        <v>166.7</v>
      </c>
    </row>
    <row r="234" spans="1:10" x14ac:dyDescent="0.3">
      <c r="A234" s="2" t="s">
        <v>34</v>
      </c>
      <c r="B234" s="2">
        <v>2021</v>
      </c>
      <c r="C234" s="2" t="s">
        <v>46</v>
      </c>
      <c r="D234" s="36">
        <f>SUM('Cleaned Data'!R234+'Cleaned Data'!S234+'Cleaned Data'!T234)</f>
        <v>494.2</v>
      </c>
      <c r="E234" s="36">
        <f>SUM('Cleaned Data'!X234+'Cleaned Data'!Z234+'Cleaned Data'!AB234)</f>
        <v>493.79999999999995</v>
      </c>
      <c r="F234" s="36">
        <f>SUM('Cleaned Data'!D234:P234)</f>
        <v>2153.1999999999998</v>
      </c>
      <c r="G234" s="36">
        <f>SUM('Cleaned Data'!V234+'Cleaned Data'!Y234)</f>
        <v>319.79999999999995</v>
      </c>
      <c r="H234" s="36">
        <f>SUM('Cleaned Data'!U234+'Cleaned Data'!W234+'Cleaned Data'!AA234)</f>
        <v>488</v>
      </c>
      <c r="I234" s="36">
        <f>SUM('Cleaned Data'!AC234+'Cleaned Data'!Z234+'Cleaned Data'!Q234)</f>
        <v>515</v>
      </c>
      <c r="J234" s="36">
        <v>166.2</v>
      </c>
    </row>
    <row r="235" spans="1:10" x14ac:dyDescent="0.3">
      <c r="A235" s="2" t="s">
        <v>34</v>
      </c>
      <c r="B235" s="2">
        <v>2022</v>
      </c>
      <c r="C235" s="2" t="s">
        <v>31</v>
      </c>
      <c r="D235" s="36">
        <f>SUM('Cleaned Data'!R235+'Cleaned Data'!S235+'Cleaned Data'!T235)</f>
        <v>499.1</v>
      </c>
      <c r="E235" s="36">
        <f>SUM('Cleaned Data'!X235+'Cleaned Data'!Z235+'Cleaned Data'!AB235)</f>
        <v>495.6</v>
      </c>
      <c r="F235" s="36">
        <f>SUM('Cleaned Data'!D235:P235)</f>
        <v>2140</v>
      </c>
      <c r="G235" s="36">
        <f>SUM('Cleaned Data'!V235+'Cleaned Data'!Y235)</f>
        <v>320.7</v>
      </c>
      <c r="H235" s="36">
        <f>SUM('Cleaned Data'!U235+'Cleaned Data'!W235+'Cleaned Data'!AA235)</f>
        <v>490.3</v>
      </c>
      <c r="I235" s="36">
        <f>SUM('Cleaned Data'!AC235+'Cleaned Data'!Z235+'Cleaned Data'!Q235)</f>
        <v>516.09999999999991</v>
      </c>
      <c r="J235" s="36">
        <v>165.7</v>
      </c>
    </row>
    <row r="236" spans="1:10" x14ac:dyDescent="0.3">
      <c r="A236" s="2" t="s">
        <v>34</v>
      </c>
      <c r="B236" s="2">
        <v>2022</v>
      </c>
      <c r="C236" s="2" t="s">
        <v>35</v>
      </c>
      <c r="D236" s="36">
        <f>SUM('Cleaned Data'!R236+'Cleaned Data'!S236+'Cleaned Data'!T236)</f>
        <v>502.80000000000007</v>
      </c>
      <c r="E236" s="36">
        <f>SUM('Cleaned Data'!X236+'Cleaned Data'!Z236+'Cleaned Data'!AB236)</f>
        <v>498.69999999999993</v>
      </c>
      <c r="F236" s="36">
        <f>SUM('Cleaned Data'!D236:P236)</f>
        <v>2137.0000000000005</v>
      </c>
      <c r="G236" s="36">
        <f>SUM('Cleaned Data'!V236+'Cleaned Data'!Y236)</f>
        <v>322.60000000000002</v>
      </c>
      <c r="H236" s="36">
        <f>SUM('Cleaned Data'!U236+'Cleaned Data'!W236+'Cleaned Data'!AA236)</f>
        <v>492.70000000000005</v>
      </c>
      <c r="I236" s="36">
        <f>SUM('Cleaned Data'!AC236+'Cleaned Data'!Z236+'Cleaned Data'!Q236)</f>
        <v>518.40000000000009</v>
      </c>
      <c r="J236" s="36">
        <v>166.1</v>
      </c>
    </row>
    <row r="237" spans="1:10" x14ac:dyDescent="0.3">
      <c r="A237" s="2" t="s">
        <v>34</v>
      </c>
      <c r="B237" s="2">
        <v>2022</v>
      </c>
      <c r="C237" s="2" t="s">
        <v>36</v>
      </c>
      <c r="D237" s="36">
        <f>SUM('Cleaned Data'!R237+'Cleaned Data'!S237+'Cleaned Data'!T237)</f>
        <v>507.79999999999995</v>
      </c>
      <c r="E237" s="36">
        <f>SUM('Cleaned Data'!X237+'Cleaned Data'!Z237+'Cleaned Data'!AB237)</f>
        <v>503.5</v>
      </c>
      <c r="F237" s="36">
        <f>SUM('Cleaned Data'!D237:P237)</f>
        <v>2151.8000000000002</v>
      </c>
      <c r="G237" s="36">
        <f>SUM('Cleaned Data'!V237+'Cleaned Data'!Y237)</f>
        <v>325.10000000000002</v>
      </c>
      <c r="H237" s="36">
        <f>SUM('Cleaned Data'!U237+'Cleaned Data'!W237+'Cleaned Data'!AA237)</f>
        <v>494.1</v>
      </c>
      <c r="I237" s="36">
        <f>SUM('Cleaned Data'!AC237+'Cleaned Data'!Z237+'Cleaned Data'!Q237)</f>
        <v>521.59999999999991</v>
      </c>
      <c r="J237" s="36">
        <v>167.7</v>
      </c>
    </row>
    <row r="238" spans="1:10" x14ac:dyDescent="0.3">
      <c r="A238" s="2" t="s">
        <v>34</v>
      </c>
      <c r="B238" s="2">
        <v>2022</v>
      </c>
      <c r="C238" s="2" t="s">
        <v>37</v>
      </c>
      <c r="D238" s="36">
        <f>SUM('Cleaned Data'!R238+'Cleaned Data'!S238+'Cleaned Data'!T238)</f>
        <v>513.20000000000005</v>
      </c>
      <c r="E238" s="36">
        <f>SUM('Cleaned Data'!X238+'Cleaned Data'!Z238+'Cleaned Data'!AB238)</f>
        <v>507.2</v>
      </c>
      <c r="F238" s="36">
        <f>SUM('Cleaned Data'!D238:P238)</f>
        <v>2178.7000000000003</v>
      </c>
      <c r="G238" s="36">
        <f>SUM('Cleaned Data'!V238+'Cleaned Data'!Y238)</f>
        <v>334.79999999999995</v>
      </c>
      <c r="H238" s="36">
        <f>SUM('Cleaned Data'!U238+'Cleaned Data'!W238+'Cleaned Data'!AA238)</f>
        <v>497.9</v>
      </c>
      <c r="I238" s="36">
        <f>SUM('Cleaned Data'!AC238+'Cleaned Data'!Z238+'Cleaned Data'!Q238)</f>
        <v>525.1</v>
      </c>
      <c r="J238" s="36">
        <v>170.1</v>
      </c>
    </row>
    <row r="239" spans="1:10" x14ac:dyDescent="0.3">
      <c r="A239" s="2" t="s">
        <v>34</v>
      </c>
      <c r="B239" s="2">
        <v>2022</v>
      </c>
      <c r="C239" s="2" t="s">
        <v>38</v>
      </c>
      <c r="D239" s="36">
        <f>SUM('Cleaned Data'!R239+'Cleaned Data'!S239+'Cleaned Data'!T239)</f>
        <v>518.6</v>
      </c>
      <c r="E239" s="36">
        <f>SUM('Cleaned Data'!X239+'Cleaned Data'!Z239+'Cleaned Data'!AB239)</f>
        <v>508.29999999999995</v>
      </c>
      <c r="F239" s="36">
        <f>SUM('Cleaned Data'!D239:P239)</f>
        <v>2201.4</v>
      </c>
      <c r="G239" s="36">
        <f>SUM('Cleaned Data'!V239+'Cleaned Data'!Y239)</f>
        <v>337.6</v>
      </c>
      <c r="H239" s="36">
        <f>SUM('Cleaned Data'!U239+'Cleaned Data'!W239+'Cleaned Data'!AA239)</f>
        <v>500.6</v>
      </c>
      <c r="I239" s="36">
        <f>SUM('Cleaned Data'!AC239+'Cleaned Data'!Z239+'Cleaned Data'!Q239)</f>
        <v>526.70000000000005</v>
      </c>
      <c r="J239" s="36">
        <v>171.7</v>
      </c>
    </row>
    <row r="240" spans="1:10" x14ac:dyDescent="0.3">
      <c r="A240" s="2" t="s">
        <v>34</v>
      </c>
      <c r="B240" s="2">
        <v>2022</v>
      </c>
      <c r="C240" s="2" t="s">
        <v>39</v>
      </c>
      <c r="D240" s="36">
        <f>SUM('Cleaned Data'!R240+'Cleaned Data'!S240+'Cleaned Data'!T240)</f>
        <v>523</v>
      </c>
      <c r="E240" s="36">
        <f>SUM('Cleaned Data'!X240+'Cleaned Data'!Z240+'Cleaned Data'!AB240)</f>
        <v>510.6</v>
      </c>
      <c r="F240" s="36">
        <f>SUM('Cleaned Data'!D240:P240)</f>
        <v>2226.8000000000002</v>
      </c>
      <c r="G240" s="36">
        <f>SUM('Cleaned Data'!V240+'Cleaned Data'!Y240)</f>
        <v>337.1</v>
      </c>
      <c r="H240" s="36">
        <f>SUM('Cleaned Data'!U240+'Cleaned Data'!W240+'Cleaned Data'!AA240)</f>
        <v>502.20000000000005</v>
      </c>
      <c r="I240" s="36">
        <f>SUM('Cleaned Data'!AC240+'Cleaned Data'!Z240+'Cleaned Data'!Q240)</f>
        <v>527.6</v>
      </c>
      <c r="J240" s="36">
        <v>172.6</v>
      </c>
    </row>
    <row r="241" spans="1:10" x14ac:dyDescent="0.3">
      <c r="A241" s="2" t="s">
        <v>34</v>
      </c>
      <c r="B241" s="2">
        <v>2022</v>
      </c>
      <c r="C241" s="2" t="s">
        <v>40</v>
      </c>
      <c r="D241" s="36">
        <f>SUM('Cleaned Data'!R241+'Cleaned Data'!S241+'Cleaned Data'!T241)</f>
        <v>526.90000000000009</v>
      </c>
      <c r="E241" s="36">
        <f>SUM('Cleaned Data'!X241+'Cleaned Data'!Z241+'Cleaned Data'!AB241)</f>
        <v>512.09999999999991</v>
      </c>
      <c r="F241" s="36">
        <f>SUM('Cleaned Data'!D241:P241)</f>
        <v>2237.1</v>
      </c>
      <c r="G241" s="36">
        <f>SUM('Cleaned Data'!V241+'Cleaned Data'!Y241)</f>
        <v>341.2</v>
      </c>
      <c r="H241" s="36">
        <f>SUM('Cleaned Data'!U241+'Cleaned Data'!W241+'Cleaned Data'!AA241)</f>
        <v>506.6</v>
      </c>
      <c r="I241" s="36">
        <f>SUM('Cleaned Data'!AC241+'Cleaned Data'!Z241+'Cleaned Data'!Q241)</f>
        <v>529.30000000000007</v>
      </c>
      <c r="J241" s="36">
        <v>173.4</v>
      </c>
    </row>
    <row r="242" spans="1:10" x14ac:dyDescent="0.3">
      <c r="A242" s="2" t="s">
        <v>34</v>
      </c>
      <c r="B242" s="2">
        <v>2022</v>
      </c>
      <c r="C242" s="2" t="s">
        <v>41</v>
      </c>
      <c r="D242" s="36">
        <f>SUM('Cleaned Data'!R242+'Cleaned Data'!S242+'Cleaned Data'!T242)</f>
        <v>530.70000000000005</v>
      </c>
      <c r="E242" s="36">
        <f>SUM('Cleaned Data'!X242+'Cleaned Data'!Z242+'Cleaned Data'!AB242)</f>
        <v>514.90000000000009</v>
      </c>
      <c r="F242" s="36">
        <f>SUM('Cleaned Data'!D242:P242)</f>
        <v>2244.9000000000005</v>
      </c>
      <c r="G242" s="36">
        <f>SUM('Cleaned Data'!V242+'Cleaned Data'!Y242)</f>
        <v>340.70000000000005</v>
      </c>
      <c r="H242" s="36">
        <f>SUM('Cleaned Data'!U242+'Cleaned Data'!W242+'Cleaned Data'!AA242)</f>
        <v>509.8</v>
      </c>
      <c r="I242" s="36">
        <f>SUM('Cleaned Data'!AC242+'Cleaned Data'!Z242+'Cleaned Data'!Q242)</f>
        <v>531</v>
      </c>
      <c r="J242" s="36">
        <v>174.3</v>
      </c>
    </row>
    <row r="243" spans="1:10" x14ac:dyDescent="0.3">
      <c r="A243" s="2" t="s">
        <v>34</v>
      </c>
      <c r="B243" s="2">
        <v>2022</v>
      </c>
      <c r="C243" s="2" t="s">
        <v>42</v>
      </c>
      <c r="D243" s="36">
        <f>SUM('Cleaned Data'!R243+'Cleaned Data'!S243+'Cleaned Data'!T243)</f>
        <v>535.1</v>
      </c>
      <c r="E243" s="36">
        <f>SUM('Cleaned Data'!X243+'Cleaned Data'!Z243+'Cleaned Data'!AB243)</f>
        <v>516.29999999999995</v>
      </c>
      <c r="F243" s="36">
        <f>SUM('Cleaned Data'!D243:P243)</f>
        <v>2261.9</v>
      </c>
      <c r="G243" s="36">
        <f>SUM('Cleaned Data'!V243+'Cleaned Data'!Y243)</f>
        <v>341.8</v>
      </c>
      <c r="H243" s="36">
        <f>SUM('Cleaned Data'!U243+'Cleaned Data'!W243+'Cleaned Data'!AA243)</f>
        <v>512.1</v>
      </c>
      <c r="I243" s="36">
        <f>SUM('Cleaned Data'!AC243+'Cleaned Data'!Z243+'Cleaned Data'!Q243)</f>
        <v>533.19999999999993</v>
      </c>
      <c r="J243" s="36">
        <v>175.3</v>
      </c>
    </row>
    <row r="244" spans="1:10" x14ac:dyDescent="0.3">
      <c r="A244" s="2" t="s">
        <v>34</v>
      </c>
      <c r="B244" s="2">
        <v>2022</v>
      </c>
      <c r="C244" s="2" t="s">
        <v>43</v>
      </c>
      <c r="D244" s="36">
        <f>SUM('Cleaned Data'!R244+'Cleaned Data'!S244+'Cleaned Data'!T244)</f>
        <v>538.20000000000005</v>
      </c>
      <c r="E244" s="36">
        <f>SUM('Cleaned Data'!X244+'Cleaned Data'!Z244+'Cleaned Data'!AB244)</f>
        <v>519</v>
      </c>
      <c r="F244" s="36">
        <f>SUM('Cleaned Data'!D244:P244)</f>
        <v>2281.7000000000003</v>
      </c>
      <c r="G244" s="36">
        <f>SUM('Cleaned Data'!V244+'Cleaned Data'!Y244)</f>
        <v>343.4</v>
      </c>
      <c r="H244" s="36">
        <f>SUM('Cleaned Data'!U244+'Cleaned Data'!W244+'Cleaned Data'!AA244)</f>
        <v>515</v>
      </c>
      <c r="I244" s="36">
        <f>SUM('Cleaned Data'!AC244+'Cleaned Data'!Z244+'Cleaned Data'!Q244)</f>
        <v>535</v>
      </c>
      <c r="J244" s="36">
        <v>176.7</v>
      </c>
    </row>
    <row r="245" spans="1:10" x14ac:dyDescent="0.3">
      <c r="A245" s="2" t="s">
        <v>34</v>
      </c>
      <c r="B245" s="2">
        <v>2022</v>
      </c>
      <c r="C245" s="2" t="s">
        <v>45</v>
      </c>
      <c r="D245" s="36">
        <f>SUM('Cleaned Data'!R245+'Cleaned Data'!S245+'Cleaned Data'!T245)</f>
        <v>541.4</v>
      </c>
      <c r="E245" s="36">
        <f>SUM('Cleaned Data'!X245+'Cleaned Data'!Z245+'Cleaned Data'!AB245)</f>
        <v>521.9</v>
      </c>
      <c r="F245" s="36">
        <f>SUM('Cleaned Data'!D245:P245)</f>
        <v>2280.1999999999998</v>
      </c>
      <c r="G245" s="36">
        <f>SUM('Cleaned Data'!V245+'Cleaned Data'!Y245)</f>
        <v>344.3</v>
      </c>
      <c r="H245" s="36">
        <f>SUM('Cleaned Data'!U245+'Cleaned Data'!W245+'Cleaned Data'!AA245)</f>
        <v>516.90000000000009</v>
      </c>
      <c r="I245" s="36">
        <f>SUM('Cleaned Data'!AC245+'Cleaned Data'!Z245+'Cleaned Data'!Q245)</f>
        <v>536.5</v>
      </c>
      <c r="J245" s="36">
        <v>176.5</v>
      </c>
    </row>
    <row r="246" spans="1:10" x14ac:dyDescent="0.3">
      <c r="A246" s="2" t="s">
        <v>34</v>
      </c>
      <c r="B246" s="2">
        <v>2022</v>
      </c>
      <c r="C246" s="2" t="s">
        <v>46</v>
      </c>
      <c r="D246" s="36">
        <f>SUM('Cleaned Data'!R246+'Cleaned Data'!S246+'Cleaned Data'!T246)</f>
        <v>544</v>
      </c>
      <c r="E246" s="36">
        <f>SUM('Cleaned Data'!X246+'Cleaned Data'!Z246+'Cleaned Data'!AB246)</f>
        <v>525.79999999999995</v>
      </c>
      <c r="F246" s="36">
        <f>SUM('Cleaned Data'!D246:P246)</f>
        <v>2268.5</v>
      </c>
      <c r="G246" s="36">
        <f>SUM('Cleaned Data'!V246+'Cleaned Data'!Y246)</f>
        <v>345.4</v>
      </c>
      <c r="H246" s="36">
        <f>SUM('Cleaned Data'!U246+'Cleaned Data'!W246+'Cleaned Data'!AA246)</f>
        <v>516.9</v>
      </c>
      <c r="I246" s="36">
        <f>SUM('Cleaned Data'!AC246+'Cleaned Data'!Z246+'Cleaned Data'!Q246)</f>
        <v>538.20000000000005</v>
      </c>
      <c r="J246" s="36">
        <v>175.7</v>
      </c>
    </row>
    <row r="247" spans="1:10" x14ac:dyDescent="0.3">
      <c r="A247" s="2" t="s">
        <v>34</v>
      </c>
      <c r="B247" s="2">
        <v>2023</v>
      </c>
      <c r="C247" s="2" t="s">
        <v>31</v>
      </c>
      <c r="D247" s="36">
        <f>SUM('Cleaned Data'!R247+'Cleaned Data'!S247+'Cleaned Data'!T247)</f>
        <v>546.29999999999995</v>
      </c>
      <c r="E247" s="36">
        <f>SUM('Cleaned Data'!X247+'Cleaned Data'!Z247+'Cleaned Data'!AB247)</f>
        <v>530.4</v>
      </c>
      <c r="F247" s="36">
        <f>SUM('Cleaned Data'!D247:P247)</f>
        <v>2280.1</v>
      </c>
      <c r="G247" s="36">
        <f>SUM('Cleaned Data'!V247+'Cleaned Data'!Y247)</f>
        <v>345.6</v>
      </c>
      <c r="H247" s="36">
        <f>SUM('Cleaned Data'!U247+'Cleaned Data'!W247+'Cleaned Data'!AA247)</f>
        <v>519.29999999999995</v>
      </c>
      <c r="I247" s="36">
        <f>SUM('Cleaned Data'!AC247+'Cleaned Data'!Z247+'Cleaned Data'!Q247)</f>
        <v>540.5</v>
      </c>
      <c r="J247" s="36">
        <v>176.5</v>
      </c>
    </row>
    <row r="248" spans="1:10" x14ac:dyDescent="0.3">
      <c r="A248" s="2" t="s">
        <v>34</v>
      </c>
      <c r="B248" s="2">
        <v>2023</v>
      </c>
      <c r="C248" s="2" t="s">
        <v>35</v>
      </c>
      <c r="D248" s="36">
        <f>SUM('Cleaned Data'!R248+'Cleaned Data'!S248+'Cleaned Data'!T248)</f>
        <v>550</v>
      </c>
      <c r="E248" s="36">
        <f>SUM('Cleaned Data'!X248+'Cleaned Data'!Z248+'Cleaned Data'!AB248)</f>
        <v>535.70000000000005</v>
      </c>
      <c r="F248" s="36">
        <f>SUM('Cleaned Data'!D248:P248)</f>
        <v>2277.1</v>
      </c>
      <c r="G248" s="36">
        <f>SUM('Cleaned Data'!V248+'Cleaned Data'!Y248)</f>
        <v>346.29999999999995</v>
      </c>
      <c r="H248" s="36">
        <f>SUM('Cleaned Data'!U248+'Cleaned Data'!W248+'Cleaned Data'!AA248)</f>
        <v>522.70000000000005</v>
      </c>
      <c r="I248" s="36">
        <f>SUM('Cleaned Data'!AC248+'Cleaned Data'!Z248+'Cleaned Data'!Q248)</f>
        <v>543.9</v>
      </c>
      <c r="J248" s="36">
        <v>177.2</v>
      </c>
    </row>
    <row r="249" spans="1:10" x14ac:dyDescent="0.3">
      <c r="A249" s="2" t="s">
        <v>34</v>
      </c>
      <c r="B249" s="2">
        <v>2023</v>
      </c>
      <c r="C249" s="2" t="s">
        <v>36</v>
      </c>
      <c r="D249" s="36">
        <f>SUM('Cleaned Data'!R249+'Cleaned Data'!S249+'Cleaned Data'!T249)</f>
        <v>549.9</v>
      </c>
      <c r="E249" s="36">
        <f>SUM('Cleaned Data'!X249+'Cleaned Data'!Z249+'Cleaned Data'!AB249)</f>
        <v>535.70000000000005</v>
      </c>
      <c r="F249" s="36">
        <f>SUM('Cleaned Data'!D249:P249)</f>
        <v>2277.2999999999997</v>
      </c>
      <c r="G249" s="36">
        <f>SUM('Cleaned Data'!V249+'Cleaned Data'!Y249)</f>
        <v>346.1</v>
      </c>
      <c r="H249" s="36">
        <f>SUM('Cleaned Data'!U249+'Cleaned Data'!W249+'Cleaned Data'!AA249)</f>
        <v>522.70000000000005</v>
      </c>
      <c r="I249" s="36">
        <f>SUM('Cleaned Data'!AC249+'Cleaned Data'!Z249+'Cleaned Data'!Q249)</f>
        <v>543.9</v>
      </c>
      <c r="J249" s="36">
        <v>177.2</v>
      </c>
    </row>
    <row r="250" spans="1:10" x14ac:dyDescent="0.3">
      <c r="A250" s="2" t="s">
        <v>34</v>
      </c>
      <c r="B250" s="2">
        <v>2023</v>
      </c>
      <c r="C250" s="2" t="s">
        <v>37</v>
      </c>
      <c r="D250" s="36">
        <f>SUM('Cleaned Data'!R250+'Cleaned Data'!S250+'Cleaned Data'!T250)</f>
        <v>551.79999999999995</v>
      </c>
      <c r="E250" s="36">
        <f>SUM('Cleaned Data'!X250+'Cleaned Data'!Z250+'Cleaned Data'!AB250)</f>
        <v>539.70000000000005</v>
      </c>
      <c r="F250" s="36">
        <f>SUM('Cleaned Data'!D250:P250)</f>
        <v>2293.1000000000004</v>
      </c>
      <c r="G250" s="36">
        <f>SUM('Cleaned Data'!V250+'Cleaned Data'!Y250)</f>
        <v>346.2</v>
      </c>
      <c r="H250" s="36">
        <f>SUM('Cleaned Data'!U250+'Cleaned Data'!W250+'Cleaned Data'!AA250)</f>
        <v>526.19999999999993</v>
      </c>
      <c r="I250" s="36">
        <f>SUM('Cleaned Data'!AC250+'Cleaned Data'!Z250+'Cleaned Data'!Q250)</f>
        <v>546.29999999999995</v>
      </c>
      <c r="J250" s="36">
        <v>178.1</v>
      </c>
    </row>
    <row r="251" spans="1:10" x14ac:dyDescent="0.3">
      <c r="A251" s="2" t="s">
        <v>34</v>
      </c>
      <c r="B251" s="2">
        <v>2023</v>
      </c>
      <c r="C251" s="2" t="s">
        <v>38</v>
      </c>
      <c r="D251" s="36">
        <f>SUM('Cleaned Data'!R251+'Cleaned Data'!S251+'Cleaned Data'!T251)</f>
        <v>553.20000000000005</v>
      </c>
      <c r="E251" s="36">
        <f>SUM('Cleaned Data'!X251+'Cleaned Data'!Z251+'Cleaned Data'!AB251)</f>
        <v>542.09999999999991</v>
      </c>
      <c r="F251" s="36">
        <f>SUM('Cleaned Data'!D251:P251)</f>
        <v>2316.4</v>
      </c>
      <c r="G251" s="36">
        <f>SUM('Cleaned Data'!V251+'Cleaned Data'!Y251)</f>
        <v>347.6</v>
      </c>
      <c r="H251" s="36">
        <f>SUM('Cleaned Data'!U251+'Cleaned Data'!W251+'Cleaned Data'!AA251)</f>
        <v>527.9</v>
      </c>
      <c r="I251" s="36">
        <f>SUM('Cleaned Data'!AC251+'Cleaned Data'!Z251+'Cleaned Data'!Q251)</f>
        <v>547.9</v>
      </c>
      <c r="J251" s="36">
        <v>179.1</v>
      </c>
    </row>
    <row r="252" spans="1:10" x14ac:dyDescent="0.3">
      <c r="A252" s="2" t="s">
        <v>33</v>
      </c>
      <c r="B252" s="2">
        <v>2013</v>
      </c>
      <c r="C252" s="2" t="s">
        <v>31</v>
      </c>
      <c r="D252" s="36">
        <f>SUM('Cleaned Data'!R252+'Cleaned Data'!S252+'Cleaned Data'!T252)</f>
        <v>316.7</v>
      </c>
      <c r="E252" s="36">
        <f>SUM('Cleaned Data'!X252+'Cleaned Data'!Z252+'Cleaned Data'!AB252)</f>
        <v>311.3</v>
      </c>
      <c r="F252" s="36">
        <f>SUM('Cleaned Data'!D252:P252)</f>
        <v>1376.6000000000001</v>
      </c>
      <c r="G252" s="36">
        <f>SUM('Cleaned Data'!V252+'Cleaned Data'!Y252)</f>
        <v>208.60000000000002</v>
      </c>
      <c r="H252" s="36">
        <f>SUM('Cleaned Data'!U252+'Cleaned Data'!W252+'Cleaned Data'!AA252)</f>
        <v>308.60000000000002</v>
      </c>
      <c r="I252" s="36">
        <f>SUM('Cleaned Data'!AC252+'Cleaned Data'!Z252+'Cleaned Data'!Q252)</f>
        <v>311.8</v>
      </c>
      <c r="J252" s="36">
        <v>104</v>
      </c>
    </row>
    <row r="253" spans="1:10" x14ac:dyDescent="0.3">
      <c r="A253" s="2" t="s">
        <v>33</v>
      </c>
      <c r="B253" s="2">
        <v>2013</v>
      </c>
      <c r="C253" s="2" t="s">
        <v>35</v>
      </c>
      <c r="D253" s="36">
        <f>SUM('Cleaned Data'!R253+'Cleaned Data'!S253+'Cleaned Data'!T253)</f>
        <v>318.5</v>
      </c>
      <c r="E253" s="36">
        <f>SUM('Cleaned Data'!X253+'Cleaned Data'!Z253+'Cleaned Data'!AB253)</f>
        <v>312.3</v>
      </c>
      <c r="F253" s="36">
        <f>SUM('Cleaned Data'!D253:P253)</f>
        <v>1391.1000000000001</v>
      </c>
      <c r="G253" s="36">
        <f>SUM('Cleaned Data'!V253+'Cleaned Data'!Y253)</f>
        <v>210.10000000000002</v>
      </c>
      <c r="H253" s="36">
        <f>SUM('Cleaned Data'!U253+'Cleaned Data'!W253+'Cleaned Data'!AA253)</f>
        <v>309.3</v>
      </c>
      <c r="I253" s="36">
        <f>SUM('Cleaned Data'!AC253+'Cleaned Data'!Z253+'Cleaned Data'!Q253)</f>
        <v>313.60000000000002</v>
      </c>
      <c r="J253" s="36">
        <v>104.7</v>
      </c>
    </row>
    <row r="254" spans="1:10" x14ac:dyDescent="0.3">
      <c r="A254" s="2" t="s">
        <v>33</v>
      </c>
      <c r="B254" s="2">
        <v>2013</v>
      </c>
      <c r="C254" s="2" t="s">
        <v>36</v>
      </c>
      <c r="D254" s="36">
        <f>SUM('Cleaned Data'!R254+'Cleaned Data'!S254+'Cleaned Data'!T254)</f>
        <v>320.2</v>
      </c>
      <c r="E254" s="36">
        <f>SUM('Cleaned Data'!X254+'Cleaned Data'!Z254+'Cleaned Data'!AB254)</f>
        <v>312.89999999999998</v>
      </c>
      <c r="F254" s="36">
        <f>SUM('Cleaned Data'!D254:P254)</f>
        <v>1388.3999999999999</v>
      </c>
      <c r="G254" s="36">
        <f>SUM('Cleaned Data'!V254+'Cleaned Data'!Y254)</f>
        <v>211.5</v>
      </c>
      <c r="H254" s="36">
        <f>SUM('Cleaned Data'!U254+'Cleaned Data'!W254+'Cleaned Data'!AA254)</f>
        <v>309.90000000000003</v>
      </c>
      <c r="I254" s="36">
        <f>SUM('Cleaned Data'!AC254+'Cleaned Data'!Z254+'Cleaned Data'!Q254)</f>
        <v>315.2</v>
      </c>
      <c r="J254" s="36">
        <v>105</v>
      </c>
    </row>
    <row r="255" spans="1:10" x14ac:dyDescent="0.3">
      <c r="A255" s="2" t="s">
        <v>33</v>
      </c>
      <c r="B255" s="2">
        <v>2013</v>
      </c>
      <c r="C255" s="2" t="s">
        <v>37</v>
      </c>
      <c r="D255" s="36">
        <f>SUM('Cleaned Data'!R255+'Cleaned Data'!S255+'Cleaned Data'!T255)</f>
        <v>322</v>
      </c>
      <c r="E255" s="36">
        <f>SUM('Cleaned Data'!X255+'Cleaned Data'!Z255+'Cleaned Data'!AB255)</f>
        <v>312.89999999999998</v>
      </c>
      <c r="F255" s="36">
        <f>SUM('Cleaned Data'!D255:P255)</f>
        <v>1400.3</v>
      </c>
      <c r="G255" s="36">
        <f>SUM('Cleaned Data'!V255+'Cleaned Data'!Y255)</f>
        <v>211.4</v>
      </c>
      <c r="H255" s="36">
        <f>SUM('Cleaned Data'!U255+'Cleaned Data'!W255+'Cleaned Data'!AA255)</f>
        <v>312.2</v>
      </c>
      <c r="I255" s="36">
        <f>SUM('Cleaned Data'!AC255+'Cleaned Data'!Z255+'Cleaned Data'!Q255)</f>
        <v>317.60000000000002</v>
      </c>
      <c r="J255" s="36">
        <v>105.7</v>
      </c>
    </row>
    <row r="256" spans="1:10" x14ac:dyDescent="0.3">
      <c r="A256" s="2" t="s">
        <v>33</v>
      </c>
      <c r="B256" s="2">
        <v>2013</v>
      </c>
      <c r="C256" s="2" t="s">
        <v>38</v>
      </c>
      <c r="D256" s="36">
        <f>SUM('Cleaned Data'!R256+'Cleaned Data'!S256+'Cleaned Data'!T256)</f>
        <v>323.5</v>
      </c>
      <c r="E256" s="36">
        <f>SUM('Cleaned Data'!X256+'Cleaned Data'!Z256+'Cleaned Data'!AB256)</f>
        <v>313.39999999999998</v>
      </c>
      <c r="F256" s="36">
        <f>SUM('Cleaned Data'!D256:P256)</f>
        <v>1421.1999999999998</v>
      </c>
      <c r="G256" s="36">
        <f>SUM('Cleaned Data'!V256+'Cleaned Data'!Y256)</f>
        <v>211.10000000000002</v>
      </c>
      <c r="H256" s="36">
        <f>SUM('Cleaned Data'!U256+'Cleaned Data'!W256+'Cleaned Data'!AA256)</f>
        <v>313.3</v>
      </c>
      <c r="I256" s="36">
        <f>SUM('Cleaned Data'!AC256+'Cleaned Data'!Z256+'Cleaned Data'!Q256)</f>
        <v>319.3</v>
      </c>
      <c r="J256" s="36">
        <v>106.6</v>
      </c>
    </row>
    <row r="257" spans="1:10" x14ac:dyDescent="0.3">
      <c r="A257" s="2" t="s">
        <v>33</v>
      </c>
      <c r="B257" s="2">
        <v>2013</v>
      </c>
      <c r="C257" s="2" t="s">
        <v>39</v>
      </c>
      <c r="D257" s="36">
        <f>SUM('Cleaned Data'!R257+'Cleaned Data'!S257+'Cleaned Data'!T257)</f>
        <v>325.3</v>
      </c>
      <c r="E257" s="36">
        <f>SUM('Cleaned Data'!X257+'Cleaned Data'!Z257+'Cleaned Data'!AB257)</f>
        <v>315</v>
      </c>
      <c r="F257" s="36">
        <f>SUM('Cleaned Data'!D257:P257)</f>
        <v>1470.6000000000001</v>
      </c>
      <c r="G257" s="36">
        <f>SUM('Cleaned Data'!V257+'Cleaned Data'!Y257)</f>
        <v>213.2</v>
      </c>
      <c r="H257" s="36">
        <f>SUM('Cleaned Data'!U257+'Cleaned Data'!W257+'Cleaned Data'!AA257)</f>
        <v>322.39999999999998</v>
      </c>
      <c r="I257" s="36">
        <f>SUM('Cleaned Data'!AC257+'Cleaned Data'!Z257+'Cleaned Data'!Q257)</f>
        <v>322.20000000000005</v>
      </c>
      <c r="J257" s="36">
        <v>109.7</v>
      </c>
    </row>
    <row r="258" spans="1:10" x14ac:dyDescent="0.3">
      <c r="A258" s="2" t="s">
        <v>33</v>
      </c>
      <c r="B258" s="2">
        <v>2013</v>
      </c>
      <c r="C258" s="2" t="s">
        <v>40</v>
      </c>
      <c r="D258" s="36">
        <f>SUM('Cleaned Data'!R258+'Cleaned Data'!S258+'Cleaned Data'!T258)</f>
        <v>327.10000000000002</v>
      </c>
      <c r="E258" s="36">
        <f>SUM('Cleaned Data'!X258+'Cleaned Data'!Z258+'Cleaned Data'!AB258)</f>
        <v>316.2</v>
      </c>
      <c r="F258" s="36">
        <f>SUM('Cleaned Data'!D258:P258)</f>
        <v>1496.6000000000001</v>
      </c>
      <c r="G258" s="36">
        <f>SUM('Cleaned Data'!V258+'Cleaned Data'!Y258)</f>
        <v>215.89999999999998</v>
      </c>
      <c r="H258" s="36">
        <f>SUM('Cleaned Data'!U258+'Cleaned Data'!W258+'Cleaned Data'!AA258)</f>
        <v>325.89999999999998</v>
      </c>
      <c r="I258" s="36">
        <f>SUM('Cleaned Data'!AC258+'Cleaned Data'!Z258+'Cleaned Data'!Q258)</f>
        <v>324.89999999999998</v>
      </c>
      <c r="J258" s="36">
        <v>111.4</v>
      </c>
    </row>
    <row r="259" spans="1:10" x14ac:dyDescent="0.3">
      <c r="A259" s="2" t="s">
        <v>33</v>
      </c>
      <c r="B259" s="2">
        <v>2013</v>
      </c>
      <c r="C259" s="2" t="s">
        <v>41</v>
      </c>
      <c r="D259" s="36">
        <f>SUM('Cleaned Data'!R259+'Cleaned Data'!S259+'Cleaned Data'!T259)</f>
        <v>329.09999999999997</v>
      </c>
      <c r="E259" s="36">
        <f>SUM('Cleaned Data'!X259+'Cleaned Data'!Z259+'Cleaned Data'!AB259)</f>
        <v>320.10000000000002</v>
      </c>
      <c r="F259" s="36">
        <f>SUM('Cleaned Data'!D259:P259)</f>
        <v>1513.8999999999999</v>
      </c>
      <c r="G259" s="36">
        <f>SUM('Cleaned Data'!V259+'Cleaned Data'!Y259)</f>
        <v>217.39999999999998</v>
      </c>
      <c r="H259" s="36">
        <f>SUM('Cleaned Data'!U259+'Cleaned Data'!W259+'Cleaned Data'!AA259)</f>
        <v>328.40000000000003</v>
      </c>
      <c r="I259" s="36">
        <f>SUM('Cleaned Data'!AC259+'Cleaned Data'!Z259+'Cleaned Data'!Q259)</f>
        <v>327.20000000000005</v>
      </c>
      <c r="J259" s="36">
        <v>112.7</v>
      </c>
    </row>
    <row r="260" spans="1:10" x14ac:dyDescent="0.3">
      <c r="A260" s="2" t="s">
        <v>33</v>
      </c>
      <c r="B260" s="2">
        <v>2013</v>
      </c>
      <c r="C260" s="2" t="s">
        <v>42</v>
      </c>
      <c r="D260" s="36">
        <f>SUM('Cleaned Data'!R260+'Cleaned Data'!S260+'Cleaned Data'!T260)</f>
        <v>331.5</v>
      </c>
      <c r="E260" s="36">
        <f>SUM('Cleaned Data'!X260+'Cleaned Data'!Z260+'Cleaned Data'!AB260)</f>
        <v>322.20000000000005</v>
      </c>
      <c r="F260" s="36">
        <f>SUM('Cleaned Data'!D260:P260)</f>
        <v>1508.3000000000002</v>
      </c>
      <c r="G260" s="36">
        <f>SUM('Cleaned Data'!V260+'Cleaned Data'!Y260)</f>
        <v>219.9</v>
      </c>
      <c r="H260" s="36">
        <f>SUM('Cleaned Data'!U260+'Cleaned Data'!W260+'Cleaned Data'!AA260)</f>
        <v>330.5</v>
      </c>
      <c r="I260" s="36">
        <f>SUM('Cleaned Data'!AC260+'Cleaned Data'!Z260+'Cleaned Data'!Q260)</f>
        <v>329.70000000000005</v>
      </c>
      <c r="J260" s="36">
        <v>113.2</v>
      </c>
    </row>
    <row r="261" spans="1:10" x14ac:dyDescent="0.3">
      <c r="A261" s="2" t="s">
        <v>33</v>
      </c>
      <c r="B261" s="2">
        <v>2013</v>
      </c>
      <c r="C261" s="2" t="s">
        <v>43</v>
      </c>
      <c r="D261" s="36">
        <f>SUM('Cleaned Data'!R261+'Cleaned Data'!S261+'Cleaned Data'!T261)</f>
        <v>334.2</v>
      </c>
      <c r="E261" s="36">
        <f>SUM('Cleaned Data'!X261+'Cleaned Data'!Z261+'Cleaned Data'!AB261)</f>
        <v>323.5</v>
      </c>
      <c r="F261" s="36">
        <f>SUM('Cleaned Data'!D261:P261)</f>
        <v>1525.3</v>
      </c>
      <c r="G261" s="36">
        <f>SUM('Cleaned Data'!V261+'Cleaned Data'!Y261)</f>
        <v>219.4</v>
      </c>
      <c r="H261" s="36">
        <f>SUM('Cleaned Data'!U261+'Cleaned Data'!W261+'Cleaned Data'!AA261)</f>
        <v>332</v>
      </c>
      <c r="I261" s="36">
        <f>SUM('Cleaned Data'!AC261+'Cleaned Data'!Z261+'Cleaned Data'!Q261)</f>
        <v>330.9</v>
      </c>
      <c r="J261" s="36">
        <v>114</v>
      </c>
    </row>
    <row r="262" spans="1:10" x14ac:dyDescent="0.3">
      <c r="A262" s="2" t="s">
        <v>33</v>
      </c>
      <c r="B262" s="2">
        <v>2013</v>
      </c>
      <c r="C262" s="2" t="s">
        <v>45</v>
      </c>
      <c r="D262" s="36">
        <f>SUM('Cleaned Data'!R262+'Cleaned Data'!S262+'Cleaned Data'!T262)</f>
        <v>336.8</v>
      </c>
      <c r="E262" s="36">
        <f>SUM('Cleaned Data'!X262+'Cleaned Data'!Z262+'Cleaned Data'!AB262)</f>
        <v>325</v>
      </c>
      <c r="F262" s="36">
        <f>SUM('Cleaned Data'!D262:P262)</f>
        <v>1553.3999999999999</v>
      </c>
      <c r="G262" s="36">
        <f>SUM('Cleaned Data'!V262+'Cleaned Data'!Y262)</f>
        <v>219.5</v>
      </c>
      <c r="H262" s="36">
        <f>SUM('Cleaned Data'!U262+'Cleaned Data'!W262+'Cleaned Data'!AA262)</f>
        <v>333.3</v>
      </c>
      <c r="I262" s="36">
        <f>SUM('Cleaned Data'!AC262+'Cleaned Data'!Z262+'Cleaned Data'!Q262)</f>
        <v>332.2</v>
      </c>
      <c r="J262" s="36">
        <v>115</v>
      </c>
    </row>
    <row r="263" spans="1:10" x14ac:dyDescent="0.3">
      <c r="A263" s="2" t="s">
        <v>33</v>
      </c>
      <c r="B263" s="2">
        <v>2013</v>
      </c>
      <c r="C263" s="2" t="s">
        <v>46</v>
      </c>
      <c r="D263" s="36">
        <f>SUM('Cleaned Data'!R263+'Cleaned Data'!S263+'Cleaned Data'!T263)</f>
        <v>338.8</v>
      </c>
      <c r="E263" s="36">
        <f>SUM('Cleaned Data'!X263+'Cleaned Data'!Z263+'Cleaned Data'!AB263)</f>
        <v>325.60000000000002</v>
      </c>
      <c r="F263" s="36">
        <f>SUM('Cleaned Data'!D263:P263)</f>
        <v>1513.8</v>
      </c>
      <c r="G263" s="36">
        <f>SUM('Cleaned Data'!V263+'Cleaned Data'!Y263)</f>
        <v>220.10000000000002</v>
      </c>
      <c r="H263" s="36">
        <f>SUM('Cleaned Data'!U263+'Cleaned Data'!W263+'Cleaned Data'!AA263)</f>
        <v>333.4</v>
      </c>
      <c r="I263" s="36">
        <f>SUM('Cleaned Data'!AC263+'Cleaned Data'!Z263+'Cleaned Data'!Q263)</f>
        <v>333.7</v>
      </c>
      <c r="J263" s="36">
        <v>113.3</v>
      </c>
    </row>
    <row r="264" spans="1:10" x14ac:dyDescent="0.3">
      <c r="A264" s="2" t="s">
        <v>33</v>
      </c>
      <c r="B264" s="2">
        <v>2014</v>
      </c>
      <c r="C264" s="2" t="s">
        <v>31</v>
      </c>
      <c r="D264" s="36">
        <f>SUM('Cleaned Data'!R264+'Cleaned Data'!S264+'Cleaned Data'!T264)</f>
        <v>340.4</v>
      </c>
      <c r="E264" s="36">
        <f>SUM('Cleaned Data'!X264+'Cleaned Data'!Z264+'Cleaned Data'!AB264)</f>
        <v>327.5</v>
      </c>
      <c r="F264" s="36">
        <f>SUM('Cleaned Data'!D264:P264)</f>
        <v>1495</v>
      </c>
      <c r="G264" s="36">
        <f>SUM('Cleaned Data'!V264+'Cleaned Data'!Y264)</f>
        <v>221.8</v>
      </c>
      <c r="H264" s="36">
        <f>SUM('Cleaned Data'!U264+'Cleaned Data'!W264+'Cleaned Data'!AA264)</f>
        <v>335</v>
      </c>
      <c r="I264" s="36">
        <f>SUM('Cleaned Data'!AC264+'Cleaned Data'!Z264+'Cleaned Data'!Q264)</f>
        <v>336</v>
      </c>
      <c r="J264" s="36">
        <v>112.9</v>
      </c>
    </row>
    <row r="265" spans="1:10" x14ac:dyDescent="0.3">
      <c r="A265" s="2" t="s">
        <v>33</v>
      </c>
      <c r="B265" s="2">
        <v>2014</v>
      </c>
      <c r="C265" s="2" t="s">
        <v>35</v>
      </c>
      <c r="D265" s="36">
        <f>SUM('Cleaned Data'!R265+'Cleaned Data'!S265+'Cleaned Data'!T265)</f>
        <v>341.7</v>
      </c>
      <c r="E265" s="36">
        <f>SUM('Cleaned Data'!X265+'Cleaned Data'!Z265+'Cleaned Data'!AB265)</f>
        <v>329.4</v>
      </c>
      <c r="F265" s="36">
        <f>SUM('Cleaned Data'!D265:P265)</f>
        <v>1488.7</v>
      </c>
      <c r="G265" s="36">
        <f>SUM('Cleaned Data'!V265+'Cleaned Data'!Y265)</f>
        <v>222.39999999999998</v>
      </c>
      <c r="H265" s="36">
        <f>SUM('Cleaned Data'!U265+'Cleaned Data'!W265+'Cleaned Data'!AA265)</f>
        <v>336.7</v>
      </c>
      <c r="I265" s="36">
        <f>SUM('Cleaned Data'!AC265+'Cleaned Data'!Z265+'Cleaned Data'!Q265)</f>
        <v>337.5</v>
      </c>
      <c r="J265" s="36">
        <v>113.1</v>
      </c>
    </row>
    <row r="266" spans="1:10" x14ac:dyDescent="0.3">
      <c r="A266" s="2" t="s">
        <v>33</v>
      </c>
      <c r="B266" s="2">
        <v>2014</v>
      </c>
      <c r="C266" s="2" t="s">
        <v>36</v>
      </c>
      <c r="D266" s="36">
        <f>SUM('Cleaned Data'!R266+'Cleaned Data'!S266+'Cleaned Data'!T266)</f>
        <v>343.09999999999997</v>
      </c>
      <c r="E266" s="36">
        <f>SUM('Cleaned Data'!X266+'Cleaned Data'!Z266+'Cleaned Data'!AB266)</f>
        <v>330.9</v>
      </c>
      <c r="F266" s="36">
        <f>SUM('Cleaned Data'!D266:P266)</f>
        <v>1496.3999999999999</v>
      </c>
      <c r="G266" s="36">
        <f>SUM('Cleaned Data'!V266+'Cleaned Data'!Y266)</f>
        <v>222.5</v>
      </c>
      <c r="H266" s="36">
        <f>SUM('Cleaned Data'!U266+'Cleaned Data'!W266+'Cleaned Data'!AA266)</f>
        <v>338</v>
      </c>
      <c r="I266" s="36">
        <f>SUM('Cleaned Data'!AC266+'Cleaned Data'!Z266+'Cleaned Data'!Q266)</f>
        <v>339</v>
      </c>
      <c r="J266" s="36">
        <v>113.7</v>
      </c>
    </row>
    <row r="267" spans="1:10" x14ac:dyDescent="0.3">
      <c r="A267" s="2" t="s">
        <v>33</v>
      </c>
      <c r="B267" s="2">
        <v>2014</v>
      </c>
      <c r="C267" s="2" t="s">
        <v>37</v>
      </c>
      <c r="D267" s="36">
        <f>SUM('Cleaned Data'!R267+'Cleaned Data'!S267+'Cleaned Data'!T267)</f>
        <v>344.5</v>
      </c>
      <c r="E267" s="36">
        <f>SUM('Cleaned Data'!X267+'Cleaned Data'!Z267+'Cleaned Data'!AB267)</f>
        <v>331.29999999999995</v>
      </c>
      <c r="F267" s="36">
        <f>SUM('Cleaned Data'!D267:P267)</f>
        <v>1517.9</v>
      </c>
      <c r="G267" s="36">
        <f>SUM('Cleaned Data'!V267+'Cleaned Data'!Y267)</f>
        <v>222.10000000000002</v>
      </c>
      <c r="H267" s="36">
        <f>SUM('Cleaned Data'!U267+'Cleaned Data'!W267+'Cleaned Data'!AA267)</f>
        <v>339.8</v>
      </c>
      <c r="I267" s="36">
        <f>SUM('Cleaned Data'!AC267+'Cleaned Data'!Z267+'Cleaned Data'!Q267)</f>
        <v>340.20000000000005</v>
      </c>
      <c r="J267" s="36">
        <v>114.7</v>
      </c>
    </row>
    <row r="268" spans="1:10" x14ac:dyDescent="0.3">
      <c r="A268" s="2" t="s">
        <v>33</v>
      </c>
      <c r="B268" s="2">
        <v>2014</v>
      </c>
      <c r="C268" s="2" t="s">
        <v>38</v>
      </c>
      <c r="D268" s="36">
        <f>SUM('Cleaned Data'!R268+'Cleaned Data'!S268+'Cleaned Data'!T268)</f>
        <v>345.9</v>
      </c>
      <c r="E268" s="36">
        <f>SUM('Cleaned Data'!X268+'Cleaned Data'!Z268+'Cleaned Data'!AB268)</f>
        <v>332</v>
      </c>
      <c r="F268" s="36">
        <f>SUM('Cleaned Data'!D268:P268)</f>
        <v>1540.9000000000003</v>
      </c>
      <c r="G268" s="36">
        <f>SUM('Cleaned Data'!V268+'Cleaned Data'!Y268)</f>
        <v>222.39999999999998</v>
      </c>
      <c r="H268" s="36">
        <f>SUM('Cleaned Data'!U268+'Cleaned Data'!W268+'Cleaned Data'!AA268)</f>
        <v>341.29999999999995</v>
      </c>
      <c r="I268" s="36">
        <f>SUM('Cleaned Data'!AC268+'Cleaned Data'!Z268+'Cleaned Data'!Q268)</f>
        <v>341.5</v>
      </c>
      <c r="J268" s="36">
        <v>115.6</v>
      </c>
    </row>
    <row r="269" spans="1:10" x14ac:dyDescent="0.3">
      <c r="A269" s="2" t="s">
        <v>33</v>
      </c>
      <c r="B269" s="2">
        <v>2014</v>
      </c>
      <c r="C269" s="2" t="s">
        <v>39</v>
      </c>
      <c r="D269" s="36">
        <f>SUM('Cleaned Data'!R269+'Cleaned Data'!S269+'Cleaned Data'!T269)</f>
        <v>347.3</v>
      </c>
      <c r="E269" s="36">
        <f>SUM('Cleaned Data'!X269+'Cleaned Data'!Z269+'Cleaned Data'!AB269)</f>
        <v>331.9</v>
      </c>
      <c r="F269" s="36">
        <f>SUM('Cleaned Data'!D269:P269)</f>
        <v>1564</v>
      </c>
      <c r="G269" s="36">
        <f>SUM('Cleaned Data'!V269+'Cleaned Data'!Y269)</f>
        <v>222.7</v>
      </c>
      <c r="H269" s="36">
        <f>SUM('Cleaned Data'!U269+'Cleaned Data'!W269+'Cleaned Data'!AA269)</f>
        <v>343.29999999999995</v>
      </c>
      <c r="I269" s="36">
        <f>SUM('Cleaned Data'!AC269+'Cleaned Data'!Z269+'Cleaned Data'!Q269)</f>
        <v>343</v>
      </c>
      <c r="J269" s="36">
        <v>116.4</v>
      </c>
    </row>
    <row r="270" spans="1:10" x14ac:dyDescent="0.3">
      <c r="A270" s="2" t="s">
        <v>33</v>
      </c>
      <c r="B270" s="2">
        <v>2014</v>
      </c>
      <c r="C270" s="2" t="s">
        <v>40</v>
      </c>
      <c r="D270" s="36">
        <f>SUM('Cleaned Data'!R270+'Cleaned Data'!S270+'Cleaned Data'!T270)</f>
        <v>349</v>
      </c>
      <c r="E270" s="36">
        <f>SUM('Cleaned Data'!X270+'Cleaned Data'!Z270+'Cleaned Data'!AB270)</f>
        <v>333.6</v>
      </c>
      <c r="F270" s="36">
        <f>SUM('Cleaned Data'!D270:P270)</f>
        <v>1617.6</v>
      </c>
      <c r="G270" s="36">
        <f>SUM('Cleaned Data'!V270+'Cleaned Data'!Y270)</f>
        <v>224.6</v>
      </c>
      <c r="H270" s="36">
        <f>SUM('Cleaned Data'!U270+'Cleaned Data'!W270+'Cleaned Data'!AA270)</f>
        <v>347.5</v>
      </c>
      <c r="I270" s="36">
        <f>SUM('Cleaned Data'!AC270+'Cleaned Data'!Z270+'Cleaned Data'!Q270)</f>
        <v>346.9</v>
      </c>
      <c r="J270" s="36">
        <v>118.9</v>
      </c>
    </row>
    <row r="271" spans="1:10" x14ac:dyDescent="0.3">
      <c r="A271" s="2" t="s">
        <v>33</v>
      </c>
      <c r="B271" s="2">
        <v>2014</v>
      </c>
      <c r="C271" s="2" t="s">
        <v>41</v>
      </c>
      <c r="D271" s="36">
        <f>SUM('Cleaned Data'!R271+'Cleaned Data'!S271+'Cleaned Data'!T271)</f>
        <v>350.6</v>
      </c>
      <c r="E271" s="36">
        <f>SUM('Cleaned Data'!X271+'Cleaned Data'!Z271+'Cleaned Data'!AB271)</f>
        <v>335.6</v>
      </c>
      <c r="F271" s="36">
        <f>SUM('Cleaned Data'!D271:P271)</f>
        <v>1635.6000000000001</v>
      </c>
      <c r="G271" s="36">
        <f>SUM('Cleaned Data'!V271+'Cleaned Data'!Y271)</f>
        <v>224.3</v>
      </c>
      <c r="H271" s="36">
        <f>SUM('Cleaned Data'!U271+'Cleaned Data'!W271+'Cleaned Data'!AA271)</f>
        <v>350</v>
      </c>
      <c r="I271" s="36">
        <f>SUM('Cleaned Data'!AC271+'Cleaned Data'!Z271+'Cleaned Data'!Q271)</f>
        <v>349.8</v>
      </c>
      <c r="J271" s="36">
        <v>119.9</v>
      </c>
    </row>
    <row r="272" spans="1:10" x14ac:dyDescent="0.3">
      <c r="A272" s="2" t="s">
        <v>33</v>
      </c>
      <c r="B272" s="2">
        <v>2014</v>
      </c>
      <c r="C272" s="2" t="s">
        <v>42</v>
      </c>
      <c r="D272" s="36">
        <f>SUM('Cleaned Data'!R272+'Cleaned Data'!S272+'Cleaned Data'!T272)</f>
        <v>352.1</v>
      </c>
      <c r="E272" s="36">
        <f>SUM('Cleaned Data'!X272+'Cleaned Data'!Z272+'Cleaned Data'!AB272)</f>
        <v>335.7</v>
      </c>
      <c r="F272" s="36">
        <f>SUM('Cleaned Data'!D272:P272)</f>
        <v>1612.9</v>
      </c>
      <c r="G272" s="36">
        <f>SUM('Cleaned Data'!V272+'Cleaned Data'!Y272)</f>
        <v>223</v>
      </c>
      <c r="H272" s="36">
        <f>SUM('Cleaned Data'!U272+'Cleaned Data'!W272+'Cleaned Data'!AA272)</f>
        <v>351.6</v>
      </c>
      <c r="I272" s="36">
        <f>SUM('Cleaned Data'!AC272+'Cleaned Data'!Z272+'Cleaned Data'!Q272)</f>
        <v>351.3</v>
      </c>
      <c r="J272" s="36">
        <v>119.2</v>
      </c>
    </row>
    <row r="273" spans="1:10" x14ac:dyDescent="0.3">
      <c r="A273" s="2" t="s">
        <v>33</v>
      </c>
      <c r="B273" s="2">
        <v>2014</v>
      </c>
      <c r="C273" s="2" t="s">
        <v>43</v>
      </c>
      <c r="D273" s="36">
        <f>SUM('Cleaned Data'!R273+'Cleaned Data'!S273+'Cleaned Data'!T273)</f>
        <v>353.4</v>
      </c>
      <c r="E273" s="36">
        <f>SUM('Cleaned Data'!X273+'Cleaned Data'!Z273+'Cleaned Data'!AB273)</f>
        <v>336.29999999999995</v>
      </c>
      <c r="F273" s="36">
        <f>SUM('Cleaned Data'!D273:P273)</f>
        <v>1607.1000000000001</v>
      </c>
      <c r="G273" s="36">
        <f>SUM('Cleaned Data'!V273+'Cleaned Data'!Y273)</f>
        <v>223</v>
      </c>
      <c r="H273" s="36">
        <f>SUM('Cleaned Data'!U273+'Cleaned Data'!W273+'Cleaned Data'!AA273)</f>
        <v>352.7</v>
      </c>
      <c r="I273" s="36">
        <f>SUM('Cleaned Data'!AC273+'Cleaned Data'!Z273+'Cleaned Data'!Q273)</f>
        <v>351.6</v>
      </c>
      <c r="J273" s="36">
        <v>119.1</v>
      </c>
    </row>
    <row r="274" spans="1:10" x14ac:dyDescent="0.3">
      <c r="A274" s="2" t="s">
        <v>33</v>
      </c>
      <c r="B274" s="2">
        <v>2014</v>
      </c>
      <c r="C274" s="2" t="s">
        <v>45</v>
      </c>
      <c r="D274" s="36">
        <f>SUM('Cleaned Data'!R274+'Cleaned Data'!S274+'Cleaned Data'!T274)</f>
        <v>355.2</v>
      </c>
      <c r="E274" s="36">
        <f>SUM('Cleaned Data'!X274+'Cleaned Data'!Z274+'Cleaned Data'!AB274)</f>
        <v>336.6</v>
      </c>
      <c r="F274" s="36">
        <f>SUM('Cleaned Data'!D274:P274)</f>
        <v>1609.2</v>
      </c>
      <c r="G274" s="36">
        <f>SUM('Cleaned Data'!V274+'Cleaned Data'!Y274)</f>
        <v>222.3</v>
      </c>
      <c r="H274" s="36">
        <f>SUM('Cleaned Data'!U274+'Cleaned Data'!W274+'Cleaned Data'!AA274)</f>
        <v>353.8</v>
      </c>
      <c r="I274" s="36">
        <f>SUM('Cleaned Data'!AC274+'Cleaned Data'!Z274+'Cleaned Data'!Q274)</f>
        <v>353.2</v>
      </c>
      <c r="J274" s="36">
        <v>119</v>
      </c>
    </row>
    <row r="275" spans="1:10" x14ac:dyDescent="0.3">
      <c r="A275" s="2" t="s">
        <v>33</v>
      </c>
      <c r="B275" s="2">
        <v>2014</v>
      </c>
      <c r="C275" s="2" t="s">
        <v>46</v>
      </c>
      <c r="D275" s="36">
        <f>SUM('Cleaned Data'!R275+'Cleaned Data'!S275+'Cleaned Data'!T275)</f>
        <v>356.5</v>
      </c>
      <c r="E275" s="36">
        <f>SUM('Cleaned Data'!X275+'Cleaned Data'!Z275+'Cleaned Data'!AB275)</f>
        <v>337.9</v>
      </c>
      <c r="F275" s="36">
        <f>SUM('Cleaned Data'!D275:P275)</f>
        <v>1599.1</v>
      </c>
      <c r="G275" s="36">
        <f>SUM('Cleaned Data'!V275+'Cleaned Data'!Y275)</f>
        <v>221.8</v>
      </c>
      <c r="H275" s="36">
        <f>SUM('Cleaned Data'!U275+'Cleaned Data'!W275+'Cleaned Data'!AA275)</f>
        <v>354</v>
      </c>
      <c r="I275" s="36">
        <f>SUM('Cleaned Data'!AC275+'Cleaned Data'!Z275+'Cleaned Data'!Q275)</f>
        <v>354.1</v>
      </c>
      <c r="J275" s="36">
        <v>118.4</v>
      </c>
    </row>
    <row r="276" spans="1:10" x14ac:dyDescent="0.3">
      <c r="A276" s="2" t="s">
        <v>33</v>
      </c>
      <c r="B276" s="2">
        <v>2015</v>
      </c>
      <c r="C276" s="2" t="s">
        <v>31</v>
      </c>
      <c r="D276" s="36">
        <f>SUM('Cleaned Data'!R276+'Cleaned Data'!S276+'Cleaned Data'!T276)</f>
        <v>357.3</v>
      </c>
      <c r="E276" s="36">
        <f>SUM('Cleaned Data'!X276+'Cleaned Data'!Z276+'Cleaned Data'!AB276)</f>
        <v>339.70000000000005</v>
      </c>
      <c r="F276" s="36">
        <f>SUM('Cleaned Data'!D276:P276)</f>
        <v>1595.7999999999997</v>
      </c>
      <c r="G276" s="36">
        <f>SUM('Cleaned Data'!V276+'Cleaned Data'!Y276)</f>
        <v>221.3</v>
      </c>
      <c r="H276" s="36">
        <f>SUM('Cleaned Data'!U276+'Cleaned Data'!W276+'Cleaned Data'!AA276)</f>
        <v>355.3</v>
      </c>
      <c r="I276" s="36">
        <f>SUM('Cleaned Data'!AC276+'Cleaned Data'!Z276+'Cleaned Data'!Q276)</f>
        <v>355.4</v>
      </c>
      <c r="J276" s="36">
        <v>118.5</v>
      </c>
    </row>
    <row r="277" spans="1:10" x14ac:dyDescent="0.3">
      <c r="A277" s="2" t="s">
        <v>33</v>
      </c>
      <c r="B277" s="2">
        <v>2015</v>
      </c>
      <c r="C277" s="2" t="s">
        <v>35</v>
      </c>
      <c r="D277" s="36">
        <f>SUM('Cleaned Data'!R277+'Cleaned Data'!S277+'Cleaned Data'!T277)</f>
        <v>358.4</v>
      </c>
      <c r="E277" s="36">
        <f>SUM('Cleaned Data'!X277+'Cleaned Data'!Z277+'Cleaned Data'!AB277)</f>
        <v>340.7</v>
      </c>
      <c r="F277" s="36">
        <f>SUM('Cleaned Data'!D277:P277)</f>
        <v>1591.8</v>
      </c>
      <c r="G277" s="36">
        <f>SUM('Cleaned Data'!V277+'Cleaned Data'!Y277)</f>
        <v>220.8</v>
      </c>
      <c r="H277" s="36">
        <f>SUM('Cleaned Data'!U277+'Cleaned Data'!W277+'Cleaned Data'!AA277)</f>
        <v>356.20000000000005</v>
      </c>
      <c r="I277" s="36">
        <f>SUM('Cleaned Data'!AC277+'Cleaned Data'!Z277+'Cleaned Data'!Q277)</f>
        <v>356.20000000000005</v>
      </c>
      <c r="J277" s="36">
        <v>118.7</v>
      </c>
    </row>
    <row r="278" spans="1:10" x14ac:dyDescent="0.3">
      <c r="A278" s="2" t="s">
        <v>33</v>
      </c>
      <c r="B278" s="2">
        <v>2015</v>
      </c>
      <c r="C278" s="2" t="s">
        <v>36</v>
      </c>
      <c r="D278" s="36">
        <f>SUM('Cleaned Data'!R278+'Cleaned Data'!S278+'Cleaned Data'!T278)</f>
        <v>359.5</v>
      </c>
      <c r="E278" s="36">
        <f>SUM('Cleaned Data'!X278+'Cleaned Data'!Z278+'Cleaned Data'!AB278)</f>
        <v>341</v>
      </c>
      <c r="F278" s="36">
        <f>SUM('Cleaned Data'!D278:P278)</f>
        <v>1589.1000000000001</v>
      </c>
      <c r="G278" s="36">
        <f>SUM('Cleaned Data'!V278+'Cleaned Data'!Y278)</f>
        <v>222.8</v>
      </c>
      <c r="H278" s="36">
        <f>SUM('Cleaned Data'!U278+'Cleaned Data'!W278+'Cleaned Data'!AA278)</f>
        <v>357.2</v>
      </c>
      <c r="I278" s="36">
        <f>SUM('Cleaned Data'!AC278+'Cleaned Data'!Z278+'Cleaned Data'!Q278)</f>
        <v>358</v>
      </c>
      <c r="J278" s="36">
        <v>119.1</v>
      </c>
    </row>
    <row r="279" spans="1:10" x14ac:dyDescent="0.3">
      <c r="A279" s="2" t="s">
        <v>33</v>
      </c>
      <c r="B279" s="2">
        <v>2015</v>
      </c>
      <c r="C279" s="2" t="s">
        <v>37</v>
      </c>
      <c r="D279" s="36">
        <f>SUM('Cleaned Data'!R279+'Cleaned Data'!S279+'Cleaned Data'!T279)</f>
        <v>360.6</v>
      </c>
      <c r="E279" s="36">
        <f>SUM('Cleaned Data'!X279+'Cleaned Data'!Z279+'Cleaned Data'!AB279)</f>
        <v>342</v>
      </c>
      <c r="F279" s="36">
        <f>SUM('Cleaned Data'!D279:P279)</f>
        <v>1597.8999999999999</v>
      </c>
      <c r="G279" s="36">
        <f>SUM('Cleaned Data'!V279+'Cleaned Data'!Y279)</f>
        <v>223.10000000000002</v>
      </c>
      <c r="H279" s="36">
        <f>SUM('Cleaned Data'!U279+'Cleaned Data'!W279+'Cleaned Data'!AA279)</f>
        <v>359.3</v>
      </c>
      <c r="I279" s="36">
        <f>SUM('Cleaned Data'!AC279+'Cleaned Data'!Z279+'Cleaned Data'!Q279)</f>
        <v>359.9</v>
      </c>
      <c r="J279" s="36">
        <v>119.7</v>
      </c>
    </row>
    <row r="280" spans="1:10" x14ac:dyDescent="0.3">
      <c r="A280" s="2" t="s">
        <v>33</v>
      </c>
      <c r="B280" s="2">
        <v>2015</v>
      </c>
      <c r="C280" s="2" t="s">
        <v>38</v>
      </c>
      <c r="D280" s="36">
        <f>SUM('Cleaned Data'!R280+'Cleaned Data'!S280+'Cleaned Data'!T280)</f>
        <v>361.4</v>
      </c>
      <c r="E280" s="36">
        <f>SUM('Cleaned Data'!X280+'Cleaned Data'!Z280+'Cleaned Data'!AB280)</f>
        <v>343.3</v>
      </c>
      <c r="F280" s="36">
        <f>SUM('Cleaned Data'!D280:P280)</f>
        <v>1620.3</v>
      </c>
      <c r="G280" s="36">
        <f>SUM('Cleaned Data'!V280+'Cleaned Data'!Y280)</f>
        <v>225.7</v>
      </c>
      <c r="H280" s="36">
        <f>SUM('Cleaned Data'!U280+'Cleaned Data'!W280+'Cleaned Data'!AA280)</f>
        <v>360.3</v>
      </c>
      <c r="I280" s="36">
        <f>SUM('Cleaned Data'!AC280+'Cleaned Data'!Z280+'Cleaned Data'!Q280)</f>
        <v>362.5</v>
      </c>
      <c r="J280" s="36">
        <v>120.7</v>
      </c>
    </row>
    <row r="281" spans="1:10" x14ac:dyDescent="0.3">
      <c r="A281" s="2" t="s">
        <v>33</v>
      </c>
      <c r="B281" s="2">
        <v>2015</v>
      </c>
      <c r="C281" s="2" t="s">
        <v>39</v>
      </c>
      <c r="D281" s="36">
        <f>SUM('Cleaned Data'!R281+'Cleaned Data'!S281+'Cleaned Data'!T281)</f>
        <v>363.1</v>
      </c>
      <c r="E281" s="36">
        <f>SUM('Cleaned Data'!X281+'Cleaned Data'!Z281+'Cleaned Data'!AB281)</f>
        <v>344.1</v>
      </c>
      <c r="F281" s="36">
        <f>SUM('Cleaned Data'!D281:P281)</f>
        <v>1657.8999999999999</v>
      </c>
      <c r="G281" s="36">
        <f>SUM('Cleaned Data'!V281+'Cleaned Data'!Y281)</f>
        <v>226.8</v>
      </c>
      <c r="H281" s="36">
        <f>SUM('Cleaned Data'!U281+'Cleaned Data'!W281+'Cleaned Data'!AA281)</f>
        <v>362</v>
      </c>
      <c r="I281" s="36">
        <f>SUM('Cleaned Data'!AC281+'Cleaned Data'!Z281+'Cleaned Data'!Q281)</f>
        <v>364.29999999999995</v>
      </c>
      <c r="J281" s="36">
        <v>121.7</v>
      </c>
    </row>
    <row r="282" spans="1:10" x14ac:dyDescent="0.3">
      <c r="A282" s="2" t="s">
        <v>33</v>
      </c>
      <c r="B282" s="2">
        <v>2015</v>
      </c>
      <c r="C282" s="2" t="s">
        <v>40</v>
      </c>
      <c r="D282" s="36">
        <f>SUM('Cleaned Data'!R282+'Cleaned Data'!S282+'Cleaned Data'!T282)</f>
        <v>364.1</v>
      </c>
      <c r="E282" s="36">
        <f>SUM('Cleaned Data'!X282+'Cleaned Data'!Z282+'Cleaned Data'!AB282)</f>
        <v>344.3</v>
      </c>
      <c r="F282" s="36">
        <f>SUM('Cleaned Data'!D282:P282)</f>
        <v>1664.3</v>
      </c>
      <c r="G282" s="36">
        <f>SUM('Cleaned Data'!V282+'Cleaned Data'!Y282)</f>
        <v>226.8</v>
      </c>
      <c r="H282" s="36">
        <f>SUM('Cleaned Data'!U282+'Cleaned Data'!W282+'Cleaned Data'!AA282)</f>
        <v>364.8</v>
      </c>
      <c r="I282" s="36">
        <f>SUM('Cleaned Data'!AC282+'Cleaned Data'!Z282+'Cleaned Data'!Q282)</f>
        <v>366</v>
      </c>
      <c r="J282" s="36">
        <v>122.4</v>
      </c>
    </row>
    <row r="283" spans="1:10" x14ac:dyDescent="0.3">
      <c r="A283" s="2" t="s">
        <v>33</v>
      </c>
      <c r="B283" s="2">
        <v>2015</v>
      </c>
      <c r="C283" s="2" t="s">
        <v>41</v>
      </c>
      <c r="D283" s="36">
        <f>SUM('Cleaned Data'!R283+'Cleaned Data'!S283+'Cleaned Data'!T283)</f>
        <v>364.8</v>
      </c>
      <c r="E283" s="36">
        <f>SUM('Cleaned Data'!X283+'Cleaned Data'!Z283+'Cleaned Data'!AB283)</f>
        <v>345.8</v>
      </c>
      <c r="F283" s="36">
        <f>SUM('Cleaned Data'!D283:P283)</f>
        <v>1680.1</v>
      </c>
      <c r="G283" s="36">
        <f>SUM('Cleaned Data'!V283+'Cleaned Data'!Y283)</f>
        <v>225.2</v>
      </c>
      <c r="H283" s="36">
        <f>SUM('Cleaned Data'!U283+'Cleaned Data'!W283+'Cleaned Data'!AA283)</f>
        <v>367.1</v>
      </c>
      <c r="I283" s="36">
        <f>SUM('Cleaned Data'!AC283+'Cleaned Data'!Z283+'Cleaned Data'!Q283)</f>
        <v>367.6</v>
      </c>
      <c r="J283" s="36">
        <v>123.2</v>
      </c>
    </row>
    <row r="284" spans="1:10" x14ac:dyDescent="0.3">
      <c r="A284" s="2" t="s">
        <v>33</v>
      </c>
      <c r="B284" s="2">
        <v>2015</v>
      </c>
      <c r="C284" s="2" t="s">
        <v>42</v>
      </c>
      <c r="D284" s="36">
        <f>SUM('Cleaned Data'!R284+'Cleaned Data'!S284+'Cleaned Data'!T284)</f>
        <v>365.8</v>
      </c>
      <c r="E284" s="36">
        <f>SUM('Cleaned Data'!X284+'Cleaned Data'!Z284+'Cleaned Data'!AB284)</f>
        <v>347.29999999999995</v>
      </c>
      <c r="F284" s="36">
        <f>SUM('Cleaned Data'!D284:P284)</f>
        <v>1686.1</v>
      </c>
      <c r="G284" s="36">
        <f>SUM('Cleaned Data'!V284+'Cleaned Data'!Y284)</f>
        <v>224.2</v>
      </c>
      <c r="H284" s="36">
        <f>SUM('Cleaned Data'!U284+'Cleaned Data'!W284+'Cleaned Data'!AA284)</f>
        <v>368.5</v>
      </c>
      <c r="I284" s="36">
        <f>SUM('Cleaned Data'!AC284+'Cleaned Data'!Z284+'Cleaned Data'!Q284)</f>
        <v>368.2</v>
      </c>
      <c r="J284" s="36">
        <v>123.5</v>
      </c>
    </row>
    <row r="285" spans="1:10" x14ac:dyDescent="0.3">
      <c r="A285" s="2" t="s">
        <v>33</v>
      </c>
      <c r="B285" s="2">
        <v>2015</v>
      </c>
      <c r="C285" s="2" t="s">
        <v>43</v>
      </c>
      <c r="D285" s="36">
        <f>SUM('Cleaned Data'!R285+'Cleaned Data'!S285+'Cleaned Data'!T285)</f>
        <v>366.79999999999995</v>
      </c>
      <c r="E285" s="36">
        <f>SUM('Cleaned Data'!X285+'Cleaned Data'!Z285+'Cleaned Data'!AB285)</f>
        <v>348.9</v>
      </c>
      <c r="F285" s="36">
        <f>SUM('Cleaned Data'!D285:P285)</f>
        <v>1712.3000000000002</v>
      </c>
      <c r="G285" s="36">
        <f>SUM('Cleaned Data'!V285+'Cleaned Data'!Y285)</f>
        <v>224.2</v>
      </c>
      <c r="H285" s="36">
        <f>SUM('Cleaned Data'!U285+'Cleaned Data'!W285+'Cleaned Data'!AA285)</f>
        <v>369.6</v>
      </c>
      <c r="I285" s="36">
        <f>SUM('Cleaned Data'!AC285+'Cleaned Data'!Z285+'Cleaned Data'!Q285)</f>
        <v>369.5</v>
      </c>
      <c r="J285" s="36">
        <v>124.2</v>
      </c>
    </row>
    <row r="286" spans="1:10" x14ac:dyDescent="0.3">
      <c r="A286" s="2" t="s">
        <v>33</v>
      </c>
      <c r="B286" s="2">
        <v>2015</v>
      </c>
      <c r="C286" s="2" t="s">
        <v>45</v>
      </c>
      <c r="D286" s="36">
        <f>SUM('Cleaned Data'!R286+'Cleaned Data'!S286+'Cleaned Data'!T286)</f>
        <v>368.5</v>
      </c>
      <c r="E286" s="36">
        <f>SUM('Cleaned Data'!X286+'Cleaned Data'!Z286+'Cleaned Data'!AB286)</f>
        <v>349.3</v>
      </c>
      <c r="F286" s="36">
        <f>SUM('Cleaned Data'!D286:P286)</f>
        <v>1727.1</v>
      </c>
      <c r="G286" s="36">
        <f>SUM('Cleaned Data'!V286+'Cleaned Data'!Y286)</f>
        <v>224.39999999999998</v>
      </c>
      <c r="H286" s="36">
        <f>SUM('Cleaned Data'!U286+'Cleaned Data'!W286+'Cleaned Data'!AA286)</f>
        <v>370.5</v>
      </c>
      <c r="I286" s="36">
        <f>SUM('Cleaned Data'!AC286+'Cleaned Data'!Z286+'Cleaned Data'!Q286)</f>
        <v>372.1</v>
      </c>
      <c r="J286" s="36">
        <v>124.6</v>
      </c>
    </row>
    <row r="287" spans="1:10" x14ac:dyDescent="0.3">
      <c r="A287" s="2" t="s">
        <v>33</v>
      </c>
      <c r="B287" s="2">
        <v>2015</v>
      </c>
      <c r="C287" s="2" t="s">
        <v>46</v>
      </c>
      <c r="D287" s="36">
        <f>SUM('Cleaned Data'!R287+'Cleaned Data'!S287+'Cleaned Data'!T287)</f>
        <v>369.4</v>
      </c>
      <c r="E287" s="36">
        <f>SUM('Cleaned Data'!X287+'Cleaned Data'!Z287+'Cleaned Data'!AB287)</f>
        <v>349.9</v>
      </c>
      <c r="F287" s="36">
        <f>SUM('Cleaned Data'!D287:P287)</f>
        <v>1717.4</v>
      </c>
      <c r="G287" s="36">
        <f>SUM('Cleaned Data'!V287+'Cleaned Data'!Y287)</f>
        <v>225.3</v>
      </c>
      <c r="H287" s="36">
        <f>SUM('Cleaned Data'!U287+'Cleaned Data'!W287+'Cleaned Data'!AA287)</f>
        <v>370</v>
      </c>
      <c r="I287" s="36">
        <f>SUM('Cleaned Data'!AC287+'Cleaned Data'!Z287+'Cleaned Data'!Q287)</f>
        <v>373</v>
      </c>
      <c r="J287" s="36">
        <v>124</v>
      </c>
    </row>
    <row r="288" spans="1:10" x14ac:dyDescent="0.3">
      <c r="A288" s="2" t="s">
        <v>33</v>
      </c>
      <c r="B288" s="2">
        <v>2016</v>
      </c>
      <c r="C288" s="2" t="s">
        <v>31</v>
      </c>
      <c r="D288" s="36">
        <f>SUM('Cleaned Data'!R288+'Cleaned Data'!S288+'Cleaned Data'!T288)</f>
        <v>370.5</v>
      </c>
      <c r="E288" s="36">
        <f>SUM('Cleaned Data'!X288+'Cleaned Data'!Z288+'Cleaned Data'!AB288)</f>
        <v>351.6</v>
      </c>
      <c r="F288" s="36">
        <f>SUM('Cleaned Data'!D288:P288)</f>
        <v>1720.9</v>
      </c>
      <c r="G288" s="36">
        <f>SUM('Cleaned Data'!V288+'Cleaned Data'!Y288)</f>
        <v>225.8</v>
      </c>
      <c r="H288" s="36">
        <f>SUM('Cleaned Data'!U288+'Cleaned Data'!W288+'Cleaned Data'!AA288)</f>
        <v>371.4</v>
      </c>
      <c r="I288" s="36">
        <f>SUM('Cleaned Data'!AC288+'Cleaned Data'!Z288+'Cleaned Data'!Q288)</f>
        <v>374.8</v>
      </c>
      <c r="J288" s="36">
        <v>124.2</v>
      </c>
    </row>
    <row r="289" spans="1:10" x14ac:dyDescent="0.3">
      <c r="A289" s="2" t="s">
        <v>33</v>
      </c>
      <c r="B289" s="2">
        <v>2016</v>
      </c>
      <c r="C289" s="2" t="s">
        <v>35</v>
      </c>
      <c r="D289" s="36">
        <f>SUM('Cleaned Data'!R289+'Cleaned Data'!S289+'Cleaned Data'!T289)</f>
        <v>371.6</v>
      </c>
      <c r="E289" s="36">
        <f>SUM('Cleaned Data'!X289+'Cleaned Data'!Z289+'Cleaned Data'!AB289)</f>
        <v>354.5</v>
      </c>
      <c r="F289" s="36">
        <f>SUM('Cleaned Data'!D289:P289)</f>
        <v>1697.3</v>
      </c>
      <c r="G289" s="36">
        <f>SUM('Cleaned Data'!V289+'Cleaned Data'!Y289)</f>
        <v>225.1</v>
      </c>
      <c r="H289" s="36">
        <f>SUM('Cleaned Data'!U289+'Cleaned Data'!W289+'Cleaned Data'!AA289)</f>
        <v>372.5</v>
      </c>
      <c r="I289" s="36">
        <f>SUM('Cleaned Data'!AC289+'Cleaned Data'!Z289+'Cleaned Data'!Q289)</f>
        <v>376</v>
      </c>
      <c r="J289" s="36">
        <v>123.8</v>
      </c>
    </row>
    <row r="290" spans="1:10" x14ac:dyDescent="0.3">
      <c r="A290" s="2" t="s">
        <v>33</v>
      </c>
      <c r="B290" s="2">
        <v>2016</v>
      </c>
      <c r="C290" s="2" t="s">
        <v>36</v>
      </c>
      <c r="D290" s="36">
        <f>SUM('Cleaned Data'!R290+'Cleaned Data'!S290+'Cleaned Data'!T290)</f>
        <v>372.2</v>
      </c>
      <c r="E290" s="36">
        <f>SUM('Cleaned Data'!X290+'Cleaned Data'!Z290+'Cleaned Data'!AB290)</f>
        <v>355.9</v>
      </c>
      <c r="F290" s="36">
        <f>SUM('Cleaned Data'!D290:P290)</f>
        <v>1689.4</v>
      </c>
      <c r="G290" s="36">
        <f>SUM('Cleaned Data'!V290+'Cleaned Data'!Y290)</f>
        <v>223.3</v>
      </c>
      <c r="H290" s="36">
        <f>SUM('Cleaned Data'!U290+'Cleaned Data'!W290+'Cleaned Data'!AA290)</f>
        <v>373.6</v>
      </c>
      <c r="I290" s="36">
        <f>SUM('Cleaned Data'!AC290+'Cleaned Data'!Z290+'Cleaned Data'!Q290)</f>
        <v>377</v>
      </c>
      <c r="J290" s="36">
        <v>123.8</v>
      </c>
    </row>
    <row r="291" spans="1:10" x14ac:dyDescent="0.3">
      <c r="A291" s="2" t="s">
        <v>33</v>
      </c>
      <c r="B291" s="2">
        <v>2016</v>
      </c>
      <c r="C291" s="2" t="s">
        <v>37</v>
      </c>
      <c r="D291" s="36">
        <f>SUM('Cleaned Data'!R291+'Cleaned Data'!S291+'Cleaned Data'!T291)</f>
        <v>373.1</v>
      </c>
      <c r="E291" s="36">
        <f>SUM('Cleaned Data'!X291+'Cleaned Data'!Z291+'Cleaned Data'!AB291)</f>
        <v>357.1</v>
      </c>
      <c r="F291" s="36">
        <f>SUM('Cleaned Data'!D291:P291)</f>
        <v>1727.6000000000001</v>
      </c>
      <c r="G291" s="36">
        <f>SUM('Cleaned Data'!V291+'Cleaned Data'!Y291)</f>
        <v>224.6</v>
      </c>
      <c r="H291" s="36">
        <f>SUM('Cleaned Data'!U291+'Cleaned Data'!W291+'Cleaned Data'!AA291)</f>
        <v>376</v>
      </c>
      <c r="I291" s="36">
        <f>SUM('Cleaned Data'!AC291+'Cleaned Data'!Z291+'Cleaned Data'!Q291)</f>
        <v>379.2</v>
      </c>
      <c r="J291" s="36">
        <v>125.3</v>
      </c>
    </row>
    <row r="292" spans="1:10" x14ac:dyDescent="0.3">
      <c r="A292" s="2" t="s">
        <v>33</v>
      </c>
      <c r="B292" s="2">
        <v>2016</v>
      </c>
      <c r="C292" s="2" t="s">
        <v>38</v>
      </c>
      <c r="D292" s="36">
        <f>SUM('Cleaned Data'!R292+'Cleaned Data'!S292+'Cleaned Data'!T292)</f>
        <v>374.1</v>
      </c>
      <c r="E292" s="36">
        <f>SUM('Cleaned Data'!X292+'Cleaned Data'!Z292+'Cleaned Data'!AB292)</f>
        <v>358.6</v>
      </c>
      <c r="F292" s="36">
        <f>SUM('Cleaned Data'!D292:P292)</f>
        <v>1767.5999999999997</v>
      </c>
      <c r="G292" s="36">
        <f>SUM('Cleaned Data'!V292+'Cleaned Data'!Y292)</f>
        <v>225.7</v>
      </c>
      <c r="H292" s="36">
        <f>SUM('Cleaned Data'!U292+'Cleaned Data'!W292+'Cleaned Data'!AA292)</f>
        <v>377.2</v>
      </c>
      <c r="I292" s="36">
        <f>SUM('Cleaned Data'!AC292+'Cleaned Data'!Z292+'Cleaned Data'!Q292)</f>
        <v>380.7</v>
      </c>
      <c r="J292" s="36">
        <v>126.6</v>
      </c>
    </row>
    <row r="293" spans="1:10" x14ac:dyDescent="0.3">
      <c r="A293" s="2" t="s">
        <v>33</v>
      </c>
      <c r="B293" s="2">
        <v>2016</v>
      </c>
      <c r="C293" s="2" t="s">
        <v>39</v>
      </c>
      <c r="D293" s="36">
        <f>SUM('Cleaned Data'!R293+'Cleaned Data'!S293+'Cleaned Data'!T293)</f>
        <v>375.29999999999995</v>
      </c>
      <c r="E293" s="36">
        <f>SUM('Cleaned Data'!X293+'Cleaned Data'!Z293+'Cleaned Data'!AB293)</f>
        <v>359.3</v>
      </c>
      <c r="F293" s="36">
        <f>SUM('Cleaned Data'!D293:P293)</f>
        <v>1807.8000000000002</v>
      </c>
      <c r="G293" s="36">
        <f>SUM('Cleaned Data'!V293+'Cleaned Data'!Y293)</f>
        <v>227.8</v>
      </c>
      <c r="H293" s="36">
        <f>SUM('Cleaned Data'!U293+'Cleaned Data'!W293+'Cleaned Data'!AA293)</f>
        <v>378</v>
      </c>
      <c r="I293" s="36">
        <f>SUM('Cleaned Data'!AC293+'Cleaned Data'!Z293+'Cleaned Data'!Q293)</f>
        <v>382.2</v>
      </c>
      <c r="J293" s="36">
        <v>128.1</v>
      </c>
    </row>
    <row r="294" spans="1:10" x14ac:dyDescent="0.3">
      <c r="A294" s="2" t="s">
        <v>33</v>
      </c>
      <c r="B294" s="2">
        <v>2016</v>
      </c>
      <c r="C294" s="2" t="s">
        <v>40</v>
      </c>
      <c r="D294" s="36">
        <f>SUM('Cleaned Data'!R294+'Cleaned Data'!S294+'Cleaned Data'!T294)</f>
        <v>375.9</v>
      </c>
      <c r="E294" s="36">
        <f>SUM('Cleaned Data'!X294+'Cleaned Data'!Z294+'Cleaned Data'!AB294)</f>
        <v>361.2</v>
      </c>
      <c r="F294" s="36">
        <f>SUM('Cleaned Data'!D294:P294)</f>
        <v>1832.3000000000002</v>
      </c>
      <c r="G294" s="36">
        <f>SUM('Cleaned Data'!V294+'Cleaned Data'!Y294)</f>
        <v>227.2</v>
      </c>
      <c r="H294" s="36">
        <f>SUM('Cleaned Data'!U294+'Cleaned Data'!W294+'Cleaned Data'!AA294)</f>
        <v>380.70000000000005</v>
      </c>
      <c r="I294" s="36">
        <f>SUM('Cleaned Data'!AC294+'Cleaned Data'!Z294+'Cleaned Data'!Q294)</f>
        <v>383.1</v>
      </c>
      <c r="J294" s="36">
        <v>129</v>
      </c>
    </row>
    <row r="295" spans="1:10" x14ac:dyDescent="0.3">
      <c r="A295" s="2" t="s">
        <v>33</v>
      </c>
      <c r="B295" s="2">
        <v>2016</v>
      </c>
      <c r="C295" s="2" t="s">
        <v>41</v>
      </c>
      <c r="D295" s="36">
        <f>SUM('Cleaned Data'!R295+'Cleaned Data'!S295+'Cleaned Data'!T295)</f>
        <v>377</v>
      </c>
      <c r="E295" s="36">
        <f>SUM('Cleaned Data'!X295+'Cleaned Data'!Z295+'Cleaned Data'!AB295)</f>
        <v>362.70000000000005</v>
      </c>
      <c r="F295" s="36">
        <f>SUM('Cleaned Data'!D295:P295)</f>
        <v>1804.3999999999996</v>
      </c>
      <c r="G295" s="36">
        <f>SUM('Cleaned Data'!V295+'Cleaned Data'!Y295)</f>
        <v>225.10000000000002</v>
      </c>
      <c r="H295" s="36">
        <f>SUM('Cleaned Data'!U295+'Cleaned Data'!W295+'Cleaned Data'!AA295)</f>
        <v>382.7</v>
      </c>
      <c r="I295" s="36">
        <f>SUM('Cleaned Data'!AC295+'Cleaned Data'!Z295+'Cleaned Data'!Q295)</f>
        <v>384.1</v>
      </c>
      <c r="J295" s="36">
        <v>128.4</v>
      </c>
    </row>
    <row r="296" spans="1:10" x14ac:dyDescent="0.3">
      <c r="A296" s="2" t="s">
        <v>33</v>
      </c>
      <c r="B296" s="2">
        <v>2016</v>
      </c>
      <c r="C296" s="2" t="s">
        <v>42</v>
      </c>
      <c r="D296" s="36">
        <f>SUM('Cleaned Data'!R296+'Cleaned Data'!S296+'Cleaned Data'!T296)</f>
        <v>378</v>
      </c>
      <c r="E296" s="36">
        <f>SUM('Cleaned Data'!X296+'Cleaned Data'!Z296+'Cleaned Data'!AB296)</f>
        <v>363.4</v>
      </c>
      <c r="F296" s="36">
        <f>SUM('Cleaned Data'!D296:P296)</f>
        <v>1777.0999999999997</v>
      </c>
      <c r="G296" s="36">
        <f>SUM('Cleaned Data'!V296+'Cleaned Data'!Y296)</f>
        <v>226.6</v>
      </c>
      <c r="H296" s="36">
        <f>SUM('Cleaned Data'!U296+'Cleaned Data'!W296+'Cleaned Data'!AA296)</f>
        <v>383.79999999999995</v>
      </c>
      <c r="I296" s="36">
        <f>SUM('Cleaned Data'!AC296+'Cleaned Data'!Z296+'Cleaned Data'!Q296)</f>
        <v>385.20000000000005</v>
      </c>
      <c r="J296" s="36">
        <v>128</v>
      </c>
    </row>
    <row r="297" spans="1:10" x14ac:dyDescent="0.3">
      <c r="A297" s="2" t="s">
        <v>33</v>
      </c>
      <c r="B297" s="2">
        <v>2016</v>
      </c>
      <c r="C297" s="2" t="s">
        <v>43</v>
      </c>
      <c r="D297" s="36">
        <f>SUM('Cleaned Data'!R297+'Cleaned Data'!S297+'Cleaned Data'!T297)</f>
        <v>379</v>
      </c>
      <c r="E297" s="36">
        <f>SUM('Cleaned Data'!X297+'Cleaned Data'!Z297+'Cleaned Data'!AB297)</f>
        <v>363.8</v>
      </c>
      <c r="F297" s="36">
        <f>SUM('Cleaned Data'!D297:P297)</f>
        <v>1783.1</v>
      </c>
      <c r="G297" s="36">
        <f>SUM('Cleaned Data'!V297+'Cleaned Data'!Y297)</f>
        <v>228</v>
      </c>
      <c r="H297" s="36">
        <f>SUM('Cleaned Data'!U297+'Cleaned Data'!W297+'Cleaned Data'!AA297)</f>
        <v>385.1</v>
      </c>
      <c r="I297" s="36">
        <f>SUM('Cleaned Data'!AC297+'Cleaned Data'!Z297+'Cleaned Data'!Q297)</f>
        <v>386.40000000000003</v>
      </c>
      <c r="J297" s="36">
        <v>128.6</v>
      </c>
    </row>
    <row r="298" spans="1:10" x14ac:dyDescent="0.3">
      <c r="A298" s="2" t="s">
        <v>33</v>
      </c>
      <c r="B298" s="2">
        <v>2016</v>
      </c>
      <c r="C298" s="2" t="s">
        <v>45</v>
      </c>
      <c r="D298" s="36">
        <f>SUM('Cleaned Data'!R298+'Cleaned Data'!S298+'Cleaned Data'!T298)</f>
        <v>380.2</v>
      </c>
      <c r="E298" s="36">
        <f>SUM('Cleaned Data'!X298+'Cleaned Data'!Z298+'Cleaned Data'!AB298)</f>
        <v>365.1</v>
      </c>
      <c r="F298" s="36">
        <f>SUM('Cleaned Data'!D298:P298)</f>
        <v>1775.5</v>
      </c>
      <c r="G298" s="36">
        <f>SUM('Cleaned Data'!V298+'Cleaned Data'!Y298)</f>
        <v>229.60000000000002</v>
      </c>
      <c r="H298" s="36">
        <f>SUM('Cleaned Data'!U298+'Cleaned Data'!W298+'Cleaned Data'!AA298)</f>
        <v>385.9</v>
      </c>
      <c r="I298" s="36">
        <f>SUM('Cleaned Data'!AC298+'Cleaned Data'!Z298+'Cleaned Data'!Q298)</f>
        <v>387.3</v>
      </c>
      <c r="J298" s="36">
        <v>128.5</v>
      </c>
    </row>
    <row r="299" spans="1:10" x14ac:dyDescent="0.3">
      <c r="A299" s="2" t="s">
        <v>33</v>
      </c>
      <c r="B299" s="2">
        <v>2016</v>
      </c>
      <c r="C299" s="2" t="s">
        <v>46</v>
      </c>
      <c r="D299" s="36">
        <f>SUM('Cleaned Data'!R299+'Cleaned Data'!S299+'Cleaned Data'!T299)</f>
        <v>381</v>
      </c>
      <c r="E299" s="36">
        <f>SUM('Cleaned Data'!X299+'Cleaned Data'!Z299+'Cleaned Data'!AB299)</f>
        <v>364</v>
      </c>
      <c r="F299" s="36">
        <f>SUM('Cleaned Data'!D299:P299)</f>
        <v>1749.4</v>
      </c>
      <c r="G299" s="36">
        <f>SUM('Cleaned Data'!V299+'Cleaned Data'!Y299)</f>
        <v>231.5</v>
      </c>
      <c r="H299" s="36">
        <f>SUM('Cleaned Data'!U299+'Cleaned Data'!W299+'Cleaned Data'!AA299)</f>
        <v>385.8</v>
      </c>
      <c r="I299" s="36">
        <f>SUM('Cleaned Data'!AC299+'Cleaned Data'!Z299+'Cleaned Data'!Q299)</f>
        <v>388.2</v>
      </c>
      <c r="J299" s="36">
        <v>127.6</v>
      </c>
    </row>
    <row r="300" spans="1:10" x14ac:dyDescent="0.3">
      <c r="A300" s="2" t="s">
        <v>33</v>
      </c>
      <c r="B300" s="2">
        <v>2017</v>
      </c>
      <c r="C300" s="2" t="s">
        <v>31</v>
      </c>
      <c r="D300" s="36">
        <f>SUM('Cleaned Data'!R300+'Cleaned Data'!S300+'Cleaned Data'!T300)</f>
        <v>381.5</v>
      </c>
      <c r="E300" s="36">
        <f>SUM('Cleaned Data'!X300+'Cleaned Data'!Z300+'Cleaned Data'!AB300)</f>
        <v>365.5</v>
      </c>
      <c r="F300" s="36">
        <f>SUM('Cleaned Data'!D300:P300)</f>
        <v>1732.3000000000002</v>
      </c>
      <c r="G300" s="36">
        <f>SUM('Cleaned Data'!V300+'Cleaned Data'!Y300)</f>
        <v>233.2</v>
      </c>
      <c r="H300" s="36">
        <f>SUM('Cleaned Data'!U300+'Cleaned Data'!W300+'Cleaned Data'!AA300)</f>
        <v>387.1</v>
      </c>
      <c r="I300" s="36">
        <f>SUM('Cleaned Data'!AC300+'Cleaned Data'!Z300+'Cleaned Data'!Q300)</f>
        <v>389.7</v>
      </c>
      <c r="J300" s="36">
        <v>127.8</v>
      </c>
    </row>
    <row r="301" spans="1:10" x14ac:dyDescent="0.3">
      <c r="A301" s="2" t="s">
        <v>33</v>
      </c>
      <c r="B301" s="2">
        <v>2017</v>
      </c>
      <c r="C301" s="2" t="s">
        <v>35</v>
      </c>
      <c r="D301" s="36">
        <f>SUM('Cleaned Data'!R301+'Cleaned Data'!S301+'Cleaned Data'!T301)</f>
        <v>382.3</v>
      </c>
      <c r="E301" s="36">
        <f>SUM('Cleaned Data'!X301+'Cleaned Data'!Z301+'Cleaned Data'!AB301)</f>
        <v>366.8</v>
      </c>
      <c r="F301" s="36">
        <f>SUM('Cleaned Data'!D301:P301)</f>
        <v>1724.5000000000002</v>
      </c>
      <c r="G301" s="36">
        <f>SUM('Cleaned Data'!V301+'Cleaned Data'!Y301)</f>
        <v>234.7</v>
      </c>
      <c r="H301" s="36">
        <f>SUM('Cleaned Data'!U301+'Cleaned Data'!W301+'Cleaned Data'!AA301)</f>
        <v>388.20000000000005</v>
      </c>
      <c r="I301" s="36">
        <f>SUM('Cleaned Data'!AC301+'Cleaned Data'!Z301+'Cleaned Data'!Q301)</f>
        <v>390.90000000000003</v>
      </c>
      <c r="J301" s="36">
        <v>128.19999999999999</v>
      </c>
    </row>
    <row r="302" spans="1:10" x14ac:dyDescent="0.3">
      <c r="A302" s="2" t="s">
        <v>33</v>
      </c>
      <c r="B302" s="2">
        <v>2017</v>
      </c>
      <c r="C302" s="2" t="s">
        <v>36</v>
      </c>
      <c r="D302" s="36">
        <f>SUM('Cleaned Data'!R302+'Cleaned Data'!S302+'Cleaned Data'!T302)</f>
        <v>383.20000000000005</v>
      </c>
      <c r="E302" s="36">
        <f>SUM('Cleaned Data'!X302+'Cleaned Data'!Z302+'Cleaned Data'!AB302)</f>
        <v>367.2</v>
      </c>
      <c r="F302" s="36">
        <f>SUM('Cleaned Data'!D302:P302)</f>
        <v>1726.5999999999997</v>
      </c>
      <c r="G302" s="36">
        <f>SUM('Cleaned Data'!V302+'Cleaned Data'!Y302)</f>
        <v>236.39999999999998</v>
      </c>
      <c r="H302" s="36">
        <f>SUM('Cleaned Data'!U302+'Cleaned Data'!W302+'Cleaned Data'!AA302)</f>
        <v>389.5</v>
      </c>
      <c r="I302" s="36">
        <f>SUM('Cleaned Data'!AC302+'Cleaned Data'!Z302+'Cleaned Data'!Q302)</f>
        <v>392.5</v>
      </c>
      <c r="J302" s="36">
        <v>128.69999999999999</v>
      </c>
    </row>
    <row r="303" spans="1:10" x14ac:dyDescent="0.3">
      <c r="A303" s="2" t="s">
        <v>33</v>
      </c>
      <c r="B303" s="2">
        <v>2017</v>
      </c>
      <c r="C303" s="2" t="s">
        <v>37</v>
      </c>
      <c r="D303" s="36">
        <f>SUM('Cleaned Data'!R303+'Cleaned Data'!S303+'Cleaned Data'!T303)</f>
        <v>384.2</v>
      </c>
      <c r="E303" s="36">
        <f>SUM('Cleaned Data'!X303+'Cleaned Data'!Z303+'Cleaned Data'!AB303)</f>
        <v>368.2</v>
      </c>
      <c r="F303" s="36">
        <f>SUM('Cleaned Data'!D303:P303)</f>
        <v>1730.8999999999999</v>
      </c>
      <c r="G303" s="36">
        <f>SUM('Cleaned Data'!V303+'Cleaned Data'!Y303)</f>
        <v>235.7</v>
      </c>
      <c r="H303" s="36">
        <f>SUM('Cleaned Data'!U303+'Cleaned Data'!W303+'Cleaned Data'!AA303)</f>
        <v>391.29999999999995</v>
      </c>
      <c r="I303" s="36">
        <f>SUM('Cleaned Data'!AC303+'Cleaned Data'!Z303+'Cleaned Data'!Q303)</f>
        <v>393.1</v>
      </c>
      <c r="J303" s="36">
        <v>129.1</v>
      </c>
    </row>
    <row r="304" spans="1:10" x14ac:dyDescent="0.3">
      <c r="A304" s="2" t="s">
        <v>33</v>
      </c>
      <c r="B304" s="2">
        <v>2017</v>
      </c>
      <c r="C304" s="2" t="s">
        <v>38</v>
      </c>
      <c r="D304" s="36">
        <f>SUM('Cleaned Data'!R304+'Cleaned Data'!S304+'Cleaned Data'!T304)</f>
        <v>384.9</v>
      </c>
      <c r="E304" s="36">
        <f>SUM('Cleaned Data'!X304+'Cleaned Data'!Z304+'Cleaned Data'!AB304)</f>
        <v>368.4</v>
      </c>
      <c r="F304" s="36">
        <f>SUM('Cleaned Data'!D304:P304)</f>
        <v>1733</v>
      </c>
      <c r="G304" s="36">
        <f>SUM('Cleaned Data'!V304+'Cleaned Data'!Y304)</f>
        <v>234.39999999999998</v>
      </c>
      <c r="H304" s="36">
        <f>SUM('Cleaned Data'!U304+'Cleaned Data'!W304+'Cleaned Data'!AA304)</f>
        <v>392.40000000000003</v>
      </c>
      <c r="I304" s="36">
        <f>SUM('Cleaned Data'!AC304+'Cleaned Data'!Z304+'Cleaned Data'!Q304)</f>
        <v>393.7</v>
      </c>
      <c r="J304" s="36">
        <v>129.30000000000001</v>
      </c>
    </row>
    <row r="305" spans="1:10" x14ac:dyDescent="0.3">
      <c r="A305" s="2" t="s">
        <v>33</v>
      </c>
      <c r="B305" s="2">
        <v>2017</v>
      </c>
      <c r="C305" s="2" t="s">
        <v>39</v>
      </c>
      <c r="D305" s="36">
        <f>SUM('Cleaned Data'!R305+'Cleaned Data'!S305+'Cleaned Data'!T305)</f>
        <v>384.9</v>
      </c>
      <c r="E305" s="36">
        <f>SUM('Cleaned Data'!X305+'Cleaned Data'!Z305+'Cleaned Data'!AB305)</f>
        <v>369.2</v>
      </c>
      <c r="F305" s="36">
        <f>SUM('Cleaned Data'!D305:P305)</f>
        <v>1754.8000000000002</v>
      </c>
      <c r="G305" s="36">
        <f>SUM('Cleaned Data'!V305+'Cleaned Data'!Y305)</f>
        <v>232.9</v>
      </c>
      <c r="H305" s="36">
        <f>SUM('Cleaned Data'!U305+'Cleaned Data'!W305+'Cleaned Data'!AA305)</f>
        <v>392.5</v>
      </c>
      <c r="I305" s="36">
        <f>SUM('Cleaned Data'!AC305+'Cleaned Data'!Z305+'Cleaned Data'!Q305)</f>
        <v>394.20000000000005</v>
      </c>
      <c r="J305" s="36">
        <v>129.9</v>
      </c>
    </row>
    <row r="306" spans="1:10" x14ac:dyDescent="0.3">
      <c r="A306" s="2" t="s">
        <v>33</v>
      </c>
      <c r="B306" s="2">
        <v>2017</v>
      </c>
      <c r="C306" s="2" t="s">
        <v>40</v>
      </c>
      <c r="D306" s="36">
        <f>SUM('Cleaned Data'!R306+'Cleaned Data'!S306+'Cleaned Data'!T306)</f>
        <v>385.70000000000005</v>
      </c>
      <c r="E306" s="36">
        <f>SUM('Cleaned Data'!X306+'Cleaned Data'!Z306+'Cleaned Data'!AB306)</f>
        <v>370.9</v>
      </c>
      <c r="F306" s="36">
        <f>SUM('Cleaned Data'!D306:P306)</f>
        <v>1792.4</v>
      </c>
      <c r="G306" s="36">
        <f>SUM('Cleaned Data'!V306+'Cleaned Data'!Y306)</f>
        <v>232.9</v>
      </c>
      <c r="H306" s="36">
        <f>SUM('Cleaned Data'!U306+'Cleaned Data'!W306+'Cleaned Data'!AA306)</f>
        <v>395.3</v>
      </c>
      <c r="I306" s="36">
        <f>SUM('Cleaned Data'!AC306+'Cleaned Data'!Z306+'Cleaned Data'!Q306)</f>
        <v>397</v>
      </c>
      <c r="J306" s="36">
        <v>131.80000000000001</v>
      </c>
    </row>
    <row r="307" spans="1:10" x14ac:dyDescent="0.3">
      <c r="A307" s="2" t="s">
        <v>33</v>
      </c>
      <c r="B307" s="2">
        <v>2017</v>
      </c>
      <c r="C307" s="2" t="s">
        <v>41</v>
      </c>
      <c r="D307" s="36">
        <f>SUM('Cleaned Data'!R307+'Cleaned Data'!S307+'Cleaned Data'!T307)</f>
        <v>388.4</v>
      </c>
      <c r="E307" s="36">
        <f>SUM('Cleaned Data'!X307+'Cleaned Data'!Z307+'Cleaned Data'!AB307)</f>
        <v>373.1</v>
      </c>
      <c r="F307" s="36">
        <f>SUM('Cleaned Data'!D307:P307)</f>
        <v>1797.1999999999998</v>
      </c>
      <c r="G307" s="36">
        <f>SUM('Cleaned Data'!V307+'Cleaned Data'!Y307)</f>
        <v>233.5</v>
      </c>
      <c r="H307" s="36">
        <f>SUM('Cleaned Data'!U307+'Cleaned Data'!W307+'Cleaned Data'!AA307)</f>
        <v>397.8</v>
      </c>
      <c r="I307" s="36">
        <f>SUM('Cleaned Data'!AC307+'Cleaned Data'!Z307+'Cleaned Data'!Q307)</f>
        <v>400</v>
      </c>
      <c r="J307" s="36">
        <v>132.69999999999999</v>
      </c>
    </row>
    <row r="308" spans="1:10" x14ac:dyDescent="0.3">
      <c r="A308" s="2" t="s">
        <v>33</v>
      </c>
      <c r="B308" s="2">
        <v>2017</v>
      </c>
      <c r="C308" s="2" t="s">
        <v>42</v>
      </c>
      <c r="D308" s="36">
        <f>SUM('Cleaned Data'!R308+'Cleaned Data'!S308+'Cleaned Data'!T308)</f>
        <v>389.9</v>
      </c>
      <c r="E308" s="36">
        <f>SUM('Cleaned Data'!X308+'Cleaned Data'!Z308+'Cleaned Data'!AB308)</f>
        <v>375</v>
      </c>
      <c r="F308" s="36">
        <f>SUM('Cleaned Data'!D308:P308)</f>
        <v>1773.9</v>
      </c>
      <c r="G308" s="36">
        <f>SUM('Cleaned Data'!V308+'Cleaned Data'!Y308)</f>
        <v>236.3</v>
      </c>
      <c r="H308" s="36">
        <f>SUM('Cleaned Data'!U308+'Cleaned Data'!W308+'Cleaned Data'!AA308)</f>
        <v>399.69999999999993</v>
      </c>
      <c r="I308" s="36">
        <f>SUM('Cleaned Data'!AC308+'Cleaned Data'!Z308+'Cleaned Data'!Q308)</f>
        <v>402.6</v>
      </c>
      <c r="J308" s="36">
        <v>132.4</v>
      </c>
    </row>
    <row r="309" spans="1:10" x14ac:dyDescent="0.3">
      <c r="A309" s="2" t="s">
        <v>33</v>
      </c>
      <c r="B309" s="2">
        <v>2017</v>
      </c>
      <c r="C309" s="2" t="s">
        <v>43</v>
      </c>
      <c r="D309" s="36">
        <f>SUM('Cleaned Data'!R309+'Cleaned Data'!S309+'Cleaned Data'!T309)</f>
        <v>391.5</v>
      </c>
      <c r="E309" s="36">
        <f>SUM('Cleaned Data'!X309+'Cleaned Data'!Z309+'Cleaned Data'!AB309)</f>
        <v>376</v>
      </c>
      <c r="F309" s="36">
        <f>SUM('Cleaned Data'!D309:P309)</f>
        <v>1789.8999999999999</v>
      </c>
      <c r="G309" s="36">
        <f>SUM('Cleaned Data'!V309+'Cleaned Data'!Y309)</f>
        <v>237.6</v>
      </c>
      <c r="H309" s="36">
        <f>SUM('Cleaned Data'!U309+'Cleaned Data'!W309+'Cleaned Data'!AA309)</f>
        <v>401.90000000000003</v>
      </c>
      <c r="I309" s="36">
        <f>SUM('Cleaned Data'!AC309+'Cleaned Data'!Z309+'Cleaned Data'!Q309)</f>
        <v>403.9</v>
      </c>
      <c r="J309" s="36">
        <v>133.5</v>
      </c>
    </row>
    <row r="310" spans="1:10" x14ac:dyDescent="0.3">
      <c r="A310" s="2" t="s">
        <v>33</v>
      </c>
      <c r="B310" s="2">
        <v>2017</v>
      </c>
      <c r="C310" s="2" t="s">
        <v>45</v>
      </c>
      <c r="D310" s="36">
        <f>SUM('Cleaned Data'!R310+'Cleaned Data'!S310+'Cleaned Data'!T310)</f>
        <v>393.9</v>
      </c>
      <c r="E310" s="36">
        <f>SUM('Cleaned Data'!X310+'Cleaned Data'!Z310+'Cleaned Data'!AB310)</f>
        <v>377.4</v>
      </c>
      <c r="F310" s="36">
        <f>SUM('Cleaned Data'!D310:P310)</f>
        <v>1821</v>
      </c>
      <c r="G310" s="36">
        <f>SUM('Cleaned Data'!V310+'Cleaned Data'!Y310)</f>
        <v>241</v>
      </c>
      <c r="H310" s="36">
        <f>SUM('Cleaned Data'!U310+'Cleaned Data'!W310+'Cleaned Data'!AA310)</f>
        <v>404</v>
      </c>
      <c r="I310" s="36">
        <f>SUM('Cleaned Data'!AC310+'Cleaned Data'!Z310+'Cleaned Data'!Q310)</f>
        <v>406.2</v>
      </c>
      <c r="J310" s="36">
        <v>134.80000000000001</v>
      </c>
    </row>
    <row r="311" spans="1:10" x14ac:dyDescent="0.3">
      <c r="A311" s="2" t="s">
        <v>33</v>
      </c>
      <c r="B311" s="2">
        <v>2017</v>
      </c>
      <c r="C311" s="2" t="s">
        <v>46</v>
      </c>
      <c r="D311" s="36">
        <f>SUM('Cleaned Data'!R311+'Cleaned Data'!S311+'Cleaned Data'!T311)</f>
        <v>395.2</v>
      </c>
      <c r="E311" s="36">
        <f>SUM('Cleaned Data'!X311+'Cleaned Data'!Z311+'Cleaned Data'!AB311)</f>
        <v>378.4</v>
      </c>
      <c r="F311" s="36">
        <f>SUM('Cleaned Data'!D311:P311)</f>
        <v>1791.1</v>
      </c>
      <c r="G311" s="36">
        <f>SUM('Cleaned Data'!V311+'Cleaned Data'!Y311)</f>
        <v>242.1</v>
      </c>
      <c r="H311" s="36">
        <f>SUM('Cleaned Data'!U311+'Cleaned Data'!W311+'Cleaned Data'!AA311)</f>
        <v>405.09999999999997</v>
      </c>
      <c r="I311" s="36">
        <f>SUM('Cleaned Data'!AC311+'Cleaned Data'!Z311+'Cleaned Data'!Q311)</f>
        <v>407.7</v>
      </c>
      <c r="J311" s="36">
        <v>134.1</v>
      </c>
    </row>
    <row r="312" spans="1:10" x14ac:dyDescent="0.3">
      <c r="A312" s="2" t="s">
        <v>33</v>
      </c>
      <c r="B312" s="2">
        <v>2018</v>
      </c>
      <c r="C312" s="2" t="s">
        <v>31</v>
      </c>
      <c r="D312" s="36">
        <f>SUM('Cleaned Data'!R312+'Cleaned Data'!S312+'Cleaned Data'!T312)</f>
        <v>396.29999999999995</v>
      </c>
      <c r="E312" s="36">
        <f>SUM('Cleaned Data'!X312+'Cleaned Data'!Z312+'Cleaned Data'!AB312)</f>
        <v>380.7</v>
      </c>
      <c r="F312" s="36">
        <f>SUM('Cleaned Data'!D312:P312)</f>
        <v>1771.5000000000002</v>
      </c>
      <c r="G312" s="36">
        <f>SUM('Cleaned Data'!V312+'Cleaned Data'!Y312)</f>
        <v>243.6</v>
      </c>
      <c r="H312" s="36">
        <f>SUM('Cleaned Data'!U312+'Cleaned Data'!W312+'Cleaned Data'!AA312)</f>
        <v>407</v>
      </c>
      <c r="I312" s="36">
        <f>SUM('Cleaned Data'!AC312+'Cleaned Data'!Z312+'Cleaned Data'!Q312)</f>
        <v>409.7</v>
      </c>
      <c r="J312" s="36">
        <v>134.1</v>
      </c>
    </row>
    <row r="313" spans="1:10" x14ac:dyDescent="0.3">
      <c r="A313" s="2" t="s">
        <v>33</v>
      </c>
      <c r="B313" s="2">
        <v>2018</v>
      </c>
      <c r="C313" s="2" t="s">
        <v>35</v>
      </c>
      <c r="D313" s="36">
        <f>SUM('Cleaned Data'!R313+'Cleaned Data'!S313+'Cleaned Data'!T313)</f>
        <v>397.09999999999997</v>
      </c>
      <c r="E313" s="36">
        <f>SUM('Cleaned Data'!X313+'Cleaned Data'!Z313+'Cleaned Data'!AB313)</f>
        <v>382.5</v>
      </c>
      <c r="F313" s="36">
        <f>SUM('Cleaned Data'!D313:P313)</f>
        <v>1751.6000000000001</v>
      </c>
      <c r="G313" s="36">
        <f>SUM('Cleaned Data'!V313+'Cleaned Data'!Y313)</f>
        <v>244.7</v>
      </c>
      <c r="H313" s="36">
        <f>SUM('Cleaned Data'!U313+'Cleaned Data'!W313+'Cleaned Data'!AA313)</f>
        <v>408.40000000000003</v>
      </c>
      <c r="I313" s="36">
        <f>SUM('Cleaned Data'!AC313+'Cleaned Data'!Z313+'Cleaned Data'!Q313)</f>
        <v>412.3</v>
      </c>
      <c r="J313" s="36">
        <v>134</v>
      </c>
    </row>
    <row r="314" spans="1:10" x14ac:dyDescent="0.3">
      <c r="A314" s="2" t="s">
        <v>33</v>
      </c>
      <c r="B314" s="2">
        <v>2018</v>
      </c>
      <c r="C314" s="2" t="s">
        <v>36</v>
      </c>
      <c r="D314" s="36">
        <f>SUM('Cleaned Data'!R314+'Cleaned Data'!S314+'Cleaned Data'!T314)</f>
        <v>398.59999999999997</v>
      </c>
      <c r="E314" s="36">
        <f>SUM('Cleaned Data'!X314+'Cleaned Data'!Z314+'Cleaned Data'!AB314)</f>
        <v>384</v>
      </c>
      <c r="F314" s="36">
        <f>SUM('Cleaned Data'!D314:P314)</f>
        <v>1738.9</v>
      </c>
      <c r="G314" s="36">
        <f>SUM('Cleaned Data'!V314+'Cleaned Data'!Y314)</f>
        <v>244.2</v>
      </c>
      <c r="H314" s="36">
        <f>SUM('Cleaned Data'!U314+'Cleaned Data'!W314+'Cleaned Data'!AA314)</f>
        <v>410.6</v>
      </c>
      <c r="I314" s="36">
        <f>SUM('Cleaned Data'!AC314+'Cleaned Data'!Z314+'Cleaned Data'!Q314)</f>
        <v>413.59999999999997</v>
      </c>
      <c r="J314" s="36">
        <v>134</v>
      </c>
    </row>
    <row r="315" spans="1:10" x14ac:dyDescent="0.3">
      <c r="A315" s="2" t="s">
        <v>33</v>
      </c>
      <c r="B315" s="2">
        <v>2018</v>
      </c>
      <c r="C315" s="2" t="s">
        <v>37</v>
      </c>
      <c r="D315" s="36">
        <f>SUM('Cleaned Data'!R315+'Cleaned Data'!S315+'Cleaned Data'!T315)</f>
        <v>401.40000000000003</v>
      </c>
      <c r="E315" s="36">
        <f>SUM('Cleaned Data'!X315+'Cleaned Data'!Z315+'Cleaned Data'!AB315)</f>
        <v>386.5</v>
      </c>
      <c r="F315" s="36">
        <f>SUM('Cleaned Data'!D315:P315)</f>
        <v>1743.7</v>
      </c>
      <c r="G315" s="36">
        <f>SUM('Cleaned Data'!V315+'Cleaned Data'!Y315)</f>
        <v>243.5</v>
      </c>
      <c r="H315" s="36">
        <f>SUM('Cleaned Data'!U315+'Cleaned Data'!W315+'Cleaned Data'!AA315)</f>
        <v>414.40000000000003</v>
      </c>
      <c r="I315" s="36">
        <f>SUM('Cleaned Data'!AC315+'Cleaned Data'!Z315+'Cleaned Data'!Q315)</f>
        <v>415</v>
      </c>
      <c r="J315" s="36">
        <v>134.80000000000001</v>
      </c>
    </row>
    <row r="316" spans="1:10" x14ac:dyDescent="0.3">
      <c r="A316" s="2" t="s">
        <v>33</v>
      </c>
      <c r="B316" s="2">
        <v>2018</v>
      </c>
      <c r="C316" s="2" t="s">
        <v>38</v>
      </c>
      <c r="D316" s="36">
        <f>SUM('Cleaned Data'!R316+'Cleaned Data'!S316+'Cleaned Data'!T316)</f>
        <v>403.5</v>
      </c>
      <c r="E316" s="36">
        <f>SUM('Cleaned Data'!X316+'Cleaned Data'!Z316+'Cleaned Data'!AB316)</f>
        <v>388.1</v>
      </c>
      <c r="F316" s="36">
        <f>SUM('Cleaned Data'!D316:P316)</f>
        <v>1747.1999999999998</v>
      </c>
      <c r="G316" s="36">
        <f>SUM('Cleaned Data'!V316+'Cleaned Data'!Y316)</f>
        <v>244.5</v>
      </c>
      <c r="H316" s="36">
        <f>SUM('Cleaned Data'!U316+'Cleaned Data'!W316+'Cleaned Data'!AA316)</f>
        <v>416.1</v>
      </c>
      <c r="I316" s="36">
        <f>SUM('Cleaned Data'!AC316+'Cleaned Data'!Z316+'Cleaned Data'!Q316)</f>
        <v>417.2</v>
      </c>
      <c r="J316" s="36">
        <v>135.4</v>
      </c>
    </row>
    <row r="317" spans="1:10" x14ac:dyDescent="0.3">
      <c r="A317" s="2" t="s">
        <v>33</v>
      </c>
      <c r="B317" s="2">
        <v>2018</v>
      </c>
      <c r="C317" s="2" t="s">
        <v>39</v>
      </c>
      <c r="D317" s="36">
        <f>SUM('Cleaned Data'!R317+'Cleaned Data'!S317+'Cleaned Data'!T317)</f>
        <v>405</v>
      </c>
      <c r="E317" s="36">
        <f>SUM('Cleaned Data'!X317+'Cleaned Data'!Z317+'Cleaned Data'!AB317)</f>
        <v>389.3</v>
      </c>
      <c r="F317" s="36">
        <f>SUM('Cleaned Data'!D317:P317)</f>
        <v>1771.5000000000002</v>
      </c>
      <c r="G317" s="36">
        <f>SUM('Cleaned Data'!V317+'Cleaned Data'!Y317)</f>
        <v>246.9</v>
      </c>
      <c r="H317" s="36">
        <f>SUM('Cleaned Data'!U317+'Cleaned Data'!W317+'Cleaned Data'!AA317)</f>
        <v>416.8</v>
      </c>
      <c r="I317" s="36">
        <f>SUM('Cleaned Data'!AC317+'Cleaned Data'!Z317+'Cleaned Data'!Q317)</f>
        <v>419</v>
      </c>
      <c r="J317" s="36">
        <v>136.19999999999999</v>
      </c>
    </row>
    <row r="318" spans="1:10" x14ac:dyDescent="0.3">
      <c r="A318" s="2" t="s">
        <v>33</v>
      </c>
      <c r="B318" s="2">
        <v>2018</v>
      </c>
      <c r="C318" s="2" t="s">
        <v>40</v>
      </c>
      <c r="D318" s="36">
        <f>SUM('Cleaned Data'!R318+'Cleaned Data'!S318+'Cleaned Data'!T318)</f>
        <v>406.4</v>
      </c>
      <c r="E318" s="36">
        <f>SUM('Cleaned Data'!X318+'Cleaned Data'!Z318+'Cleaned Data'!AB318)</f>
        <v>390.8</v>
      </c>
      <c r="F318" s="36">
        <f>SUM('Cleaned Data'!D318:P318)</f>
        <v>1795.3999999999999</v>
      </c>
      <c r="G318" s="36">
        <f>SUM('Cleaned Data'!V318+'Cleaned Data'!Y318)</f>
        <v>248.2</v>
      </c>
      <c r="H318" s="36">
        <f>SUM('Cleaned Data'!U318+'Cleaned Data'!W318+'Cleaned Data'!AA318)</f>
        <v>421.2</v>
      </c>
      <c r="I318" s="36">
        <f>SUM('Cleaned Data'!AC318+'Cleaned Data'!Z318+'Cleaned Data'!Q318)</f>
        <v>420.6</v>
      </c>
      <c r="J318" s="36">
        <v>137.5</v>
      </c>
    </row>
    <row r="319" spans="1:10" x14ac:dyDescent="0.3">
      <c r="A319" s="2" t="s">
        <v>33</v>
      </c>
      <c r="B319" s="2">
        <v>2018</v>
      </c>
      <c r="C319" s="2" t="s">
        <v>41</v>
      </c>
      <c r="D319" s="36">
        <f>SUM('Cleaned Data'!R319+'Cleaned Data'!S319+'Cleaned Data'!T319)</f>
        <v>407.3</v>
      </c>
      <c r="E319" s="36">
        <f>SUM('Cleaned Data'!X319+'Cleaned Data'!Z319+'Cleaned Data'!AB319)</f>
        <v>393.00000000000006</v>
      </c>
      <c r="F319" s="36">
        <f>SUM('Cleaned Data'!D319:P319)</f>
        <v>1791.3999999999999</v>
      </c>
      <c r="G319" s="36">
        <f>SUM('Cleaned Data'!V319+'Cleaned Data'!Y319)</f>
        <v>250.5</v>
      </c>
      <c r="H319" s="36">
        <f>SUM('Cleaned Data'!U319+'Cleaned Data'!W319+'Cleaned Data'!AA319)</f>
        <v>424.3</v>
      </c>
      <c r="I319" s="36">
        <f>SUM('Cleaned Data'!AC319+'Cleaned Data'!Z319+'Cleaned Data'!Q319)</f>
        <v>422.9</v>
      </c>
      <c r="J319" s="36">
        <v>138</v>
      </c>
    </row>
    <row r="320" spans="1:10" x14ac:dyDescent="0.3">
      <c r="A320" s="2" t="s">
        <v>33</v>
      </c>
      <c r="B320" s="2">
        <v>2018</v>
      </c>
      <c r="C320" s="2" t="s">
        <v>42</v>
      </c>
      <c r="D320" s="36">
        <f>SUM('Cleaned Data'!R320+'Cleaned Data'!S320+'Cleaned Data'!T320)</f>
        <v>409.20000000000005</v>
      </c>
      <c r="E320" s="36">
        <f>SUM('Cleaned Data'!X320+'Cleaned Data'!Z320+'Cleaned Data'!AB320)</f>
        <v>395.2</v>
      </c>
      <c r="F320" s="36">
        <f>SUM('Cleaned Data'!D320:P320)</f>
        <v>1772.1000000000001</v>
      </c>
      <c r="G320" s="36">
        <f>SUM('Cleaned Data'!V320+'Cleaned Data'!Y320)</f>
        <v>253.7</v>
      </c>
      <c r="H320" s="36">
        <f>SUM('Cleaned Data'!U320+'Cleaned Data'!W320+'Cleaned Data'!AA320)</f>
        <v>425.40000000000003</v>
      </c>
      <c r="I320" s="36">
        <f>SUM('Cleaned Data'!AC320+'Cleaned Data'!Z320+'Cleaned Data'!Q320)</f>
        <v>425.40000000000003</v>
      </c>
      <c r="J320" s="36">
        <v>138.1</v>
      </c>
    </row>
    <row r="321" spans="1:10" x14ac:dyDescent="0.3">
      <c r="A321" s="2" t="s">
        <v>33</v>
      </c>
      <c r="B321" s="2">
        <v>2018</v>
      </c>
      <c r="C321" s="2" t="s">
        <v>43</v>
      </c>
      <c r="D321" s="36">
        <f>SUM('Cleaned Data'!R321+'Cleaned Data'!S321+'Cleaned Data'!T321)</f>
        <v>411</v>
      </c>
      <c r="E321" s="36">
        <f>SUM('Cleaned Data'!X321+'Cleaned Data'!Z321+'Cleaned Data'!AB321)</f>
        <v>397.29999999999995</v>
      </c>
      <c r="F321" s="36">
        <f>SUM('Cleaned Data'!D321:P321)</f>
        <v>1777.6</v>
      </c>
      <c r="G321" s="36">
        <f>SUM('Cleaned Data'!V321+'Cleaned Data'!Y321)</f>
        <v>256.7</v>
      </c>
      <c r="H321" s="36">
        <f>SUM('Cleaned Data'!U321+'Cleaned Data'!W321+'Cleaned Data'!AA321)</f>
        <v>426.9</v>
      </c>
      <c r="I321" s="36">
        <f>SUM('Cleaned Data'!AC321+'Cleaned Data'!Z321+'Cleaned Data'!Q321)</f>
        <v>427.2</v>
      </c>
      <c r="J321" s="36">
        <v>138.9</v>
      </c>
    </row>
    <row r="322" spans="1:10" x14ac:dyDescent="0.3">
      <c r="A322" s="2" t="s">
        <v>33</v>
      </c>
      <c r="B322" s="2">
        <v>2018</v>
      </c>
      <c r="C322" s="2" t="s">
        <v>45</v>
      </c>
      <c r="D322" s="36">
        <f>SUM('Cleaned Data'!R322+'Cleaned Data'!S322+'Cleaned Data'!T322)</f>
        <v>413.1</v>
      </c>
      <c r="E322" s="36">
        <f>SUM('Cleaned Data'!X322+'Cleaned Data'!Z322+'Cleaned Data'!AB322)</f>
        <v>398.6</v>
      </c>
      <c r="F322" s="36">
        <f>SUM('Cleaned Data'!D322:P322)</f>
        <v>1780.9999999999998</v>
      </c>
      <c r="G322" s="36">
        <f>SUM('Cleaned Data'!V322+'Cleaned Data'!Y322)</f>
        <v>257.89999999999998</v>
      </c>
      <c r="H322" s="36">
        <f>SUM('Cleaned Data'!U322+'Cleaned Data'!W322+'Cleaned Data'!AA322)</f>
        <v>428.80000000000007</v>
      </c>
      <c r="I322" s="36">
        <f>SUM('Cleaned Data'!AC322+'Cleaned Data'!Z322+'Cleaned Data'!Q322)</f>
        <v>427.9</v>
      </c>
      <c r="J322" s="36">
        <v>139</v>
      </c>
    </row>
    <row r="323" spans="1:10" x14ac:dyDescent="0.3">
      <c r="A323" s="2" t="s">
        <v>33</v>
      </c>
      <c r="B323" s="2">
        <v>2018</v>
      </c>
      <c r="C323" s="2" t="s">
        <v>46</v>
      </c>
      <c r="D323" s="36">
        <f>SUM('Cleaned Data'!R323+'Cleaned Data'!S323+'Cleaned Data'!T323)</f>
        <v>413.8</v>
      </c>
      <c r="E323" s="36">
        <f>SUM('Cleaned Data'!X323+'Cleaned Data'!Z323+'Cleaned Data'!AB323)</f>
        <v>399.8</v>
      </c>
      <c r="F323" s="36">
        <f>SUM('Cleaned Data'!D323:P323)</f>
        <v>1770.1</v>
      </c>
      <c r="G323" s="36">
        <f>SUM('Cleaned Data'!V323+'Cleaned Data'!Y323)</f>
        <v>251.2</v>
      </c>
      <c r="H323" s="36">
        <f>SUM('Cleaned Data'!U323+'Cleaned Data'!W323+'Cleaned Data'!AA323)</f>
        <v>429.2</v>
      </c>
      <c r="I323" s="36">
        <f>SUM('Cleaned Data'!AC323+'Cleaned Data'!Z323+'Cleaned Data'!Q323)</f>
        <v>428</v>
      </c>
      <c r="J323" s="36">
        <v>138</v>
      </c>
    </row>
    <row r="324" spans="1:10" x14ac:dyDescent="0.3">
      <c r="A324" s="2" t="s">
        <v>33</v>
      </c>
      <c r="B324" s="2">
        <v>2019</v>
      </c>
      <c r="C324" s="2" t="s">
        <v>31</v>
      </c>
      <c r="D324" s="36">
        <f>SUM('Cleaned Data'!R324+'Cleaned Data'!S324+'Cleaned Data'!T324)</f>
        <v>414.5</v>
      </c>
      <c r="E324" s="36">
        <f>SUM('Cleaned Data'!X324+'Cleaned Data'!Z324+'Cleaned Data'!AB324)</f>
        <v>401.40000000000003</v>
      </c>
      <c r="F324" s="36">
        <f>SUM('Cleaned Data'!D324:P324)</f>
        <v>1767.9000000000003</v>
      </c>
      <c r="G324" s="36">
        <f>SUM('Cleaned Data'!V324+'Cleaned Data'!Y324)</f>
        <v>247.2</v>
      </c>
      <c r="H324" s="36">
        <f>SUM('Cleaned Data'!U324+'Cleaned Data'!W324+'Cleaned Data'!AA324)</f>
        <v>430.6</v>
      </c>
      <c r="I324" s="36">
        <f>SUM('Cleaned Data'!AC324+'Cleaned Data'!Z324+'Cleaned Data'!Q324)</f>
        <v>428.40000000000003</v>
      </c>
      <c r="J324" s="36">
        <v>138</v>
      </c>
    </row>
    <row r="325" spans="1:10" x14ac:dyDescent="0.3">
      <c r="A325" s="2" t="s">
        <v>33</v>
      </c>
      <c r="B325" s="2">
        <v>2019</v>
      </c>
      <c r="C325" s="2" t="s">
        <v>35</v>
      </c>
      <c r="D325" s="36">
        <f>SUM('Cleaned Data'!R325+'Cleaned Data'!S325+'Cleaned Data'!T325)</f>
        <v>415.5</v>
      </c>
      <c r="E325" s="36">
        <f>SUM('Cleaned Data'!X325+'Cleaned Data'!Z325+'Cleaned Data'!AB325)</f>
        <v>403.7</v>
      </c>
      <c r="F325" s="36">
        <f>SUM('Cleaned Data'!D325:P325)</f>
        <v>1777.7</v>
      </c>
      <c r="G325" s="36">
        <f>SUM('Cleaned Data'!V325+'Cleaned Data'!Y325)</f>
        <v>246.3</v>
      </c>
      <c r="H325" s="36">
        <f>SUM('Cleaned Data'!U325+'Cleaned Data'!W325+'Cleaned Data'!AA325)</f>
        <v>431.70000000000005</v>
      </c>
      <c r="I325" s="36">
        <f>SUM('Cleaned Data'!AC325+'Cleaned Data'!Z325+'Cleaned Data'!Q325)</f>
        <v>429.5</v>
      </c>
      <c r="J325" s="36">
        <v>138.6</v>
      </c>
    </row>
    <row r="326" spans="1:10" x14ac:dyDescent="0.3">
      <c r="A326" s="2" t="s">
        <v>33</v>
      </c>
      <c r="B326" s="2">
        <v>2019</v>
      </c>
      <c r="C326" s="2" t="s">
        <v>36</v>
      </c>
      <c r="D326" s="36">
        <f>SUM('Cleaned Data'!R326+'Cleaned Data'!S326+'Cleaned Data'!T326)</f>
        <v>416.29999999999995</v>
      </c>
      <c r="E326" s="36">
        <f>SUM('Cleaned Data'!X326+'Cleaned Data'!Z326+'Cleaned Data'!AB326)</f>
        <v>404.7</v>
      </c>
      <c r="F326" s="36">
        <f>SUM('Cleaned Data'!D326:P326)</f>
        <v>1791.9</v>
      </c>
      <c r="G326" s="36">
        <f>SUM('Cleaned Data'!V326+'Cleaned Data'!Y326)</f>
        <v>248.70000000000002</v>
      </c>
      <c r="H326" s="36">
        <f>SUM('Cleaned Data'!U326+'Cleaned Data'!W326+'Cleaned Data'!AA326)</f>
        <v>432.5</v>
      </c>
      <c r="I326" s="36">
        <f>SUM('Cleaned Data'!AC326+'Cleaned Data'!Z326+'Cleaned Data'!Q326)</f>
        <v>431.1</v>
      </c>
      <c r="J326" s="36">
        <v>139.5</v>
      </c>
    </row>
    <row r="327" spans="1:10" x14ac:dyDescent="0.3">
      <c r="A327" s="2" t="s">
        <v>33</v>
      </c>
      <c r="B327" s="2">
        <v>2019</v>
      </c>
      <c r="C327" s="2" t="s">
        <v>37</v>
      </c>
      <c r="D327" s="36">
        <f>SUM('Cleaned Data'!R327+'Cleaned Data'!S327+'Cleaned Data'!T327)</f>
        <v>418.15000000000003</v>
      </c>
      <c r="E327" s="36">
        <f>SUM('Cleaned Data'!X327+'Cleaned Data'!Z327+'Cleaned Data'!AB327)</f>
        <v>407.35</v>
      </c>
      <c r="F327" s="36">
        <f>SUM('Cleaned Data'!D327:P327)</f>
        <v>1846.7000000000003</v>
      </c>
      <c r="G327" s="36">
        <f>SUM('Cleaned Data'!V327+'Cleaned Data'!Y327)</f>
        <v>249.79999999999998</v>
      </c>
      <c r="H327" s="36">
        <f>SUM('Cleaned Data'!U327+'Cleaned Data'!W327+'Cleaned Data'!AA327)</f>
        <v>435.5</v>
      </c>
      <c r="I327" s="36">
        <f>SUM('Cleaned Data'!AC327+'Cleaned Data'!Z327+'Cleaned Data'!Q327)</f>
        <v>434.05</v>
      </c>
      <c r="J327" s="36">
        <f t="shared" ref="J327" si="2">AVERAGE(J328:J329)</f>
        <v>141.80000000000001</v>
      </c>
    </row>
    <row r="328" spans="1:10" x14ac:dyDescent="0.3">
      <c r="A328" s="2" t="s">
        <v>33</v>
      </c>
      <c r="B328" s="2">
        <v>2019</v>
      </c>
      <c r="C328" s="2" t="s">
        <v>38</v>
      </c>
      <c r="D328" s="36">
        <f>SUM('Cleaned Data'!R328+'Cleaned Data'!S328+'Cleaned Data'!T328)</f>
        <v>417.9</v>
      </c>
      <c r="E328" s="36">
        <f>SUM('Cleaned Data'!X328+'Cleaned Data'!Z328+'Cleaned Data'!AB328)</f>
        <v>406.4</v>
      </c>
      <c r="F328" s="36">
        <f>SUM('Cleaned Data'!D328:P328)</f>
        <v>1835.3000000000002</v>
      </c>
      <c r="G328" s="36">
        <f>SUM('Cleaned Data'!V328+'Cleaned Data'!Y328)</f>
        <v>249.5</v>
      </c>
      <c r="H328" s="36">
        <f>SUM('Cleaned Data'!U328+'Cleaned Data'!W328+'Cleaned Data'!AA328)</f>
        <v>435.29999999999995</v>
      </c>
      <c r="I328" s="36">
        <f>SUM('Cleaned Data'!AC328+'Cleaned Data'!Z328+'Cleaned Data'!Q328)</f>
        <v>433.5</v>
      </c>
      <c r="J328" s="36">
        <v>141.5</v>
      </c>
    </row>
    <row r="329" spans="1:10" x14ac:dyDescent="0.3">
      <c r="A329" s="2" t="s">
        <v>33</v>
      </c>
      <c r="B329" s="2">
        <v>2019</v>
      </c>
      <c r="C329" s="2" t="s">
        <v>39</v>
      </c>
      <c r="D329" s="36">
        <f>SUM('Cleaned Data'!R329+'Cleaned Data'!S329+'Cleaned Data'!T329)</f>
        <v>418.4</v>
      </c>
      <c r="E329" s="36">
        <f>SUM('Cleaned Data'!X329+'Cleaned Data'!Z329+'Cleaned Data'!AB329)</f>
        <v>408.3</v>
      </c>
      <c r="F329" s="36">
        <f>SUM('Cleaned Data'!D329:P329)</f>
        <v>1858.0999999999997</v>
      </c>
      <c r="G329" s="36">
        <f>SUM('Cleaned Data'!V329+'Cleaned Data'!Y329)</f>
        <v>250.1</v>
      </c>
      <c r="H329" s="36">
        <f>SUM('Cleaned Data'!U329+'Cleaned Data'!W329+'Cleaned Data'!AA329)</f>
        <v>435.70000000000005</v>
      </c>
      <c r="I329" s="36">
        <f>SUM('Cleaned Data'!AC329+'Cleaned Data'!Z329+'Cleaned Data'!Q329)</f>
        <v>434.59999999999997</v>
      </c>
      <c r="J329" s="36">
        <v>142.1</v>
      </c>
    </row>
    <row r="330" spans="1:10" x14ac:dyDescent="0.3">
      <c r="A330" s="2" t="s">
        <v>33</v>
      </c>
      <c r="B330" s="2">
        <v>2019</v>
      </c>
      <c r="C330" s="2" t="s">
        <v>40</v>
      </c>
      <c r="D330" s="36">
        <f>SUM('Cleaned Data'!R330+'Cleaned Data'!S330+'Cleaned Data'!T330)</f>
        <v>419.3</v>
      </c>
      <c r="E330" s="36">
        <f>SUM('Cleaned Data'!X330+'Cleaned Data'!Z330+'Cleaned Data'!AB330)</f>
        <v>410.9</v>
      </c>
      <c r="F330" s="36">
        <f>SUM('Cleaned Data'!D330:P330)</f>
        <v>1882.1999999999998</v>
      </c>
      <c r="G330" s="36">
        <f>SUM('Cleaned Data'!V330+'Cleaned Data'!Y330)</f>
        <v>247.6</v>
      </c>
      <c r="H330" s="36">
        <f>SUM('Cleaned Data'!U330+'Cleaned Data'!W330+'Cleaned Data'!AA330)</f>
        <v>438.69999999999993</v>
      </c>
      <c r="I330" s="36">
        <f>SUM('Cleaned Data'!AC330+'Cleaned Data'!Z330+'Cleaned Data'!Q330)</f>
        <v>436.7</v>
      </c>
      <c r="J330" s="36">
        <v>143.30000000000001</v>
      </c>
    </row>
    <row r="331" spans="1:10" x14ac:dyDescent="0.3">
      <c r="A331" s="2" t="s">
        <v>33</v>
      </c>
      <c r="B331" s="2">
        <v>2019</v>
      </c>
      <c r="C331" s="2" t="s">
        <v>41</v>
      </c>
      <c r="D331" s="36">
        <f>SUM('Cleaned Data'!R331+'Cleaned Data'!S331+'Cleaned Data'!T331)</f>
        <v>420.2</v>
      </c>
      <c r="E331" s="36">
        <f>SUM('Cleaned Data'!X331+'Cleaned Data'!Z331+'Cleaned Data'!AB331)</f>
        <v>414.7</v>
      </c>
      <c r="F331" s="36">
        <f>SUM('Cleaned Data'!D331:P331)</f>
        <v>1894.1</v>
      </c>
      <c r="G331" s="36">
        <f>SUM('Cleaned Data'!V331+'Cleaned Data'!Y331)</f>
        <v>246.3</v>
      </c>
      <c r="H331" s="36">
        <f>SUM('Cleaned Data'!U331+'Cleaned Data'!W331+'Cleaned Data'!AA331)</f>
        <v>441.2</v>
      </c>
      <c r="I331" s="36">
        <f>SUM('Cleaned Data'!AC331+'Cleaned Data'!Z331+'Cleaned Data'!Q331)</f>
        <v>438.6</v>
      </c>
      <c r="J331" s="36">
        <v>144.19999999999999</v>
      </c>
    </row>
    <row r="332" spans="1:10" x14ac:dyDescent="0.3">
      <c r="A332" s="2" t="s">
        <v>33</v>
      </c>
      <c r="B332" s="2">
        <v>2019</v>
      </c>
      <c r="C332" s="2" t="s">
        <v>42</v>
      </c>
      <c r="D332" s="36">
        <f>SUM('Cleaned Data'!R332+'Cleaned Data'!S332+'Cleaned Data'!T332)</f>
        <v>420.8</v>
      </c>
      <c r="E332" s="36">
        <f>SUM('Cleaned Data'!X332+'Cleaned Data'!Z332+'Cleaned Data'!AB332)</f>
        <v>416.8</v>
      </c>
      <c r="F332" s="36">
        <f>SUM('Cleaned Data'!D332:P332)</f>
        <v>1899</v>
      </c>
      <c r="G332" s="36">
        <f>SUM('Cleaned Data'!V332+'Cleaned Data'!Y332)</f>
        <v>247.8</v>
      </c>
      <c r="H332" s="36">
        <f>SUM('Cleaned Data'!U332+'Cleaned Data'!W332+'Cleaned Data'!AA332)</f>
        <v>442.1</v>
      </c>
      <c r="I332" s="36">
        <f>SUM('Cleaned Data'!AC332+'Cleaned Data'!Z332+'Cleaned Data'!Q332)</f>
        <v>440.20000000000005</v>
      </c>
      <c r="J332" s="36">
        <v>144.69999999999999</v>
      </c>
    </row>
    <row r="333" spans="1:10" x14ac:dyDescent="0.3">
      <c r="A333" s="2" t="s">
        <v>33</v>
      </c>
      <c r="B333" s="2">
        <v>2019</v>
      </c>
      <c r="C333" s="2" t="s">
        <v>43</v>
      </c>
      <c r="D333" s="36">
        <f>SUM('Cleaned Data'!R333+'Cleaned Data'!S333+'Cleaned Data'!T333)</f>
        <v>422.20000000000005</v>
      </c>
      <c r="E333" s="36">
        <f>SUM('Cleaned Data'!X333+'Cleaned Data'!Z333+'Cleaned Data'!AB333)</f>
        <v>418.1</v>
      </c>
      <c r="F333" s="36">
        <f>SUM('Cleaned Data'!D333:P333)</f>
        <v>1927.1000000000001</v>
      </c>
      <c r="G333" s="36">
        <f>SUM('Cleaned Data'!V333+'Cleaned Data'!Y333)</f>
        <v>250.4</v>
      </c>
      <c r="H333" s="36">
        <f>SUM('Cleaned Data'!U333+'Cleaned Data'!W333+'Cleaned Data'!AA333)</f>
        <v>443.4</v>
      </c>
      <c r="I333" s="36">
        <f>SUM('Cleaned Data'!AC333+'Cleaned Data'!Z333+'Cleaned Data'!Q333)</f>
        <v>441.5</v>
      </c>
      <c r="J333" s="36">
        <v>146</v>
      </c>
    </row>
    <row r="334" spans="1:10" x14ac:dyDescent="0.3">
      <c r="A334" s="2" t="s">
        <v>33</v>
      </c>
      <c r="B334" s="2">
        <v>2019</v>
      </c>
      <c r="C334" s="2" t="s">
        <v>45</v>
      </c>
      <c r="D334" s="36">
        <f>SUM('Cleaned Data'!R334+'Cleaned Data'!S334+'Cleaned Data'!T334)</f>
        <v>423.09999999999997</v>
      </c>
      <c r="E334" s="36">
        <f>SUM('Cleaned Data'!X334+'Cleaned Data'!Z334+'Cleaned Data'!AB334)</f>
        <v>419.3</v>
      </c>
      <c r="F334" s="36">
        <f>SUM('Cleaned Data'!D334:P334)</f>
        <v>1948.3999999999999</v>
      </c>
      <c r="G334" s="36">
        <f>SUM('Cleaned Data'!V334+'Cleaned Data'!Y334)</f>
        <v>253.89999999999998</v>
      </c>
      <c r="H334" s="36">
        <f>SUM('Cleaned Data'!U334+'Cleaned Data'!W334+'Cleaned Data'!AA334)</f>
        <v>444.40000000000003</v>
      </c>
      <c r="I334" s="36">
        <f>SUM('Cleaned Data'!AC334+'Cleaned Data'!Z334+'Cleaned Data'!Q334)</f>
        <v>442.9</v>
      </c>
      <c r="J334" s="36">
        <v>147</v>
      </c>
    </row>
    <row r="335" spans="1:10" x14ac:dyDescent="0.3">
      <c r="A335" s="2" t="s">
        <v>33</v>
      </c>
      <c r="B335" s="2">
        <v>2019</v>
      </c>
      <c r="C335" s="2" t="s">
        <v>46</v>
      </c>
      <c r="D335" s="36">
        <f>SUM('Cleaned Data'!R335+'Cleaned Data'!S335+'Cleaned Data'!T335)</f>
        <v>424.20000000000005</v>
      </c>
      <c r="E335" s="36">
        <f>SUM('Cleaned Data'!X335+'Cleaned Data'!Z335+'Cleaned Data'!AB335)</f>
        <v>420.2</v>
      </c>
      <c r="F335" s="36">
        <f>SUM('Cleaned Data'!D335:P335)</f>
        <v>1981.5</v>
      </c>
      <c r="G335" s="36">
        <f>SUM('Cleaned Data'!V335+'Cleaned Data'!Y335)</f>
        <v>258.8</v>
      </c>
      <c r="H335" s="36">
        <f>SUM('Cleaned Data'!U335+'Cleaned Data'!W335+'Cleaned Data'!AA335)</f>
        <v>444.5</v>
      </c>
      <c r="I335" s="36">
        <f>SUM('Cleaned Data'!AC335+'Cleaned Data'!Z335+'Cleaned Data'!Q335)</f>
        <v>444.9</v>
      </c>
      <c r="J335" s="36">
        <v>148.30000000000001</v>
      </c>
    </row>
    <row r="336" spans="1:10" x14ac:dyDescent="0.3">
      <c r="A336" s="2" t="s">
        <v>33</v>
      </c>
      <c r="B336" s="2">
        <v>2020</v>
      </c>
      <c r="C336" s="2" t="s">
        <v>31</v>
      </c>
      <c r="D336" s="36">
        <f>SUM('Cleaned Data'!R336+'Cleaned Data'!S336+'Cleaned Data'!T336)</f>
        <v>425.1</v>
      </c>
      <c r="E336" s="36">
        <f>SUM('Cleaned Data'!X336+'Cleaned Data'!Z336+'Cleaned Data'!AB336)</f>
        <v>423.1</v>
      </c>
      <c r="F336" s="36">
        <f>SUM('Cleaned Data'!D336:P336)</f>
        <v>1968.3999999999999</v>
      </c>
      <c r="G336" s="36">
        <f>SUM('Cleaned Data'!V336+'Cleaned Data'!Y336)</f>
        <v>261.2</v>
      </c>
      <c r="H336" s="36">
        <f>SUM('Cleaned Data'!U336+'Cleaned Data'!W336+'Cleaned Data'!AA336)</f>
        <v>446.1</v>
      </c>
      <c r="I336" s="36">
        <f>SUM('Cleaned Data'!AC336+'Cleaned Data'!Z336+'Cleaned Data'!Q336)</f>
        <v>446.40000000000003</v>
      </c>
      <c r="J336" s="36">
        <v>148.19999999999999</v>
      </c>
    </row>
    <row r="337" spans="1:10" x14ac:dyDescent="0.3">
      <c r="A337" s="2" t="s">
        <v>33</v>
      </c>
      <c r="B337" s="2">
        <v>2020</v>
      </c>
      <c r="C337" s="2" t="s">
        <v>35</v>
      </c>
      <c r="D337" s="36">
        <f>SUM('Cleaned Data'!R337+'Cleaned Data'!S337+'Cleaned Data'!T337)</f>
        <v>426</v>
      </c>
      <c r="E337" s="36">
        <f>SUM('Cleaned Data'!X337+'Cleaned Data'!Z337+'Cleaned Data'!AB337)</f>
        <v>425.6</v>
      </c>
      <c r="F337" s="36">
        <f>SUM('Cleaned Data'!D337:P337)</f>
        <v>1939.8999999999999</v>
      </c>
      <c r="G337" s="36">
        <f>SUM('Cleaned Data'!V337+'Cleaned Data'!Y337)</f>
        <v>264.10000000000002</v>
      </c>
      <c r="H337" s="36">
        <f>SUM('Cleaned Data'!U337+'Cleaned Data'!W337+'Cleaned Data'!AA337)</f>
        <v>447.40000000000003</v>
      </c>
      <c r="I337" s="36">
        <f>SUM('Cleaned Data'!AC337+'Cleaned Data'!Z337+'Cleaned Data'!Q337)</f>
        <v>448.1</v>
      </c>
      <c r="J337" s="36">
        <v>147.69999999999999</v>
      </c>
    </row>
    <row r="338" spans="1:10" x14ac:dyDescent="0.3">
      <c r="A338" s="2" t="s">
        <v>33</v>
      </c>
      <c r="B338" s="2">
        <v>2020</v>
      </c>
      <c r="C338" s="2" t="s">
        <v>36</v>
      </c>
      <c r="D338" s="36">
        <f>SUM('Cleaned Data'!R338+'Cleaned Data'!S338+'Cleaned Data'!T338)</f>
        <v>427.1</v>
      </c>
      <c r="E338" s="36">
        <f>SUM('Cleaned Data'!X338+'Cleaned Data'!Z338+'Cleaned Data'!AB338)</f>
        <v>428.2</v>
      </c>
      <c r="F338" s="36">
        <f>SUM('Cleaned Data'!D338:P338)</f>
        <v>1922.1000000000001</v>
      </c>
      <c r="G338" s="36">
        <f>SUM('Cleaned Data'!V338+'Cleaned Data'!Y338)</f>
        <v>266</v>
      </c>
      <c r="H338" s="36">
        <f>SUM('Cleaned Data'!U338+'Cleaned Data'!W338+'Cleaned Data'!AA338)</f>
        <v>447.8</v>
      </c>
      <c r="I338" s="36">
        <f>SUM('Cleaned Data'!AC338+'Cleaned Data'!Z338+'Cleaned Data'!Q338)</f>
        <v>449.90000000000003</v>
      </c>
      <c r="J338" s="36">
        <v>147.30000000000001</v>
      </c>
    </row>
    <row r="339" spans="1:10" x14ac:dyDescent="0.3">
      <c r="A339" s="2" t="s">
        <v>33</v>
      </c>
      <c r="B339" s="2">
        <v>2020</v>
      </c>
      <c r="C339" s="2" t="s">
        <v>37</v>
      </c>
      <c r="D339" s="36">
        <f>SUM('Cleaned Data'!R339+'Cleaned Data'!S339+'Cleaned Data'!T339)</f>
        <v>432.9</v>
      </c>
      <c r="E339" s="36">
        <f>SUM('Cleaned Data'!X339+'Cleaned Data'!Z339+'Cleaned Data'!AB339)</f>
        <v>441.5</v>
      </c>
      <c r="F339" s="36">
        <f>SUM('Cleaned Data'!D339:P339)</f>
        <v>2019.3</v>
      </c>
      <c r="G339" s="36">
        <f>SUM('Cleaned Data'!V339+'Cleaned Data'!Y339)</f>
        <v>266.39999999999998</v>
      </c>
      <c r="H339" s="36">
        <f>SUM('Cleaned Data'!U339+'Cleaned Data'!W339+'Cleaned Data'!AA339)</f>
        <v>448.5</v>
      </c>
      <c r="I339" s="36">
        <f>SUM('Cleaned Data'!AC339+'Cleaned Data'!Z339+'Cleaned Data'!Q339)</f>
        <v>473.2</v>
      </c>
      <c r="J339" s="36">
        <v>150.80000000000001</v>
      </c>
    </row>
    <row r="340" spans="1:10" x14ac:dyDescent="0.3">
      <c r="A340" s="2" t="s">
        <v>33</v>
      </c>
      <c r="B340" s="2">
        <v>2020</v>
      </c>
      <c r="C340" s="2" t="s">
        <v>38</v>
      </c>
      <c r="D340" s="36">
        <f>SUM('Cleaned Data'!R340+'Cleaned Data'!S340+'Cleaned Data'!T340)</f>
        <v>432.9</v>
      </c>
      <c r="E340" s="36">
        <f>SUM('Cleaned Data'!X340+'Cleaned Data'!Z340+'Cleaned Data'!AB340)</f>
        <v>444.8</v>
      </c>
      <c r="F340" s="36">
        <f>SUM('Cleaned Data'!D340:P340)</f>
        <v>1844.2999999999997</v>
      </c>
      <c r="G340" s="36">
        <f>SUM('Cleaned Data'!V340+'Cleaned Data'!Y340)</f>
        <v>266.39999999999998</v>
      </c>
      <c r="H340" s="36">
        <f>SUM('Cleaned Data'!U340+'Cleaned Data'!W340+'Cleaned Data'!AA340)</f>
        <v>447.6</v>
      </c>
      <c r="I340" s="36">
        <f>SUM('Cleaned Data'!AC340+'Cleaned Data'!Z340+'Cleaned Data'!Q340)</f>
        <v>473.2</v>
      </c>
      <c r="J340" s="36">
        <v>150.80000000000001</v>
      </c>
    </row>
    <row r="341" spans="1:10" x14ac:dyDescent="0.3">
      <c r="A341" s="2" t="s">
        <v>33</v>
      </c>
      <c r="B341" s="2">
        <v>2020</v>
      </c>
      <c r="C341" s="2" t="s">
        <v>39</v>
      </c>
      <c r="D341" s="36">
        <f>SUM('Cleaned Data'!R341+'Cleaned Data'!S341+'Cleaned Data'!T341)</f>
        <v>432.9</v>
      </c>
      <c r="E341" s="36">
        <f>SUM('Cleaned Data'!X341+'Cleaned Data'!Z341+'Cleaned Data'!AB341)</f>
        <v>444.8</v>
      </c>
      <c r="F341" s="36">
        <f>SUM('Cleaned Data'!D341:P341)</f>
        <v>2015.4999999999998</v>
      </c>
      <c r="G341" s="36">
        <f>SUM('Cleaned Data'!V341+'Cleaned Data'!Y341)</f>
        <v>266.39999999999998</v>
      </c>
      <c r="H341" s="36">
        <f>SUM('Cleaned Data'!U341+'Cleaned Data'!W341+'Cleaned Data'!AA341)</f>
        <v>447.6</v>
      </c>
      <c r="I341" s="36">
        <f>SUM('Cleaned Data'!AC341+'Cleaned Data'!Z341+'Cleaned Data'!Q341)</f>
        <v>473.2</v>
      </c>
      <c r="J341" s="36">
        <v>150.80000000000001</v>
      </c>
    </row>
    <row r="342" spans="1:10" x14ac:dyDescent="0.3">
      <c r="A342" s="2" t="s">
        <v>33</v>
      </c>
      <c r="B342" s="2">
        <v>2020</v>
      </c>
      <c r="C342" s="2" t="s">
        <v>40</v>
      </c>
      <c r="D342" s="36">
        <f>SUM('Cleaned Data'!R342+'Cleaned Data'!S342+'Cleaned Data'!T342)</f>
        <v>432.9</v>
      </c>
      <c r="E342" s="36">
        <f>SUM('Cleaned Data'!X342+'Cleaned Data'!Z342+'Cleaned Data'!AB342)</f>
        <v>444.8</v>
      </c>
      <c r="F342" s="36">
        <f>SUM('Cleaned Data'!D342:P342)</f>
        <v>2015.4999999999998</v>
      </c>
      <c r="G342" s="36">
        <f>SUM('Cleaned Data'!V342+'Cleaned Data'!Y342)</f>
        <v>266.39999999999998</v>
      </c>
      <c r="H342" s="36">
        <f>SUM('Cleaned Data'!U342+'Cleaned Data'!W342+'Cleaned Data'!AA342)</f>
        <v>447.6</v>
      </c>
      <c r="I342" s="36">
        <f>SUM('Cleaned Data'!AC342+'Cleaned Data'!Z342+'Cleaned Data'!Q342)</f>
        <v>473.2</v>
      </c>
      <c r="J342" s="36">
        <v>150.80000000000001</v>
      </c>
    </row>
    <row r="343" spans="1:10" x14ac:dyDescent="0.3">
      <c r="A343" s="2" t="s">
        <v>33</v>
      </c>
      <c r="B343" s="2">
        <v>2020</v>
      </c>
      <c r="C343" s="2" t="s">
        <v>41</v>
      </c>
      <c r="D343" s="36">
        <f>SUM('Cleaned Data'!R343+'Cleaned Data'!S343+'Cleaned Data'!T343)</f>
        <v>433</v>
      </c>
      <c r="E343" s="36">
        <f>SUM('Cleaned Data'!X343+'Cleaned Data'!Z343+'Cleaned Data'!AB343)</f>
        <v>445.09999999999997</v>
      </c>
      <c r="F343" s="36">
        <f>SUM('Cleaned Data'!D343:P343)</f>
        <v>2044.8999999999999</v>
      </c>
      <c r="G343" s="36">
        <f>SUM('Cleaned Data'!V343+'Cleaned Data'!Y343)</f>
        <v>272.20000000000005</v>
      </c>
      <c r="H343" s="36">
        <f>SUM('Cleaned Data'!U343+'Cleaned Data'!W343+'Cleaned Data'!AA343)</f>
        <v>455.5</v>
      </c>
      <c r="I343" s="36">
        <f>SUM('Cleaned Data'!AC343+'Cleaned Data'!Z343+'Cleaned Data'!Q343)</f>
        <v>473.2</v>
      </c>
      <c r="J343" s="36">
        <v>152.9</v>
      </c>
    </row>
    <row r="344" spans="1:10" x14ac:dyDescent="0.3">
      <c r="A344" s="2" t="s">
        <v>33</v>
      </c>
      <c r="B344" s="2">
        <v>2020</v>
      </c>
      <c r="C344" s="2" t="s">
        <v>42</v>
      </c>
      <c r="D344" s="36">
        <f>SUM('Cleaned Data'!R344+'Cleaned Data'!S344+'Cleaned Data'!T344)</f>
        <v>434.6</v>
      </c>
      <c r="E344" s="36">
        <f>SUM('Cleaned Data'!X344+'Cleaned Data'!Z344+'Cleaned Data'!AB344)</f>
        <v>451.6</v>
      </c>
      <c r="F344" s="36">
        <f>SUM('Cleaned Data'!D344:P344)</f>
        <v>2061.1000000000004</v>
      </c>
      <c r="G344" s="36">
        <f>SUM('Cleaned Data'!V344+'Cleaned Data'!Y344)</f>
        <v>272.29999999999995</v>
      </c>
      <c r="H344" s="36">
        <f>SUM('Cleaned Data'!U344+'Cleaned Data'!W344+'Cleaned Data'!AA344)</f>
        <v>456.6</v>
      </c>
      <c r="I344" s="36">
        <f>SUM('Cleaned Data'!AC344+'Cleaned Data'!Z344+'Cleaned Data'!Q344)</f>
        <v>476.5</v>
      </c>
      <c r="J344" s="36">
        <v>154</v>
      </c>
    </row>
    <row r="345" spans="1:10" x14ac:dyDescent="0.3">
      <c r="A345" s="2" t="s">
        <v>33</v>
      </c>
      <c r="B345" s="2">
        <v>2020</v>
      </c>
      <c r="C345" s="2" t="s">
        <v>43</v>
      </c>
      <c r="D345" s="36">
        <f>SUM('Cleaned Data'!R345+'Cleaned Data'!S345+'Cleaned Data'!T345)</f>
        <v>434.90000000000003</v>
      </c>
      <c r="E345" s="36">
        <f>SUM('Cleaned Data'!X345+'Cleaned Data'!Z345+'Cleaned Data'!AB345)</f>
        <v>451.1</v>
      </c>
      <c r="F345" s="36">
        <f>SUM('Cleaned Data'!D345:P345)</f>
        <v>2098.1999999999998</v>
      </c>
      <c r="G345" s="36">
        <f>SUM('Cleaned Data'!V345+'Cleaned Data'!Y345)</f>
        <v>272.5</v>
      </c>
      <c r="H345" s="36">
        <f>SUM('Cleaned Data'!U345+'Cleaned Data'!W345+'Cleaned Data'!AA345)</f>
        <v>457.3</v>
      </c>
      <c r="I345" s="36">
        <f>SUM('Cleaned Data'!AC345+'Cleaned Data'!Z345+'Cleaned Data'!Q345)</f>
        <v>476.9</v>
      </c>
      <c r="J345" s="36">
        <v>155.19999999999999</v>
      </c>
    </row>
    <row r="346" spans="1:10" x14ac:dyDescent="0.3">
      <c r="A346" s="2" t="s">
        <v>33</v>
      </c>
      <c r="B346" s="2">
        <v>2020</v>
      </c>
      <c r="C346" s="2" t="s">
        <v>45</v>
      </c>
      <c r="D346" s="36">
        <f>SUM('Cleaned Data'!R346+'Cleaned Data'!S346+'Cleaned Data'!T346)</f>
        <v>436.3</v>
      </c>
      <c r="E346" s="36">
        <f>SUM('Cleaned Data'!X346+'Cleaned Data'!Z346+'Cleaned Data'!AB346)</f>
        <v>454.29999999999995</v>
      </c>
      <c r="F346" s="36">
        <f>SUM('Cleaned Data'!D346:P346)</f>
        <v>2136.6000000000004</v>
      </c>
      <c r="G346" s="36">
        <f>SUM('Cleaned Data'!V346+'Cleaned Data'!Y346)</f>
        <v>272.5</v>
      </c>
      <c r="H346" s="36">
        <f>SUM('Cleaned Data'!U346+'Cleaned Data'!W346+'Cleaned Data'!AA346)</f>
        <v>459.5</v>
      </c>
      <c r="I346" s="36">
        <f>SUM('Cleaned Data'!AC346+'Cleaned Data'!Z346+'Cleaned Data'!Q346)</f>
        <v>479.8</v>
      </c>
      <c r="J346" s="36">
        <v>156.69999999999999</v>
      </c>
    </row>
    <row r="347" spans="1:10" x14ac:dyDescent="0.3">
      <c r="A347" s="2" t="s">
        <v>33</v>
      </c>
      <c r="B347" s="2">
        <v>2020</v>
      </c>
      <c r="C347" s="2" t="s">
        <v>46</v>
      </c>
      <c r="D347" s="36">
        <f>SUM('Cleaned Data'!R347+'Cleaned Data'!S347+'Cleaned Data'!T347)</f>
        <v>438.20000000000005</v>
      </c>
      <c r="E347" s="36">
        <f>SUM('Cleaned Data'!X347+'Cleaned Data'!Z347+'Cleaned Data'!AB347)</f>
        <v>455.1</v>
      </c>
      <c r="F347" s="36">
        <f>SUM('Cleaned Data'!D347:P347)</f>
        <v>2138.9</v>
      </c>
      <c r="G347" s="36">
        <f>SUM('Cleaned Data'!V347+'Cleaned Data'!Y347)</f>
        <v>273.39999999999998</v>
      </c>
      <c r="H347" s="36">
        <f>SUM('Cleaned Data'!U347+'Cleaned Data'!W347+'Cleaned Data'!AA347)</f>
        <v>460.79999999999995</v>
      </c>
      <c r="I347" s="36">
        <f>SUM('Cleaned Data'!AC347+'Cleaned Data'!Z347+'Cleaned Data'!Q347)</f>
        <v>481.40000000000003</v>
      </c>
      <c r="J347" s="36">
        <v>156.9</v>
      </c>
    </row>
    <row r="348" spans="1:10" x14ac:dyDescent="0.3">
      <c r="A348" s="2" t="s">
        <v>33</v>
      </c>
      <c r="B348" s="2">
        <v>2021</v>
      </c>
      <c r="C348" s="2" t="s">
        <v>31</v>
      </c>
      <c r="D348" s="36">
        <f>SUM('Cleaned Data'!R348+'Cleaned Data'!S348+'Cleaned Data'!T348)</f>
        <v>440</v>
      </c>
      <c r="E348" s="36">
        <f>SUM('Cleaned Data'!X348+'Cleaned Data'!Z348+'Cleaned Data'!AB348)</f>
        <v>457.2</v>
      </c>
      <c r="F348" s="36">
        <f>SUM('Cleaned Data'!D348:P348)</f>
        <v>2107.3000000000002</v>
      </c>
      <c r="G348" s="36">
        <f>SUM('Cleaned Data'!V348+'Cleaned Data'!Y348)</f>
        <v>279.8</v>
      </c>
      <c r="H348" s="36">
        <f>SUM('Cleaned Data'!U348+'Cleaned Data'!W348+'Cleaned Data'!AA348)</f>
        <v>459.5</v>
      </c>
      <c r="I348" s="36">
        <f>SUM('Cleaned Data'!AC348+'Cleaned Data'!Z348+'Cleaned Data'!Q348)</f>
        <v>484.8</v>
      </c>
      <c r="J348" s="36">
        <v>156</v>
      </c>
    </row>
    <row r="349" spans="1:10" x14ac:dyDescent="0.3">
      <c r="A349" s="2" t="s">
        <v>33</v>
      </c>
      <c r="B349" s="2">
        <v>2021</v>
      </c>
      <c r="C349" s="2" t="s">
        <v>35</v>
      </c>
      <c r="D349" s="36">
        <f>SUM('Cleaned Data'!R349+'Cleaned Data'!S349+'Cleaned Data'!T349)</f>
        <v>444.2</v>
      </c>
      <c r="E349" s="36">
        <f>SUM('Cleaned Data'!X349+'Cleaned Data'!Z349+'Cleaned Data'!AB349)</f>
        <v>460.3</v>
      </c>
      <c r="F349" s="36">
        <f>SUM('Cleaned Data'!D349:P349)</f>
        <v>2069.7000000000003</v>
      </c>
      <c r="G349" s="36">
        <f>SUM('Cleaned Data'!V349+'Cleaned Data'!Y349)</f>
        <v>289.60000000000002</v>
      </c>
      <c r="H349" s="36">
        <f>SUM('Cleaned Data'!U349+'Cleaned Data'!W349+'Cleaned Data'!AA349)</f>
        <v>462.9</v>
      </c>
      <c r="I349" s="36">
        <f>SUM('Cleaned Data'!AC349+'Cleaned Data'!Z349+'Cleaned Data'!Q349)</f>
        <v>489.90000000000003</v>
      </c>
      <c r="J349" s="36">
        <v>156.5</v>
      </c>
    </row>
    <row r="350" spans="1:10" x14ac:dyDescent="0.3">
      <c r="A350" s="2" t="s">
        <v>33</v>
      </c>
      <c r="B350" s="2">
        <v>2021</v>
      </c>
      <c r="C350" s="2" t="s">
        <v>36</v>
      </c>
      <c r="D350" s="36">
        <f>SUM('Cleaned Data'!R350+'Cleaned Data'!S350+'Cleaned Data'!T350)</f>
        <v>446.4</v>
      </c>
      <c r="E350" s="36">
        <f>SUM('Cleaned Data'!X350+'Cleaned Data'!Z350+'Cleaned Data'!AB350)</f>
        <v>460.4</v>
      </c>
      <c r="F350" s="36">
        <f>SUM('Cleaned Data'!D350:P350)</f>
        <v>2063.6999999999998</v>
      </c>
      <c r="G350" s="36">
        <f>SUM('Cleaned Data'!V350+'Cleaned Data'!Y350)</f>
        <v>296.5</v>
      </c>
      <c r="H350" s="36">
        <f>SUM('Cleaned Data'!U350+'Cleaned Data'!W350+'Cleaned Data'!AA350)</f>
        <v>464.70000000000005</v>
      </c>
      <c r="I350" s="36">
        <f>SUM('Cleaned Data'!AC350+'Cleaned Data'!Z350+'Cleaned Data'!Q350)</f>
        <v>492.1</v>
      </c>
      <c r="J350" s="36">
        <v>156.9</v>
      </c>
    </row>
    <row r="351" spans="1:10" x14ac:dyDescent="0.3">
      <c r="A351" s="2" t="s">
        <v>33</v>
      </c>
      <c r="B351" s="2">
        <v>2021</v>
      </c>
      <c r="C351" s="2" t="s">
        <v>37</v>
      </c>
      <c r="D351" s="36">
        <f>SUM('Cleaned Data'!R351+'Cleaned Data'!S351+'Cleaned Data'!T351)</f>
        <v>448.6</v>
      </c>
      <c r="E351" s="36">
        <f>SUM('Cleaned Data'!X351+'Cleaned Data'!Z351+'Cleaned Data'!AB351)</f>
        <v>463.20000000000005</v>
      </c>
      <c r="F351" s="36">
        <f>SUM('Cleaned Data'!D351:P351)</f>
        <v>2084.1999999999998</v>
      </c>
      <c r="G351" s="36">
        <f>SUM('Cleaned Data'!V351+'Cleaned Data'!Y351)</f>
        <v>297</v>
      </c>
      <c r="H351" s="36">
        <f>SUM('Cleaned Data'!U351+'Cleaned Data'!W351+'Cleaned Data'!AA351)</f>
        <v>466.6</v>
      </c>
      <c r="I351" s="36">
        <f>SUM('Cleaned Data'!AC351+'Cleaned Data'!Z351+'Cleaned Data'!Q351)</f>
        <v>494</v>
      </c>
      <c r="J351" s="36">
        <v>158</v>
      </c>
    </row>
    <row r="352" spans="1:10" x14ac:dyDescent="0.3">
      <c r="A352" s="2" t="s">
        <v>33</v>
      </c>
      <c r="B352" s="2">
        <v>2021</v>
      </c>
      <c r="C352" s="2" t="s">
        <v>38</v>
      </c>
      <c r="D352" s="36">
        <f>SUM('Cleaned Data'!R352+'Cleaned Data'!S352+'Cleaned Data'!T352)</f>
        <v>450.79999999999995</v>
      </c>
      <c r="E352" s="36">
        <f>SUM('Cleaned Data'!X352+'Cleaned Data'!Z352+'Cleaned Data'!AB352)</f>
        <v>470.5</v>
      </c>
      <c r="F352" s="36">
        <f>SUM('Cleaned Data'!D352:P352)</f>
        <v>2112.4</v>
      </c>
      <c r="G352" s="36">
        <f>SUM('Cleaned Data'!V352+'Cleaned Data'!Y352)</f>
        <v>300.5</v>
      </c>
      <c r="H352" s="36">
        <f>SUM('Cleaned Data'!U352+'Cleaned Data'!W352+'Cleaned Data'!AA352)</f>
        <v>468.29999999999995</v>
      </c>
      <c r="I352" s="36">
        <f>SUM('Cleaned Data'!AC352+'Cleaned Data'!Z352+'Cleaned Data'!Q352)</f>
        <v>503.09999999999997</v>
      </c>
      <c r="J352" s="36">
        <v>159.5</v>
      </c>
    </row>
    <row r="353" spans="1:10" x14ac:dyDescent="0.3">
      <c r="A353" s="2" t="s">
        <v>33</v>
      </c>
      <c r="B353" s="2">
        <v>2021</v>
      </c>
      <c r="C353" s="2" t="s">
        <v>39</v>
      </c>
      <c r="D353" s="36">
        <f>SUM('Cleaned Data'!R353+'Cleaned Data'!S353+'Cleaned Data'!T353)</f>
        <v>452.6</v>
      </c>
      <c r="E353" s="36">
        <f>SUM('Cleaned Data'!X353+'Cleaned Data'!Z353+'Cleaned Data'!AB353)</f>
        <v>469.5</v>
      </c>
      <c r="F353" s="36">
        <f>SUM('Cleaned Data'!D353:P353)</f>
        <v>2138.5</v>
      </c>
      <c r="G353" s="36">
        <f>SUM('Cleaned Data'!V353+'Cleaned Data'!Y353)</f>
        <v>303.60000000000002</v>
      </c>
      <c r="H353" s="36">
        <f>SUM('Cleaned Data'!U353+'Cleaned Data'!W353+'Cleaned Data'!AA353)</f>
        <v>468.4</v>
      </c>
      <c r="I353" s="36">
        <f>SUM('Cleaned Data'!AC353+'Cleaned Data'!Z353+'Cleaned Data'!Q353)</f>
        <v>499.70000000000005</v>
      </c>
      <c r="J353" s="36">
        <v>160.4</v>
      </c>
    </row>
    <row r="354" spans="1:10" x14ac:dyDescent="0.3">
      <c r="A354" s="2" t="s">
        <v>33</v>
      </c>
      <c r="B354" s="2">
        <v>2021</v>
      </c>
      <c r="C354" s="2" t="s">
        <v>40</v>
      </c>
      <c r="D354" s="36">
        <f>SUM('Cleaned Data'!R354+'Cleaned Data'!S354+'Cleaned Data'!T354)</f>
        <v>455.3</v>
      </c>
      <c r="E354" s="36">
        <f>SUM('Cleaned Data'!X354+'Cleaned Data'!Z354+'Cleaned Data'!AB354)</f>
        <v>472.29999999999995</v>
      </c>
      <c r="F354" s="36">
        <f>SUM('Cleaned Data'!D354:P354)</f>
        <v>2159.4000000000005</v>
      </c>
      <c r="G354" s="36">
        <f>SUM('Cleaned Data'!V354+'Cleaned Data'!Y354)</f>
        <v>307.2</v>
      </c>
      <c r="H354" s="36">
        <f>SUM('Cleaned Data'!U354+'Cleaned Data'!W354+'Cleaned Data'!AA354)</f>
        <v>472.5</v>
      </c>
      <c r="I354" s="36">
        <f>SUM('Cleaned Data'!AC354+'Cleaned Data'!Z354+'Cleaned Data'!Q354)</f>
        <v>501.7</v>
      </c>
      <c r="J354" s="36">
        <v>161.80000000000001</v>
      </c>
    </row>
    <row r="355" spans="1:10" x14ac:dyDescent="0.3">
      <c r="A355" s="2" t="s">
        <v>33</v>
      </c>
      <c r="B355" s="2">
        <v>2021</v>
      </c>
      <c r="C355" s="2" t="s">
        <v>41</v>
      </c>
      <c r="D355" s="36">
        <f>SUM('Cleaned Data'!R355+'Cleaned Data'!S355+'Cleaned Data'!T355)</f>
        <v>460.7</v>
      </c>
      <c r="E355" s="36">
        <f>SUM('Cleaned Data'!X355+'Cleaned Data'!Z355+'Cleaned Data'!AB355)</f>
        <v>476.1</v>
      </c>
      <c r="F355" s="36">
        <f>SUM('Cleaned Data'!D355:P355)</f>
        <v>2142.1</v>
      </c>
      <c r="G355" s="36">
        <f>SUM('Cleaned Data'!V355+'Cleaned Data'!Y355)</f>
        <v>311.10000000000002</v>
      </c>
      <c r="H355" s="36">
        <f>SUM('Cleaned Data'!U355+'Cleaned Data'!W355+'Cleaned Data'!AA355)</f>
        <v>475.69999999999993</v>
      </c>
      <c r="I355" s="36">
        <f>SUM('Cleaned Data'!AC355+'Cleaned Data'!Z355+'Cleaned Data'!Q355)</f>
        <v>506.2</v>
      </c>
      <c r="J355" s="36">
        <v>162.30000000000001</v>
      </c>
    </row>
    <row r="356" spans="1:10" x14ac:dyDescent="0.3">
      <c r="A356" s="2" t="s">
        <v>33</v>
      </c>
      <c r="B356" s="2">
        <v>2021</v>
      </c>
      <c r="C356" s="2" t="s">
        <v>42</v>
      </c>
      <c r="D356" s="36">
        <f>SUM('Cleaned Data'!R356+'Cleaned Data'!S356+'Cleaned Data'!T356)</f>
        <v>460.79999999999995</v>
      </c>
      <c r="E356" s="36">
        <f>SUM('Cleaned Data'!X356+'Cleaned Data'!Z356+'Cleaned Data'!AB356)</f>
        <v>476.30000000000007</v>
      </c>
      <c r="F356" s="36">
        <f>SUM('Cleaned Data'!D356:P356)</f>
        <v>2142</v>
      </c>
      <c r="G356" s="36">
        <f>SUM('Cleaned Data'!V356+'Cleaned Data'!Y356)</f>
        <v>311.3</v>
      </c>
      <c r="H356" s="36">
        <f>SUM('Cleaned Data'!U356+'Cleaned Data'!W356+'Cleaned Data'!AA356)</f>
        <v>475.7</v>
      </c>
      <c r="I356" s="36">
        <f>SUM('Cleaned Data'!AC356+'Cleaned Data'!Z356+'Cleaned Data'!Q356)</f>
        <v>506.4</v>
      </c>
      <c r="J356" s="36">
        <v>162.30000000000001</v>
      </c>
    </row>
    <row r="357" spans="1:10" x14ac:dyDescent="0.3">
      <c r="A357" s="2" t="s">
        <v>33</v>
      </c>
      <c r="B357" s="2">
        <v>2021</v>
      </c>
      <c r="C357" s="2" t="s">
        <v>43</v>
      </c>
      <c r="D357" s="36">
        <f>SUM('Cleaned Data'!R357+'Cleaned Data'!S357+'Cleaned Data'!T357)</f>
        <v>463.50000000000006</v>
      </c>
      <c r="E357" s="36">
        <f>SUM('Cleaned Data'!X357+'Cleaned Data'!Z357+'Cleaned Data'!AB357)</f>
        <v>478.90000000000003</v>
      </c>
      <c r="F357" s="36">
        <f>SUM('Cleaned Data'!D357:P357)</f>
        <v>2181</v>
      </c>
      <c r="G357" s="36">
        <f>SUM('Cleaned Data'!V357+'Cleaned Data'!Y357)</f>
        <v>314.39999999999998</v>
      </c>
      <c r="H357" s="36">
        <f>SUM('Cleaned Data'!U357+'Cleaned Data'!W357+'Cleaned Data'!AA357)</f>
        <v>478.2</v>
      </c>
      <c r="I357" s="36">
        <f>SUM('Cleaned Data'!AC357+'Cleaned Data'!Z357+'Cleaned Data'!Q357)</f>
        <v>509.1</v>
      </c>
      <c r="J357" s="36">
        <v>164.6</v>
      </c>
    </row>
    <row r="358" spans="1:10" x14ac:dyDescent="0.3">
      <c r="A358" s="2" t="s">
        <v>33</v>
      </c>
      <c r="B358" s="2">
        <v>2021</v>
      </c>
      <c r="C358" s="2" t="s">
        <v>45</v>
      </c>
      <c r="D358" s="36">
        <f>SUM('Cleaned Data'!R358+'Cleaned Data'!S358+'Cleaned Data'!T358)</f>
        <v>467.3</v>
      </c>
      <c r="E358" s="36">
        <f>SUM('Cleaned Data'!X358+'Cleaned Data'!Z358+'Cleaned Data'!AB358)</f>
        <v>482.7</v>
      </c>
      <c r="F358" s="36">
        <f>SUM('Cleaned Data'!D358:P358)</f>
        <v>2201.6999999999998</v>
      </c>
      <c r="G358" s="36">
        <f>SUM('Cleaned Data'!V358+'Cleaned Data'!Y358)</f>
        <v>312.79999999999995</v>
      </c>
      <c r="H358" s="36">
        <f>SUM('Cleaned Data'!U358+'Cleaned Data'!W358+'Cleaned Data'!AA358)</f>
        <v>480.2</v>
      </c>
      <c r="I358" s="36">
        <f>SUM('Cleaned Data'!AC358+'Cleaned Data'!Z358+'Cleaned Data'!Q358)</f>
        <v>511</v>
      </c>
      <c r="J358" s="36">
        <v>165.6</v>
      </c>
    </row>
    <row r="359" spans="1:10" x14ac:dyDescent="0.3">
      <c r="A359" s="2" t="s">
        <v>33</v>
      </c>
      <c r="B359" s="2">
        <v>2021</v>
      </c>
      <c r="C359" s="2" t="s">
        <v>46</v>
      </c>
      <c r="D359" s="36">
        <f>SUM('Cleaned Data'!R359+'Cleaned Data'!S359+'Cleaned Data'!T359)</f>
        <v>470.7</v>
      </c>
      <c r="E359" s="36">
        <f>SUM('Cleaned Data'!X359+'Cleaned Data'!Z359+'Cleaned Data'!AB359)</f>
        <v>485.1</v>
      </c>
      <c r="F359" s="36">
        <f>SUM('Cleaned Data'!D359:P359)</f>
        <v>2192.8000000000002</v>
      </c>
      <c r="G359" s="36">
        <f>SUM('Cleaned Data'!V359+'Cleaned Data'!Y359)</f>
        <v>313.5</v>
      </c>
      <c r="H359" s="36">
        <f>SUM('Cleaned Data'!U359+'Cleaned Data'!W359+'Cleaned Data'!AA359)</f>
        <v>480</v>
      </c>
      <c r="I359" s="36">
        <f>SUM('Cleaned Data'!AC359+'Cleaned Data'!Z359+'Cleaned Data'!Q359)</f>
        <v>512.20000000000005</v>
      </c>
      <c r="J359" s="36">
        <v>165.2</v>
      </c>
    </row>
    <row r="360" spans="1:10" x14ac:dyDescent="0.3">
      <c r="A360" s="2" t="s">
        <v>33</v>
      </c>
      <c r="B360" s="2">
        <v>2022</v>
      </c>
      <c r="C360" s="2" t="s">
        <v>31</v>
      </c>
      <c r="D360" s="36">
        <f>SUM('Cleaned Data'!R360+'Cleaned Data'!S360+'Cleaned Data'!T360)</f>
        <v>475.4</v>
      </c>
      <c r="E360" s="36">
        <f>SUM('Cleaned Data'!X360+'Cleaned Data'!Z360+'Cleaned Data'!AB360)</f>
        <v>487.3</v>
      </c>
      <c r="F360" s="36">
        <f>SUM('Cleaned Data'!D360:P360)</f>
        <v>2176.1</v>
      </c>
      <c r="G360" s="36">
        <f>SUM('Cleaned Data'!V360+'Cleaned Data'!Y360)</f>
        <v>314.29999999999995</v>
      </c>
      <c r="H360" s="36">
        <f>SUM('Cleaned Data'!U360+'Cleaned Data'!W360+'Cleaned Data'!AA360)</f>
        <v>482.3</v>
      </c>
      <c r="I360" s="36">
        <f>SUM('Cleaned Data'!AC360+'Cleaned Data'!Z360+'Cleaned Data'!Q360)</f>
        <v>513.4</v>
      </c>
      <c r="J360" s="36">
        <v>165</v>
      </c>
    </row>
    <row r="361" spans="1:10" x14ac:dyDescent="0.3">
      <c r="A361" s="2" t="s">
        <v>33</v>
      </c>
      <c r="B361" s="2">
        <v>2022</v>
      </c>
      <c r="C361" s="2" t="s">
        <v>35</v>
      </c>
      <c r="D361" s="36">
        <f>SUM('Cleaned Data'!R361+'Cleaned Data'!S361+'Cleaned Data'!T361)</f>
        <v>479.5</v>
      </c>
      <c r="E361" s="36">
        <f>SUM('Cleaned Data'!X361+'Cleaned Data'!Z361+'Cleaned Data'!AB361)</f>
        <v>490.9</v>
      </c>
      <c r="F361" s="36">
        <f>SUM('Cleaned Data'!D361:P361)</f>
        <v>2172.6</v>
      </c>
      <c r="G361" s="36">
        <f>SUM('Cleaned Data'!V361+'Cleaned Data'!Y361)</f>
        <v>316.10000000000002</v>
      </c>
      <c r="H361" s="36">
        <f>SUM('Cleaned Data'!U361+'Cleaned Data'!W361+'Cleaned Data'!AA361)</f>
        <v>484.9</v>
      </c>
      <c r="I361" s="36">
        <f>SUM('Cleaned Data'!AC361+'Cleaned Data'!Z361+'Cleaned Data'!Q361)</f>
        <v>515.4</v>
      </c>
      <c r="J361" s="36">
        <v>165.5</v>
      </c>
    </row>
    <row r="362" spans="1:10" x14ac:dyDescent="0.3">
      <c r="A362" s="2" t="s">
        <v>33</v>
      </c>
      <c r="B362" s="2">
        <v>2022</v>
      </c>
      <c r="C362" s="2" t="s">
        <v>36</v>
      </c>
      <c r="D362" s="36">
        <f>SUM('Cleaned Data'!R362+'Cleaned Data'!S362+'Cleaned Data'!T362)</f>
        <v>484.6</v>
      </c>
      <c r="E362" s="36">
        <f>SUM('Cleaned Data'!X362+'Cleaned Data'!Z362+'Cleaned Data'!AB362)</f>
        <v>495.8</v>
      </c>
      <c r="F362" s="36">
        <f>SUM('Cleaned Data'!D362:P362)</f>
        <v>2178.9</v>
      </c>
      <c r="G362" s="36">
        <f>SUM('Cleaned Data'!V362+'Cleaned Data'!Y362)</f>
        <v>318.7</v>
      </c>
      <c r="H362" s="36">
        <f>SUM('Cleaned Data'!U362+'Cleaned Data'!W362+'Cleaned Data'!AA362)</f>
        <v>486.59999999999997</v>
      </c>
      <c r="I362" s="36">
        <f>SUM('Cleaned Data'!AC362+'Cleaned Data'!Z362+'Cleaned Data'!Q362)</f>
        <v>518.9</v>
      </c>
      <c r="J362" s="36">
        <v>166.5</v>
      </c>
    </row>
    <row r="363" spans="1:10" x14ac:dyDescent="0.3">
      <c r="A363" s="2" t="s">
        <v>33</v>
      </c>
      <c r="B363" s="2">
        <v>2022</v>
      </c>
      <c r="C363" s="2" t="s">
        <v>37</v>
      </c>
      <c r="D363" s="36">
        <f>SUM('Cleaned Data'!R363+'Cleaned Data'!S363+'Cleaned Data'!T363)</f>
        <v>489.2</v>
      </c>
      <c r="E363" s="36">
        <f>SUM('Cleaned Data'!X363+'Cleaned Data'!Z363+'Cleaned Data'!AB363)</f>
        <v>499.6</v>
      </c>
      <c r="F363" s="36">
        <f>SUM('Cleaned Data'!D363:P363)</f>
        <v>2208.6000000000004</v>
      </c>
      <c r="G363" s="36">
        <f>SUM('Cleaned Data'!V363+'Cleaned Data'!Y363)</f>
        <v>329.8</v>
      </c>
      <c r="H363" s="36">
        <f>SUM('Cleaned Data'!U363+'Cleaned Data'!W363+'Cleaned Data'!AA363)</f>
        <v>490.8</v>
      </c>
      <c r="I363" s="36">
        <f>SUM('Cleaned Data'!AC363+'Cleaned Data'!Z363+'Cleaned Data'!Q363)</f>
        <v>522.4</v>
      </c>
      <c r="J363" s="36">
        <v>169.2</v>
      </c>
    </row>
    <row r="364" spans="1:10" x14ac:dyDescent="0.3">
      <c r="A364" s="2" t="s">
        <v>33</v>
      </c>
      <c r="B364" s="2">
        <v>2022</v>
      </c>
      <c r="C364" s="2" t="s">
        <v>38</v>
      </c>
      <c r="D364" s="36">
        <f>SUM('Cleaned Data'!R364+'Cleaned Data'!S364+'Cleaned Data'!T364)</f>
        <v>493.7</v>
      </c>
      <c r="E364" s="36">
        <f>SUM('Cleaned Data'!X364+'Cleaned Data'!Z364+'Cleaned Data'!AB364)</f>
        <v>501.49999999999994</v>
      </c>
      <c r="F364" s="36">
        <f>SUM('Cleaned Data'!D364:P364)</f>
        <v>2238.1</v>
      </c>
      <c r="G364" s="36">
        <f>SUM('Cleaned Data'!V364+'Cleaned Data'!Y364)</f>
        <v>332.9</v>
      </c>
      <c r="H364" s="36">
        <f>SUM('Cleaned Data'!U364+'Cleaned Data'!W364+'Cleaned Data'!AA364)</f>
        <v>493.8</v>
      </c>
      <c r="I364" s="36">
        <f>SUM('Cleaned Data'!AC364+'Cleaned Data'!Z364+'Cleaned Data'!Q364)</f>
        <v>524.5</v>
      </c>
      <c r="J364" s="36">
        <v>170.8</v>
      </c>
    </row>
    <row r="365" spans="1:10" x14ac:dyDescent="0.3">
      <c r="A365" s="2" t="s">
        <v>33</v>
      </c>
      <c r="B365" s="2">
        <v>2022</v>
      </c>
      <c r="C365" s="2" t="s">
        <v>39</v>
      </c>
      <c r="D365" s="36">
        <f>SUM('Cleaned Data'!R365+'Cleaned Data'!S365+'Cleaned Data'!T365)</f>
        <v>498.4</v>
      </c>
      <c r="E365" s="36">
        <f>SUM('Cleaned Data'!X365+'Cleaned Data'!Z365+'Cleaned Data'!AB365)</f>
        <v>504.2</v>
      </c>
      <c r="F365" s="36">
        <f>SUM('Cleaned Data'!D365:P365)</f>
        <v>2265.3000000000002</v>
      </c>
      <c r="G365" s="36">
        <f>SUM('Cleaned Data'!V365+'Cleaned Data'!Y365)</f>
        <v>332.1</v>
      </c>
      <c r="H365" s="36">
        <f>SUM('Cleaned Data'!U365+'Cleaned Data'!W365+'Cleaned Data'!AA365)</f>
        <v>495.4</v>
      </c>
      <c r="I365" s="36">
        <f>SUM('Cleaned Data'!AC365+'Cleaned Data'!Z365+'Cleaned Data'!Q365)</f>
        <v>526.20000000000005</v>
      </c>
      <c r="J365" s="36">
        <v>171.4</v>
      </c>
    </row>
    <row r="366" spans="1:10" x14ac:dyDescent="0.3">
      <c r="A366" s="2" t="s">
        <v>33</v>
      </c>
      <c r="B366" s="2">
        <v>2022</v>
      </c>
      <c r="C366" s="2" t="s">
        <v>40</v>
      </c>
      <c r="D366" s="36">
        <f>SUM('Cleaned Data'!R366+'Cleaned Data'!S366+'Cleaned Data'!T366)</f>
        <v>502</v>
      </c>
      <c r="E366" s="36">
        <f>SUM('Cleaned Data'!X366+'Cleaned Data'!Z366+'Cleaned Data'!AB366)</f>
        <v>506.09999999999997</v>
      </c>
      <c r="F366" s="36">
        <f>SUM('Cleaned Data'!D366:P366)</f>
        <v>2273.9</v>
      </c>
      <c r="G366" s="36">
        <f>SUM('Cleaned Data'!V366+'Cleaned Data'!Y366)</f>
        <v>336.9</v>
      </c>
      <c r="H366" s="36">
        <f>SUM('Cleaned Data'!U366+'Cleaned Data'!W366+'Cleaned Data'!AA366)</f>
        <v>500</v>
      </c>
      <c r="I366" s="36">
        <f>SUM('Cleaned Data'!AC366+'Cleaned Data'!Z366+'Cleaned Data'!Q366)</f>
        <v>527.9</v>
      </c>
      <c r="J366" s="36">
        <v>172.3</v>
      </c>
    </row>
    <row r="367" spans="1:10" x14ac:dyDescent="0.3">
      <c r="A367" s="2" t="s">
        <v>33</v>
      </c>
      <c r="B367" s="2">
        <v>2022</v>
      </c>
      <c r="C367" s="2" t="s">
        <v>41</v>
      </c>
      <c r="D367" s="36">
        <f>SUM('Cleaned Data'!R367+'Cleaned Data'!S367+'Cleaned Data'!T367)</f>
        <v>505.29999999999995</v>
      </c>
      <c r="E367" s="36">
        <f>SUM('Cleaned Data'!X367+'Cleaned Data'!Z367+'Cleaned Data'!AB367)</f>
        <v>509.1</v>
      </c>
      <c r="F367" s="36">
        <f>SUM('Cleaned Data'!D367:P367)</f>
        <v>2279.6</v>
      </c>
      <c r="G367" s="36">
        <f>SUM('Cleaned Data'!V367+'Cleaned Data'!Y367)</f>
        <v>336.1</v>
      </c>
      <c r="H367" s="36">
        <f>SUM('Cleaned Data'!U367+'Cleaned Data'!W367+'Cleaned Data'!AA367)</f>
        <v>503.1</v>
      </c>
      <c r="I367" s="36">
        <f>SUM('Cleaned Data'!AC367+'Cleaned Data'!Z367+'Cleaned Data'!Q367)</f>
        <v>529.20000000000005</v>
      </c>
      <c r="J367" s="36">
        <v>173.1</v>
      </c>
    </row>
    <row r="368" spans="1:10" x14ac:dyDescent="0.3">
      <c r="A368" s="2" t="s">
        <v>33</v>
      </c>
      <c r="B368" s="2">
        <v>2022</v>
      </c>
      <c r="C368" s="2" t="s">
        <v>42</v>
      </c>
      <c r="D368" s="36">
        <f>SUM('Cleaned Data'!R368+'Cleaned Data'!S368+'Cleaned Data'!T368)</f>
        <v>509.7</v>
      </c>
      <c r="E368" s="36">
        <f>SUM('Cleaned Data'!X368+'Cleaned Data'!Z368+'Cleaned Data'!AB368)</f>
        <v>510.70000000000005</v>
      </c>
      <c r="F368" s="36">
        <f>SUM('Cleaned Data'!D368:P368)</f>
        <v>2297.1999999999998</v>
      </c>
      <c r="G368" s="36">
        <f>SUM('Cleaned Data'!V368+'Cleaned Data'!Y368)</f>
        <v>337.4</v>
      </c>
      <c r="H368" s="36">
        <f>SUM('Cleaned Data'!U368+'Cleaned Data'!W368+'Cleaned Data'!AA368)</f>
        <v>505.4</v>
      </c>
      <c r="I368" s="36">
        <f>SUM('Cleaned Data'!AC368+'Cleaned Data'!Z368+'Cleaned Data'!Q368)</f>
        <v>531.59999999999991</v>
      </c>
      <c r="J368" s="36">
        <v>174.1</v>
      </c>
    </row>
    <row r="369" spans="1:10" x14ac:dyDescent="0.3">
      <c r="A369" s="2" t="s">
        <v>33</v>
      </c>
      <c r="B369" s="2">
        <v>2022</v>
      </c>
      <c r="C369" s="2" t="s">
        <v>43</v>
      </c>
      <c r="D369" s="36">
        <f>SUM('Cleaned Data'!R369+'Cleaned Data'!S369+'Cleaned Data'!T369)</f>
        <v>511.70000000000005</v>
      </c>
      <c r="E369" s="36">
        <f>SUM('Cleaned Data'!X369+'Cleaned Data'!Z369+'Cleaned Data'!AB369)</f>
        <v>513.29999999999995</v>
      </c>
      <c r="F369" s="36">
        <f>SUM('Cleaned Data'!D369:P369)</f>
        <v>2315.6000000000004</v>
      </c>
      <c r="G369" s="36">
        <f>SUM('Cleaned Data'!V369+'Cleaned Data'!Y369)</f>
        <v>338.8</v>
      </c>
      <c r="H369" s="36">
        <f>SUM('Cleaned Data'!U369+'Cleaned Data'!W369+'Cleaned Data'!AA369)</f>
        <v>508.4</v>
      </c>
      <c r="I369" s="36">
        <f>SUM('Cleaned Data'!AC369+'Cleaned Data'!Z369+'Cleaned Data'!Q369)</f>
        <v>533.20000000000005</v>
      </c>
      <c r="J369" s="36">
        <v>175.3</v>
      </c>
    </row>
    <row r="370" spans="1:10" x14ac:dyDescent="0.3">
      <c r="A370" s="2" t="s">
        <v>33</v>
      </c>
      <c r="B370" s="2">
        <v>2022</v>
      </c>
      <c r="C370" s="2" t="s">
        <v>45</v>
      </c>
      <c r="D370" s="36">
        <f>SUM('Cleaned Data'!R370+'Cleaned Data'!S370+'Cleaned Data'!T370)</f>
        <v>514.9</v>
      </c>
      <c r="E370" s="36">
        <f>SUM('Cleaned Data'!X370+'Cleaned Data'!Z370+'Cleaned Data'!AB370)</f>
        <v>516.29999999999995</v>
      </c>
      <c r="F370" s="36">
        <f>SUM('Cleaned Data'!D370:P370)</f>
        <v>2306.6999999999998</v>
      </c>
      <c r="G370" s="36">
        <f>SUM('Cleaned Data'!V370+'Cleaned Data'!Y370)</f>
        <v>339.20000000000005</v>
      </c>
      <c r="H370" s="36">
        <f>SUM('Cleaned Data'!U370+'Cleaned Data'!W370+'Cleaned Data'!AA370)</f>
        <v>510.20000000000005</v>
      </c>
      <c r="I370" s="36">
        <f>SUM('Cleaned Data'!AC370+'Cleaned Data'!Z370+'Cleaned Data'!Q370)</f>
        <v>534.70000000000005</v>
      </c>
      <c r="J370" s="36">
        <v>174.1</v>
      </c>
    </row>
    <row r="371" spans="1:10" x14ac:dyDescent="0.3">
      <c r="A371" s="2" t="s">
        <v>33</v>
      </c>
      <c r="B371" s="2">
        <v>2022</v>
      </c>
      <c r="C371" s="2" t="s">
        <v>46</v>
      </c>
      <c r="D371" s="36">
        <f>SUM('Cleaned Data'!R371+'Cleaned Data'!S371+'Cleaned Data'!T371)</f>
        <v>517.9</v>
      </c>
      <c r="E371" s="36">
        <f>SUM('Cleaned Data'!X371+'Cleaned Data'!Z371+'Cleaned Data'!AB371)</f>
        <v>520.29999999999995</v>
      </c>
      <c r="F371" s="36">
        <f>SUM('Cleaned Data'!D371:P371)</f>
        <v>2290.6</v>
      </c>
      <c r="G371" s="36">
        <f>SUM('Cleaned Data'!V371+'Cleaned Data'!Y371)</f>
        <v>340</v>
      </c>
      <c r="H371" s="36">
        <f>SUM('Cleaned Data'!U371+'Cleaned Data'!W371+'Cleaned Data'!AA371)</f>
        <v>509.8</v>
      </c>
      <c r="I371" s="36">
        <f>SUM('Cleaned Data'!AC371+'Cleaned Data'!Z371+'Cleaned Data'!Q371)</f>
        <v>536.4</v>
      </c>
      <c r="J371" s="36">
        <v>174.1</v>
      </c>
    </row>
    <row r="372" spans="1:10" x14ac:dyDescent="0.3">
      <c r="A372" s="2" t="s">
        <v>33</v>
      </c>
      <c r="B372" s="2">
        <v>2023</v>
      </c>
      <c r="C372" s="2" t="s">
        <v>31</v>
      </c>
      <c r="D372" s="36">
        <f>SUM('Cleaned Data'!R372+'Cleaned Data'!S372+'Cleaned Data'!T372)</f>
        <v>520.6</v>
      </c>
      <c r="E372" s="36">
        <f>SUM('Cleaned Data'!X372+'Cleaned Data'!Z372+'Cleaned Data'!AB372)</f>
        <v>525.1</v>
      </c>
      <c r="F372" s="36">
        <f>SUM('Cleaned Data'!D372:P372)</f>
        <v>2307.4</v>
      </c>
      <c r="G372" s="36">
        <f>SUM('Cleaned Data'!V372+'Cleaned Data'!Y372)</f>
        <v>339.6</v>
      </c>
      <c r="H372" s="36">
        <f>SUM('Cleaned Data'!U372+'Cleaned Data'!W372+'Cleaned Data'!AA372)</f>
        <v>511.90000000000003</v>
      </c>
      <c r="I372" s="36">
        <f>SUM('Cleaned Data'!AC372+'Cleaned Data'!Z372+'Cleaned Data'!Q372)</f>
        <v>538.30000000000007</v>
      </c>
      <c r="J372" s="36">
        <v>174.9</v>
      </c>
    </row>
    <row r="373" spans="1:10" x14ac:dyDescent="0.3">
      <c r="A373" s="2" t="s">
        <v>33</v>
      </c>
      <c r="B373" s="2">
        <v>2023</v>
      </c>
      <c r="C373" s="2" t="s">
        <v>35</v>
      </c>
      <c r="D373" s="36">
        <f>SUM('Cleaned Data'!R373+'Cleaned Data'!S373+'Cleaned Data'!T373)</f>
        <v>525.5</v>
      </c>
      <c r="E373" s="36">
        <f>SUM('Cleaned Data'!X373+'Cleaned Data'!Z373+'Cleaned Data'!AB373)</f>
        <v>530.6</v>
      </c>
      <c r="F373" s="36">
        <f>SUM('Cleaned Data'!D373:P373)</f>
        <v>2308.8999999999996</v>
      </c>
      <c r="G373" s="36">
        <f>SUM('Cleaned Data'!V373+'Cleaned Data'!Y373)</f>
        <v>342.6</v>
      </c>
      <c r="H373" s="36">
        <f>SUM('Cleaned Data'!U373+'Cleaned Data'!W373+'Cleaned Data'!AA373)</f>
        <v>515.20000000000005</v>
      </c>
      <c r="I373" s="36">
        <f>SUM('Cleaned Data'!AC373+'Cleaned Data'!Z373+'Cleaned Data'!Q373)</f>
        <v>541.09999999999991</v>
      </c>
      <c r="J373" s="36">
        <v>176.3</v>
      </c>
    </row>
    <row r="374" spans="1:10" x14ac:dyDescent="0.3">
      <c r="A374" s="2" t="s">
        <v>33</v>
      </c>
      <c r="B374" s="2">
        <v>2023</v>
      </c>
      <c r="C374" s="2" t="s">
        <v>36</v>
      </c>
      <c r="D374" s="36">
        <f>SUM('Cleaned Data'!R374+'Cleaned Data'!S374+'Cleaned Data'!T374)</f>
        <v>525.4</v>
      </c>
      <c r="E374" s="36">
        <f>SUM('Cleaned Data'!X374+'Cleaned Data'!Z374+'Cleaned Data'!AB374)</f>
        <v>530.70000000000005</v>
      </c>
      <c r="F374" s="36">
        <f>SUM('Cleaned Data'!D374:P374)</f>
        <v>2309.1000000000004</v>
      </c>
      <c r="G374" s="36">
        <f>SUM('Cleaned Data'!V374+'Cleaned Data'!Y374)</f>
        <v>342.4</v>
      </c>
      <c r="H374" s="36">
        <f>SUM('Cleaned Data'!U374+'Cleaned Data'!W374+'Cleaned Data'!AA374)</f>
        <v>515.20000000000005</v>
      </c>
      <c r="I374" s="36">
        <f>SUM('Cleaned Data'!AC374+'Cleaned Data'!Z374+'Cleaned Data'!Q374)</f>
        <v>541.09999999999991</v>
      </c>
      <c r="J374" s="36">
        <v>176.3</v>
      </c>
    </row>
    <row r="375" spans="1:10" x14ac:dyDescent="0.3">
      <c r="A375" s="2" t="s">
        <v>33</v>
      </c>
      <c r="B375" s="2">
        <v>2023</v>
      </c>
      <c r="C375" s="2" t="s">
        <v>37</v>
      </c>
      <c r="D375" s="36">
        <f>SUM('Cleaned Data'!R375+'Cleaned Data'!S375+'Cleaned Data'!T375)</f>
        <v>527.6</v>
      </c>
      <c r="E375" s="36">
        <f>SUM('Cleaned Data'!X375+'Cleaned Data'!Z375+'Cleaned Data'!AB375)</f>
        <v>534.70000000000005</v>
      </c>
      <c r="F375" s="36">
        <f>SUM('Cleaned Data'!D375:P375)</f>
        <v>2327.7999999999997</v>
      </c>
      <c r="G375" s="36">
        <f>SUM('Cleaned Data'!V375+'Cleaned Data'!Y375)</f>
        <v>342.2</v>
      </c>
      <c r="H375" s="36">
        <f>SUM('Cleaned Data'!U375+'Cleaned Data'!W375+'Cleaned Data'!AA375)</f>
        <v>519</v>
      </c>
      <c r="I375" s="36">
        <f>SUM('Cleaned Data'!AC375+'Cleaned Data'!Z375+'Cleaned Data'!Q375)</f>
        <v>543.20000000000005</v>
      </c>
      <c r="J375" s="36">
        <v>177.4</v>
      </c>
    </row>
    <row r="376" spans="1:10" x14ac:dyDescent="0.3">
      <c r="A376" s="2" t="s">
        <v>33</v>
      </c>
      <c r="B376" s="2">
        <v>2023</v>
      </c>
      <c r="C376" s="2" t="s">
        <v>38</v>
      </c>
      <c r="D376" s="36">
        <f>SUM('Cleaned Data'!R376+'Cleaned Data'!S376+'Cleaned Data'!T376)</f>
        <v>528.70000000000005</v>
      </c>
      <c r="E376" s="36">
        <f>SUM('Cleaned Data'!X376+'Cleaned Data'!Z376+'Cleaned Data'!AB376)</f>
        <v>537</v>
      </c>
      <c r="F376" s="36">
        <f>SUM('Cleaned Data'!D376:P376)</f>
        <v>2350.1</v>
      </c>
      <c r="G376" s="36">
        <f>SUM('Cleaned Data'!V376+'Cleaned Data'!Y376)</f>
        <v>343.8</v>
      </c>
      <c r="H376" s="36">
        <f>SUM('Cleaned Data'!U376+'Cleaned Data'!W376+'Cleaned Data'!AA376)</f>
        <v>520.5</v>
      </c>
      <c r="I376" s="36">
        <f>SUM('Cleaned Data'!AC376+'Cleaned Data'!Z376+'Cleaned Data'!Q376)</f>
        <v>545</v>
      </c>
      <c r="J376" s="36">
        <v>178.2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339E2-7404-484A-9A82-3DF60B312E7A}">
  <dimension ref="A1:J23"/>
  <sheetViews>
    <sheetView showGridLines="0" topLeftCell="A22" workbookViewId="0">
      <selection activeCell="C21" sqref="C21"/>
    </sheetView>
  </sheetViews>
  <sheetFormatPr defaultRowHeight="14.4" x14ac:dyDescent="0.3"/>
  <cols>
    <col min="1" max="1" width="14.77734375" bestFit="1" customWidth="1"/>
    <col min="2" max="2" width="26.109375" bestFit="1" customWidth="1"/>
    <col min="3" max="3" width="16.33203125" bestFit="1" customWidth="1"/>
    <col min="4" max="4" width="24.5546875" bestFit="1" customWidth="1"/>
    <col min="5" max="5" width="22.33203125" bestFit="1" customWidth="1"/>
    <col min="6" max="6" width="16.44140625" bestFit="1" customWidth="1"/>
    <col min="7" max="7" width="28.21875" bestFit="1" customWidth="1"/>
    <col min="8" max="8" width="16.109375" bestFit="1" customWidth="1"/>
    <col min="9" max="9" width="10.88671875" bestFit="1" customWidth="1"/>
    <col min="10" max="10" width="9.21875" bestFit="1" customWidth="1"/>
    <col min="11" max="11" width="14.44140625" bestFit="1" customWidth="1"/>
    <col min="12" max="12" width="14.88671875" bestFit="1" customWidth="1"/>
    <col min="13" max="13" width="12.21875" bestFit="1" customWidth="1"/>
    <col min="14" max="14" width="14.77734375" bestFit="1" customWidth="1"/>
    <col min="15" max="15" width="9.33203125" bestFit="1" customWidth="1"/>
    <col min="16" max="16" width="11.33203125" bestFit="1" customWidth="1"/>
    <col min="17" max="17" width="14.109375" bestFit="1" customWidth="1"/>
    <col min="18" max="18" width="12.88671875" bestFit="1" customWidth="1"/>
    <col min="19" max="19" width="12" bestFit="1" customWidth="1"/>
    <col min="20" max="20" width="8.6640625" bestFit="1" customWidth="1"/>
    <col min="21" max="21" width="9.33203125" bestFit="1" customWidth="1"/>
    <col min="22" max="22" width="10.88671875" bestFit="1" customWidth="1"/>
    <col min="23" max="23" width="11.5546875" bestFit="1" customWidth="1"/>
    <col min="24" max="24" width="9.21875" bestFit="1" customWidth="1"/>
    <col min="25" max="25" width="14.44140625" bestFit="1" customWidth="1"/>
    <col min="26" max="26" width="12.21875" bestFit="1" customWidth="1"/>
    <col min="27" max="27" width="14.77734375" bestFit="1" customWidth="1"/>
    <col min="28" max="28" width="9.33203125" bestFit="1" customWidth="1"/>
    <col min="29" max="29" width="11.33203125" bestFit="1" customWidth="1"/>
    <col min="30" max="30" width="14.109375" bestFit="1" customWidth="1"/>
    <col min="31" max="31" width="12.88671875" bestFit="1" customWidth="1"/>
    <col min="32" max="32" width="12" bestFit="1" customWidth="1"/>
    <col min="33" max="33" width="8.6640625" bestFit="1" customWidth="1"/>
    <col min="34" max="34" width="9.33203125" bestFit="1" customWidth="1"/>
    <col min="35" max="35" width="10.88671875" bestFit="1" customWidth="1"/>
    <col min="36" max="36" width="9.21875" bestFit="1" customWidth="1"/>
    <col min="37" max="37" width="14.44140625" bestFit="1" customWidth="1"/>
    <col min="38" max="38" width="12.21875" bestFit="1" customWidth="1"/>
    <col min="39" max="39" width="14.77734375" bestFit="1" customWidth="1"/>
    <col min="40" max="40" width="9.33203125" bestFit="1" customWidth="1"/>
    <col min="41" max="41" width="11.33203125" bestFit="1" customWidth="1"/>
    <col min="42" max="42" width="14.109375" bestFit="1" customWidth="1"/>
    <col min="43" max="43" width="12.88671875" bestFit="1" customWidth="1"/>
    <col min="44" max="44" width="12" bestFit="1" customWidth="1"/>
    <col min="45" max="45" width="8.6640625" bestFit="1" customWidth="1"/>
    <col min="46" max="46" width="9.33203125" bestFit="1" customWidth="1"/>
    <col min="47" max="47" width="10.88671875" bestFit="1" customWidth="1"/>
    <col min="48" max="48" width="9.21875" bestFit="1" customWidth="1"/>
    <col min="49" max="49" width="14.44140625" bestFit="1" customWidth="1"/>
    <col min="50" max="50" width="12.21875" bestFit="1" customWidth="1"/>
    <col min="51" max="51" width="14.77734375" bestFit="1" customWidth="1"/>
    <col min="52" max="52" width="9.33203125" bestFit="1" customWidth="1"/>
    <col min="53" max="53" width="11.33203125" bestFit="1" customWidth="1"/>
    <col min="54" max="54" width="14.109375" bestFit="1" customWidth="1"/>
    <col min="55" max="55" width="12.88671875" bestFit="1" customWidth="1"/>
    <col min="56" max="56" width="12" bestFit="1" customWidth="1"/>
    <col min="57" max="57" width="8.6640625" bestFit="1" customWidth="1"/>
    <col min="58" max="58" width="9.33203125" bestFit="1" customWidth="1"/>
    <col min="59" max="59" width="10.88671875" bestFit="1" customWidth="1"/>
    <col min="60" max="60" width="9.21875" bestFit="1" customWidth="1"/>
    <col min="61" max="61" width="14.44140625" bestFit="1" customWidth="1"/>
    <col min="62" max="62" width="12.21875" bestFit="1" customWidth="1"/>
    <col min="63" max="63" width="14.77734375" bestFit="1" customWidth="1"/>
    <col min="64" max="64" width="9.33203125" bestFit="1" customWidth="1"/>
    <col min="65" max="65" width="11.33203125" bestFit="1" customWidth="1"/>
    <col min="66" max="66" width="14.109375" bestFit="1" customWidth="1"/>
    <col min="67" max="67" width="12.88671875" bestFit="1" customWidth="1"/>
    <col min="68" max="68" width="12" bestFit="1" customWidth="1"/>
    <col min="69" max="69" width="8.6640625" bestFit="1" customWidth="1"/>
    <col min="70" max="70" width="9.33203125" bestFit="1" customWidth="1"/>
    <col min="71" max="71" width="10.88671875" bestFit="1" customWidth="1"/>
    <col min="72" max="72" width="9.21875" bestFit="1" customWidth="1"/>
    <col min="73" max="73" width="14.44140625" bestFit="1" customWidth="1"/>
    <col min="74" max="74" width="12.21875" bestFit="1" customWidth="1"/>
    <col min="75" max="75" width="14.77734375" bestFit="1" customWidth="1"/>
    <col min="76" max="76" width="9.33203125" bestFit="1" customWidth="1"/>
    <col min="77" max="77" width="11.33203125" bestFit="1" customWidth="1"/>
    <col min="78" max="78" width="14.109375" bestFit="1" customWidth="1"/>
    <col min="79" max="79" width="12.88671875" bestFit="1" customWidth="1"/>
    <col min="80" max="80" width="12" bestFit="1" customWidth="1"/>
    <col min="81" max="81" width="8.6640625" bestFit="1" customWidth="1"/>
    <col min="82" max="82" width="9.33203125" bestFit="1" customWidth="1"/>
    <col min="83" max="83" width="10.88671875" bestFit="1" customWidth="1"/>
    <col min="84" max="84" width="9.21875" bestFit="1" customWidth="1"/>
    <col min="85" max="85" width="14.44140625" bestFit="1" customWidth="1"/>
    <col min="86" max="86" width="12.21875" bestFit="1" customWidth="1"/>
    <col min="87" max="87" width="14.77734375" bestFit="1" customWidth="1"/>
    <col min="88" max="88" width="9.33203125" bestFit="1" customWidth="1"/>
    <col min="89" max="89" width="11.33203125" bestFit="1" customWidth="1"/>
    <col min="90" max="90" width="14.109375" bestFit="1" customWidth="1"/>
    <col min="91" max="91" width="12.88671875" bestFit="1" customWidth="1"/>
    <col min="92" max="92" width="12" bestFit="1" customWidth="1"/>
    <col min="93" max="93" width="8.6640625" bestFit="1" customWidth="1"/>
    <col min="94" max="94" width="9.33203125" bestFit="1" customWidth="1"/>
    <col min="95" max="95" width="10.88671875" bestFit="1" customWidth="1"/>
    <col min="96" max="96" width="9.21875" bestFit="1" customWidth="1"/>
    <col min="97" max="97" width="14.44140625" bestFit="1" customWidth="1"/>
    <col min="98" max="98" width="12.21875" bestFit="1" customWidth="1"/>
    <col min="99" max="99" width="14.77734375" bestFit="1" customWidth="1"/>
    <col min="100" max="100" width="9.33203125" bestFit="1" customWidth="1"/>
    <col min="101" max="101" width="11.33203125" bestFit="1" customWidth="1"/>
    <col min="102" max="102" width="14.109375" bestFit="1" customWidth="1"/>
    <col min="103" max="103" width="12.88671875" bestFit="1" customWidth="1"/>
    <col min="104" max="104" width="12" bestFit="1" customWidth="1"/>
    <col min="105" max="105" width="8.6640625" bestFit="1" customWidth="1"/>
    <col min="106" max="106" width="9.33203125" bestFit="1" customWidth="1"/>
    <col min="107" max="107" width="10.88671875" bestFit="1" customWidth="1"/>
    <col min="108" max="108" width="9.21875" bestFit="1" customWidth="1"/>
    <col min="109" max="109" width="14.44140625" bestFit="1" customWidth="1"/>
    <col min="110" max="110" width="12.21875" bestFit="1" customWidth="1"/>
    <col min="111" max="111" width="14.77734375" bestFit="1" customWidth="1"/>
    <col min="112" max="112" width="9.33203125" bestFit="1" customWidth="1"/>
    <col min="113" max="113" width="11.33203125" bestFit="1" customWidth="1"/>
    <col min="114" max="114" width="14.109375" bestFit="1" customWidth="1"/>
    <col min="115" max="115" width="12.88671875" bestFit="1" customWidth="1"/>
    <col min="116" max="116" width="12" bestFit="1" customWidth="1"/>
    <col min="117" max="117" width="8.6640625" bestFit="1" customWidth="1"/>
    <col min="118" max="118" width="9.33203125" bestFit="1" customWidth="1"/>
    <col min="119" max="119" width="10.88671875" bestFit="1" customWidth="1"/>
    <col min="120" max="120" width="9.21875" bestFit="1" customWidth="1"/>
    <col min="121" max="121" width="14.44140625" bestFit="1" customWidth="1"/>
    <col min="122" max="122" width="12.21875" bestFit="1" customWidth="1"/>
    <col min="123" max="123" width="14.77734375" bestFit="1" customWidth="1"/>
    <col min="124" max="124" width="9.33203125" bestFit="1" customWidth="1"/>
    <col min="125" max="125" width="12.88671875" bestFit="1" customWidth="1"/>
    <col min="126" max="126" width="12" bestFit="1" customWidth="1"/>
    <col min="127" max="127" width="10.88671875" bestFit="1" customWidth="1"/>
    <col min="128" max="128" width="9.21875" bestFit="1" customWidth="1"/>
    <col min="129" max="129" width="10.77734375" bestFit="1" customWidth="1"/>
    <col min="130" max="130" width="7.77734375" bestFit="1" customWidth="1"/>
    <col min="131" max="131" width="9.88671875" bestFit="1" customWidth="1"/>
    <col min="132" max="132" width="9.5546875" bestFit="1" customWidth="1"/>
    <col min="133" max="133" width="9.6640625" bestFit="1" customWidth="1"/>
    <col min="134" max="134" width="7.5546875" bestFit="1" customWidth="1"/>
    <col min="135" max="135" width="8.44140625" bestFit="1" customWidth="1"/>
    <col min="136" max="136" width="6.44140625" bestFit="1" customWidth="1"/>
    <col min="137" max="137" width="4.88671875" bestFit="1" customWidth="1"/>
    <col min="138" max="138" width="4.77734375" bestFit="1" customWidth="1"/>
    <col min="139" max="139" width="9.6640625" bestFit="1" customWidth="1"/>
    <col min="140" max="140" width="10.77734375" bestFit="1" customWidth="1"/>
    <col min="141" max="141" width="8.44140625" bestFit="1" customWidth="1"/>
    <col min="142" max="142" width="6.44140625" bestFit="1" customWidth="1"/>
    <col min="143" max="143" width="4.88671875" bestFit="1" customWidth="1"/>
    <col min="144" max="144" width="4.77734375" bestFit="1" customWidth="1"/>
    <col min="145" max="145" width="4.88671875" bestFit="1" customWidth="1"/>
    <col min="146" max="146" width="4.21875" bestFit="1" customWidth="1"/>
    <col min="147" max="147" width="6.88671875" bestFit="1" customWidth="1"/>
    <col min="148" max="148" width="10.21875" bestFit="1" customWidth="1"/>
    <col min="149" max="149" width="7.77734375" bestFit="1" customWidth="1"/>
    <col min="150" max="150" width="9.88671875" bestFit="1" customWidth="1"/>
    <col min="151" max="151" width="9.5546875" bestFit="1" customWidth="1"/>
    <col min="152" max="152" width="10.33203125" bestFit="1" customWidth="1"/>
    <col min="153" max="153" width="9.6640625" bestFit="1" customWidth="1"/>
    <col min="154" max="154" width="7.5546875" bestFit="1" customWidth="1"/>
    <col min="155" max="155" width="8.44140625" bestFit="1" customWidth="1"/>
    <col min="156" max="156" width="6.44140625" bestFit="1" customWidth="1"/>
    <col min="157" max="157" width="4.88671875" bestFit="1" customWidth="1"/>
    <col min="158" max="158" width="4.77734375" bestFit="1" customWidth="1"/>
    <col min="159" max="159" width="4.88671875" bestFit="1" customWidth="1"/>
    <col min="160" max="160" width="5" bestFit="1" customWidth="1"/>
    <col min="161" max="161" width="6.88671875" bestFit="1" customWidth="1"/>
    <col min="162" max="162" width="10.21875" bestFit="1" customWidth="1"/>
    <col min="163" max="163" width="7.77734375" bestFit="1" customWidth="1"/>
    <col min="164" max="164" width="9.88671875" bestFit="1" customWidth="1"/>
    <col min="165" max="165" width="9.5546875" bestFit="1" customWidth="1"/>
    <col min="166" max="166" width="7.109375" bestFit="1" customWidth="1"/>
    <col min="167" max="167" width="9.6640625" bestFit="1" customWidth="1"/>
    <col min="168" max="168" width="7.5546875" bestFit="1" customWidth="1"/>
    <col min="169" max="169" width="8.44140625" bestFit="1" customWidth="1"/>
    <col min="170" max="170" width="6.44140625" bestFit="1" customWidth="1"/>
    <col min="171" max="174" width="5" bestFit="1" customWidth="1"/>
    <col min="175" max="175" width="6.88671875" bestFit="1" customWidth="1"/>
    <col min="176" max="176" width="10.21875" bestFit="1" customWidth="1"/>
    <col min="177" max="177" width="7.77734375" bestFit="1" customWidth="1"/>
    <col min="178" max="178" width="9.88671875" bestFit="1" customWidth="1"/>
    <col min="179" max="179" width="9.5546875" bestFit="1" customWidth="1"/>
    <col min="180" max="180" width="9.6640625" bestFit="1" customWidth="1"/>
    <col min="181" max="181" width="7.5546875" bestFit="1" customWidth="1"/>
    <col min="182" max="182" width="8.44140625" bestFit="1" customWidth="1"/>
    <col min="183" max="183" width="6.44140625" bestFit="1" customWidth="1"/>
    <col min="184" max="187" width="5" bestFit="1" customWidth="1"/>
    <col min="188" max="188" width="6.88671875" bestFit="1" customWidth="1"/>
    <col min="189" max="189" width="10.21875" bestFit="1" customWidth="1"/>
    <col min="190" max="190" width="7.77734375" bestFit="1" customWidth="1"/>
    <col min="191" max="191" width="9.88671875" bestFit="1" customWidth="1"/>
    <col min="192" max="192" width="9.5546875" bestFit="1" customWidth="1"/>
    <col min="193" max="193" width="9.6640625" bestFit="1" customWidth="1"/>
    <col min="194" max="194" width="7.5546875" bestFit="1" customWidth="1"/>
    <col min="195" max="195" width="8.44140625" bestFit="1" customWidth="1"/>
    <col min="196" max="196" width="6.44140625" bestFit="1" customWidth="1"/>
    <col min="197" max="200" width="5" bestFit="1" customWidth="1"/>
    <col min="201" max="201" width="6.88671875" bestFit="1" customWidth="1"/>
    <col min="202" max="202" width="10.21875" bestFit="1" customWidth="1"/>
    <col min="203" max="203" width="7.77734375" bestFit="1" customWidth="1"/>
    <col min="204" max="204" width="9.88671875" bestFit="1" customWidth="1"/>
    <col min="205" max="205" width="9.5546875" bestFit="1" customWidth="1"/>
    <col min="206" max="206" width="9.6640625" bestFit="1" customWidth="1"/>
    <col min="207" max="207" width="7.5546875" bestFit="1" customWidth="1"/>
    <col min="208" max="208" width="8.44140625" bestFit="1" customWidth="1"/>
    <col min="209" max="209" width="6.44140625" bestFit="1" customWidth="1"/>
    <col min="210" max="213" width="5" bestFit="1" customWidth="1"/>
    <col min="214" max="214" width="6.88671875" bestFit="1" customWidth="1"/>
    <col min="215" max="215" width="10.21875" bestFit="1" customWidth="1"/>
    <col min="216" max="216" width="7.77734375" bestFit="1" customWidth="1"/>
    <col min="217" max="217" width="9.88671875" bestFit="1" customWidth="1"/>
    <col min="218" max="218" width="9.5546875" bestFit="1" customWidth="1"/>
    <col min="219" max="219" width="9.6640625" bestFit="1" customWidth="1"/>
    <col min="220" max="220" width="7.5546875" bestFit="1" customWidth="1"/>
    <col min="221" max="221" width="8.44140625" bestFit="1" customWidth="1"/>
    <col min="222" max="222" width="6.44140625" bestFit="1" customWidth="1"/>
    <col min="223" max="226" width="5" bestFit="1" customWidth="1"/>
    <col min="227" max="227" width="6.88671875" bestFit="1" customWidth="1"/>
    <col min="228" max="228" width="10.21875" bestFit="1" customWidth="1"/>
    <col min="229" max="229" width="7.77734375" bestFit="1" customWidth="1"/>
    <col min="230" max="230" width="9.88671875" bestFit="1" customWidth="1"/>
    <col min="231" max="231" width="9.5546875" bestFit="1" customWidth="1"/>
    <col min="232" max="232" width="9.6640625" bestFit="1" customWidth="1"/>
    <col min="233" max="233" width="7.5546875" bestFit="1" customWidth="1"/>
    <col min="234" max="234" width="8.44140625" bestFit="1" customWidth="1"/>
    <col min="235" max="235" width="6.44140625" bestFit="1" customWidth="1"/>
    <col min="236" max="239" width="5" bestFit="1" customWidth="1"/>
    <col min="240" max="240" width="6.88671875" bestFit="1" customWidth="1"/>
    <col min="241" max="241" width="10.21875" bestFit="1" customWidth="1"/>
    <col min="242" max="242" width="7.77734375" bestFit="1" customWidth="1"/>
    <col min="243" max="243" width="9.88671875" bestFit="1" customWidth="1"/>
    <col min="244" max="244" width="9.5546875" bestFit="1" customWidth="1"/>
    <col min="245" max="245" width="9.6640625" bestFit="1" customWidth="1"/>
    <col min="246" max="246" width="7.5546875" bestFit="1" customWidth="1"/>
    <col min="247" max="247" width="8.44140625" bestFit="1" customWidth="1"/>
    <col min="248" max="248" width="6.44140625" bestFit="1" customWidth="1"/>
    <col min="249" max="252" width="5" bestFit="1" customWidth="1"/>
    <col min="253" max="253" width="6.88671875" bestFit="1" customWidth="1"/>
    <col min="254" max="254" width="10.21875" bestFit="1" customWidth="1"/>
    <col min="255" max="255" width="7.77734375" bestFit="1" customWidth="1"/>
    <col min="256" max="256" width="9.88671875" bestFit="1" customWidth="1"/>
    <col min="257" max="257" width="9.5546875" bestFit="1" customWidth="1"/>
    <col min="258" max="258" width="9.6640625" bestFit="1" customWidth="1"/>
    <col min="259" max="259" width="7.5546875" bestFit="1" customWidth="1"/>
    <col min="260" max="260" width="8.44140625" bestFit="1" customWidth="1"/>
    <col min="261" max="261" width="6.44140625" bestFit="1" customWidth="1"/>
    <col min="262" max="265" width="5" bestFit="1" customWidth="1"/>
    <col min="266" max="266" width="6.88671875" bestFit="1" customWidth="1"/>
    <col min="267" max="267" width="10.21875" bestFit="1" customWidth="1"/>
    <col min="268" max="268" width="7.77734375" bestFit="1" customWidth="1"/>
    <col min="269" max="269" width="9.88671875" bestFit="1" customWidth="1"/>
    <col min="270" max="270" width="9.5546875" bestFit="1" customWidth="1"/>
    <col min="271" max="271" width="9.6640625" bestFit="1" customWidth="1"/>
    <col min="272" max="272" width="7.5546875" bestFit="1" customWidth="1"/>
    <col min="273" max="273" width="8.44140625" bestFit="1" customWidth="1"/>
    <col min="274" max="274" width="6.44140625" bestFit="1" customWidth="1"/>
    <col min="275" max="276" width="5" bestFit="1" customWidth="1"/>
    <col min="277" max="277" width="9.6640625" bestFit="1" customWidth="1"/>
    <col min="278" max="278" width="22.88671875" bestFit="1" customWidth="1"/>
    <col min="279" max="279" width="8.44140625" bestFit="1" customWidth="1"/>
    <col min="280" max="280" width="6.44140625" bestFit="1" customWidth="1"/>
    <col min="281" max="284" width="5" bestFit="1" customWidth="1"/>
    <col min="285" max="285" width="6.88671875" bestFit="1" customWidth="1"/>
    <col min="286" max="286" width="10.21875" bestFit="1" customWidth="1"/>
    <col min="287" max="287" width="7.77734375" bestFit="1" customWidth="1"/>
    <col min="288" max="288" width="9.88671875" bestFit="1" customWidth="1"/>
    <col min="289" max="289" width="9.5546875" bestFit="1" customWidth="1"/>
    <col min="290" max="290" width="10.33203125" bestFit="1" customWidth="1"/>
    <col min="291" max="291" width="9.6640625" bestFit="1" customWidth="1"/>
    <col min="292" max="292" width="7.5546875" bestFit="1" customWidth="1"/>
    <col min="293" max="293" width="8.44140625" bestFit="1" customWidth="1"/>
    <col min="294" max="294" width="6.44140625" bestFit="1" customWidth="1"/>
    <col min="295" max="298" width="5" bestFit="1" customWidth="1"/>
    <col min="299" max="299" width="6.88671875" bestFit="1" customWidth="1"/>
    <col min="300" max="300" width="10.21875" bestFit="1" customWidth="1"/>
    <col min="301" max="301" width="7.77734375" bestFit="1" customWidth="1"/>
    <col min="302" max="302" width="9.88671875" bestFit="1" customWidth="1"/>
    <col min="303" max="303" width="9.5546875" bestFit="1" customWidth="1"/>
    <col min="304" max="304" width="7.109375" bestFit="1" customWidth="1"/>
    <col min="305" max="305" width="9.6640625" bestFit="1" customWidth="1"/>
    <col min="306" max="306" width="7.5546875" bestFit="1" customWidth="1"/>
    <col min="307" max="307" width="8.44140625" bestFit="1" customWidth="1"/>
    <col min="308" max="308" width="6.44140625" bestFit="1" customWidth="1"/>
    <col min="309" max="312" width="5" bestFit="1" customWidth="1"/>
    <col min="313" max="313" width="6.88671875" bestFit="1" customWidth="1"/>
    <col min="314" max="314" width="10.21875" bestFit="1" customWidth="1"/>
    <col min="315" max="315" width="7.77734375" bestFit="1" customWidth="1"/>
    <col min="316" max="316" width="9.88671875" bestFit="1" customWidth="1"/>
    <col min="317" max="317" width="9.5546875" bestFit="1" customWidth="1"/>
    <col min="318" max="318" width="9.6640625" bestFit="1" customWidth="1"/>
    <col min="319" max="319" width="7.5546875" bestFit="1" customWidth="1"/>
    <col min="320" max="320" width="8.44140625" bestFit="1" customWidth="1"/>
    <col min="321" max="321" width="6.44140625" bestFit="1" customWidth="1"/>
    <col min="322" max="325" width="5" bestFit="1" customWidth="1"/>
    <col min="326" max="326" width="6.88671875" bestFit="1" customWidth="1"/>
    <col min="327" max="327" width="10.21875" bestFit="1" customWidth="1"/>
    <col min="328" max="328" width="7.77734375" bestFit="1" customWidth="1"/>
    <col min="329" max="329" width="9.88671875" bestFit="1" customWidth="1"/>
    <col min="330" max="330" width="9.5546875" bestFit="1" customWidth="1"/>
    <col min="331" max="331" width="9.6640625" bestFit="1" customWidth="1"/>
    <col min="332" max="332" width="7.5546875" bestFit="1" customWidth="1"/>
    <col min="333" max="333" width="8.44140625" bestFit="1" customWidth="1"/>
    <col min="334" max="334" width="6.44140625" bestFit="1" customWidth="1"/>
    <col min="335" max="338" width="5" bestFit="1" customWidth="1"/>
    <col min="339" max="339" width="6.88671875" bestFit="1" customWidth="1"/>
    <col min="340" max="340" width="10.21875" bestFit="1" customWidth="1"/>
    <col min="341" max="341" width="7.77734375" bestFit="1" customWidth="1"/>
    <col min="342" max="342" width="9.88671875" bestFit="1" customWidth="1"/>
    <col min="343" max="343" width="9.5546875" bestFit="1" customWidth="1"/>
    <col min="344" max="344" width="9.6640625" bestFit="1" customWidth="1"/>
    <col min="345" max="345" width="7.5546875" bestFit="1" customWidth="1"/>
    <col min="346" max="346" width="8.44140625" bestFit="1" customWidth="1"/>
    <col min="347" max="347" width="6.44140625" bestFit="1" customWidth="1"/>
    <col min="348" max="351" width="5" bestFit="1" customWidth="1"/>
    <col min="352" max="352" width="6.88671875" bestFit="1" customWidth="1"/>
    <col min="353" max="353" width="10.21875" bestFit="1" customWidth="1"/>
    <col min="354" max="354" width="7.77734375" bestFit="1" customWidth="1"/>
    <col min="355" max="355" width="9.88671875" bestFit="1" customWidth="1"/>
    <col min="356" max="356" width="9.5546875" bestFit="1" customWidth="1"/>
    <col min="357" max="357" width="9.6640625" bestFit="1" customWidth="1"/>
    <col min="358" max="358" width="7.5546875" bestFit="1" customWidth="1"/>
    <col min="359" max="359" width="8.44140625" bestFit="1" customWidth="1"/>
    <col min="360" max="360" width="6.44140625" bestFit="1" customWidth="1"/>
    <col min="361" max="364" width="5" bestFit="1" customWidth="1"/>
    <col min="365" max="365" width="6.88671875" bestFit="1" customWidth="1"/>
    <col min="366" max="366" width="10.21875" bestFit="1" customWidth="1"/>
    <col min="367" max="367" width="7.77734375" bestFit="1" customWidth="1"/>
    <col min="368" max="368" width="9.88671875" bestFit="1" customWidth="1"/>
    <col min="369" max="369" width="9.5546875" bestFit="1" customWidth="1"/>
    <col min="370" max="370" width="9.6640625" bestFit="1" customWidth="1"/>
    <col min="371" max="371" width="7.5546875" bestFit="1" customWidth="1"/>
    <col min="372" max="372" width="8.44140625" bestFit="1" customWidth="1"/>
    <col min="373" max="373" width="6.44140625" bestFit="1" customWidth="1"/>
    <col min="374" max="377" width="5" bestFit="1" customWidth="1"/>
    <col min="378" max="378" width="6.88671875" bestFit="1" customWidth="1"/>
    <col min="379" max="379" width="10.21875" bestFit="1" customWidth="1"/>
    <col min="380" max="380" width="7.77734375" bestFit="1" customWidth="1"/>
    <col min="381" max="381" width="9.88671875" bestFit="1" customWidth="1"/>
    <col min="382" max="382" width="9.5546875" bestFit="1" customWidth="1"/>
    <col min="383" max="383" width="9.6640625" bestFit="1" customWidth="1"/>
    <col min="384" max="384" width="7.5546875" bestFit="1" customWidth="1"/>
    <col min="385" max="385" width="8.44140625" bestFit="1" customWidth="1"/>
    <col min="386" max="386" width="6.44140625" bestFit="1" customWidth="1"/>
    <col min="387" max="390" width="5" bestFit="1" customWidth="1"/>
    <col min="391" max="391" width="6.88671875" bestFit="1" customWidth="1"/>
    <col min="392" max="392" width="10.21875" bestFit="1" customWidth="1"/>
    <col min="393" max="393" width="7.77734375" bestFit="1" customWidth="1"/>
    <col min="394" max="394" width="9.88671875" bestFit="1" customWidth="1"/>
    <col min="395" max="395" width="9.5546875" bestFit="1" customWidth="1"/>
    <col min="396" max="396" width="9.6640625" bestFit="1" customWidth="1"/>
    <col min="397" max="397" width="7.5546875" bestFit="1" customWidth="1"/>
    <col min="398" max="398" width="8.44140625" bestFit="1" customWidth="1"/>
    <col min="399" max="399" width="6.44140625" bestFit="1" customWidth="1"/>
    <col min="400" max="403" width="5" bestFit="1" customWidth="1"/>
    <col min="404" max="404" width="6.88671875" bestFit="1" customWidth="1"/>
    <col min="405" max="405" width="10.21875" bestFit="1" customWidth="1"/>
    <col min="406" max="406" width="7.77734375" bestFit="1" customWidth="1"/>
    <col min="407" max="407" width="9.88671875" bestFit="1" customWidth="1"/>
    <col min="408" max="408" width="9.5546875" bestFit="1" customWidth="1"/>
    <col min="409" max="409" width="9.6640625" bestFit="1" customWidth="1"/>
    <col min="410" max="410" width="7.5546875" bestFit="1" customWidth="1"/>
    <col min="411" max="411" width="8.44140625" bestFit="1" customWidth="1"/>
    <col min="412" max="412" width="6.44140625" bestFit="1" customWidth="1"/>
    <col min="413" max="414" width="5" bestFit="1" customWidth="1"/>
    <col min="415" max="415" width="9.6640625" bestFit="1" customWidth="1"/>
    <col min="416" max="416" width="13.33203125" bestFit="1" customWidth="1"/>
    <col min="417" max="417" width="8.44140625" bestFit="1" customWidth="1"/>
    <col min="418" max="418" width="6.44140625" bestFit="1" customWidth="1"/>
    <col min="419" max="419" width="4.88671875" bestFit="1" customWidth="1"/>
    <col min="420" max="420" width="4.77734375" bestFit="1" customWidth="1"/>
    <col min="421" max="421" width="4.88671875" bestFit="1" customWidth="1"/>
    <col min="422" max="422" width="4.21875" bestFit="1" customWidth="1"/>
    <col min="423" max="423" width="6.88671875" bestFit="1" customWidth="1"/>
    <col min="424" max="424" width="10.21875" bestFit="1" customWidth="1"/>
    <col min="425" max="425" width="7.77734375" bestFit="1" customWidth="1"/>
    <col min="426" max="426" width="9.88671875" bestFit="1" customWidth="1"/>
    <col min="427" max="427" width="9.5546875" bestFit="1" customWidth="1"/>
    <col min="428" max="428" width="10.33203125" bestFit="1" customWidth="1"/>
    <col min="429" max="429" width="9.6640625" bestFit="1" customWidth="1"/>
    <col min="430" max="430" width="7.5546875" bestFit="1" customWidth="1"/>
    <col min="431" max="431" width="8.44140625" bestFit="1" customWidth="1"/>
    <col min="432" max="432" width="6.44140625" bestFit="1" customWidth="1"/>
    <col min="433" max="433" width="4.88671875" bestFit="1" customWidth="1"/>
    <col min="434" max="434" width="4.77734375" bestFit="1" customWidth="1"/>
    <col min="435" max="435" width="4.88671875" bestFit="1" customWidth="1"/>
    <col min="436" max="436" width="4.21875" bestFit="1" customWidth="1"/>
    <col min="437" max="437" width="6.88671875" bestFit="1" customWidth="1"/>
    <col min="438" max="438" width="10.21875" bestFit="1" customWidth="1"/>
    <col min="439" max="439" width="7.77734375" bestFit="1" customWidth="1"/>
    <col min="440" max="440" width="9.88671875" bestFit="1" customWidth="1"/>
    <col min="441" max="441" width="9.5546875" bestFit="1" customWidth="1"/>
    <col min="442" max="442" width="7.109375" bestFit="1" customWidth="1"/>
    <col min="443" max="443" width="9.6640625" bestFit="1" customWidth="1"/>
    <col min="444" max="444" width="7.5546875" bestFit="1" customWidth="1"/>
    <col min="445" max="445" width="8.44140625" bestFit="1" customWidth="1"/>
    <col min="446" max="446" width="6.44140625" bestFit="1" customWidth="1"/>
    <col min="447" max="447" width="4.88671875" bestFit="1" customWidth="1"/>
    <col min="448" max="448" width="4.77734375" bestFit="1" customWidth="1"/>
    <col min="449" max="449" width="4.88671875" bestFit="1" customWidth="1"/>
    <col min="450" max="450" width="4.21875" bestFit="1" customWidth="1"/>
    <col min="451" max="451" width="6.88671875" bestFit="1" customWidth="1"/>
    <col min="452" max="452" width="10.21875" bestFit="1" customWidth="1"/>
    <col min="453" max="453" width="7.77734375" bestFit="1" customWidth="1"/>
    <col min="454" max="454" width="9.88671875" bestFit="1" customWidth="1"/>
    <col min="455" max="455" width="9.5546875" bestFit="1" customWidth="1"/>
    <col min="456" max="456" width="9.6640625" bestFit="1" customWidth="1"/>
    <col min="457" max="457" width="7.5546875" bestFit="1" customWidth="1"/>
    <col min="458" max="458" width="8.44140625" bestFit="1" customWidth="1"/>
    <col min="459" max="459" width="6.44140625" bestFit="1" customWidth="1"/>
    <col min="460" max="460" width="4.88671875" bestFit="1" customWidth="1"/>
    <col min="461" max="461" width="4.77734375" bestFit="1" customWidth="1"/>
    <col min="462" max="462" width="4.88671875" bestFit="1" customWidth="1"/>
    <col min="463" max="463" width="4.21875" bestFit="1" customWidth="1"/>
    <col min="464" max="464" width="6.88671875" bestFit="1" customWidth="1"/>
    <col min="465" max="465" width="10.21875" bestFit="1" customWidth="1"/>
    <col min="466" max="466" width="7.77734375" bestFit="1" customWidth="1"/>
    <col min="467" max="467" width="9.88671875" bestFit="1" customWidth="1"/>
    <col min="468" max="468" width="9.5546875" bestFit="1" customWidth="1"/>
    <col min="469" max="469" width="9.6640625" bestFit="1" customWidth="1"/>
    <col min="470" max="470" width="7.5546875" bestFit="1" customWidth="1"/>
    <col min="471" max="471" width="8.44140625" bestFit="1" customWidth="1"/>
    <col min="472" max="472" width="6.44140625" bestFit="1" customWidth="1"/>
    <col min="473" max="473" width="4.88671875" bestFit="1" customWidth="1"/>
    <col min="474" max="474" width="4.77734375" bestFit="1" customWidth="1"/>
    <col min="475" max="475" width="4.88671875" bestFit="1" customWidth="1"/>
    <col min="476" max="476" width="4.21875" bestFit="1" customWidth="1"/>
    <col min="477" max="477" width="6.88671875" bestFit="1" customWidth="1"/>
    <col min="478" max="478" width="10.21875" bestFit="1" customWidth="1"/>
    <col min="479" max="479" width="7.77734375" bestFit="1" customWidth="1"/>
    <col min="480" max="480" width="9.88671875" bestFit="1" customWidth="1"/>
    <col min="481" max="481" width="9.5546875" bestFit="1" customWidth="1"/>
    <col min="482" max="482" width="9.6640625" bestFit="1" customWidth="1"/>
    <col min="483" max="483" width="7.5546875" bestFit="1" customWidth="1"/>
    <col min="484" max="484" width="8.44140625" bestFit="1" customWidth="1"/>
    <col min="485" max="485" width="6.44140625" bestFit="1" customWidth="1"/>
    <col min="486" max="486" width="4.88671875" bestFit="1" customWidth="1"/>
    <col min="487" max="487" width="4.77734375" bestFit="1" customWidth="1"/>
    <col min="488" max="488" width="4.88671875" bestFit="1" customWidth="1"/>
    <col min="489" max="489" width="4.21875" bestFit="1" customWidth="1"/>
    <col min="490" max="490" width="6.88671875" bestFit="1" customWidth="1"/>
    <col min="491" max="491" width="10.21875" bestFit="1" customWidth="1"/>
    <col min="492" max="492" width="7.77734375" bestFit="1" customWidth="1"/>
    <col min="493" max="493" width="9.88671875" bestFit="1" customWidth="1"/>
    <col min="494" max="494" width="9.5546875" bestFit="1" customWidth="1"/>
    <col min="495" max="495" width="9.6640625" bestFit="1" customWidth="1"/>
    <col min="496" max="496" width="7.5546875" bestFit="1" customWidth="1"/>
    <col min="497" max="497" width="8.44140625" bestFit="1" customWidth="1"/>
    <col min="498" max="498" width="6.44140625" bestFit="1" customWidth="1"/>
    <col min="499" max="499" width="4.88671875" bestFit="1" customWidth="1"/>
    <col min="500" max="500" width="4.77734375" bestFit="1" customWidth="1"/>
    <col min="501" max="501" width="4.88671875" bestFit="1" customWidth="1"/>
    <col min="502" max="502" width="4.21875" bestFit="1" customWidth="1"/>
    <col min="503" max="503" width="6.88671875" bestFit="1" customWidth="1"/>
    <col min="504" max="504" width="10.21875" bestFit="1" customWidth="1"/>
    <col min="505" max="505" width="7.77734375" bestFit="1" customWidth="1"/>
    <col min="506" max="506" width="9.88671875" bestFit="1" customWidth="1"/>
    <col min="507" max="507" width="9.5546875" bestFit="1" customWidth="1"/>
    <col min="508" max="508" width="9.6640625" bestFit="1" customWidth="1"/>
    <col min="509" max="509" width="7.5546875" bestFit="1" customWidth="1"/>
    <col min="510" max="510" width="8.44140625" bestFit="1" customWidth="1"/>
    <col min="511" max="511" width="6.44140625" bestFit="1" customWidth="1"/>
    <col min="512" max="512" width="4.88671875" bestFit="1" customWidth="1"/>
    <col min="513" max="513" width="4.77734375" bestFit="1" customWidth="1"/>
    <col min="514" max="514" width="4.88671875" bestFit="1" customWidth="1"/>
    <col min="515" max="515" width="4.21875" bestFit="1" customWidth="1"/>
    <col min="516" max="516" width="6.88671875" bestFit="1" customWidth="1"/>
    <col min="517" max="517" width="10.21875" bestFit="1" customWidth="1"/>
    <col min="518" max="518" width="7.77734375" bestFit="1" customWidth="1"/>
    <col min="519" max="519" width="9.88671875" bestFit="1" customWidth="1"/>
    <col min="520" max="520" width="9.5546875" bestFit="1" customWidth="1"/>
    <col min="521" max="521" width="9.6640625" bestFit="1" customWidth="1"/>
    <col min="522" max="522" width="7.5546875" bestFit="1" customWidth="1"/>
    <col min="523" max="523" width="8.44140625" bestFit="1" customWidth="1"/>
    <col min="524" max="524" width="6.44140625" bestFit="1" customWidth="1"/>
    <col min="525" max="525" width="4.88671875" bestFit="1" customWidth="1"/>
    <col min="526" max="526" width="4.77734375" bestFit="1" customWidth="1"/>
    <col min="527" max="527" width="4.88671875" bestFit="1" customWidth="1"/>
    <col min="528" max="528" width="4.21875" bestFit="1" customWidth="1"/>
    <col min="529" max="529" width="6.88671875" bestFit="1" customWidth="1"/>
    <col min="530" max="530" width="10.21875" bestFit="1" customWidth="1"/>
    <col min="531" max="531" width="7.77734375" bestFit="1" customWidth="1"/>
    <col min="532" max="532" width="9.88671875" bestFit="1" customWidth="1"/>
    <col min="533" max="533" width="9.5546875" bestFit="1" customWidth="1"/>
    <col min="534" max="534" width="9.6640625" bestFit="1" customWidth="1"/>
    <col min="535" max="535" width="7.5546875" bestFit="1" customWidth="1"/>
    <col min="536" max="536" width="8.44140625" bestFit="1" customWidth="1"/>
    <col min="537" max="537" width="6.44140625" bestFit="1" customWidth="1"/>
    <col min="538" max="541" width="5" bestFit="1" customWidth="1"/>
    <col min="542" max="542" width="6.88671875" bestFit="1" customWidth="1"/>
    <col min="543" max="543" width="10.21875" bestFit="1" customWidth="1"/>
    <col min="544" max="544" width="7.77734375" bestFit="1" customWidth="1"/>
    <col min="545" max="545" width="9.88671875" bestFit="1" customWidth="1"/>
    <col min="546" max="546" width="9.5546875" bestFit="1" customWidth="1"/>
    <col min="547" max="547" width="9.6640625" bestFit="1" customWidth="1"/>
    <col min="548" max="548" width="7.5546875" bestFit="1" customWidth="1"/>
    <col min="549" max="549" width="8.44140625" bestFit="1" customWidth="1"/>
    <col min="550" max="550" width="6.44140625" bestFit="1" customWidth="1"/>
    <col min="551" max="552" width="5" bestFit="1" customWidth="1"/>
    <col min="553" max="553" width="9.6640625" bestFit="1" customWidth="1"/>
    <col min="554" max="554" width="21.44140625" bestFit="1" customWidth="1"/>
    <col min="555" max="555" width="8.44140625" bestFit="1" customWidth="1"/>
    <col min="556" max="556" width="6.44140625" bestFit="1" customWidth="1"/>
    <col min="557" max="557" width="4.88671875" bestFit="1" customWidth="1"/>
    <col min="558" max="558" width="4.77734375" bestFit="1" customWidth="1"/>
    <col min="559" max="559" width="4.88671875" bestFit="1" customWidth="1"/>
    <col min="560" max="560" width="4.21875" bestFit="1" customWidth="1"/>
    <col min="561" max="561" width="6.88671875" bestFit="1" customWidth="1"/>
    <col min="562" max="562" width="10.21875" bestFit="1" customWidth="1"/>
    <col min="563" max="563" width="7.77734375" bestFit="1" customWidth="1"/>
    <col min="564" max="564" width="9.88671875" bestFit="1" customWidth="1"/>
    <col min="565" max="565" width="9.5546875" bestFit="1" customWidth="1"/>
    <col min="566" max="566" width="10.33203125" bestFit="1" customWidth="1"/>
    <col min="567" max="567" width="9.6640625" bestFit="1" customWidth="1"/>
    <col min="568" max="568" width="7.5546875" bestFit="1" customWidth="1"/>
    <col min="569" max="569" width="8.44140625" bestFit="1" customWidth="1"/>
    <col min="570" max="570" width="6.44140625" bestFit="1" customWidth="1"/>
    <col min="571" max="574" width="5" bestFit="1" customWidth="1"/>
    <col min="575" max="575" width="6.88671875" bestFit="1" customWidth="1"/>
    <col min="576" max="576" width="10.21875" bestFit="1" customWidth="1"/>
    <col min="577" max="577" width="7.77734375" bestFit="1" customWidth="1"/>
    <col min="578" max="578" width="9.88671875" bestFit="1" customWidth="1"/>
    <col min="579" max="579" width="9.5546875" bestFit="1" customWidth="1"/>
    <col min="580" max="580" width="7.109375" bestFit="1" customWidth="1"/>
    <col min="581" max="581" width="9.6640625" bestFit="1" customWidth="1"/>
    <col min="582" max="582" width="7.5546875" bestFit="1" customWidth="1"/>
    <col min="583" max="583" width="8.44140625" bestFit="1" customWidth="1"/>
    <col min="584" max="584" width="6.44140625" bestFit="1" customWidth="1"/>
    <col min="585" max="588" width="5" bestFit="1" customWidth="1"/>
    <col min="589" max="589" width="6.88671875" bestFit="1" customWidth="1"/>
    <col min="590" max="590" width="10.21875" bestFit="1" customWidth="1"/>
    <col min="591" max="591" width="7.77734375" bestFit="1" customWidth="1"/>
    <col min="592" max="592" width="9.88671875" bestFit="1" customWidth="1"/>
    <col min="593" max="593" width="9.5546875" bestFit="1" customWidth="1"/>
    <col min="594" max="594" width="9.6640625" bestFit="1" customWidth="1"/>
    <col min="595" max="595" width="7.5546875" bestFit="1" customWidth="1"/>
    <col min="596" max="596" width="8.44140625" bestFit="1" customWidth="1"/>
    <col min="597" max="597" width="6.44140625" bestFit="1" customWidth="1"/>
    <col min="598" max="601" width="5" bestFit="1" customWidth="1"/>
    <col min="602" max="602" width="6.88671875" bestFit="1" customWidth="1"/>
    <col min="603" max="603" width="10.21875" bestFit="1" customWidth="1"/>
    <col min="604" max="604" width="7.77734375" bestFit="1" customWidth="1"/>
    <col min="605" max="605" width="9.88671875" bestFit="1" customWidth="1"/>
    <col min="606" max="606" width="9.5546875" bestFit="1" customWidth="1"/>
    <col min="607" max="607" width="9.6640625" bestFit="1" customWidth="1"/>
    <col min="608" max="608" width="7.5546875" bestFit="1" customWidth="1"/>
    <col min="609" max="609" width="8.44140625" bestFit="1" customWidth="1"/>
    <col min="610" max="610" width="6.44140625" bestFit="1" customWidth="1"/>
    <col min="611" max="614" width="5" bestFit="1" customWidth="1"/>
    <col min="615" max="615" width="6.88671875" bestFit="1" customWidth="1"/>
    <col min="616" max="616" width="10.21875" bestFit="1" customWidth="1"/>
    <col min="617" max="617" width="7.77734375" bestFit="1" customWidth="1"/>
    <col min="618" max="618" width="9.88671875" bestFit="1" customWidth="1"/>
    <col min="619" max="619" width="9.5546875" bestFit="1" customWidth="1"/>
    <col min="620" max="620" width="9.6640625" bestFit="1" customWidth="1"/>
    <col min="621" max="621" width="7.5546875" bestFit="1" customWidth="1"/>
    <col min="622" max="622" width="8.44140625" bestFit="1" customWidth="1"/>
    <col min="623" max="623" width="6.44140625" bestFit="1" customWidth="1"/>
    <col min="624" max="627" width="5" bestFit="1" customWidth="1"/>
    <col min="628" max="628" width="6.88671875" bestFit="1" customWidth="1"/>
    <col min="629" max="629" width="10.21875" bestFit="1" customWidth="1"/>
    <col min="630" max="630" width="7.77734375" bestFit="1" customWidth="1"/>
    <col min="631" max="631" width="9.88671875" bestFit="1" customWidth="1"/>
    <col min="632" max="632" width="9.5546875" bestFit="1" customWidth="1"/>
    <col min="633" max="633" width="9.6640625" bestFit="1" customWidth="1"/>
    <col min="634" max="634" width="7.5546875" bestFit="1" customWidth="1"/>
    <col min="635" max="635" width="8.44140625" bestFit="1" customWidth="1"/>
    <col min="636" max="636" width="6.44140625" bestFit="1" customWidth="1"/>
    <col min="637" max="640" width="5" bestFit="1" customWidth="1"/>
    <col min="641" max="641" width="6.88671875" bestFit="1" customWidth="1"/>
    <col min="642" max="642" width="10.21875" bestFit="1" customWidth="1"/>
    <col min="643" max="643" width="7.77734375" bestFit="1" customWidth="1"/>
    <col min="644" max="644" width="9.88671875" bestFit="1" customWidth="1"/>
    <col min="645" max="645" width="9.5546875" bestFit="1" customWidth="1"/>
    <col min="646" max="646" width="9.6640625" bestFit="1" customWidth="1"/>
    <col min="647" max="647" width="7.5546875" bestFit="1" customWidth="1"/>
    <col min="648" max="648" width="8.44140625" bestFit="1" customWidth="1"/>
    <col min="649" max="649" width="6.44140625" bestFit="1" customWidth="1"/>
    <col min="650" max="653" width="5" bestFit="1" customWidth="1"/>
    <col min="654" max="654" width="6.88671875" bestFit="1" customWidth="1"/>
    <col min="655" max="655" width="10.21875" bestFit="1" customWidth="1"/>
    <col min="656" max="656" width="7.77734375" bestFit="1" customWidth="1"/>
    <col min="657" max="657" width="9.88671875" bestFit="1" customWidth="1"/>
    <col min="658" max="658" width="9.5546875" bestFit="1" customWidth="1"/>
    <col min="659" max="659" width="9.6640625" bestFit="1" customWidth="1"/>
    <col min="660" max="660" width="7.5546875" bestFit="1" customWidth="1"/>
    <col min="661" max="661" width="8.44140625" bestFit="1" customWidth="1"/>
    <col min="662" max="662" width="6.44140625" bestFit="1" customWidth="1"/>
    <col min="663" max="666" width="5" bestFit="1" customWidth="1"/>
    <col min="667" max="667" width="6.88671875" bestFit="1" customWidth="1"/>
    <col min="668" max="668" width="10.21875" bestFit="1" customWidth="1"/>
    <col min="669" max="669" width="7.77734375" bestFit="1" customWidth="1"/>
    <col min="670" max="670" width="9.88671875" bestFit="1" customWidth="1"/>
    <col min="671" max="671" width="9.5546875" bestFit="1" customWidth="1"/>
    <col min="672" max="672" width="9.6640625" bestFit="1" customWidth="1"/>
    <col min="673" max="673" width="7.5546875" bestFit="1" customWidth="1"/>
    <col min="674" max="674" width="8.44140625" bestFit="1" customWidth="1"/>
    <col min="675" max="675" width="6.44140625" bestFit="1" customWidth="1"/>
    <col min="676" max="679" width="5" bestFit="1" customWidth="1"/>
    <col min="680" max="680" width="6.88671875" bestFit="1" customWidth="1"/>
    <col min="681" max="681" width="10.21875" bestFit="1" customWidth="1"/>
    <col min="682" max="682" width="7.77734375" bestFit="1" customWidth="1"/>
    <col min="683" max="683" width="9.88671875" bestFit="1" customWidth="1"/>
    <col min="684" max="684" width="9.5546875" bestFit="1" customWidth="1"/>
    <col min="685" max="685" width="9.6640625" bestFit="1" customWidth="1"/>
    <col min="686" max="686" width="7.5546875" bestFit="1" customWidth="1"/>
    <col min="687" max="687" width="8.44140625" bestFit="1" customWidth="1"/>
    <col min="688" max="688" width="6.44140625" bestFit="1" customWidth="1"/>
    <col min="689" max="690" width="5" bestFit="1" customWidth="1"/>
    <col min="691" max="691" width="9.6640625" bestFit="1" customWidth="1"/>
    <col min="692" max="692" width="19.109375" bestFit="1" customWidth="1"/>
    <col min="693" max="693" width="8.44140625" bestFit="1" customWidth="1"/>
    <col min="694" max="694" width="6.44140625" bestFit="1" customWidth="1"/>
    <col min="695" max="695" width="4.88671875" bestFit="1" customWidth="1"/>
    <col min="696" max="696" width="4.77734375" bestFit="1" customWidth="1"/>
    <col min="697" max="697" width="4.88671875" bestFit="1" customWidth="1"/>
    <col min="698" max="698" width="4.21875" bestFit="1" customWidth="1"/>
    <col min="699" max="699" width="6.88671875" bestFit="1" customWidth="1"/>
    <col min="700" max="700" width="10.21875" bestFit="1" customWidth="1"/>
    <col min="701" max="701" width="7.77734375" bestFit="1" customWidth="1"/>
    <col min="702" max="702" width="9.88671875" bestFit="1" customWidth="1"/>
    <col min="703" max="703" width="9.5546875" bestFit="1" customWidth="1"/>
    <col min="704" max="704" width="10.33203125" bestFit="1" customWidth="1"/>
    <col min="705" max="705" width="9.6640625" bestFit="1" customWidth="1"/>
    <col min="706" max="706" width="7.5546875" bestFit="1" customWidth="1"/>
    <col min="707" max="707" width="8.44140625" bestFit="1" customWidth="1"/>
    <col min="708" max="708" width="6.44140625" bestFit="1" customWidth="1"/>
    <col min="709" max="709" width="4.88671875" bestFit="1" customWidth="1"/>
    <col min="710" max="710" width="4.77734375" bestFit="1" customWidth="1"/>
    <col min="711" max="711" width="4.88671875" bestFit="1" customWidth="1"/>
    <col min="712" max="712" width="4.21875" bestFit="1" customWidth="1"/>
    <col min="713" max="713" width="6.88671875" bestFit="1" customWidth="1"/>
    <col min="714" max="714" width="10.21875" bestFit="1" customWidth="1"/>
    <col min="715" max="715" width="7.77734375" bestFit="1" customWidth="1"/>
    <col min="716" max="716" width="9.88671875" bestFit="1" customWidth="1"/>
    <col min="717" max="717" width="9.5546875" bestFit="1" customWidth="1"/>
    <col min="718" max="718" width="7.109375" bestFit="1" customWidth="1"/>
    <col min="719" max="719" width="9.6640625" bestFit="1" customWidth="1"/>
    <col min="720" max="720" width="7.5546875" bestFit="1" customWidth="1"/>
    <col min="721" max="721" width="8.44140625" bestFit="1" customWidth="1"/>
    <col min="722" max="722" width="6.44140625" bestFit="1" customWidth="1"/>
    <col min="723" max="723" width="4.88671875" bestFit="1" customWidth="1"/>
    <col min="724" max="724" width="4.77734375" bestFit="1" customWidth="1"/>
    <col min="725" max="725" width="4.88671875" bestFit="1" customWidth="1"/>
    <col min="726" max="726" width="4.21875" bestFit="1" customWidth="1"/>
    <col min="727" max="727" width="6.88671875" bestFit="1" customWidth="1"/>
    <col min="728" max="728" width="10.21875" bestFit="1" customWidth="1"/>
    <col min="729" max="729" width="7.77734375" bestFit="1" customWidth="1"/>
    <col min="730" max="730" width="9.88671875" bestFit="1" customWidth="1"/>
    <col min="731" max="731" width="9.5546875" bestFit="1" customWidth="1"/>
    <col min="732" max="732" width="9.6640625" bestFit="1" customWidth="1"/>
    <col min="733" max="733" width="7.5546875" bestFit="1" customWidth="1"/>
    <col min="734" max="734" width="8.44140625" bestFit="1" customWidth="1"/>
    <col min="735" max="735" width="6.44140625" bestFit="1" customWidth="1"/>
    <col min="736" max="736" width="4.88671875" bestFit="1" customWidth="1"/>
    <col min="737" max="737" width="4.77734375" bestFit="1" customWidth="1"/>
    <col min="738" max="738" width="4.88671875" bestFit="1" customWidth="1"/>
    <col min="739" max="739" width="4.21875" bestFit="1" customWidth="1"/>
    <col min="740" max="740" width="6.88671875" bestFit="1" customWidth="1"/>
    <col min="741" max="741" width="10.21875" bestFit="1" customWidth="1"/>
    <col min="742" max="742" width="7.77734375" bestFit="1" customWidth="1"/>
    <col min="743" max="743" width="9.88671875" bestFit="1" customWidth="1"/>
    <col min="744" max="744" width="9.5546875" bestFit="1" customWidth="1"/>
    <col min="745" max="745" width="9.6640625" bestFit="1" customWidth="1"/>
    <col min="746" max="746" width="7.5546875" bestFit="1" customWidth="1"/>
    <col min="747" max="747" width="8.44140625" bestFit="1" customWidth="1"/>
    <col min="748" max="748" width="6.44140625" bestFit="1" customWidth="1"/>
    <col min="749" max="749" width="4.88671875" bestFit="1" customWidth="1"/>
    <col min="750" max="750" width="4.77734375" bestFit="1" customWidth="1"/>
    <col min="751" max="751" width="4.88671875" bestFit="1" customWidth="1"/>
    <col min="752" max="752" width="4.21875" bestFit="1" customWidth="1"/>
    <col min="753" max="753" width="6.88671875" bestFit="1" customWidth="1"/>
    <col min="754" max="754" width="10.21875" bestFit="1" customWidth="1"/>
    <col min="755" max="755" width="7.77734375" bestFit="1" customWidth="1"/>
    <col min="756" max="756" width="9.88671875" bestFit="1" customWidth="1"/>
    <col min="757" max="757" width="9.5546875" bestFit="1" customWidth="1"/>
    <col min="758" max="758" width="9.6640625" bestFit="1" customWidth="1"/>
    <col min="759" max="759" width="7.5546875" bestFit="1" customWidth="1"/>
    <col min="760" max="760" width="8.44140625" bestFit="1" customWidth="1"/>
    <col min="761" max="761" width="6.44140625" bestFit="1" customWidth="1"/>
    <col min="762" max="762" width="4.88671875" bestFit="1" customWidth="1"/>
    <col min="763" max="763" width="4.77734375" bestFit="1" customWidth="1"/>
    <col min="764" max="764" width="4.88671875" bestFit="1" customWidth="1"/>
    <col min="765" max="765" width="4.21875" bestFit="1" customWidth="1"/>
    <col min="766" max="766" width="6.88671875" bestFit="1" customWidth="1"/>
    <col min="767" max="767" width="10.21875" bestFit="1" customWidth="1"/>
    <col min="768" max="768" width="7.77734375" bestFit="1" customWidth="1"/>
    <col min="769" max="769" width="9.88671875" bestFit="1" customWidth="1"/>
    <col min="770" max="770" width="9.5546875" bestFit="1" customWidth="1"/>
    <col min="771" max="771" width="9.6640625" bestFit="1" customWidth="1"/>
    <col min="772" max="772" width="7.5546875" bestFit="1" customWidth="1"/>
    <col min="773" max="773" width="8.44140625" bestFit="1" customWidth="1"/>
    <col min="774" max="774" width="6.44140625" bestFit="1" customWidth="1"/>
    <col min="775" max="775" width="4.88671875" bestFit="1" customWidth="1"/>
    <col min="776" max="776" width="4.77734375" bestFit="1" customWidth="1"/>
    <col min="777" max="777" width="4.88671875" bestFit="1" customWidth="1"/>
    <col min="778" max="778" width="4.21875" bestFit="1" customWidth="1"/>
    <col min="779" max="779" width="6.88671875" bestFit="1" customWidth="1"/>
    <col min="780" max="780" width="10.21875" bestFit="1" customWidth="1"/>
    <col min="781" max="781" width="7.77734375" bestFit="1" customWidth="1"/>
    <col min="782" max="782" width="9.88671875" bestFit="1" customWidth="1"/>
    <col min="783" max="783" width="9.5546875" bestFit="1" customWidth="1"/>
    <col min="784" max="784" width="9.6640625" bestFit="1" customWidth="1"/>
    <col min="785" max="785" width="7.5546875" bestFit="1" customWidth="1"/>
    <col min="786" max="786" width="8.44140625" bestFit="1" customWidth="1"/>
    <col min="787" max="787" width="6.44140625" bestFit="1" customWidth="1"/>
    <col min="788" max="788" width="4.88671875" bestFit="1" customWidth="1"/>
    <col min="789" max="789" width="4.77734375" bestFit="1" customWidth="1"/>
    <col min="790" max="790" width="4.88671875" bestFit="1" customWidth="1"/>
    <col min="791" max="791" width="4.21875" bestFit="1" customWidth="1"/>
    <col min="792" max="792" width="6.88671875" bestFit="1" customWidth="1"/>
    <col min="793" max="793" width="10.21875" bestFit="1" customWidth="1"/>
    <col min="794" max="794" width="7.77734375" bestFit="1" customWidth="1"/>
    <col min="795" max="795" width="9.88671875" bestFit="1" customWidth="1"/>
    <col min="796" max="796" width="9.5546875" bestFit="1" customWidth="1"/>
    <col min="797" max="797" width="9.6640625" bestFit="1" customWidth="1"/>
    <col min="798" max="798" width="7.5546875" bestFit="1" customWidth="1"/>
    <col min="799" max="799" width="8.44140625" bestFit="1" customWidth="1"/>
    <col min="800" max="800" width="6.44140625" bestFit="1" customWidth="1"/>
    <col min="801" max="801" width="4.88671875" bestFit="1" customWidth="1"/>
    <col min="802" max="802" width="4.77734375" bestFit="1" customWidth="1"/>
    <col min="803" max="803" width="4.88671875" bestFit="1" customWidth="1"/>
    <col min="804" max="804" width="4.21875" bestFit="1" customWidth="1"/>
    <col min="805" max="805" width="6.88671875" bestFit="1" customWidth="1"/>
    <col min="806" max="806" width="10.21875" bestFit="1" customWidth="1"/>
    <col min="807" max="807" width="7.77734375" bestFit="1" customWidth="1"/>
    <col min="808" max="808" width="9.88671875" bestFit="1" customWidth="1"/>
    <col min="809" max="809" width="9.5546875" bestFit="1" customWidth="1"/>
    <col min="810" max="810" width="9.6640625" bestFit="1" customWidth="1"/>
    <col min="811" max="811" width="7.5546875" bestFit="1" customWidth="1"/>
    <col min="812" max="812" width="8.44140625" bestFit="1" customWidth="1"/>
    <col min="813" max="813" width="6.44140625" bestFit="1" customWidth="1"/>
    <col min="814" max="814" width="4.88671875" bestFit="1" customWidth="1"/>
    <col min="815" max="815" width="4.77734375" bestFit="1" customWidth="1"/>
    <col min="816" max="816" width="4.88671875" bestFit="1" customWidth="1"/>
    <col min="817" max="817" width="4.21875" bestFit="1" customWidth="1"/>
    <col min="818" max="818" width="6.88671875" bestFit="1" customWidth="1"/>
    <col min="819" max="819" width="10.21875" bestFit="1" customWidth="1"/>
    <col min="820" max="820" width="7.77734375" bestFit="1" customWidth="1"/>
    <col min="821" max="821" width="9.88671875" bestFit="1" customWidth="1"/>
    <col min="822" max="822" width="9.5546875" bestFit="1" customWidth="1"/>
    <col min="823" max="823" width="9.6640625" bestFit="1" customWidth="1"/>
    <col min="824" max="824" width="7.5546875" bestFit="1" customWidth="1"/>
    <col min="825" max="825" width="8.44140625" bestFit="1" customWidth="1"/>
    <col min="826" max="826" width="6.44140625" bestFit="1" customWidth="1"/>
    <col min="827" max="827" width="4.88671875" bestFit="1" customWidth="1"/>
    <col min="828" max="828" width="4.77734375" bestFit="1" customWidth="1"/>
    <col min="829" max="829" width="9.6640625" bestFit="1" customWidth="1"/>
    <col min="830" max="830" width="13.21875" bestFit="1" customWidth="1"/>
    <col min="831" max="831" width="8.44140625" bestFit="1" customWidth="1"/>
    <col min="832" max="832" width="6.44140625" bestFit="1" customWidth="1"/>
    <col min="833" max="833" width="4.88671875" bestFit="1" customWidth="1"/>
    <col min="834" max="834" width="4.77734375" bestFit="1" customWidth="1"/>
    <col min="835" max="835" width="4.88671875" bestFit="1" customWidth="1"/>
    <col min="836" max="836" width="4.21875" bestFit="1" customWidth="1"/>
    <col min="837" max="837" width="6.88671875" bestFit="1" customWidth="1"/>
    <col min="838" max="838" width="10.21875" bestFit="1" customWidth="1"/>
    <col min="839" max="839" width="7.77734375" bestFit="1" customWidth="1"/>
    <col min="840" max="840" width="9.88671875" bestFit="1" customWidth="1"/>
    <col min="841" max="841" width="9.5546875" bestFit="1" customWidth="1"/>
    <col min="842" max="842" width="10.33203125" bestFit="1" customWidth="1"/>
    <col min="843" max="843" width="9.6640625" bestFit="1" customWidth="1"/>
    <col min="844" max="844" width="7.5546875" bestFit="1" customWidth="1"/>
    <col min="845" max="845" width="8.44140625" bestFit="1" customWidth="1"/>
    <col min="846" max="846" width="6.44140625" bestFit="1" customWidth="1"/>
    <col min="847" max="850" width="5" bestFit="1" customWidth="1"/>
    <col min="851" max="851" width="6.88671875" bestFit="1" customWidth="1"/>
    <col min="852" max="852" width="10.21875" bestFit="1" customWidth="1"/>
    <col min="853" max="853" width="7.77734375" bestFit="1" customWidth="1"/>
    <col min="854" max="854" width="9.88671875" bestFit="1" customWidth="1"/>
    <col min="855" max="855" width="9.5546875" bestFit="1" customWidth="1"/>
    <col min="856" max="856" width="7.109375" bestFit="1" customWidth="1"/>
    <col min="857" max="857" width="9.6640625" bestFit="1" customWidth="1"/>
    <col min="858" max="858" width="7.5546875" bestFit="1" customWidth="1"/>
    <col min="859" max="859" width="8.44140625" bestFit="1" customWidth="1"/>
    <col min="860" max="860" width="6.44140625" bestFit="1" customWidth="1"/>
    <col min="861" max="864" width="5" bestFit="1" customWidth="1"/>
    <col min="865" max="865" width="6.88671875" bestFit="1" customWidth="1"/>
    <col min="866" max="866" width="10.21875" bestFit="1" customWidth="1"/>
    <col min="867" max="867" width="7.77734375" bestFit="1" customWidth="1"/>
    <col min="868" max="868" width="9.88671875" bestFit="1" customWidth="1"/>
    <col min="869" max="869" width="9.5546875" bestFit="1" customWidth="1"/>
    <col min="870" max="870" width="9.6640625" bestFit="1" customWidth="1"/>
    <col min="871" max="871" width="7.5546875" bestFit="1" customWidth="1"/>
    <col min="872" max="872" width="8.44140625" bestFit="1" customWidth="1"/>
    <col min="873" max="873" width="6.44140625" bestFit="1" customWidth="1"/>
    <col min="874" max="877" width="5" bestFit="1" customWidth="1"/>
    <col min="878" max="878" width="6.88671875" bestFit="1" customWidth="1"/>
    <col min="879" max="879" width="10.21875" bestFit="1" customWidth="1"/>
    <col min="880" max="880" width="7.77734375" bestFit="1" customWidth="1"/>
    <col min="881" max="881" width="9.88671875" bestFit="1" customWidth="1"/>
    <col min="882" max="882" width="9.5546875" bestFit="1" customWidth="1"/>
    <col min="883" max="883" width="9.6640625" bestFit="1" customWidth="1"/>
    <col min="884" max="884" width="7.5546875" bestFit="1" customWidth="1"/>
    <col min="885" max="885" width="8.44140625" bestFit="1" customWidth="1"/>
    <col min="886" max="886" width="6.44140625" bestFit="1" customWidth="1"/>
    <col min="887" max="890" width="5" bestFit="1" customWidth="1"/>
    <col min="891" max="891" width="6.88671875" bestFit="1" customWidth="1"/>
    <col min="892" max="892" width="10.21875" bestFit="1" customWidth="1"/>
    <col min="893" max="893" width="7.77734375" bestFit="1" customWidth="1"/>
    <col min="894" max="894" width="9.88671875" bestFit="1" customWidth="1"/>
    <col min="895" max="895" width="9.5546875" bestFit="1" customWidth="1"/>
    <col min="896" max="896" width="9.6640625" bestFit="1" customWidth="1"/>
    <col min="897" max="897" width="7.5546875" bestFit="1" customWidth="1"/>
    <col min="898" max="898" width="8.44140625" bestFit="1" customWidth="1"/>
    <col min="899" max="899" width="6.44140625" bestFit="1" customWidth="1"/>
    <col min="900" max="903" width="5" bestFit="1" customWidth="1"/>
    <col min="904" max="904" width="6.88671875" bestFit="1" customWidth="1"/>
    <col min="905" max="905" width="10.21875" bestFit="1" customWidth="1"/>
    <col min="906" max="906" width="7.77734375" bestFit="1" customWidth="1"/>
    <col min="907" max="907" width="9.88671875" bestFit="1" customWidth="1"/>
    <col min="908" max="908" width="9.5546875" bestFit="1" customWidth="1"/>
    <col min="909" max="909" width="9.6640625" bestFit="1" customWidth="1"/>
    <col min="910" max="910" width="7.5546875" bestFit="1" customWidth="1"/>
    <col min="911" max="911" width="8.44140625" bestFit="1" customWidth="1"/>
    <col min="912" max="912" width="6.44140625" bestFit="1" customWidth="1"/>
    <col min="913" max="916" width="5" bestFit="1" customWidth="1"/>
    <col min="917" max="917" width="6.88671875" bestFit="1" customWidth="1"/>
    <col min="918" max="918" width="10.21875" bestFit="1" customWidth="1"/>
    <col min="919" max="919" width="7.77734375" bestFit="1" customWidth="1"/>
    <col min="920" max="920" width="9.88671875" bestFit="1" customWidth="1"/>
    <col min="921" max="921" width="9.5546875" bestFit="1" customWidth="1"/>
    <col min="922" max="922" width="9.6640625" bestFit="1" customWidth="1"/>
    <col min="923" max="923" width="7.5546875" bestFit="1" customWidth="1"/>
    <col min="924" max="924" width="8.44140625" bestFit="1" customWidth="1"/>
    <col min="925" max="925" width="6.44140625" bestFit="1" customWidth="1"/>
    <col min="926" max="929" width="5" bestFit="1" customWidth="1"/>
    <col min="930" max="930" width="6.88671875" bestFit="1" customWidth="1"/>
    <col min="931" max="931" width="10.21875" bestFit="1" customWidth="1"/>
    <col min="932" max="932" width="7.77734375" bestFit="1" customWidth="1"/>
    <col min="933" max="933" width="9.88671875" bestFit="1" customWidth="1"/>
    <col min="934" max="934" width="9.5546875" bestFit="1" customWidth="1"/>
    <col min="935" max="935" width="9.6640625" bestFit="1" customWidth="1"/>
    <col min="936" max="936" width="7.5546875" bestFit="1" customWidth="1"/>
    <col min="937" max="937" width="8.44140625" bestFit="1" customWidth="1"/>
    <col min="938" max="938" width="6.44140625" bestFit="1" customWidth="1"/>
    <col min="939" max="942" width="5" bestFit="1" customWidth="1"/>
    <col min="943" max="943" width="6.88671875" bestFit="1" customWidth="1"/>
    <col min="944" max="944" width="10.21875" bestFit="1" customWidth="1"/>
    <col min="945" max="945" width="7.77734375" bestFit="1" customWidth="1"/>
    <col min="946" max="946" width="9.88671875" bestFit="1" customWidth="1"/>
    <col min="947" max="947" width="9.5546875" bestFit="1" customWidth="1"/>
    <col min="948" max="948" width="9.6640625" bestFit="1" customWidth="1"/>
    <col min="949" max="949" width="7.5546875" bestFit="1" customWidth="1"/>
    <col min="950" max="950" width="8.44140625" bestFit="1" customWidth="1"/>
    <col min="951" max="951" width="6.44140625" bestFit="1" customWidth="1"/>
    <col min="952" max="955" width="5" bestFit="1" customWidth="1"/>
    <col min="956" max="956" width="6.88671875" bestFit="1" customWidth="1"/>
    <col min="957" max="957" width="10.21875" bestFit="1" customWidth="1"/>
    <col min="958" max="958" width="7.77734375" bestFit="1" customWidth="1"/>
    <col min="959" max="959" width="9.88671875" bestFit="1" customWidth="1"/>
    <col min="960" max="960" width="9.5546875" bestFit="1" customWidth="1"/>
    <col min="961" max="961" width="9.6640625" bestFit="1" customWidth="1"/>
    <col min="962" max="962" width="7.5546875" bestFit="1" customWidth="1"/>
    <col min="963" max="963" width="8.44140625" bestFit="1" customWidth="1"/>
    <col min="964" max="964" width="6.44140625" bestFit="1" customWidth="1"/>
    <col min="965" max="966" width="5" bestFit="1" customWidth="1"/>
    <col min="967" max="967" width="9.6640625" bestFit="1" customWidth="1"/>
    <col min="968" max="968" width="29.88671875" bestFit="1" customWidth="1"/>
    <col min="969" max="969" width="17.77734375" bestFit="1" customWidth="1"/>
    <col min="970" max="970" width="27.6640625" bestFit="1" customWidth="1"/>
    <col min="971" max="971" width="18.109375" bestFit="1" customWidth="1"/>
    <col min="972" max="972" width="26.21875" bestFit="1" customWidth="1"/>
    <col min="973" max="973" width="23.88671875" bestFit="1" customWidth="1"/>
    <col min="974" max="974" width="18" bestFit="1" customWidth="1"/>
  </cols>
  <sheetData>
    <row r="1" spans="1:10" ht="1.2" customHeight="1" x14ac:dyDescent="0.3">
      <c r="A1" s="74" t="s">
        <v>161</v>
      </c>
      <c r="B1" s="74"/>
      <c r="C1" s="74"/>
      <c r="D1" s="74"/>
      <c r="E1" s="74"/>
      <c r="F1" s="74"/>
      <c r="G1" s="74"/>
      <c r="H1" s="74"/>
      <c r="I1" s="74"/>
      <c r="J1" s="74"/>
    </row>
    <row r="2" spans="1:10" ht="33" hidden="1" customHeight="1" x14ac:dyDescent="0.3">
      <c r="A2" s="74"/>
      <c r="B2" s="74"/>
      <c r="C2" s="74"/>
      <c r="D2" s="74"/>
      <c r="E2" s="74"/>
      <c r="F2" s="74"/>
      <c r="G2" s="74"/>
      <c r="H2" s="74"/>
      <c r="I2" s="74"/>
      <c r="J2" s="74"/>
    </row>
    <row r="3" spans="1:10" ht="7.2" customHeight="1" x14ac:dyDescent="0.3">
      <c r="A3" s="74"/>
      <c r="B3" s="74"/>
      <c r="C3" s="74"/>
      <c r="D3" s="74"/>
      <c r="E3" s="74"/>
      <c r="F3" s="74"/>
      <c r="G3" s="74"/>
      <c r="H3" s="74"/>
      <c r="I3" s="74"/>
      <c r="J3" s="74"/>
    </row>
    <row r="4" spans="1:10" ht="5.4" customHeight="1" x14ac:dyDescent="0.3">
      <c r="A4" s="74"/>
      <c r="B4" s="74"/>
      <c r="C4" s="74"/>
      <c r="D4" s="74"/>
      <c r="E4" s="74"/>
      <c r="F4" s="74"/>
      <c r="G4" s="74"/>
      <c r="H4" s="74"/>
      <c r="I4" s="74"/>
      <c r="J4" s="74"/>
    </row>
    <row r="5" spans="1:10" ht="28.2" hidden="1" customHeight="1" x14ac:dyDescent="0.3">
      <c r="A5" s="74"/>
      <c r="B5" s="74"/>
      <c r="C5" s="74"/>
      <c r="D5" s="74"/>
      <c r="E5" s="74"/>
      <c r="F5" s="74"/>
      <c r="G5" s="74"/>
      <c r="H5" s="74"/>
      <c r="I5" s="74"/>
      <c r="J5" s="74"/>
    </row>
    <row r="6" spans="1:10" ht="27.6" customHeight="1" x14ac:dyDescent="0.3">
      <c r="A6" s="74"/>
      <c r="B6" s="74"/>
      <c r="C6" s="74"/>
      <c r="D6" s="74"/>
      <c r="E6" s="74"/>
      <c r="F6" s="74"/>
      <c r="G6" s="74"/>
      <c r="H6" s="74"/>
      <c r="I6" s="74"/>
      <c r="J6" s="74"/>
    </row>
    <row r="7" spans="1:10" x14ac:dyDescent="0.3">
      <c r="A7" s="74"/>
      <c r="B7" s="74"/>
      <c r="C7" s="74"/>
      <c r="D7" s="74"/>
      <c r="E7" s="74"/>
      <c r="F7" s="74"/>
      <c r="G7" s="74"/>
      <c r="H7" s="74"/>
      <c r="I7" s="74"/>
      <c r="J7" s="74"/>
    </row>
    <row r="8" spans="1:10" x14ac:dyDescent="0.3">
      <c r="A8" s="74"/>
      <c r="B8" s="74"/>
      <c r="C8" s="74"/>
      <c r="D8" s="74"/>
      <c r="E8" s="74"/>
      <c r="F8" s="74"/>
      <c r="G8" s="74"/>
      <c r="H8" s="74"/>
      <c r="I8" s="74"/>
      <c r="J8" s="74"/>
    </row>
    <row r="9" spans="1:10" x14ac:dyDescent="0.3">
      <c r="A9" s="74"/>
      <c r="B9" s="74"/>
      <c r="C9" s="74"/>
      <c r="D9" s="74"/>
      <c r="E9" s="74"/>
      <c r="F9" s="74"/>
      <c r="G9" s="74"/>
      <c r="H9" s="74"/>
      <c r="I9" s="74"/>
      <c r="J9" s="74"/>
    </row>
    <row r="10" spans="1:10" ht="19.2" customHeight="1" x14ac:dyDescent="0.3">
      <c r="A10" s="74"/>
      <c r="B10" s="74"/>
      <c r="C10" s="74"/>
      <c r="D10" s="74"/>
      <c r="E10" s="74"/>
      <c r="F10" s="74"/>
      <c r="G10" s="74"/>
      <c r="H10" s="74"/>
      <c r="I10" s="74"/>
      <c r="J10" s="74"/>
    </row>
    <row r="11" spans="1:10" ht="15" thickBot="1" x14ac:dyDescent="0.35"/>
    <row r="12" spans="1:10" ht="15" thickBot="1" x14ac:dyDescent="0.35">
      <c r="A12" s="49"/>
      <c r="B12" s="51" t="s">
        <v>151</v>
      </c>
      <c r="C12" s="52"/>
      <c r="D12" s="53"/>
      <c r="E12" s="54"/>
      <c r="F12" s="54"/>
      <c r="G12" s="54"/>
      <c r="H12" s="55"/>
    </row>
    <row r="13" spans="1:10" ht="15" thickBot="1" x14ac:dyDescent="0.35">
      <c r="A13" s="50"/>
      <c r="B13" s="53" t="s">
        <v>160</v>
      </c>
      <c r="C13" s="54"/>
      <c r="D13" s="54"/>
      <c r="E13" s="54"/>
      <c r="F13" s="54"/>
      <c r="G13" s="54"/>
      <c r="H13" s="55"/>
    </row>
    <row r="14" spans="1:10" ht="15" thickBot="1" x14ac:dyDescent="0.35">
      <c r="A14" s="25" t="s">
        <v>90</v>
      </c>
      <c r="B14" s="11" t="s">
        <v>158</v>
      </c>
      <c r="C14" s="11" t="s">
        <v>156</v>
      </c>
      <c r="D14" s="11" t="s">
        <v>155</v>
      </c>
      <c r="E14" s="11" t="s">
        <v>152</v>
      </c>
      <c r="F14" s="11" t="s">
        <v>154</v>
      </c>
      <c r="G14" s="11" t="s">
        <v>153</v>
      </c>
      <c r="H14" s="48" t="s">
        <v>157</v>
      </c>
    </row>
    <row r="15" spans="1:10" x14ac:dyDescent="0.3">
      <c r="A15" s="2" t="s">
        <v>30</v>
      </c>
      <c r="B15" s="56">
        <v>2297.0000000000005</v>
      </c>
      <c r="C15" s="57">
        <v>553.20000000000005</v>
      </c>
      <c r="D15" s="57">
        <v>535.70000000000005</v>
      </c>
      <c r="E15" s="57">
        <v>179.8</v>
      </c>
      <c r="F15" s="57">
        <v>352.2</v>
      </c>
      <c r="G15" s="57">
        <v>569.90000000000009</v>
      </c>
      <c r="H15" s="58">
        <v>546.5</v>
      </c>
      <c r="I15" s="68"/>
    </row>
    <row r="16" spans="1:10" x14ac:dyDescent="0.3">
      <c r="A16" s="2" t="s">
        <v>34</v>
      </c>
      <c r="B16" s="59">
        <v>2316.4</v>
      </c>
      <c r="C16" s="36">
        <v>547.9</v>
      </c>
      <c r="D16" s="36">
        <v>527.9</v>
      </c>
      <c r="E16" s="36">
        <v>179.1</v>
      </c>
      <c r="F16" s="36">
        <v>347.6</v>
      </c>
      <c r="G16" s="36">
        <v>553.20000000000005</v>
      </c>
      <c r="H16" s="45">
        <v>542.09999999999991</v>
      </c>
    </row>
    <row r="17" spans="1:9" x14ac:dyDescent="0.3">
      <c r="A17" s="2" t="s">
        <v>33</v>
      </c>
      <c r="B17" s="59">
        <v>2350.1</v>
      </c>
      <c r="C17" s="36">
        <v>545</v>
      </c>
      <c r="D17" s="36">
        <v>520.5</v>
      </c>
      <c r="E17" s="36">
        <v>178.2</v>
      </c>
      <c r="F17" s="36">
        <v>343.8</v>
      </c>
      <c r="G17" s="36">
        <v>528.70000000000005</v>
      </c>
      <c r="H17" s="45">
        <v>537</v>
      </c>
    </row>
    <row r="18" spans="1:9" ht="15" thickBot="1" x14ac:dyDescent="0.35">
      <c r="A18" s="2" t="s">
        <v>65</v>
      </c>
      <c r="B18" s="60">
        <v>2321.1666666666665</v>
      </c>
      <c r="C18" s="46">
        <v>548.69999999999993</v>
      </c>
      <c r="D18" s="46">
        <v>528.0333333333333</v>
      </c>
      <c r="E18" s="46">
        <v>179.0333333333333</v>
      </c>
      <c r="F18" s="46">
        <v>347.86666666666662</v>
      </c>
      <c r="G18" s="46">
        <v>550.6</v>
      </c>
      <c r="H18" s="47">
        <v>541.86666666666667</v>
      </c>
    </row>
    <row r="19" spans="1:9" ht="15" thickBot="1" x14ac:dyDescent="0.35"/>
    <row r="20" spans="1:9" x14ac:dyDescent="0.3">
      <c r="A20" s="40" t="s">
        <v>0</v>
      </c>
      <c r="B20" s="41" t="s">
        <v>52</v>
      </c>
      <c r="C20" s="41" t="s">
        <v>55</v>
      </c>
      <c r="D20" s="41" t="s">
        <v>54</v>
      </c>
      <c r="E20" s="41" t="s">
        <v>29</v>
      </c>
      <c r="F20" s="41" t="s">
        <v>53</v>
      </c>
      <c r="G20" s="41" t="s">
        <v>51</v>
      </c>
      <c r="H20" s="41" t="s">
        <v>23</v>
      </c>
      <c r="I20" s="42" t="s">
        <v>65</v>
      </c>
    </row>
    <row r="21" spans="1:9" x14ac:dyDescent="0.3">
      <c r="A21" s="43" t="s">
        <v>30</v>
      </c>
      <c r="B21" s="64">
        <v>0.45626998788312179</v>
      </c>
      <c r="C21" s="64">
        <v>0.10988618079971395</v>
      </c>
      <c r="D21" s="64">
        <v>0.10641002721331663</v>
      </c>
      <c r="E21" s="64">
        <v>3.5714995133384976E-2</v>
      </c>
      <c r="F21" s="64">
        <v>6.9960073893093361E-2</v>
      </c>
      <c r="G21" s="64">
        <v>0.11320342450787596</v>
      </c>
      <c r="H21" s="64">
        <v>0.10855531056949325</v>
      </c>
      <c r="I21" s="65">
        <v>0.99999999999999978</v>
      </c>
    </row>
    <row r="22" spans="1:9" x14ac:dyDescent="0.3">
      <c r="A22" s="43" t="s">
        <v>34</v>
      </c>
      <c r="B22" s="64">
        <v>0.46196801084918826</v>
      </c>
      <c r="C22" s="64">
        <v>0.10926967412548361</v>
      </c>
      <c r="D22" s="64">
        <v>0.10528100195444934</v>
      </c>
      <c r="E22" s="64">
        <v>3.5718559291611815E-2</v>
      </c>
      <c r="F22" s="64">
        <v>6.9323122332575482E-2</v>
      </c>
      <c r="G22" s="64">
        <v>0.11032667225080769</v>
      </c>
      <c r="H22" s="64">
        <v>0.10811295919588365</v>
      </c>
      <c r="I22" s="65">
        <v>1</v>
      </c>
    </row>
    <row r="23" spans="1:9" ht="15" thickBot="1" x14ac:dyDescent="0.35">
      <c r="A23" s="44" t="s">
        <v>33</v>
      </c>
      <c r="B23" s="66">
        <v>0.46970999140567221</v>
      </c>
      <c r="C23" s="66">
        <v>0.1089281074490836</v>
      </c>
      <c r="D23" s="66">
        <v>0.10403133931605141</v>
      </c>
      <c r="E23" s="66">
        <v>3.5616493114544394E-2</v>
      </c>
      <c r="F23" s="66">
        <v>6.8714648332100808E-2</v>
      </c>
      <c r="G23" s="66">
        <v>0.10567025762996422</v>
      </c>
      <c r="H23" s="66">
        <v>0.10732916275258329</v>
      </c>
      <c r="I23" s="67">
        <v>0.99999999999999989</v>
      </c>
    </row>
  </sheetData>
  <mergeCells count="1">
    <mergeCell ref="A1:J10"/>
  </mergeCell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91828-FD02-427E-8EBF-3A368C8C8785}">
  <dimension ref="A1:P18"/>
  <sheetViews>
    <sheetView showGridLines="0" workbookViewId="0">
      <selection activeCell="F7" sqref="F7"/>
    </sheetView>
  </sheetViews>
  <sheetFormatPr defaultRowHeight="14.4" x14ac:dyDescent="0.3"/>
  <cols>
    <col min="1" max="1" width="12.88671875" customWidth="1"/>
    <col min="2" max="2" width="11.21875" bestFit="1" customWidth="1"/>
    <col min="3" max="3" width="12.109375" bestFit="1" customWidth="1"/>
    <col min="4" max="4" width="18.21875" bestFit="1" customWidth="1"/>
    <col min="5" max="5" width="12.109375" bestFit="1" customWidth="1"/>
    <col min="7" max="7" width="15.5546875" bestFit="1" customWidth="1"/>
    <col min="8" max="8" width="11" bestFit="1" customWidth="1"/>
    <col min="10" max="10" width="9.88671875" bestFit="1" customWidth="1"/>
    <col min="11" max="11" width="17.21875" bestFit="1" customWidth="1"/>
    <col min="12" max="12" width="21.109375" bestFit="1" customWidth="1"/>
    <col min="14" max="14" width="21.44140625" bestFit="1" customWidth="1"/>
    <col min="15" max="15" width="30.44140625" bestFit="1" customWidth="1"/>
    <col min="16" max="16" width="17.44140625" bestFit="1" customWidth="1"/>
  </cols>
  <sheetData>
    <row r="1" spans="1:16" ht="15" customHeight="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ht="16.2" customHeight="1" x14ac:dyDescent="0.3">
      <c r="A2" s="2" t="s">
        <v>30</v>
      </c>
      <c r="B2" s="2">
        <v>2023</v>
      </c>
      <c r="C2" s="2" t="s">
        <v>38</v>
      </c>
      <c r="D2" s="36">
        <v>173.2</v>
      </c>
      <c r="E2" s="36">
        <v>211.5</v>
      </c>
      <c r="F2" s="36">
        <v>171</v>
      </c>
      <c r="G2" s="36">
        <v>179.6</v>
      </c>
      <c r="H2" s="36">
        <v>179.6</v>
      </c>
      <c r="I2" s="36">
        <v>169</v>
      </c>
      <c r="J2" s="36">
        <v>148.69999999999999</v>
      </c>
      <c r="K2" s="36">
        <v>174.9</v>
      </c>
      <c r="L2" s="36">
        <v>121.9</v>
      </c>
      <c r="M2" s="36">
        <v>221</v>
      </c>
      <c r="N2" s="36">
        <v>178.7</v>
      </c>
      <c r="O2" s="36">
        <v>191.1</v>
      </c>
      <c r="P2" s="36">
        <v>176.8</v>
      </c>
    </row>
    <row r="3" spans="1:16" ht="16.2" customHeight="1" x14ac:dyDescent="0.3">
      <c r="A3" s="2" t="s">
        <v>34</v>
      </c>
      <c r="B3" s="2">
        <v>2023</v>
      </c>
      <c r="C3" s="2" t="s">
        <v>38</v>
      </c>
      <c r="D3" s="36">
        <v>173.7</v>
      </c>
      <c r="E3" s="36">
        <v>214.3</v>
      </c>
      <c r="F3" s="36">
        <v>173.2</v>
      </c>
      <c r="G3" s="36">
        <v>179.5</v>
      </c>
      <c r="H3" s="36">
        <v>179.5</v>
      </c>
      <c r="I3" s="36">
        <v>172.2</v>
      </c>
      <c r="J3" s="36">
        <v>161</v>
      </c>
      <c r="K3" s="36">
        <v>175.6</v>
      </c>
      <c r="L3" s="36">
        <v>122.7</v>
      </c>
      <c r="M3" s="36">
        <v>218</v>
      </c>
      <c r="N3" s="36">
        <v>173.4</v>
      </c>
      <c r="O3" s="36">
        <v>194.2</v>
      </c>
      <c r="P3" s="36">
        <v>179.1</v>
      </c>
    </row>
    <row r="4" spans="1:16" ht="16.8" customHeight="1" x14ac:dyDescent="0.3">
      <c r="A4" s="2" t="s">
        <v>33</v>
      </c>
      <c r="B4" s="2">
        <v>2023</v>
      </c>
      <c r="C4" s="2" t="s">
        <v>38</v>
      </c>
      <c r="D4" s="36">
        <v>174.7</v>
      </c>
      <c r="E4" s="36">
        <v>219.4</v>
      </c>
      <c r="F4" s="36">
        <v>176.7</v>
      </c>
      <c r="G4" s="36">
        <v>179.4</v>
      </c>
      <c r="H4" s="36">
        <v>179.4</v>
      </c>
      <c r="I4" s="36">
        <v>175.8</v>
      </c>
      <c r="J4" s="36">
        <v>185</v>
      </c>
      <c r="K4" s="36">
        <v>176.9</v>
      </c>
      <c r="L4" s="36">
        <v>124.2</v>
      </c>
      <c r="M4" s="36">
        <v>211.9</v>
      </c>
      <c r="N4" s="36">
        <v>165.9</v>
      </c>
      <c r="O4" s="36">
        <v>197.7</v>
      </c>
      <c r="P4" s="36">
        <v>183.1</v>
      </c>
    </row>
    <row r="6" spans="1:16" ht="16.2" customHeight="1" x14ac:dyDescent="0.3">
      <c r="A6" s="11"/>
    </row>
    <row r="7" spans="1:16" ht="15" customHeight="1" x14ac:dyDescent="0.3"/>
    <row r="8" spans="1:16" x14ac:dyDescent="0.3">
      <c r="A8" s="11" t="s">
        <v>30</v>
      </c>
      <c r="B8" s="11" t="s">
        <v>34</v>
      </c>
      <c r="K8" s="11" t="s">
        <v>33</v>
      </c>
    </row>
    <row r="9" spans="1:16" x14ac:dyDescent="0.3">
      <c r="A9" s="11" t="s">
        <v>12</v>
      </c>
      <c r="B9" s="11" t="s">
        <v>12</v>
      </c>
      <c r="K9" s="11" t="s">
        <v>4</v>
      </c>
    </row>
    <row r="11" spans="1:16" x14ac:dyDescent="0.3">
      <c r="A11" s="61" t="s">
        <v>162</v>
      </c>
      <c r="K11" s="61" t="s">
        <v>168</v>
      </c>
    </row>
    <row r="12" spans="1:16" x14ac:dyDescent="0.3">
      <c r="A12" s="61" t="s">
        <v>163</v>
      </c>
      <c r="K12" s="61" t="s">
        <v>169</v>
      </c>
    </row>
    <row r="13" spans="1:16" x14ac:dyDescent="0.3">
      <c r="A13" s="61" t="s">
        <v>164</v>
      </c>
      <c r="K13" s="61" t="s">
        <v>170</v>
      </c>
    </row>
    <row r="14" spans="1:16" x14ac:dyDescent="0.3">
      <c r="A14" s="61" t="s">
        <v>165</v>
      </c>
      <c r="K14" s="61" t="s">
        <v>171</v>
      </c>
    </row>
    <row r="15" spans="1:16" x14ac:dyDescent="0.3">
      <c r="A15" s="61" t="s">
        <v>166</v>
      </c>
      <c r="K15" s="61" t="s">
        <v>172</v>
      </c>
    </row>
    <row r="16" spans="1:16" x14ac:dyDescent="0.3">
      <c r="A16" s="61" t="s">
        <v>167</v>
      </c>
      <c r="K16" s="61" t="s">
        <v>173</v>
      </c>
    </row>
    <row r="17" spans="11:11" x14ac:dyDescent="0.3">
      <c r="K17" s="61" t="s">
        <v>174</v>
      </c>
    </row>
    <row r="18" spans="11:11" x14ac:dyDescent="0.3">
      <c r="K18" s="61" t="s">
        <v>175</v>
      </c>
    </row>
  </sheetData>
  <conditionalFormatting sqref="A9:B9">
    <cfRule type="containsText" dxfId="6" priority="2" operator="containsText" text="NA">
      <formula>NOT(ISERROR(SEARCH("NA",A9)))</formula>
    </cfRule>
  </conditionalFormatting>
  <conditionalFormatting sqref="D1:G1">
    <cfRule type="cellIs" dxfId="5" priority="8" operator="equal">
      <formula>"NA"</formula>
    </cfRule>
  </conditionalFormatting>
  <conditionalFormatting sqref="H1">
    <cfRule type="cellIs" dxfId="4" priority="7" operator="equal">
      <formula>"Na"</formula>
    </cfRule>
  </conditionalFormatting>
  <conditionalFormatting sqref="I1:K1">
    <cfRule type="cellIs" dxfId="3" priority="6" operator="equal">
      <formula>"NA"</formula>
    </cfRule>
  </conditionalFormatting>
  <conditionalFormatting sqref="K9">
    <cfRule type="cellIs" dxfId="2" priority="1" operator="equal">
      <formula>"NA"</formula>
    </cfRule>
  </conditionalFormatting>
  <conditionalFormatting sqref="L1:N1">
    <cfRule type="containsText" dxfId="1" priority="5" operator="containsText" text="NA">
      <formula>NOT(ISERROR(SEARCH("NA",L1)))</formula>
    </cfRule>
  </conditionalFormatting>
  <conditionalFormatting sqref="P1">
    <cfRule type="cellIs" dxfId="0" priority="4" operator="equal">
      <formula>"Na"</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7B100-A98D-4FB5-A063-E8A0DD45ECC9}">
  <dimension ref="A1:N19"/>
  <sheetViews>
    <sheetView showGridLines="0" topLeftCell="G1" workbookViewId="0">
      <selection activeCell="S17" sqref="S17"/>
    </sheetView>
  </sheetViews>
  <sheetFormatPr defaultRowHeight="14.4" x14ac:dyDescent="0.3"/>
  <cols>
    <col min="1" max="1" width="7.5546875" bestFit="1" customWidth="1"/>
    <col min="2" max="2" width="19" bestFit="1" customWidth="1"/>
    <col min="3" max="3" width="18.21875" bestFit="1" customWidth="1"/>
    <col min="9" max="9" width="18.21875" bestFit="1" customWidth="1"/>
  </cols>
  <sheetData>
    <row r="1" spans="1:14" ht="16.2" customHeight="1" thickBot="1" x14ac:dyDescent="0.35">
      <c r="A1" s="75" t="s">
        <v>76</v>
      </c>
      <c r="B1" s="76"/>
      <c r="C1" s="76"/>
      <c r="D1" s="76"/>
      <c r="E1" s="76"/>
      <c r="F1" s="76"/>
    </row>
    <row r="2" spans="1:14" ht="17.399999999999999" x14ac:dyDescent="0.3">
      <c r="A2" s="76"/>
      <c r="B2" s="76"/>
      <c r="C2" s="76"/>
      <c r="D2" s="76"/>
      <c r="E2" s="76"/>
      <c r="F2" s="76"/>
      <c r="H2" s="15" t="s">
        <v>1</v>
      </c>
      <c r="I2" s="16" t="s">
        <v>77</v>
      </c>
    </row>
    <row r="3" spans="1:14" x14ac:dyDescent="0.3">
      <c r="A3" s="76"/>
      <c r="B3" s="76"/>
      <c r="C3" s="76"/>
      <c r="D3" s="76"/>
      <c r="E3" s="76"/>
      <c r="F3" s="76"/>
      <c r="H3" s="3">
        <v>2017</v>
      </c>
      <c r="I3" s="4"/>
      <c r="K3" s="77" t="s">
        <v>159</v>
      </c>
      <c r="L3" s="77"/>
      <c r="M3" s="77"/>
      <c r="N3" s="77"/>
    </row>
    <row r="4" spans="1:14" ht="14.4" customHeight="1" x14ac:dyDescent="0.3">
      <c r="A4" s="76"/>
      <c r="B4" s="76"/>
      <c r="C4" s="76"/>
      <c r="D4" s="76"/>
      <c r="E4" s="76"/>
      <c r="F4" s="76"/>
      <c r="H4" s="3">
        <v>2018</v>
      </c>
      <c r="I4" s="18">
        <v>3.9513108614232184E-2</v>
      </c>
      <c r="K4" s="77"/>
      <c r="L4" s="77"/>
      <c r="M4" s="77"/>
      <c r="N4" s="77"/>
    </row>
    <row r="5" spans="1:14" ht="14.4" customHeight="1" x14ac:dyDescent="0.3">
      <c r="A5" s="76"/>
      <c r="B5" s="76"/>
      <c r="C5" s="76"/>
      <c r="D5" s="76"/>
      <c r="E5" s="76"/>
      <c r="F5" s="76"/>
      <c r="H5" s="3">
        <v>2019</v>
      </c>
      <c r="I5" s="18">
        <v>3.79210952981444E-2</v>
      </c>
      <c r="K5" s="77"/>
      <c r="L5" s="77"/>
      <c r="M5" s="77"/>
      <c r="N5" s="77"/>
    </row>
    <row r="6" spans="1:14" ht="14.4" customHeight="1" x14ac:dyDescent="0.3">
      <c r="A6" s="76"/>
      <c r="B6" s="76"/>
      <c r="C6" s="76"/>
      <c r="D6" s="76"/>
      <c r="E6" s="76"/>
      <c r="F6" s="76"/>
      <c r="H6" s="3">
        <v>2020</v>
      </c>
      <c r="I6" s="18">
        <v>6.3033353582689994E-2</v>
      </c>
      <c r="K6" s="77"/>
      <c r="L6" s="77"/>
      <c r="M6" s="77"/>
      <c r="N6" s="77"/>
    </row>
    <row r="7" spans="1:14" x14ac:dyDescent="0.3">
      <c r="A7" s="76"/>
      <c r="B7" s="76"/>
      <c r="C7" s="76"/>
      <c r="D7" s="76"/>
      <c r="E7" s="76"/>
      <c r="F7" s="76"/>
      <c r="H7" s="3">
        <v>2021</v>
      </c>
      <c r="I7" s="18">
        <v>5.4479155328181067E-2</v>
      </c>
    </row>
    <row r="8" spans="1:14" ht="15" thickBot="1" x14ac:dyDescent="0.35">
      <c r="H8" s="5">
        <v>2022</v>
      </c>
      <c r="I8" s="20">
        <v>6.6219354838709416E-2</v>
      </c>
    </row>
    <row r="9" spans="1:14" ht="17.399999999999999" x14ac:dyDescent="0.3">
      <c r="A9" s="14" t="s">
        <v>1</v>
      </c>
      <c r="B9" s="14" t="s">
        <v>64</v>
      </c>
      <c r="C9" s="14" t="s">
        <v>77</v>
      </c>
    </row>
    <row r="10" spans="1:14" x14ac:dyDescent="0.3">
      <c r="A10" s="2">
        <v>2017</v>
      </c>
      <c r="B10" s="8">
        <f>SUMIFS(Bucket!$J$1:$J$376,Bucket!$B$1:$B$376,2017,Bucket!$A$1:$A$376,"Rural+Urban")</f>
        <v>1602</v>
      </c>
      <c r="C10" s="2"/>
    </row>
    <row r="11" spans="1:14" x14ac:dyDescent="0.3">
      <c r="A11" s="2">
        <v>2018</v>
      </c>
      <c r="B11" s="8">
        <f>SUMIFS(Bucket!$J$1:$J$376,Bucket!$B$1:$B$376,2018,Bucket!$A$1:$A$376,"Rural+Urban")</f>
        <v>1665.3</v>
      </c>
      <c r="C11" s="39">
        <f>(B11-B10)/B10</f>
        <v>3.9513108614232184E-2</v>
      </c>
    </row>
    <row r="12" spans="1:14" x14ac:dyDescent="0.3">
      <c r="A12" s="2">
        <v>2019</v>
      </c>
      <c r="B12" s="8">
        <f>SUMIFS(Bucket!$J$1:$J$376,Bucket!$B$1:$B$376,2019,Bucket!$A$1:$A$376,"Rural+Urban")</f>
        <v>1728.4499999999998</v>
      </c>
      <c r="C12" s="39">
        <f t="shared" ref="C12:C15" si="0">(B12-B11)/B11</f>
        <v>3.79210952981444E-2</v>
      </c>
    </row>
    <row r="13" spans="1:14" x14ac:dyDescent="0.3">
      <c r="A13" s="2">
        <v>2020</v>
      </c>
      <c r="B13" s="8">
        <f>SUMIFS(Bucket!$J$1:$J$376,Bucket!$B$1:$B$376,2020,Bucket!$A$1:$A$376,"Rural+Urban")</f>
        <v>1837.4000000000003</v>
      </c>
      <c r="C13" s="39">
        <f t="shared" si="0"/>
        <v>6.3033353582689994E-2</v>
      </c>
    </row>
    <row r="14" spans="1:14" x14ac:dyDescent="0.3">
      <c r="A14" s="2">
        <v>2021</v>
      </c>
      <c r="B14" s="8">
        <f>SUMIFS(Bucket!$J$1:$J$376,Bucket!$B$1:$B$376,2021,Bucket!$A$1:$A$376,"Rural+Urban")</f>
        <v>1937.5000000000002</v>
      </c>
      <c r="C14" s="39">
        <f t="shared" si="0"/>
        <v>5.4479155328181067E-2</v>
      </c>
    </row>
    <row r="15" spans="1:14" x14ac:dyDescent="0.3">
      <c r="A15" s="2">
        <v>2022</v>
      </c>
      <c r="B15" s="8">
        <f>SUMIFS(Bucket!$J$1:$J$376,Bucket!$B$1:$B$376,2022,Bucket!$A$1:$A$376,"Rural+Urban")</f>
        <v>2065.7999999999997</v>
      </c>
      <c r="C15" s="39">
        <f t="shared" si="0"/>
        <v>6.6219354838709416E-2</v>
      </c>
    </row>
    <row r="19" spans="3:3" x14ac:dyDescent="0.3">
      <c r="C19" s="35"/>
    </row>
  </sheetData>
  <mergeCells count="2">
    <mergeCell ref="A1:F7"/>
    <mergeCell ref="K3:N6"/>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8C876-5A05-4164-888E-E94DAACD016A}">
  <dimension ref="A1:A8"/>
  <sheetViews>
    <sheetView showGridLines="0" workbookViewId="0">
      <selection activeCell="F19" sqref="F19"/>
    </sheetView>
  </sheetViews>
  <sheetFormatPr defaultRowHeight="14.4" x14ac:dyDescent="0.3"/>
  <cols>
    <col min="1" max="2" width="18" bestFit="1" customWidth="1"/>
    <col min="3" max="3" width="10.44140625" customWidth="1"/>
    <col min="4" max="4" width="15.77734375" bestFit="1" customWidth="1"/>
    <col min="5" max="5" width="12.109375" customWidth="1"/>
    <col min="6" max="6" width="14.44140625" bestFit="1" customWidth="1"/>
    <col min="7" max="7" width="13.109375" customWidth="1"/>
    <col min="8" max="8" width="12.109375" bestFit="1" customWidth="1"/>
    <col min="9" max="9" width="11.6640625" customWidth="1"/>
    <col min="10" max="10" width="9.33203125" customWidth="1"/>
    <col min="11" max="11" width="12.88671875" customWidth="1"/>
    <col min="12" max="12" width="9.6640625" customWidth="1"/>
    <col min="13" max="13" width="12" customWidth="1"/>
  </cols>
  <sheetData>
    <row r="1" spans="1:1" x14ac:dyDescent="0.3">
      <c r="A1" t="s">
        <v>176</v>
      </c>
    </row>
    <row r="3" spans="1:1" x14ac:dyDescent="0.3">
      <c r="A3" s="61" t="s">
        <v>177</v>
      </c>
    </row>
    <row r="4" spans="1:1" x14ac:dyDescent="0.3">
      <c r="A4" s="61" t="s">
        <v>178</v>
      </c>
    </row>
    <row r="5" spans="1:1" x14ac:dyDescent="0.3">
      <c r="A5" s="61" t="s">
        <v>179</v>
      </c>
    </row>
    <row r="6" spans="1:1" x14ac:dyDescent="0.3">
      <c r="A6" s="61" t="s">
        <v>180</v>
      </c>
    </row>
    <row r="7" spans="1:1" x14ac:dyDescent="0.3">
      <c r="A7" s="61" t="s">
        <v>181</v>
      </c>
    </row>
    <row r="8" spans="1:1" x14ac:dyDescent="0.3">
      <c r="A8" s="61" t="s">
        <v>182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EE62E-5AE8-4566-95D2-A7675BEC1674}">
  <dimension ref="A1:P20"/>
  <sheetViews>
    <sheetView showGridLines="0" topLeftCell="A4" workbookViewId="0">
      <selection activeCell="Z19" sqref="Z19"/>
    </sheetView>
  </sheetViews>
  <sheetFormatPr defaultRowHeight="14.4" x14ac:dyDescent="0.3"/>
  <cols>
    <col min="1" max="1" width="12.33203125" customWidth="1"/>
    <col min="2" max="2" width="18" bestFit="1" customWidth="1"/>
    <col min="3" max="3" width="12.109375" bestFit="1" customWidth="1"/>
    <col min="4" max="4" width="15.77734375" bestFit="1" customWidth="1"/>
    <col min="6" max="6" width="14.44140625" bestFit="1" customWidth="1"/>
    <col min="7" max="7" width="12.109375" customWidth="1"/>
    <col min="8" max="8" width="12.109375" bestFit="1" customWidth="1"/>
  </cols>
  <sheetData>
    <row r="1" spans="1:16" ht="3" customHeight="1" x14ac:dyDescent="0.3">
      <c r="A1" s="78" t="s">
        <v>79</v>
      </c>
      <c r="B1" s="79"/>
      <c r="C1" s="79"/>
      <c r="D1" s="79"/>
      <c r="E1" s="79"/>
      <c r="F1" s="79"/>
      <c r="G1" s="79"/>
    </row>
    <row r="2" spans="1:16" x14ac:dyDescent="0.3">
      <c r="A2" s="79"/>
      <c r="B2" s="79"/>
      <c r="C2" s="79"/>
      <c r="D2" s="79"/>
      <c r="E2" s="79"/>
      <c r="F2" s="79"/>
      <c r="G2" s="79"/>
    </row>
    <row r="3" spans="1:16" x14ac:dyDescent="0.3">
      <c r="A3" s="79"/>
      <c r="B3" s="79"/>
      <c r="C3" s="79"/>
      <c r="D3" s="79"/>
      <c r="E3" s="79"/>
      <c r="F3" s="79"/>
      <c r="G3" s="79"/>
    </row>
    <row r="4" spans="1:16" x14ac:dyDescent="0.3">
      <c r="A4" s="79"/>
      <c r="B4" s="79"/>
      <c r="C4" s="79"/>
      <c r="D4" s="79"/>
      <c r="E4" s="79"/>
      <c r="F4" s="79"/>
      <c r="G4" s="79"/>
      <c r="I4" s="80" t="s">
        <v>88</v>
      </c>
      <c r="J4" s="80"/>
      <c r="K4" s="80"/>
      <c r="L4" s="80"/>
      <c r="M4" s="80"/>
      <c r="N4" s="80"/>
      <c r="O4" s="80"/>
      <c r="P4" s="80"/>
    </row>
    <row r="5" spans="1:16" x14ac:dyDescent="0.3">
      <c r="A5" s="79"/>
      <c r="B5" s="79"/>
      <c r="C5" s="79"/>
      <c r="D5" s="79"/>
      <c r="E5" s="79"/>
      <c r="F5" s="79"/>
      <c r="G5" s="79"/>
      <c r="I5" s="80"/>
      <c r="J5" s="80"/>
      <c r="K5" s="80"/>
      <c r="L5" s="80"/>
      <c r="M5" s="80"/>
      <c r="N5" s="80"/>
      <c r="O5" s="80"/>
      <c r="P5" s="80"/>
    </row>
    <row r="6" spans="1:16" x14ac:dyDescent="0.3">
      <c r="A6" s="79"/>
      <c r="B6" s="79"/>
      <c r="C6" s="79"/>
      <c r="D6" s="79"/>
      <c r="E6" s="79"/>
      <c r="F6" s="79"/>
      <c r="G6" s="79"/>
    </row>
    <row r="7" spans="1:16" ht="15" thickBot="1" x14ac:dyDescent="0.35"/>
    <row r="8" spans="1:16" x14ac:dyDescent="0.3">
      <c r="A8" s="21" t="s">
        <v>80</v>
      </c>
      <c r="B8" s="23" t="s">
        <v>81</v>
      </c>
      <c r="C8" s="22" t="s">
        <v>77</v>
      </c>
      <c r="E8" s="21" t="s">
        <v>80</v>
      </c>
      <c r="F8" s="22" t="s">
        <v>77</v>
      </c>
      <c r="G8" s="11"/>
      <c r="H8" s="11"/>
    </row>
    <row r="9" spans="1:16" x14ac:dyDescent="0.3">
      <c r="A9" s="17">
        <v>44713</v>
      </c>
      <c r="B9" s="2">
        <v>2226.8000000000002</v>
      </c>
      <c r="C9" s="4"/>
      <c r="E9" s="17">
        <v>44713</v>
      </c>
      <c r="F9" s="4"/>
    </row>
    <row r="10" spans="1:16" x14ac:dyDescent="0.3">
      <c r="A10" s="17">
        <v>44743</v>
      </c>
      <c r="B10" s="2">
        <v>2237.1</v>
      </c>
      <c r="C10" s="18">
        <f>(B10-B9)/B9</f>
        <v>4.6254715286508557E-3</v>
      </c>
      <c r="E10" s="17">
        <v>44743</v>
      </c>
      <c r="F10" s="18">
        <v>4.6254715286508557E-3</v>
      </c>
    </row>
    <row r="11" spans="1:16" x14ac:dyDescent="0.3">
      <c r="A11" s="17">
        <v>44774</v>
      </c>
      <c r="B11" s="2">
        <v>2244.9000000000005</v>
      </c>
      <c r="C11" s="18">
        <f t="shared" ref="C11:C20" si="0">(B11-B10)/B10</f>
        <v>3.4866568325066546E-3</v>
      </c>
      <c r="E11" s="17">
        <v>44774</v>
      </c>
      <c r="F11" s="18">
        <v>3.4866568325066546E-3</v>
      </c>
    </row>
    <row r="12" spans="1:16" x14ac:dyDescent="0.3">
      <c r="A12" s="17">
        <v>44805</v>
      </c>
      <c r="B12" s="2">
        <v>2261.9</v>
      </c>
      <c r="C12" s="18">
        <f t="shared" si="0"/>
        <v>7.5727203884358059E-3</v>
      </c>
      <c r="E12" s="17">
        <v>44805</v>
      </c>
      <c r="F12" s="18">
        <v>7.5727203884358059E-3</v>
      </c>
    </row>
    <row r="13" spans="1:16" x14ac:dyDescent="0.3">
      <c r="A13" s="17">
        <v>44835</v>
      </c>
      <c r="B13" s="2">
        <v>2281.7000000000003</v>
      </c>
      <c r="C13" s="18">
        <f t="shared" si="0"/>
        <v>8.7537026393740575E-3</v>
      </c>
      <c r="E13" s="17">
        <v>44835</v>
      </c>
      <c r="F13" s="18">
        <v>8.7537026393740575E-3</v>
      </c>
    </row>
    <row r="14" spans="1:16" x14ac:dyDescent="0.3">
      <c r="A14" s="17">
        <v>44866</v>
      </c>
      <c r="B14" s="2">
        <v>2280.1999999999998</v>
      </c>
      <c r="C14" s="18">
        <f t="shared" si="0"/>
        <v>-6.5740456677058977E-4</v>
      </c>
      <c r="E14" s="17">
        <v>44866</v>
      </c>
      <c r="F14" s="18">
        <v>-6.5740456677058977E-4</v>
      </c>
    </row>
    <row r="15" spans="1:16" x14ac:dyDescent="0.3">
      <c r="A15" s="17">
        <v>44896</v>
      </c>
      <c r="B15" s="2">
        <v>2268.5</v>
      </c>
      <c r="C15" s="18">
        <f t="shared" si="0"/>
        <v>-5.1311288483465566E-3</v>
      </c>
      <c r="E15" s="17">
        <v>44896</v>
      </c>
      <c r="F15" s="18">
        <v>-5.1311288483465566E-3</v>
      </c>
    </row>
    <row r="16" spans="1:16" x14ac:dyDescent="0.3">
      <c r="A16" s="17">
        <v>44927</v>
      </c>
      <c r="B16" s="2">
        <v>2280.1</v>
      </c>
      <c r="C16" s="18">
        <f t="shared" si="0"/>
        <v>5.1135111307030676E-3</v>
      </c>
      <c r="E16" s="17">
        <v>44927</v>
      </c>
      <c r="F16" s="18">
        <v>5.1135111307030676E-3</v>
      </c>
    </row>
    <row r="17" spans="1:6" x14ac:dyDescent="0.3">
      <c r="A17" s="17">
        <v>44958</v>
      </c>
      <c r="B17" s="2">
        <v>2277.1</v>
      </c>
      <c r="C17" s="18">
        <f t="shared" si="0"/>
        <v>-1.3157317661506075E-3</v>
      </c>
      <c r="E17" s="17">
        <v>44958</v>
      </c>
      <c r="F17" s="18">
        <v>-1.3157317661506075E-3</v>
      </c>
    </row>
    <row r="18" spans="1:6" x14ac:dyDescent="0.3">
      <c r="A18" s="17">
        <v>44986</v>
      </c>
      <c r="B18" s="2">
        <v>2277.2999999999997</v>
      </c>
      <c r="C18" s="18">
        <f t="shared" si="0"/>
        <v>8.7831013130656589E-5</v>
      </c>
      <c r="E18" s="17">
        <v>44986</v>
      </c>
      <c r="F18" s="18">
        <v>8.7831013130656589E-5</v>
      </c>
    </row>
    <row r="19" spans="1:6" x14ac:dyDescent="0.3">
      <c r="A19" s="17">
        <v>45017</v>
      </c>
      <c r="B19" s="2">
        <v>2293.1000000000004</v>
      </c>
      <c r="C19" s="18">
        <f t="shared" si="0"/>
        <v>6.9380406621879585E-3</v>
      </c>
      <c r="E19" s="17">
        <v>45017</v>
      </c>
      <c r="F19" s="18">
        <v>6.9380406621879585E-3</v>
      </c>
    </row>
    <row r="20" spans="1:6" ht="15" thickBot="1" x14ac:dyDescent="0.35">
      <c r="A20" s="19">
        <v>45047</v>
      </c>
      <c r="B20" s="6">
        <v>2316.4</v>
      </c>
      <c r="C20" s="20">
        <f t="shared" si="0"/>
        <v>1.0160917535214219E-2</v>
      </c>
      <c r="E20" s="19">
        <v>45047</v>
      </c>
      <c r="F20" s="20">
        <v>1.0160917535214219E-2</v>
      </c>
    </row>
  </sheetData>
  <mergeCells count="2">
    <mergeCell ref="A1:G6"/>
    <mergeCell ref="I4:P5"/>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EA61B-4287-45E1-894F-4C7BEDE2D567}">
  <dimension ref="A1:S21"/>
  <sheetViews>
    <sheetView showGridLines="0" workbookViewId="0">
      <selection activeCell="D7" sqref="A1:XFD1048576"/>
    </sheetView>
  </sheetViews>
  <sheetFormatPr defaultRowHeight="14.4" x14ac:dyDescent="0.3"/>
  <cols>
    <col min="1" max="1" width="30.44140625" bestFit="1" customWidth="1"/>
    <col min="2" max="2" width="31.77734375" customWidth="1"/>
  </cols>
  <sheetData>
    <row r="1" spans="1:19" ht="3.6" customHeight="1" x14ac:dyDescent="0.3">
      <c r="A1" s="81" t="s">
        <v>82</v>
      </c>
      <c r="B1" s="82"/>
      <c r="C1" s="82"/>
      <c r="D1" s="82"/>
      <c r="E1" s="82"/>
      <c r="F1" s="82"/>
      <c r="G1" s="82"/>
      <c r="H1" s="82"/>
      <c r="I1" s="82"/>
      <c r="J1" s="82"/>
      <c r="K1" s="82"/>
    </row>
    <row r="2" spans="1:19" x14ac:dyDescent="0.3">
      <c r="A2" s="82"/>
      <c r="B2" s="82"/>
      <c r="C2" s="82"/>
      <c r="D2" s="82"/>
      <c r="E2" s="82"/>
      <c r="F2" s="82"/>
      <c r="G2" s="82"/>
      <c r="H2" s="82"/>
      <c r="I2" s="82"/>
      <c r="J2" s="82"/>
      <c r="K2" s="82"/>
    </row>
    <row r="3" spans="1:19" x14ac:dyDescent="0.3">
      <c r="A3" s="82"/>
      <c r="B3" s="82"/>
      <c r="C3" s="82"/>
      <c r="D3" s="82"/>
      <c r="E3" s="82"/>
      <c r="F3" s="82"/>
      <c r="G3" s="82"/>
      <c r="H3" s="82"/>
      <c r="I3" s="82"/>
      <c r="J3" s="82"/>
      <c r="K3" s="82"/>
    </row>
    <row r="4" spans="1:19" ht="16.8" customHeight="1" x14ac:dyDescent="0.3">
      <c r="A4" s="82"/>
      <c r="B4" s="82"/>
      <c r="C4" s="82"/>
      <c r="D4" s="82"/>
      <c r="E4" s="82"/>
      <c r="F4" s="82"/>
      <c r="G4" s="82"/>
      <c r="H4" s="82"/>
      <c r="I4" s="82"/>
      <c r="J4" s="82"/>
      <c r="K4" s="82"/>
      <c r="M4" s="83" t="s">
        <v>87</v>
      </c>
      <c r="N4" s="83"/>
      <c r="O4" s="83"/>
      <c r="P4" s="83"/>
      <c r="Q4" s="83"/>
      <c r="R4" s="83"/>
      <c r="S4" s="83"/>
    </row>
    <row r="5" spans="1:19" ht="18.600000000000001" customHeight="1" x14ac:dyDescent="0.3">
      <c r="A5" s="82"/>
      <c r="B5" s="82"/>
      <c r="C5" s="82"/>
      <c r="D5" s="82"/>
      <c r="E5" s="82"/>
      <c r="F5" s="82"/>
      <c r="G5" s="82"/>
      <c r="H5" s="82"/>
      <c r="I5" s="82"/>
      <c r="J5" s="82"/>
      <c r="K5" s="82"/>
      <c r="M5" s="83"/>
      <c r="N5" s="83"/>
      <c r="O5" s="83"/>
      <c r="P5" s="83"/>
      <c r="Q5" s="83"/>
      <c r="R5" s="83"/>
      <c r="S5" s="83"/>
    </row>
    <row r="6" spans="1:19" x14ac:dyDescent="0.3">
      <c r="A6" s="82"/>
      <c r="B6" s="82"/>
      <c r="C6" s="82"/>
      <c r="D6" s="82"/>
      <c r="E6" s="82"/>
      <c r="F6" s="82"/>
      <c r="G6" s="82"/>
      <c r="H6" s="82"/>
      <c r="I6" s="82"/>
      <c r="J6" s="82"/>
      <c r="K6" s="82"/>
    </row>
    <row r="8" spans="1:19" x14ac:dyDescent="0.3">
      <c r="A8" s="24" t="s">
        <v>78</v>
      </c>
      <c r="B8" s="24" t="s">
        <v>86</v>
      </c>
    </row>
    <row r="9" spans="1:19" x14ac:dyDescent="0.3">
      <c r="A9" s="2" t="s">
        <v>3</v>
      </c>
      <c r="B9" s="8">
        <v>12.064516129032251</v>
      </c>
    </row>
    <row r="10" spans="1:19" x14ac:dyDescent="0.3">
      <c r="A10" s="2" t="s">
        <v>83</v>
      </c>
      <c r="B10" s="8">
        <v>-2.3245214220601613</v>
      </c>
    </row>
    <row r="11" spans="1:19" x14ac:dyDescent="0.3">
      <c r="A11" s="2" t="s">
        <v>5</v>
      </c>
      <c r="B11" s="8">
        <v>1.4051522248243427</v>
      </c>
    </row>
    <row r="12" spans="1:19" x14ac:dyDescent="0.3">
      <c r="A12" s="2" t="s">
        <v>6</v>
      </c>
      <c r="B12" s="8">
        <v>8.2629674306393177</v>
      </c>
    </row>
    <row r="13" spans="1:19" x14ac:dyDescent="0.3">
      <c r="A13" s="2" t="s">
        <v>84</v>
      </c>
      <c r="B13" s="8">
        <v>8.2629674306393177</v>
      </c>
    </row>
    <row r="14" spans="1:19" x14ac:dyDescent="0.3">
      <c r="A14" s="2" t="s">
        <v>8</v>
      </c>
      <c r="B14" s="8">
        <v>1.4731879787860933</v>
      </c>
    </row>
    <row r="15" spans="1:19" x14ac:dyDescent="0.3">
      <c r="A15" s="2" t="s">
        <v>9</v>
      </c>
      <c r="B15" s="8">
        <v>-11.684037301151953</v>
      </c>
    </row>
    <row r="16" spans="1:19" x14ac:dyDescent="0.3">
      <c r="A16" s="2" t="s">
        <v>85</v>
      </c>
      <c r="B16" s="8">
        <v>6.8776628119293877</v>
      </c>
    </row>
    <row r="17" spans="1:2" x14ac:dyDescent="0.3">
      <c r="A17" s="2" t="s">
        <v>11</v>
      </c>
      <c r="B17" s="8">
        <v>2.3352793994995804</v>
      </c>
    </row>
    <row r="18" spans="1:2" x14ac:dyDescent="0.3">
      <c r="A18" s="2" t="s">
        <v>12</v>
      </c>
      <c r="B18" s="8">
        <v>16.515232495991452</v>
      </c>
    </row>
    <row r="19" spans="1:2" x14ac:dyDescent="0.3">
      <c r="A19" s="2" t="s">
        <v>13</v>
      </c>
      <c r="B19" s="8">
        <v>3.2757593805836809</v>
      </c>
    </row>
    <row r="20" spans="1:2" x14ac:dyDescent="0.3">
      <c r="A20" s="2" t="s">
        <v>14</v>
      </c>
      <c r="B20" s="8">
        <v>5.6008700380641558</v>
      </c>
    </row>
    <row r="21" spans="1:2" x14ac:dyDescent="0.3">
      <c r="A21" s="2" t="s">
        <v>15</v>
      </c>
      <c r="B21" s="8">
        <v>2.4013722126929609</v>
      </c>
    </row>
  </sheetData>
  <mergeCells count="2">
    <mergeCell ref="A1:K6"/>
    <mergeCell ref="M4:S5"/>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6ACAB-B265-4FB0-81D1-342D3562883A}">
  <dimension ref="A1:A8"/>
  <sheetViews>
    <sheetView showGridLines="0" workbookViewId="0">
      <selection activeCell="H4" sqref="H4"/>
    </sheetView>
  </sheetViews>
  <sheetFormatPr defaultRowHeight="14.4" x14ac:dyDescent="0.3"/>
  <sheetData>
    <row r="1" spans="1:1" x14ac:dyDescent="0.3">
      <c r="A1" t="s">
        <v>183</v>
      </c>
    </row>
    <row r="3" spans="1:1" x14ac:dyDescent="0.3">
      <c r="A3" s="62" t="s">
        <v>184</v>
      </c>
    </row>
    <row r="4" spans="1:1" x14ac:dyDescent="0.3">
      <c r="A4" s="62" t="s">
        <v>185</v>
      </c>
    </row>
    <row r="5" spans="1:1" x14ac:dyDescent="0.3">
      <c r="A5" s="62" t="s">
        <v>186</v>
      </c>
    </row>
    <row r="6" spans="1:1" x14ac:dyDescent="0.3">
      <c r="A6" s="62" t="s">
        <v>187</v>
      </c>
    </row>
    <row r="7" spans="1:1" x14ac:dyDescent="0.3">
      <c r="A7" s="62" t="s">
        <v>188</v>
      </c>
    </row>
    <row r="8" spans="1:1" x14ac:dyDescent="0.3">
      <c r="A8" s="62" t="s">
        <v>189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C43CE-6774-4391-9ED9-51BD3C8C57EE}">
  <dimension ref="A1:K26"/>
  <sheetViews>
    <sheetView showGridLines="0" topLeftCell="A4" workbookViewId="0">
      <selection activeCell="E5" sqref="E5"/>
    </sheetView>
  </sheetViews>
  <sheetFormatPr defaultRowHeight="14.4" x14ac:dyDescent="0.3"/>
  <cols>
    <col min="1" max="2" width="14.77734375" bestFit="1" customWidth="1"/>
    <col min="3" max="3" width="6.44140625" bestFit="1" customWidth="1"/>
    <col min="4" max="4" width="16.21875" bestFit="1" customWidth="1"/>
    <col min="7" max="7" width="12" customWidth="1"/>
    <col min="8" max="9" width="21.88671875" bestFit="1" customWidth="1"/>
    <col min="10" max="11" width="20.6640625" bestFit="1" customWidth="1"/>
  </cols>
  <sheetData>
    <row r="1" spans="1:11" x14ac:dyDescent="0.3">
      <c r="A1" s="84" t="s">
        <v>89</v>
      </c>
      <c r="B1" s="84"/>
      <c r="C1" s="84"/>
      <c r="D1" s="84"/>
      <c r="E1" s="84"/>
      <c r="F1" s="84"/>
    </row>
    <row r="2" spans="1:11" x14ac:dyDescent="0.3">
      <c r="A2" s="84"/>
      <c r="B2" s="84"/>
      <c r="C2" s="84"/>
      <c r="D2" s="84"/>
      <c r="E2" s="84"/>
      <c r="F2" s="84"/>
    </row>
    <row r="3" spans="1:11" x14ac:dyDescent="0.3">
      <c r="A3" s="84"/>
      <c r="B3" s="84"/>
      <c r="C3" s="84"/>
      <c r="D3" s="84"/>
      <c r="E3" s="84"/>
      <c r="F3" s="84"/>
    </row>
    <row r="4" spans="1:11" x14ac:dyDescent="0.3">
      <c r="A4" s="84"/>
      <c r="B4" s="84"/>
      <c r="C4" s="84"/>
      <c r="D4" s="84"/>
      <c r="E4" s="84"/>
      <c r="F4" s="84"/>
      <c r="H4" s="29" t="s">
        <v>0</v>
      </c>
      <c r="I4" s="29" t="s">
        <v>95</v>
      </c>
      <c r="J4" s="29" t="s">
        <v>96</v>
      </c>
      <c r="K4" s="29" t="s">
        <v>97</v>
      </c>
    </row>
    <row r="5" spans="1:11" x14ac:dyDescent="0.3">
      <c r="H5" s="2" t="s">
        <v>30</v>
      </c>
      <c r="I5" s="63">
        <f>(GETPIVOTDATA("[Measures].[Average of Food &amp; Beverages]",$A$22,"[Range].[Sector]","[Range].[Sector].&amp;[Rural]")-GETPIVOTDATA("[Measures].[Average of Food &amp; Beverages]",$A$11,"[Range].[Sector]","[Range].[Sector].&amp;[Rural]"))/GETPIVOTDATA("[Measures].[Average of Food &amp; Beverages]",$A$11,"[Range].[Sector]","[Range].[Sector].&amp;[Rural]")</f>
        <v>7.4960665318048791E-2</v>
      </c>
      <c r="J5" s="63">
        <f>(GETPIVOTDATA("[Measures].[Average of Health]",$A$22,"[Range].[Sector]","[Range].[Sector].&amp;[Rural]")-GETPIVOTDATA("[Measures].[Average of Health]",$A$11,"[Range].[Sector]","[Range].[Sector].&amp;[Rural]"))/GETPIVOTDATA("[Measures].[Average of Health]",$A$11,"[Range].[Sector]","[Range].[Sector].&amp;[Rural]")</f>
        <v>5.7916861279775696E-2</v>
      </c>
      <c r="K5" s="63">
        <f>(GETPIVOTDATA("[Measures].[Average of Essential Service]",$A$22,"[Range].[Sector]","[Range].[Sector].&amp;[Rural]")-GETPIVOTDATA("[Measures].[Average of Essential Service]",$A$11,"[Range].[Sector]","[Range].[Sector].&amp;[Rural]"))/GETPIVOTDATA("[Measures].[Average of Essential Service]",$A$11,"[Range].[Sector]","[Range].[Sector].&amp;[Rural]")</f>
        <v>2.7942794279427918E-2</v>
      </c>
    </row>
    <row r="6" spans="1:11" ht="15.6" x14ac:dyDescent="0.3">
      <c r="A6" s="28" t="s">
        <v>93</v>
      </c>
      <c r="H6" s="2" t="s">
        <v>34</v>
      </c>
      <c r="I6" s="63">
        <f>(GETPIVOTDATA("[Measures].[Average of Food &amp; Beverages]",$A$22,"[Range].[Sector]","[Range].[Sector].&amp;[Rural+Urban]")-GETPIVOTDATA("[Measures].[Average of Food &amp; Beverages]",$A$11,"[Range].[Sector]","[Range].[Sector].&amp;[Rural+Urban]"))/GETPIVOTDATA("[Measures].[Average of Food &amp; Beverages]",$A$11,"[Range].[Sector]","[Range].[Sector].&amp;[Rural+Urban]")</f>
        <v>7.4304620906235977E-2</v>
      </c>
      <c r="J6" s="63">
        <f>(GETPIVOTDATA("[Measures].[Average of Health]",$A$22,"[Range].[Sector]","[Range].[Sector].&amp;[Rural+Urban]")-GETPIVOTDATA("[Measures].[Average of Health]",$A$11,"[Range].[Sector]","[Range].[Sector].&amp;[Rural+Urban]"))/GETPIVOTDATA("[Measures].[Average of Health]",$A$11,"[Range].[Sector]","[Range].[Sector].&amp;[Rural+Urban]")</f>
        <v>5.7272945123412501E-2</v>
      </c>
      <c r="K6" s="63">
        <f>(GETPIVOTDATA("[Measures].[Average of Essential Service]",$A$22,"[Range].[Sector]","[Range].[Sector].&amp;[Rural+Urban]")-GETPIVOTDATA("[Measures].[Average of Essential Service]",$A$11,"[Range].[Sector]","[Range].[Sector].&amp;[Rural+Urban]"))/GETPIVOTDATA("[Measures].[Average of Essential Service]",$A$11,"[Range].[Sector]","[Range].[Sector].&amp;[Rural+Urban]")</f>
        <v>3.1369893929135584E-2</v>
      </c>
    </row>
    <row r="7" spans="1:11" x14ac:dyDescent="0.3">
      <c r="H7" s="2" t="s">
        <v>33</v>
      </c>
      <c r="I7" s="63">
        <f>(GETPIVOTDATA("[Measures].[Average of Food &amp; Beverages]",$A$22,"[Range].[Sector]","[Range].[Sector].&amp;[Urban]")-GETPIVOTDATA("[Measures].[Average of Food &amp; Beverages]",$A$11,"[Range].[Sector]","[Range].[Sector].&amp;[Urban]"))/GETPIVOTDATA("[Measures].[Average of Food &amp; Beverages]",$A$11,"[Range].[Sector]","[Range].[Sector].&amp;[Urban]")</f>
        <v>7.2660304704503617E-2</v>
      </c>
      <c r="J7" s="63">
        <f>(GETPIVOTDATA("[Measures].[Average of Health]",$A$22,"[Range].[Sector]","[Range].[Sector].&amp;[Urban]")-GETPIVOTDATA("[Measures].[Average of Health]",$A$11,"[Range].[Sector]","[Range].[Sector].&amp;[Urban]"))/GETPIVOTDATA("[Measures].[Average of Health]",$A$11,"[Range].[Sector]","[Range].[Sector].&amp;[Urban]")</f>
        <v>5.8067704472448731E-2</v>
      </c>
      <c r="K7" s="63">
        <f>(GETPIVOTDATA("[Measures].[Average of Essential Service]",$A$22,"[Range].[Sector]","[Range].[Sector].&amp;[Urban]")-GETPIVOTDATA("[Measures].[Average of Essential Service]",$A$11,"[Range].[Sector]","[Range].[Sector].&amp;[Urban]"))/GETPIVOTDATA("[Measures].[Average of Essential Service]",$A$11,"[Range].[Sector]","[Range].[Sector].&amp;[Urban]")</f>
        <v>3.5375722543352625E-2</v>
      </c>
    </row>
    <row r="8" spans="1:11" x14ac:dyDescent="0.3">
      <c r="A8" s="25" t="s">
        <v>1</v>
      </c>
      <c r="B8" s="2" t="s" vm="2">
        <v>92</v>
      </c>
    </row>
    <row r="9" spans="1:11" x14ac:dyDescent="0.3">
      <c r="A9" s="25" t="s">
        <v>2</v>
      </c>
      <c r="B9" s="2" t="s" vm="3">
        <v>36</v>
      </c>
    </row>
    <row r="11" spans="1:11" x14ac:dyDescent="0.3">
      <c r="A11" s="25" t="s">
        <v>90</v>
      </c>
      <c r="B11" s="2" t="s">
        <v>54</v>
      </c>
      <c r="C11" s="2" t="s">
        <v>23</v>
      </c>
      <c r="D11" s="2" t="s">
        <v>52</v>
      </c>
    </row>
    <row r="12" spans="1:11" x14ac:dyDescent="0.3">
      <c r="A12" s="2" t="s">
        <v>30</v>
      </c>
      <c r="B12" s="2">
        <v>454.5</v>
      </c>
      <c r="C12" s="2">
        <v>428.20000000000005</v>
      </c>
      <c r="D12" s="2">
        <v>1779.6000000000001</v>
      </c>
    </row>
    <row r="13" spans="1:11" x14ac:dyDescent="0.3">
      <c r="A13" s="2" t="s">
        <v>34</v>
      </c>
      <c r="B13" s="2">
        <v>443.1</v>
      </c>
      <c r="C13" s="2">
        <v>417.29999999999995</v>
      </c>
      <c r="D13" s="2">
        <v>1783.2</v>
      </c>
    </row>
    <row r="14" spans="1:11" x14ac:dyDescent="0.3">
      <c r="A14" s="2" t="s">
        <v>33</v>
      </c>
      <c r="B14" s="2">
        <v>432.5</v>
      </c>
      <c r="C14" s="2">
        <v>404.7</v>
      </c>
      <c r="D14" s="2">
        <v>1791.9</v>
      </c>
    </row>
    <row r="15" spans="1:11" x14ac:dyDescent="0.3">
      <c r="A15" s="2" t="s">
        <v>65</v>
      </c>
      <c r="B15" s="26">
        <v>443.36666666666662</v>
      </c>
      <c r="C15" s="26">
        <v>416.73333333333335</v>
      </c>
      <c r="D15" s="26">
        <v>1784.9000000000003</v>
      </c>
    </row>
    <row r="16" spans="1:11" x14ac:dyDescent="0.3">
      <c r="A16" s="11"/>
      <c r="B16" s="27"/>
      <c r="C16" s="27"/>
      <c r="D16" s="27"/>
    </row>
    <row r="17" spans="1:4" ht="15.6" x14ac:dyDescent="0.3">
      <c r="A17" s="28" t="s">
        <v>94</v>
      </c>
    </row>
    <row r="18" spans="1:4" x14ac:dyDescent="0.3">
      <c r="D18" s="35"/>
    </row>
    <row r="19" spans="1:4" x14ac:dyDescent="0.3">
      <c r="A19" s="25" t="s">
        <v>1</v>
      </c>
      <c r="B19" s="2" t="s" vm="1">
        <v>91</v>
      </c>
    </row>
    <row r="20" spans="1:4" x14ac:dyDescent="0.3">
      <c r="A20" s="25" t="s">
        <v>2</v>
      </c>
      <c r="B20" s="2" t="s" vm="3">
        <v>36</v>
      </c>
    </row>
    <row r="22" spans="1:4" x14ac:dyDescent="0.3">
      <c r="A22" s="25" t="s">
        <v>90</v>
      </c>
      <c r="B22" s="2" t="s">
        <v>54</v>
      </c>
      <c r="C22" s="2" t="s">
        <v>23</v>
      </c>
      <c r="D22" s="2" t="s">
        <v>52</v>
      </c>
    </row>
    <row r="23" spans="1:4" x14ac:dyDescent="0.3">
      <c r="A23" s="2" t="s">
        <v>30</v>
      </c>
      <c r="B23" s="2">
        <v>467.2</v>
      </c>
      <c r="C23" s="2">
        <v>453</v>
      </c>
      <c r="D23" s="2">
        <v>1912.9999999999998</v>
      </c>
    </row>
    <row r="24" spans="1:4" x14ac:dyDescent="0.3">
      <c r="A24" s="2" t="s">
        <v>34</v>
      </c>
      <c r="B24" s="2">
        <v>457</v>
      </c>
      <c r="C24" s="2">
        <v>441.2</v>
      </c>
      <c r="D24" s="2">
        <v>1915.7</v>
      </c>
    </row>
    <row r="25" spans="1:4" x14ac:dyDescent="0.3">
      <c r="A25" s="2" t="s">
        <v>33</v>
      </c>
      <c r="B25" s="2">
        <v>447.8</v>
      </c>
      <c r="C25" s="2">
        <v>428.2</v>
      </c>
      <c r="D25" s="2">
        <v>1922.1000000000001</v>
      </c>
    </row>
    <row r="26" spans="1:4" x14ac:dyDescent="0.3">
      <c r="A26" s="2" t="s">
        <v>65</v>
      </c>
      <c r="B26" s="26">
        <v>457.33333333333331</v>
      </c>
      <c r="C26" s="26">
        <v>440.8</v>
      </c>
      <c r="D26" s="26">
        <v>1916.9333333333334</v>
      </c>
    </row>
  </sheetData>
  <mergeCells count="1">
    <mergeCell ref="A1:F4"/>
  </mergeCells>
  <pageMargins left="0.7" right="0.7" top="0.75" bottom="0.75" header="0.3" footer="0.3"/>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0A8D1-8D1F-4717-AB07-AD645386CAEC}">
  <dimension ref="A1:A7"/>
  <sheetViews>
    <sheetView showGridLines="0" workbookViewId="0">
      <selection activeCell="H10" sqref="A1:XFD1048576"/>
    </sheetView>
  </sheetViews>
  <sheetFormatPr defaultRowHeight="14.4" x14ac:dyDescent="0.3"/>
  <sheetData>
    <row r="1" spans="1:1" x14ac:dyDescent="0.3">
      <c r="A1" t="s">
        <v>190</v>
      </c>
    </row>
    <row r="3" spans="1:1" x14ac:dyDescent="0.3">
      <c r="A3" s="61" t="s">
        <v>191</v>
      </c>
    </row>
    <row r="4" spans="1:1" x14ac:dyDescent="0.3">
      <c r="A4" s="61" t="s">
        <v>192</v>
      </c>
    </row>
    <row r="5" spans="1:1" x14ac:dyDescent="0.3">
      <c r="A5" s="61" t="s">
        <v>193</v>
      </c>
    </row>
    <row r="6" spans="1:1" x14ac:dyDescent="0.3">
      <c r="A6" s="61" t="s">
        <v>194</v>
      </c>
    </row>
    <row r="7" spans="1:1" x14ac:dyDescent="0.3">
      <c r="A7" s="61" t="s">
        <v>195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12A33-6D70-4C26-87C2-3E89CA128F63}">
  <dimension ref="A1:AE63"/>
  <sheetViews>
    <sheetView showGridLines="0" tabSelected="1" topLeftCell="A43" zoomScale="107" zoomScaleNormal="107" workbookViewId="0">
      <selection activeCell="G64" sqref="G64"/>
    </sheetView>
  </sheetViews>
  <sheetFormatPr defaultRowHeight="14.4" x14ac:dyDescent="0.3"/>
  <cols>
    <col min="2" max="2" width="50.44140625" bestFit="1" customWidth="1"/>
    <col min="3" max="3" width="17.6640625" customWidth="1"/>
    <col min="4" max="4" width="12" bestFit="1" customWidth="1"/>
    <col min="5" max="5" width="18.21875" bestFit="1" customWidth="1"/>
    <col min="6" max="6" width="11.21875" bestFit="1" customWidth="1"/>
    <col min="8" max="8" width="14.88671875" bestFit="1" customWidth="1"/>
    <col min="9" max="9" width="10.5546875" bestFit="1" customWidth="1"/>
    <col min="11" max="11" width="10.5546875" bestFit="1" customWidth="1"/>
    <col min="12" max="12" width="17.44140625" bestFit="1" customWidth="1"/>
    <col min="13" max="13" width="21.109375" bestFit="1" customWidth="1"/>
    <col min="15" max="15" width="23" bestFit="1" customWidth="1"/>
    <col min="16" max="16" width="34" bestFit="1" customWidth="1"/>
    <col min="17" max="17" width="17.33203125" bestFit="1" customWidth="1"/>
    <col min="18" max="18" width="25.21875" bestFit="1" customWidth="1"/>
    <col min="19" max="19" width="8.33203125" bestFit="1" customWidth="1"/>
    <col min="20" max="20" width="9.21875" bestFit="1" customWidth="1"/>
    <col min="21" max="21" width="19.21875" bestFit="1" customWidth="1"/>
    <col min="23" max="23" width="11.5546875" bestFit="1" customWidth="1"/>
    <col min="24" max="24" width="27" bestFit="1" customWidth="1"/>
    <col min="26" max="26" width="26.109375" bestFit="1" customWidth="1"/>
    <col min="27" max="27" width="23.44140625" bestFit="1" customWidth="1"/>
    <col min="28" max="28" width="9.77734375" bestFit="1" customWidth="1"/>
    <col min="29" max="29" width="22.109375" bestFit="1" customWidth="1"/>
    <col min="30" max="30" width="13.21875" bestFit="1" customWidth="1"/>
    <col min="31" max="31" width="13.109375" bestFit="1" customWidth="1"/>
  </cols>
  <sheetData>
    <row r="1" spans="1:31" ht="4.8" customHeight="1" x14ac:dyDescent="0.3">
      <c r="A1" s="85" t="s">
        <v>98</v>
      </c>
      <c r="B1" s="85"/>
      <c r="C1" s="85"/>
      <c r="D1" s="85"/>
      <c r="E1" s="85"/>
      <c r="F1" s="85"/>
      <c r="G1" s="85"/>
      <c r="H1" s="85"/>
      <c r="I1" s="85"/>
      <c r="J1" s="85"/>
      <c r="K1" s="85"/>
      <c r="L1" s="85"/>
      <c r="M1" s="85"/>
      <c r="N1" s="85"/>
      <c r="O1" s="85"/>
    </row>
    <row r="2" spans="1:31" x14ac:dyDescent="0.3">
      <c r="A2" s="85"/>
      <c r="B2" s="85"/>
      <c r="C2" s="85"/>
      <c r="D2" s="85"/>
      <c r="E2" s="85"/>
      <c r="F2" s="85"/>
      <c r="G2" s="85"/>
      <c r="H2" s="85"/>
      <c r="I2" s="85"/>
      <c r="J2" s="85"/>
      <c r="K2" s="85"/>
      <c r="L2" s="85"/>
      <c r="M2" s="85"/>
      <c r="N2" s="85"/>
      <c r="O2" s="85"/>
    </row>
    <row r="3" spans="1:31" x14ac:dyDescent="0.3">
      <c r="A3" s="85"/>
      <c r="B3" s="85"/>
      <c r="C3" s="85"/>
      <c r="D3" s="85"/>
      <c r="E3" s="85"/>
      <c r="F3" s="85"/>
      <c r="G3" s="85"/>
      <c r="H3" s="85"/>
      <c r="I3" s="85"/>
      <c r="J3" s="85"/>
      <c r="K3" s="85"/>
      <c r="L3" s="85"/>
      <c r="M3" s="85"/>
      <c r="N3" s="85"/>
      <c r="O3" s="85"/>
    </row>
    <row r="4" spans="1:31" x14ac:dyDescent="0.3">
      <c r="A4" s="85"/>
      <c r="B4" s="85"/>
      <c r="C4" s="85"/>
      <c r="D4" s="85"/>
      <c r="E4" s="85"/>
      <c r="F4" s="85"/>
      <c r="G4" s="85"/>
      <c r="H4" s="85"/>
      <c r="I4" s="85"/>
      <c r="J4" s="85"/>
      <c r="K4" s="85"/>
      <c r="L4" s="85"/>
      <c r="M4" s="85"/>
      <c r="N4" s="85"/>
      <c r="O4" s="85"/>
    </row>
    <row r="5" spans="1:31" x14ac:dyDescent="0.3">
      <c r="A5" s="85"/>
      <c r="B5" s="85"/>
      <c r="C5" s="85"/>
      <c r="D5" s="85"/>
      <c r="E5" s="85"/>
      <c r="F5" s="85"/>
      <c r="G5" s="85"/>
      <c r="H5" s="85"/>
      <c r="I5" s="85"/>
      <c r="J5" s="85"/>
      <c r="K5" s="85"/>
      <c r="L5" s="85"/>
      <c r="M5" s="85"/>
      <c r="N5" s="85"/>
      <c r="O5" s="85"/>
    </row>
    <row r="6" spans="1:31" ht="9" customHeight="1" x14ac:dyDescent="0.3">
      <c r="A6" s="85"/>
      <c r="B6" s="85"/>
      <c r="C6" s="85"/>
      <c r="D6" s="85"/>
      <c r="E6" s="85"/>
      <c r="F6" s="85"/>
      <c r="G6" s="85"/>
      <c r="H6" s="85"/>
      <c r="I6" s="85"/>
      <c r="J6" s="85"/>
      <c r="K6" s="85"/>
      <c r="L6" s="85"/>
      <c r="M6" s="85"/>
      <c r="N6" s="85"/>
      <c r="O6" s="85"/>
    </row>
    <row r="7" spans="1:31" ht="6" hidden="1" customHeight="1" x14ac:dyDescent="0.3">
      <c r="A7" s="85"/>
      <c r="B7" s="85"/>
      <c r="C7" s="85"/>
      <c r="D7" s="85"/>
      <c r="E7" s="85"/>
      <c r="F7" s="85"/>
      <c r="G7" s="85"/>
      <c r="H7" s="85"/>
      <c r="I7" s="85"/>
      <c r="J7" s="85"/>
      <c r="K7" s="85"/>
      <c r="L7" s="85"/>
      <c r="M7" s="85"/>
      <c r="N7" s="85"/>
      <c r="O7" s="85"/>
    </row>
    <row r="8" spans="1:31" ht="15" thickBot="1" x14ac:dyDescent="0.35"/>
    <row r="9" spans="1:31" x14ac:dyDescent="0.3">
      <c r="A9" s="30" t="s">
        <v>2</v>
      </c>
      <c r="B9" s="30" t="s">
        <v>99</v>
      </c>
      <c r="D9" s="30" t="s">
        <v>0</v>
      </c>
      <c r="E9" s="31" t="s">
        <v>100</v>
      </c>
      <c r="F9" s="31" t="s">
        <v>101</v>
      </c>
      <c r="G9" s="31" t="s">
        <v>5</v>
      </c>
      <c r="H9" s="31" t="s">
        <v>102</v>
      </c>
      <c r="I9" s="31" t="s">
        <v>103</v>
      </c>
      <c r="J9" s="31" t="s">
        <v>8</v>
      </c>
      <c r="K9" s="31" t="s">
        <v>9</v>
      </c>
      <c r="L9" s="31" t="s">
        <v>104</v>
      </c>
      <c r="M9" s="31" t="s">
        <v>105</v>
      </c>
      <c r="N9" s="31" t="s">
        <v>12</v>
      </c>
      <c r="O9" s="31" t="s">
        <v>106</v>
      </c>
      <c r="P9" s="31" t="s">
        <v>107</v>
      </c>
      <c r="Q9" s="31" t="s">
        <v>52</v>
      </c>
      <c r="R9" s="31" t="s">
        <v>108</v>
      </c>
      <c r="S9" s="31" t="s">
        <v>17</v>
      </c>
      <c r="T9" s="31" t="s">
        <v>18</v>
      </c>
      <c r="U9" s="31" t="s">
        <v>51</v>
      </c>
      <c r="V9" s="31" t="s">
        <v>20</v>
      </c>
      <c r="W9" s="31" t="s">
        <v>109</v>
      </c>
      <c r="X9" s="31" t="s">
        <v>110</v>
      </c>
      <c r="Y9" s="31" t="s">
        <v>23</v>
      </c>
      <c r="Z9" s="31" t="s">
        <v>111</v>
      </c>
      <c r="AA9" s="31" t="s">
        <v>112</v>
      </c>
      <c r="AB9" s="31" t="s">
        <v>26</v>
      </c>
      <c r="AC9" s="31" t="s">
        <v>113</v>
      </c>
      <c r="AD9" s="31" t="s">
        <v>28</v>
      </c>
      <c r="AE9" s="32" t="s">
        <v>64</v>
      </c>
    </row>
    <row r="10" spans="1:31" x14ac:dyDescent="0.3">
      <c r="A10" s="17">
        <v>44348</v>
      </c>
      <c r="B10" s="4">
        <v>61073.298999169296</v>
      </c>
      <c r="D10" s="3" t="s">
        <v>34</v>
      </c>
      <c r="E10" s="2">
        <v>146.69999999999999</v>
      </c>
      <c r="F10" s="2">
        <v>202</v>
      </c>
      <c r="G10" s="2">
        <v>180.7</v>
      </c>
      <c r="H10" s="2">
        <v>156.19999999999999</v>
      </c>
      <c r="I10" s="2">
        <f t="shared" ref="I10:I33" si="0">IF(OR(H10="NA",  H10 = "-"),AVERAGE(H11:H12),H10)</f>
        <v>156.19999999999999</v>
      </c>
      <c r="J10" s="2">
        <v>164.6</v>
      </c>
      <c r="K10" s="2">
        <v>155.4</v>
      </c>
      <c r="L10" s="2">
        <v>166</v>
      </c>
      <c r="M10" s="2">
        <v>115.1</v>
      </c>
      <c r="N10" s="2">
        <v>168.5</v>
      </c>
      <c r="O10" s="2">
        <v>160</v>
      </c>
      <c r="P10" s="2">
        <v>172.4</v>
      </c>
      <c r="Q10" s="2">
        <v>162.6</v>
      </c>
      <c r="R10" s="2">
        <v>190.8</v>
      </c>
      <c r="S10" s="2">
        <v>162.19999999999999</v>
      </c>
      <c r="T10" s="2">
        <v>151.80000000000001</v>
      </c>
      <c r="U10" s="2">
        <v>160.69999999999999</v>
      </c>
      <c r="V10" s="2">
        <v>160.5</v>
      </c>
      <c r="W10" s="2">
        <v>159.80000000000001</v>
      </c>
      <c r="X10" s="2">
        <v>154.80000000000001</v>
      </c>
      <c r="Y10" s="2">
        <v>166.3</v>
      </c>
      <c r="Z10" s="2">
        <v>150.69999999999999</v>
      </c>
      <c r="AA10" s="2">
        <v>154.9</v>
      </c>
      <c r="AB10" s="2">
        <v>161.69999999999999</v>
      </c>
      <c r="AC10" s="2">
        <v>158.80000000000001</v>
      </c>
      <c r="AD10" s="2">
        <v>157.6</v>
      </c>
      <c r="AE10" s="4">
        <v>161.30000000000001</v>
      </c>
    </row>
    <row r="11" spans="1:31" x14ac:dyDescent="0.3">
      <c r="A11" s="17">
        <v>44378</v>
      </c>
      <c r="B11" s="4">
        <v>59460.950438057756</v>
      </c>
      <c r="D11" s="3" t="s">
        <v>34</v>
      </c>
      <c r="E11" s="2">
        <v>146.4</v>
      </c>
      <c r="F11" s="2">
        <v>206.8</v>
      </c>
      <c r="G11" s="2">
        <v>182.2</v>
      </c>
      <c r="H11" s="2">
        <v>157.5</v>
      </c>
      <c r="I11" s="2">
        <f t="shared" si="0"/>
        <v>157.5</v>
      </c>
      <c r="J11" s="2">
        <v>163.9</v>
      </c>
      <c r="K11" s="2">
        <v>164.2</v>
      </c>
      <c r="L11" s="2">
        <v>164</v>
      </c>
      <c r="M11" s="2">
        <v>114.5</v>
      </c>
      <c r="N11" s="2">
        <v>168.3</v>
      </c>
      <c r="O11" s="2">
        <v>160.9</v>
      </c>
      <c r="P11" s="2">
        <v>172.2</v>
      </c>
      <c r="Q11" s="2">
        <v>164</v>
      </c>
      <c r="R11" s="2">
        <v>191.2</v>
      </c>
      <c r="S11" s="2">
        <v>162.80000000000001</v>
      </c>
      <c r="T11" s="2">
        <v>153.1</v>
      </c>
      <c r="U11" s="2">
        <v>161.4</v>
      </c>
      <c r="V11" s="2">
        <v>161.5</v>
      </c>
      <c r="W11" s="2">
        <v>160.69999999999999</v>
      </c>
      <c r="X11" s="2">
        <v>155.80000000000001</v>
      </c>
      <c r="Y11" s="2">
        <v>167</v>
      </c>
      <c r="Z11" s="2">
        <v>153.1</v>
      </c>
      <c r="AA11" s="2">
        <v>155.30000000000001</v>
      </c>
      <c r="AB11" s="2">
        <v>163.19999999999999</v>
      </c>
      <c r="AC11" s="2">
        <v>160.1</v>
      </c>
      <c r="AD11" s="2">
        <v>159</v>
      </c>
      <c r="AE11" s="4">
        <v>162.5</v>
      </c>
    </row>
    <row r="12" spans="1:31" x14ac:dyDescent="0.3">
      <c r="A12" s="17">
        <v>44409</v>
      </c>
      <c r="B12" s="4">
        <v>67310.659830633638</v>
      </c>
      <c r="D12" s="3" t="s">
        <v>34</v>
      </c>
      <c r="E12" s="2">
        <v>146.6</v>
      </c>
      <c r="F12" s="2">
        <v>204</v>
      </c>
      <c r="G12" s="2">
        <v>172.8</v>
      </c>
      <c r="H12" s="2">
        <v>158.4</v>
      </c>
      <c r="I12" s="2">
        <f t="shared" si="0"/>
        <v>158.4</v>
      </c>
      <c r="J12" s="2">
        <v>156.80000000000001</v>
      </c>
      <c r="K12" s="2">
        <v>162.19999999999999</v>
      </c>
      <c r="L12" s="2">
        <v>164.1</v>
      </c>
      <c r="M12" s="2">
        <v>119.7</v>
      </c>
      <c r="N12" s="2">
        <v>168.8</v>
      </c>
      <c r="O12" s="2">
        <v>162.69999999999999</v>
      </c>
      <c r="P12" s="2">
        <v>173.9</v>
      </c>
      <c r="Q12" s="2">
        <v>164</v>
      </c>
      <c r="R12" s="2">
        <v>192.1</v>
      </c>
      <c r="S12" s="2">
        <v>164.5</v>
      </c>
      <c r="T12" s="2">
        <v>155.30000000000001</v>
      </c>
      <c r="U12" s="2">
        <v>163.19999999999999</v>
      </c>
      <c r="V12" s="2">
        <v>162.1</v>
      </c>
      <c r="W12" s="2">
        <v>162.6</v>
      </c>
      <c r="X12" s="2">
        <v>157.5</v>
      </c>
      <c r="Y12" s="2">
        <v>168.4</v>
      </c>
      <c r="Z12" s="2">
        <v>154</v>
      </c>
      <c r="AA12" s="2">
        <v>157.6</v>
      </c>
      <c r="AB12" s="2">
        <v>163.80000000000001</v>
      </c>
      <c r="AC12" s="2">
        <v>160</v>
      </c>
      <c r="AD12" s="2">
        <v>160</v>
      </c>
      <c r="AE12" s="4">
        <v>163.19999999999999</v>
      </c>
    </row>
    <row r="13" spans="1:31" x14ac:dyDescent="0.3">
      <c r="A13" s="17">
        <v>44440</v>
      </c>
      <c r="B13" s="4">
        <v>69109.876194440018</v>
      </c>
      <c r="D13" s="3" t="s">
        <v>34</v>
      </c>
      <c r="E13" s="2">
        <v>146.6</v>
      </c>
      <c r="F13" s="2">
        <v>204</v>
      </c>
      <c r="G13" s="2">
        <v>172.8</v>
      </c>
      <c r="H13" s="2">
        <v>158.4</v>
      </c>
      <c r="I13" s="2">
        <f t="shared" si="0"/>
        <v>158.4</v>
      </c>
      <c r="J13" s="2">
        <v>156.69999999999999</v>
      </c>
      <c r="K13" s="2">
        <v>162.30000000000001</v>
      </c>
      <c r="L13" s="2">
        <v>164.1</v>
      </c>
      <c r="M13" s="2">
        <v>119.7</v>
      </c>
      <c r="N13" s="2">
        <v>168.8</v>
      </c>
      <c r="O13" s="2">
        <v>162.69999999999999</v>
      </c>
      <c r="P13" s="2">
        <v>173.9</v>
      </c>
      <c r="Q13" s="2">
        <v>164</v>
      </c>
      <c r="R13" s="2">
        <v>192.1</v>
      </c>
      <c r="S13" s="2">
        <v>164.6</v>
      </c>
      <c r="T13" s="2">
        <v>155.30000000000001</v>
      </c>
      <c r="U13" s="2">
        <v>163.30000000000001</v>
      </c>
      <c r="V13" s="2">
        <v>162.1</v>
      </c>
      <c r="W13" s="2">
        <v>162.6</v>
      </c>
      <c r="X13" s="2">
        <v>157.5</v>
      </c>
      <c r="Y13" s="2">
        <v>168.4</v>
      </c>
      <c r="Z13" s="2">
        <v>154</v>
      </c>
      <c r="AA13" s="2">
        <v>157.69999999999999</v>
      </c>
      <c r="AB13" s="2">
        <v>163.69999999999999</v>
      </c>
      <c r="AC13" s="2">
        <v>160</v>
      </c>
      <c r="AD13" s="2">
        <v>160</v>
      </c>
      <c r="AE13" s="4">
        <v>163.19999999999999</v>
      </c>
    </row>
    <row r="14" spans="1:31" x14ac:dyDescent="0.3">
      <c r="A14" s="17">
        <v>44470</v>
      </c>
      <c r="B14" s="4">
        <v>72054.19693085934</v>
      </c>
      <c r="D14" s="3" t="s">
        <v>34</v>
      </c>
      <c r="E14" s="2">
        <v>147.4</v>
      </c>
      <c r="F14" s="2">
        <v>204.6</v>
      </c>
      <c r="G14" s="2">
        <v>171.2</v>
      </c>
      <c r="H14" s="2">
        <v>158.69999999999999</v>
      </c>
      <c r="I14" s="2">
        <f t="shared" si="0"/>
        <v>158.69999999999999</v>
      </c>
      <c r="J14" s="2">
        <v>155.69999999999999</v>
      </c>
      <c r="K14" s="2">
        <v>185.3</v>
      </c>
      <c r="L14" s="2">
        <v>165.2</v>
      </c>
      <c r="M14" s="2">
        <v>121.9</v>
      </c>
      <c r="N14" s="2">
        <v>169.3</v>
      </c>
      <c r="O14" s="2">
        <v>163.19999999999999</v>
      </c>
      <c r="P14" s="2">
        <v>174.7</v>
      </c>
      <c r="Q14" s="2">
        <v>167.7</v>
      </c>
      <c r="R14" s="2">
        <v>192.7</v>
      </c>
      <c r="S14" s="2">
        <v>165.7</v>
      </c>
      <c r="T14" s="2">
        <v>156.30000000000001</v>
      </c>
      <c r="U14" s="2">
        <v>164.3</v>
      </c>
      <c r="V14" s="2">
        <v>163.6</v>
      </c>
      <c r="W14" s="2">
        <v>164.2</v>
      </c>
      <c r="X14" s="2">
        <v>158.4</v>
      </c>
      <c r="Y14" s="2">
        <v>169.1</v>
      </c>
      <c r="Z14" s="2">
        <v>155.69999999999999</v>
      </c>
      <c r="AA14" s="2">
        <v>158.6</v>
      </c>
      <c r="AB14" s="2">
        <v>163.9</v>
      </c>
      <c r="AC14" s="2">
        <v>160.80000000000001</v>
      </c>
      <c r="AD14" s="2">
        <v>161</v>
      </c>
      <c r="AE14" s="4">
        <v>165.5</v>
      </c>
    </row>
    <row r="15" spans="1:31" x14ac:dyDescent="0.3">
      <c r="A15" s="17">
        <v>44501</v>
      </c>
      <c r="B15" s="4">
        <v>79009.388695268004</v>
      </c>
      <c r="D15" s="3" t="s">
        <v>34</v>
      </c>
      <c r="E15" s="2">
        <v>148.19999999999999</v>
      </c>
      <c r="F15" s="2">
        <v>201.6</v>
      </c>
      <c r="G15" s="2">
        <v>173</v>
      </c>
      <c r="H15" s="2">
        <v>159.30000000000001</v>
      </c>
      <c r="I15" s="2">
        <f t="shared" si="0"/>
        <v>159.30000000000001</v>
      </c>
      <c r="J15" s="2">
        <v>156.5</v>
      </c>
      <c r="K15" s="2">
        <v>199.2</v>
      </c>
      <c r="L15" s="2">
        <v>165.3</v>
      </c>
      <c r="M15" s="2">
        <v>122.4</v>
      </c>
      <c r="N15" s="2">
        <v>169.6</v>
      </c>
      <c r="O15" s="2">
        <v>163.69999999999999</v>
      </c>
      <c r="P15" s="2">
        <v>175.5</v>
      </c>
      <c r="Q15" s="2">
        <v>169.7</v>
      </c>
      <c r="R15" s="2">
        <v>192.9</v>
      </c>
      <c r="S15" s="2">
        <v>167.2</v>
      </c>
      <c r="T15" s="2">
        <v>157.4</v>
      </c>
      <c r="U15" s="2">
        <v>165.8</v>
      </c>
      <c r="V15" s="2">
        <v>164.2</v>
      </c>
      <c r="W15" s="2">
        <v>163.9</v>
      </c>
      <c r="X15" s="2">
        <v>159.30000000000001</v>
      </c>
      <c r="Y15" s="2">
        <v>169.9</v>
      </c>
      <c r="Z15" s="2">
        <v>154.80000000000001</v>
      </c>
      <c r="AA15" s="2">
        <v>159.80000000000001</v>
      </c>
      <c r="AB15" s="2">
        <v>164.3</v>
      </c>
      <c r="AC15" s="2">
        <v>162.19999999999999</v>
      </c>
      <c r="AD15" s="2">
        <v>161.4</v>
      </c>
      <c r="AE15" s="4">
        <v>166.7</v>
      </c>
    </row>
    <row r="16" spans="1:31" x14ac:dyDescent="0.3">
      <c r="A16" s="17">
        <v>44531</v>
      </c>
      <c r="B16" s="4">
        <v>81771.141778992853</v>
      </c>
      <c r="D16" s="3" t="s">
        <v>34</v>
      </c>
      <c r="E16" s="2">
        <v>148.69999999999999</v>
      </c>
      <c r="F16" s="2">
        <v>198.8</v>
      </c>
      <c r="G16" s="2">
        <v>177.9</v>
      </c>
      <c r="H16" s="2">
        <v>159.9</v>
      </c>
      <c r="I16" s="2">
        <f t="shared" si="0"/>
        <v>159.9</v>
      </c>
      <c r="J16" s="2">
        <v>154.9</v>
      </c>
      <c r="K16" s="2">
        <v>188.3</v>
      </c>
      <c r="L16" s="2">
        <v>164.4</v>
      </c>
      <c r="M16" s="2">
        <v>121</v>
      </c>
      <c r="N16" s="2">
        <v>170.5</v>
      </c>
      <c r="O16" s="2">
        <v>164.2</v>
      </c>
      <c r="P16" s="2">
        <v>176.5</v>
      </c>
      <c r="Q16" s="2">
        <v>168.2</v>
      </c>
      <c r="R16" s="2">
        <v>192.4</v>
      </c>
      <c r="S16" s="2">
        <v>168.5</v>
      </c>
      <c r="T16" s="2">
        <v>158.69999999999999</v>
      </c>
      <c r="U16" s="2">
        <v>167</v>
      </c>
      <c r="V16" s="2">
        <v>163.4</v>
      </c>
      <c r="W16" s="2">
        <v>164.1</v>
      </c>
      <c r="X16" s="2">
        <v>160.19999999999999</v>
      </c>
      <c r="Y16" s="2">
        <v>170.6</v>
      </c>
      <c r="Z16" s="2">
        <v>155.69999999999999</v>
      </c>
      <c r="AA16" s="2">
        <v>160.6</v>
      </c>
      <c r="AB16" s="2">
        <v>164.4</v>
      </c>
      <c r="AC16" s="2">
        <v>162.6</v>
      </c>
      <c r="AD16" s="2">
        <v>162</v>
      </c>
      <c r="AE16" s="4">
        <v>166.2</v>
      </c>
    </row>
    <row r="17" spans="1:31" x14ac:dyDescent="0.3">
      <c r="A17" s="17">
        <v>44562</v>
      </c>
      <c r="B17" s="4">
        <v>86692.515382787504</v>
      </c>
      <c r="D17" s="3" t="s">
        <v>34</v>
      </c>
      <c r="E17" s="2">
        <v>149.5</v>
      </c>
      <c r="F17" s="2">
        <v>198.7</v>
      </c>
      <c r="G17" s="2">
        <v>178.8</v>
      </c>
      <c r="H17" s="2">
        <v>160.5</v>
      </c>
      <c r="I17" s="2">
        <f t="shared" si="0"/>
        <v>160.5</v>
      </c>
      <c r="J17" s="2">
        <v>153.69999999999999</v>
      </c>
      <c r="K17" s="2">
        <v>174.3</v>
      </c>
      <c r="L17" s="2">
        <v>163.9</v>
      </c>
      <c r="M17" s="2">
        <v>120</v>
      </c>
      <c r="N17" s="2">
        <v>172.1</v>
      </c>
      <c r="O17" s="2">
        <v>164.3</v>
      </c>
      <c r="P17" s="2">
        <v>177.3</v>
      </c>
      <c r="Q17" s="2">
        <v>166.4</v>
      </c>
      <c r="R17" s="2">
        <v>192.2</v>
      </c>
      <c r="S17" s="2">
        <v>169.9</v>
      </c>
      <c r="T17" s="2">
        <v>160.69999999999999</v>
      </c>
      <c r="U17" s="2">
        <v>168.5</v>
      </c>
      <c r="V17" s="2">
        <v>164.5</v>
      </c>
      <c r="W17" s="2">
        <v>164.2</v>
      </c>
      <c r="X17" s="2">
        <v>161.1</v>
      </c>
      <c r="Y17" s="2">
        <v>171.4</v>
      </c>
      <c r="Z17" s="2">
        <v>156.5</v>
      </c>
      <c r="AA17" s="2">
        <v>161.19999999999999</v>
      </c>
      <c r="AB17" s="2">
        <v>164.7</v>
      </c>
      <c r="AC17" s="2">
        <v>163</v>
      </c>
      <c r="AD17" s="2">
        <v>162.69999999999999</v>
      </c>
      <c r="AE17" s="4">
        <v>165.7</v>
      </c>
    </row>
    <row r="18" spans="1:31" x14ac:dyDescent="0.3">
      <c r="A18" s="17">
        <v>44593</v>
      </c>
      <c r="B18" s="4">
        <v>87441.416368947481</v>
      </c>
      <c r="D18" s="3" t="s">
        <v>34</v>
      </c>
      <c r="E18" s="2">
        <v>150</v>
      </c>
      <c r="F18" s="2">
        <v>200.6</v>
      </c>
      <c r="G18" s="2">
        <v>175.8</v>
      </c>
      <c r="H18" s="2">
        <v>160.69999999999999</v>
      </c>
      <c r="I18" s="2">
        <f t="shared" si="0"/>
        <v>160.69999999999999</v>
      </c>
      <c r="J18" s="2">
        <v>153.69999999999999</v>
      </c>
      <c r="K18" s="2">
        <v>169.7</v>
      </c>
      <c r="L18" s="2">
        <v>163.69999999999999</v>
      </c>
      <c r="M18" s="2">
        <v>118.9</v>
      </c>
      <c r="N18" s="2">
        <v>174.3</v>
      </c>
      <c r="O18" s="2">
        <v>164.7</v>
      </c>
      <c r="P18" s="2">
        <v>178</v>
      </c>
      <c r="Q18" s="2">
        <v>166.2</v>
      </c>
      <c r="R18" s="2">
        <v>192.8</v>
      </c>
      <c r="S18" s="2">
        <v>170.8</v>
      </c>
      <c r="T18" s="2">
        <v>162.4</v>
      </c>
      <c r="U18" s="2">
        <v>169.6</v>
      </c>
      <c r="V18" s="2">
        <v>165.5</v>
      </c>
      <c r="W18" s="2">
        <v>165.7</v>
      </c>
      <c r="X18" s="2">
        <v>161.80000000000001</v>
      </c>
      <c r="Y18" s="2">
        <v>172.2</v>
      </c>
      <c r="Z18" s="2">
        <v>156.9</v>
      </c>
      <c r="AA18" s="2">
        <v>162.1</v>
      </c>
      <c r="AB18" s="2">
        <v>165.4</v>
      </c>
      <c r="AC18" s="2">
        <v>164.4</v>
      </c>
      <c r="AD18" s="2">
        <v>163.5</v>
      </c>
      <c r="AE18" s="4">
        <v>166.1</v>
      </c>
    </row>
    <row r="19" spans="1:31" x14ac:dyDescent="0.3">
      <c r="A19" s="17">
        <v>44621</v>
      </c>
      <c r="B19" s="4">
        <v>113228.86524779514</v>
      </c>
      <c r="D19" s="3" t="s">
        <v>34</v>
      </c>
      <c r="E19" s="2">
        <v>151.30000000000001</v>
      </c>
      <c r="F19" s="2">
        <v>210.7</v>
      </c>
      <c r="G19" s="2">
        <v>167.8</v>
      </c>
      <c r="H19" s="2">
        <v>162.19999999999999</v>
      </c>
      <c r="I19" s="2">
        <f t="shared" si="0"/>
        <v>162.19999999999999</v>
      </c>
      <c r="J19" s="2">
        <v>157.6</v>
      </c>
      <c r="K19" s="2">
        <v>166.9</v>
      </c>
      <c r="L19" s="2">
        <v>163.9</v>
      </c>
      <c r="M19" s="2">
        <v>118.8</v>
      </c>
      <c r="N19" s="2">
        <v>177.4</v>
      </c>
      <c r="O19" s="2">
        <v>165.3</v>
      </c>
      <c r="P19" s="2">
        <v>179.3</v>
      </c>
      <c r="Q19" s="2">
        <v>168.4</v>
      </c>
      <c r="R19" s="2">
        <v>193.7</v>
      </c>
      <c r="S19" s="2">
        <v>172.1</v>
      </c>
      <c r="T19" s="2">
        <v>164.6</v>
      </c>
      <c r="U19" s="2">
        <v>171.1</v>
      </c>
      <c r="V19" s="2">
        <v>165.3</v>
      </c>
      <c r="W19" s="2">
        <v>167.2</v>
      </c>
      <c r="X19" s="2">
        <v>162.80000000000001</v>
      </c>
      <c r="Y19" s="2">
        <v>173</v>
      </c>
      <c r="Z19" s="2">
        <v>157.9</v>
      </c>
      <c r="AA19" s="2">
        <v>163.30000000000001</v>
      </c>
      <c r="AB19" s="2">
        <v>166</v>
      </c>
      <c r="AC19" s="2">
        <v>167.2</v>
      </c>
      <c r="AD19" s="2">
        <v>164.6</v>
      </c>
      <c r="AE19" s="4">
        <v>167.7</v>
      </c>
    </row>
    <row r="20" spans="1:31" x14ac:dyDescent="0.3">
      <c r="A20" s="17">
        <v>44652</v>
      </c>
      <c r="B20" s="4">
        <v>128800.06584155018</v>
      </c>
      <c r="D20" s="3" t="s">
        <v>34</v>
      </c>
      <c r="E20" s="2">
        <v>152.9</v>
      </c>
      <c r="F20" s="2">
        <v>211.8</v>
      </c>
      <c r="G20" s="2">
        <v>164.5</v>
      </c>
      <c r="H20" s="2">
        <v>163.9</v>
      </c>
      <c r="I20" s="2">
        <f t="shared" si="0"/>
        <v>163.9</v>
      </c>
      <c r="J20" s="2">
        <v>172.6</v>
      </c>
      <c r="K20" s="2">
        <v>166.2</v>
      </c>
      <c r="L20" s="2">
        <v>164.7</v>
      </c>
      <c r="M20" s="2">
        <v>119</v>
      </c>
      <c r="N20" s="2">
        <v>181.3</v>
      </c>
      <c r="O20" s="2">
        <v>166.2</v>
      </c>
      <c r="P20" s="2">
        <v>180.9</v>
      </c>
      <c r="Q20" s="2">
        <v>170.8</v>
      </c>
      <c r="R20" s="2">
        <v>193.9</v>
      </c>
      <c r="S20" s="2">
        <v>173.9</v>
      </c>
      <c r="T20" s="2">
        <v>166.5</v>
      </c>
      <c r="U20" s="2">
        <v>172.8</v>
      </c>
      <c r="V20" s="2">
        <v>167</v>
      </c>
      <c r="W20" s="2">
        <v>172.2</v>
      </c>
      <c r="X20" s="2">
        <v>164</v>
      </c>
      <c r="Y20" s="2">
        <v>174</v>
      </c>
      <c r="Z20" s="2">
        <v>162.6</v>
      </c>
      <c r="AA20" s="2">
        <v>164.4</v>
      </c>
      <c r="AB20" s="2">
        <v>166.9</v>
      </c>
      <c r="AC20" s="2">
        <v>168.8</v>
      </c>
      <c r="AD20" s="2">
        <v>166.8</v>
      </c>
      <c r="AE20" s="4">
        <v>170.1</v>
      </c>
    </row>
    <row r="21" spans="1:31" x14ac:dyDescent="0.3">
      <c r="A21" s="17">
        <v>44682</v>
      </c>
      <c r="B21" s="4">
        <v>119633.62181054099</v>
      </c>
      <c r="D21" s="3" t="s">
        <v>34</v>
      </c>
      <c r="E21" s="2">
        <v>154.1</v>
      </c>
      <c r="F21" s="2">
        <v>217</v>
      </c>
      <c r="G21" s="2">
        <v>162.4</v>
      </c>
      <c r="H21" s="2">
        <v>164.9</v>
      </c>
      <c r="I21" s="2">
        <f t="shared" si="0"/>
        <v>164.9</v>
      </c>
      <c r="J21" s="2">
        <v>171</v>
      </c>
      <c r="K21" s="2">
        <v>174.9</v>
      </c>
      <c r="L21" s="2">
        <v>164.7</v>
      </c>
      <c r="M21" s="2">
        <v>119.7</v>
      </c>
      <c r="N21" s="2">
        <v>184.9</v>
      </c>
      <c r="O21" s="2">
        <v>167.1</v>
      </c>
      <c r="P21" s="2">
        <v>182.5</v>
      </c>
      <c r="Q21" s="2">
        <v>173.3</v>
      </c>
      <c r="R21" s="2">
        <v>194.1</v>
      </c>
      <c r="S21" s="2">
        <v>175.6</v>
      </c>
      <c r="T21" s="2">
        <v>168.4</v>
      </c>
      <c r="U21" s="2">
        <v>174.6</v>
      </c>
      <c r="V21" s="2">
        <v>167.5</v>
      </c>
      <c r="W21" s="2">
        <v>174.6</v>
      </c>
      <c r="X21" s="2">
        <v>165.2</v>
      </c>
      <c r="Y21" s="2">
        <v>174.8</v>
      </c>
      <c r="Z21" s="2">
        <v>163</v>
      </c>
      <c r="AA21" s="2">
        <v>165.1</v>
      </c>
      <c r="AB21" s="2">
        <v>167.9</v>
      </c>
      <c r="AC21" s="2">
        <v>168.4</v>
      </c>
      <c r="AD21" s="2">
        <v>167.5</v>
      </c>
      <c r="AE21" s="4">
        <v>171.7</v>
      </c>
    </row>
    <row r="22" spans="1:31" x14ac:dyDescent="0.3">
      <c r="A22" s="17">
        <v>44713</v>
      </c>
      <c r="B22" s="4">
        <v>121897.63969956485</v>
      </c>
      <c r="D22" s="3" t="s">
        <v>34</v>
      </c>
      <c r="E22" s="2">
        <v>155</v>
      </c>
      <c r="F22" s="2">
        <v>219.4</v>
      </c>
      <c r="G22" s="2">
        <v>170.8</v>
      </c>
      <c r="H22" s="2">
        <v>165.8</v>
      </c>
      <c r="I22" s="2">
        <f t="shared" si="0"/>
        <v>165.8</v>
      </c>
      <c r="J22" s="2">
        <v>169.7</v>
      </c>
      <c r="K22" s="2">
        <v>182.3</v>
      </c>
      <c r="L22" s="2">
        <v>164.3</v>
      </c>
      <c r="M22" s="2">
        <v>119.9</v>
      </c>
      <c r="N22" s="2">
        <v>187.1</v>
      </c>
      <c r="O22" s="2">
        <v>167.9</v>
      </c>
      <c r="P22" s="2">
        <v>183.9</v>
      </c>
      <c r="Q22" s="2">
        <v>174.9</v>
      </c>
      <c r="R22" s="2">
        <v>194.3</v>
      </c>
      <c r="S22" s="2">
        <v>177.1</v>
      </c>
      <c r="T22" s="2">
        <v>169.9</v>
      </c>
      <c r="U22" s="2">
        <v>176</v>
      </c>
      <c r="V22" s="2">
        <v>166.8</v>
      </c>
      <c r="W22" s="2">
        <v>176</v>
      </c>
      <c r="X22" s="2">
        <v>166.4</v>
      </c>
      <c r="Y22" s="2">
        <v>175.4</v>
      </c>
      <c r="Z22" s="2">
        <v>161.1</v>
      </c>
      <c r="AA22" s="2">
        <v>165.8</v>
      </c>
      <c r="AB22" s="2">
        <v>169</v>
      </c>
      <c r="AC22" s="2">
        <v>169.4</v>
      </c>
      <c r="AD22" s="2">
        <v>167.5</v>
      </c>
      <c r="AE22" s="4">
        <v>172.6</v>
      </c>
    </row>
    <row r="23" spans="1:31" x14ac:dyDescent="0.3">
      <c r="A23" s="17">
        <v>44743</v>
      </c>
      <c r="B23" s="4">
        <v>128755.46490262874</v>
      </c>
      <c r="D23" s="3" t="s">
        <v>34</v>
      </c>
      <c r="E23" s="2">
        <v>156.5</v>
      </c>
      <c r="F23" s="2">
        <v>213</v>
      </c>
      <c r="G23" s="2">
        <v>175.2</v>
      </c>
      <c r="H23" s="2">
        <v>166.6</v>
      </c>
      <c r="I23" s="2">
        <f t="shared" si="0"/>
        <v>166.6</v>
      </c>
      <c r="J23" s="2">
        <v>174.2</v>
      </c>
      <c r="K23" s="2">
        <v>182.1</v>
      </c>
      <c r="L23" s="2">
        <v>164.3</v>
      </c>
      <c r="M23" s="2">
        <v>120</v>
      </c>
      <c r="N23" s="2">
        <v>190</v>
      </c>
      <c r="O23" s="2">
        <v>168.4</v>
      </c>
      <c r="P23" s="2">
        <v>185.2</v>
      </c>
      <c r="Q23" s="2">
        <v>175</v>
      </c>
      <c r="R23" s="2">
        <v>194.6</v>
      </c>
      <c r="S23" s="2">
        <v>178.3</v>
      </c>
      <c r="T23" s="2">
        <v>171.3</v>
      </c>
      <c r="U23" s="2">
        <v>177.3</v>
      </c>
      <c r="V23" s="2">
        <v>167.8</v>
      </c>
      <c r="W23" s="2">
        <v>179.6</v>
      </c>
      <c r="X23" s="2">
        <v>167.4</v>
      </c>
      <c r="Y23" s="2">
        <v>176.1</v>
      </c>
      <c r="Z23" s="2">
        <v>161.6</v>
      </c>
      <c r="AA23" s="2">
        <v>166.3</v>
      </c>
      <c r="AB23" s="2">
        <v>171.4</v>
      </c>
      <c r="AC23" s="2">
        <v>169.7</v>
      </c>
      <c r="AD23" s="2">
        <v>168.4</v>
      </c>
      <c r="AE23" s="4">
        <v>173.4</v>
      </c>
    </row>
    <row r="24" spans="1:31" x14ac:dyDescent="0.3">
      <c r="A24" s="17">
        <v>44774</v>
      </c>
      <c r="B24" s="4">
        <v>104567.31614182114</v>
      </c>
      <c r="D24" s="3" t="s">
        <v>34</v>
      </c>
      <c r="E24" s="2">
        <v>160.30000000000001</v>
      </c>
      <c r="F24" s="2">
        <v>206.5</v>
      </c>
      <c r="G24" s="2">
        <v>169.2</v>
      </c>
      <c r="H24" s="2">
        <v>168.1</v>
      </c>
      <c r="I24" s="2">
        <f t="shared" si="0"/>
        <v>168.1</v>
      </c>
      <c r="J24" s="2">
        <v>172.9</v>
      </c>
      <c r="K24" s="2">
        <v>186.7</v>
      </c>
      <c r="L24" s="2">
        <v>167.2</v>
      </c>
      <c r="M24" s="2">
        <v>120.9</v>
      </c>
      <c r="N24" s="2">
        <v>193.6</v>
      </c>
      <c r="O24" s="2">
        <v>168.8</v>
      </c>
      <c r="P24" s="2">
        <v>186.3</v>
      </c>
      <c r="Q24" s="2">
        <v>176.3</v>
      </c>
      <c r="R24" s="2">
        <v>195</v>
      </c>
      <c r="S24" s="2">
        <v>179.5</v>
      </c>
      <c r="T24" s="2">
        <v>172.7</v>
      </c>
      <c r="U24" s="2">
        <v>178.5</v>
      </c>
      <c r="V24" s="2">
        <v>169</v>
      </c>
      <c r="W24" s="2">
        <v>178.8</v>
      </c>
      <c r="X24" s="2">
        <v>168.5</v>
      </c>
      <c r="Y24" s="2">
        <v>176.8</v>
      </c>
      <c r="Z24" s="2">
        <v>161.9</v>
      </c>
      <c r="AA24" s="2">
        <v>166.9</v>
      </c>
      <c r="AB24" s="2">
        <v>172.3</v>
      </c>
      <c r="AC24" s="2">
        <v>171.2</v>
      </c>
      <c r="AD24" s="2">
        <v>169.1</v>
      </c>
      <c r="AE24" s="4">
        <v>174.3</v>
      </c>
    </row>
    <row r="25" spans="1:31" x14ac:dyDescent="0.3">
      <c r="A25" s="17">
        <v>44805</v>
      </c>
      <c r="B25" s="4">
        <v>95157.741525290738</v>
      </c>
      <c r="D25" s="3" t="s">
        <v>34</v>
      </c>
      <c r="E25" s="2">
        <v>163.5</v>
      </c>
      <c r="F25" s="2">
        <v>209.2</v>
      </c>
      <c r="G25" s="2">
        <v>169.7</v>
      </c>
      <c r="H25" s="2">
        <v>169.7</v>
      </c>
      <c r="I25" s="2">
        <f t="shared" si="0"/>
        <v>169.7</v>
      </c>
      <c r="J25" s="2">
        <v>165.7</v>
      </c>
      <c r="K25" s="2">
        <v>191.8</v>
      </c>
      <c r="L25" s="2">
        <v>169.1</v>
      </c>
      <c r="M25" s="2">
        <v>121.6</v>
      </c>
      <c r="N25" s="2">
        <v>197.3</v>
      </c>
      <c r="O25" s="2">
        <v>169.4</v>
      </c>
      <c r="P25" s="2">
        <v>187.4</v>
      </c>
      <c r="Q25" s="2">
        <v>177.8</v>
      </c>
      <c r="R25" s="2">
        <v>195.9</v>
      </c>
      <c r="S25" s="2">
        <v>180.9</v>
      </c>
      <c r="T25" s="2">
        <v>174.3</v>
      </c>
      <c r="U25" s="2">
        <v>179.9</v>
      </c>
      <c r="V25" s="2">
        <v>169.5</v>
      </c>
      <c r="W25" s="2">
        <v>179.5</v>
      </c>
      <c r="X25" s="2">
        <v>169.5</v>
      </c>
      <c r="Y25" s="2">
        <v>177.8</v>
      </c>
      <c r="Z25" s="2">
        <v>162.30000000000001</v>
      </c>
      <c r="AA25" s="2">
        <v>167.6</v>
      </c>
      <c r="AB25" s="2">
        <v>173.1</v>
      </c>
      <c r="AC25" s="2">
        <v>170.9</v>
      </c>
      <c r="AD25" s="2">
        <v>169.7</v>
      </c>
      <c r="AE25" s="4">
        <v>175.3</v>
      </c>
    </row>
    <row r="26" spans="1:31" x14ac:dyDescent="0.3">
      <c r="A26" s="17">
        <v>44835</v>
      </c>
      <c r="B26" s="4">
        <v>99194.385511237808</v>
      </c>
      <c r="D26" s="3" t="s">
        <v>34</v>
      </c>
      <c r="E26" s="2">
        <v>165.2</v>
      </c>
      <c r="F26" s="2">
        <v>210.9</v>
      </c>
      <c r="G26" s="2">
        <v>170.9</v>
      </c>
      <c r="H26" s="2">
        <v>170.9</v>
      </c>
      <c r="I26" s="2">
        <f t="shared" si="0"/>
        <v>170.9</v>
      </c>
      <c r="J26" s="2">
        <v>163.80000000000001</v>
      </c>
      <c r="K26" s="2">
        <v>199.7</v>
      </c>
      <c r="L26" s="2">
        <v>169.8</v>
      </c>
      <c r="M26" s="2">
        <v>121.9</v>
      </c>
      <c r="N26" s="2">
        <v>199.9</v>
      </c>
      <c r="O26" s="2">
        <v>169.9</v>
      </c>
      <c r="P26" s="2">
        <v>188.3</v>
      </c>
      <c r="Q26" s="2">
        <v>179.6</v>
      </c>
      <c r="R26" s="2">
        <v>196.3</v>
      </c>
      <c r="S26" s="2">
        <v>181.9</v>
      </c>
      <c r="T26" s="2">
        <v>175.3</v>
      </c>
      <c r="U26" s="2">
        <v>181</v>
      </c>
      <c r="V26" s="2">
        <v>171.2</v>
      </c>
      <c r="W26" s="2">
        <v>180.5</v>
      </c>
      <c r="X26" s="2">
        <v>170.4</v>
      </c>
      <c r="Y26" s="2">
        <v>178.7</v>
      </c>
      <c r="Z26" s="2">
        <v>162.9</v>
      </c>
      <c r="AA26" s="2">
        <v>168.2</v>
      </c>
      <c r="AB26" s="2">
        <v>173.4</v>
      </c>
      <c r="AC26" s="2">
        <v>172.1</v>
      </c>
      <c r="AD26" s="2">
        <v>170.5</v>
      </c>
      <c r="AE26" s="4">
        <v>176.7</v>
      </c>
    </row>
    <row r="27" spans="1:31" x14ac:dyDescent="0.3">
      <c r="A27" s="17">
        <v>44866</v>
      </c>
      <c r="B27" s="4">
        <v>100258.75918442282</v>
      </c>
      <c r="D27" s="3" t="s">
        <v>34</v>
      </c>
      <c r="E27" s="2">
        <v>167.4</v>
      </c>
      <c r="F27" s="2">
        <v>209.4</v>
      </c>
      <c r="G27" s="2">
        <v>181.4</v>
      </c>
      <c r="H27" s="2">
        <v>172.3</v>
      </c>
      <c r="I27" s="2">
        <f t="shared" si="0"/>
        <v>172.3</v>
      </c>
      <c r="J27" s="2">
        <v>160.69999999999999</v>
      </c>
      <c r="K27" s="2">
        <v>183.1</v>
      </c>
      <c r="L27" s="2">
        <v>170.5</v>
      </c>
      <c r="M27" s="2">
        <v>122.1</v>
      </c>
      <c r="N27" s="2">
        <v>202.8</v>
      </c>
      <c r="O27" s="2">
        <v>170.4</v>
      </c>
      <c r="P27" s="2">
        <v>189.5</v>
      </c>
      <c r="Q27" s="2">
        <v>178.3</v>
      </c>
      <c r="R27" s="2">
        <v>196.9</v>
      </c>
      <c r="S27" s="2">
        <v>183.1</v>
      </c>
      <c r="T27" s="2">
        <v>176.2</v>
      </c>
      <c r="U27" s="2">
        <v>182.1</v>
      </c>
      <c r="V27" s="2">
        <v>171.8</v>
      </c>
      <c r="W27" s="2">
        <v>181.3</v>
      </c>
      <c r="X27" s="2">
        <v>171.4</v>
      </c>
      <c r="Y27" s="2">
        <v>179.8</v>
      </c>
      <c r="Z27" s="2">
        <v>163</v>
      </c>
      <c r="AA27" s="2">
        <v>168.5</v>
      </c>
      <c r="AB27" s="2">
        <v>173.7</v>
      </c>
      <c r="AC27" s="2">
        <v>173.6</v>
      </c>
      <c r="AD27" s="2">
        <v>171.1</v>
      </c>
      <c r="AE27" s="4">
        <v>176.5</v>
      </c>
    </row>
    <row r="28" spans="1:31" x14ac:dyDescent="0.3">
      <c r="A28" s="17">
        <v>44896</v>
      </c>
      <c r="B28" s="4">
        <v>94253.237400611397</v>
      </c>
      <c r="D28" s="3" t="s">
        <v>34</v>
      </c>
      <c r="E28" s="2">
        <v>169.2</v>
      </c>
      <c r="F28" s="2">
        <v>209</v>
      </c>
      <c r="G28" s="2">
        <v>190.2</v>
      </c>
      <c r="H28" s="2">
        <v>173.6</v>
      </c>
      <c r="I28" s="2">
        <f t="shared" si="0"/>
        <v>173.6</v>
      </c>
      <c r="J28" s="2">
        <v>158</v>
      </c>
      <c r="K28" s="2">
        <v>159.9</v>
      </c>
      <c r="L28" s="2">
        <v>170.8</v>
      </c>
      <c r="M28" s="2">
        <v>121.8</v>
      </c>
      <c r="N28" s="2">
        <v>205.2</v>
      </c>
      <c r="O28" s="2">
        <v>171</v>
      </c>
      <c r="P28" s="2">
        <v>190.3</v>
      </c>
      <c r="Q28" s="2">
        <v>175.9</v>
      </c>
      <c r="R28" s="2">
        <v>197.3</v>
      </c>
      <c r="S28" s="2">
        <v>184</v>
      </c>
      <c r="T28" s="2">
        <v>177</v>
      </c>
      <c r="U28" s="2">
        <v>183</v>
      </c>
      <c r="V28" s="2">
        <v>170.7</v>
      </c>
      <c r="W28" s="2">
        <v>182</v>
      </c>
      <c r="X28" s="2">
        <v>172.1</v>
      </c>
      <c r="Y28" s="2">
        <v>181.1</v>
      </c>
      <c r="Z28" s="2">
        <v>163.4</v>
      </c>
      <c r="AA28" s="2">
        <v>168.9</v>
      </c>
      <c r="AB28" s="2">
        <v>174.1</v>
      </c>
      <c r="AC28" s="2">
        <v>175.8</v>
      </c>
      <c r="AD28" s="2">
        <v>172</v>
      </c>
      <c r="AE28" s="4">
        <v>175.7</v>
      </c>
    </row>
    <row r="29" spans="1:31" x14ac:dyDescent="0.3">
      <c r="A29" s="17">
        <v>44927</v>
      </c>
      <c r="B29" s="4">
        <v>92441.854830099124</v>
      </c>
      <c r="D29" s="3" t="s">
        <v>34</v>
      </c>
      <c r="E29" s="2">
        <v>173.8</v>
      </c>
      <c r="F29" s="2">
        <v>210.7</v>
      </c>
      <c r="G29" s="2">
        <v>194.5</v>
      </c>
      <c r="H29" s="2">
        <v>174.6</v>
      </c>
      <c r="I29" s="2">
        <f t="shared" si="0"/>
        <v>174.6</v>
      </c>
      <c r="J29" s="2">
        <v>158.30000000000001</v>
      </c>
      <c r="K29" s="2">
        <v>153.9</v>
      </c>
      <c r="L29" s="2">
        <v>170.9</v>
      </c>
      <c r="M29" s="2">
        <v>121.1</v>
      </c>
      <c r="N29" s="2">
        <v>208.4</v>
      </c>
      <c r="O29" s="2">
        <v>171.4</v>
      </c>
      <c r="P29" s="2">
        <v>191.2</v>
      </c>
      <c r="Q29" s="2">
        <v>176.7</v>
      </c>
      <c r="R29" s="2">
        <v>198.2</v>
      </c>
      <c r="S29" s="2">
        <v>184.9</v>
      </c>
      <c r="T29" s="2">
        <v>177.6</v>
      </c>
      <c r="U29" s="2">
        <v>183.8</v>
      </c>
      <c r="V29" s="2">
        <v>172.1</v>
      </c>
      <c r="W29" s="2">
        <v>182</v>
      </c>
      <c r="X29" s="2">
        <v>172.9</v>
      </c>
      <c r="Y29" s="2">
        <v>182.3</v>
      </c>
      <c r="Z29" s="2">
        <v>163.6</v>
      </c>
      <c r="AA29" s="2">
        <v>169.5</v>
      </c>
      <c r="AB29" s="2">
        <v>174.3</v>
      </c>
      <c r="AC29" s="2">
        <v>178.6</v>
      </c>
      <c r="AD29" s="2">
        <v>172.8</v>
      </c>
      <c r="AE29" s="4">
        <v>176.5</v>
      </c>
    </row>
    <row r="30" spans="1:31" x14ac:dyDescent="0.3">
      <c r="A30" s="17">
        <v>44958</v>
      </c>
      <c r="B30" s="4">
        <v>85798.258921224522</v>
      </c>
      <c r="D30" s="3" t="s">
        <v>34</v>
      </c>
      <c r="E30" s="2">
        <v>174.4</v>
      </c>
      <c r="F30" s="2">
        <v>207.7</v>
      </c>
      <c r="G30" s="2">
        <v>175.2</v>
      </c>
      <c r="H30" s="2">
        <v>177.3</v>
      </c>
      <c r="I30" s="2">
        <f t="shared" si="0"/>
        <v>177.3</v>
      </c>
      <c r="J30" s="2">
        <v>169.5</v>
      </c>
      <c r="K30" s="2">
        <v>152.69999999999999</v>
      </c>
      <c r="L30" s="2">
        <v>171</v>
      </c>
      <c r="M30" s="2">
        <v>120</v>
      </c>
      <c r="N30" s="2">
        <v>209.7</v>
      </c>
      <c r="O30" s="2">
        <v>172.3</v>
      </c>
      <c r="P30" s="2">
        <v>193</v>
      </c>
      <c r="Q30" s="2">
        <v>177</v>
      </c>
      <c r="R30" s="2">
        <v>199.5</v>
      </c>
      <c r="S30" s="2">
        <v>186.2</v>
      </c>
      <c r="T30" s="2">
        <v>178.7</v>
      </c>
      <c r="U30" s="2">
        <v>185.1</v>
      </c>
      <c r="V30" s="2">
        <v>173.5</v>
      </c>
      <c r="W30" s="2">
        <v>182.1</v>
      </c>
      <c r="X30" s="2">
        <v>174.2</v>
      </c>
      <c r="Y30" s="2">
        <v>184.4</v>
      </c>
      <c r="Z30" s="2">
        <v>164.2</v>
      </c>
      <c r="AA30" s="2">
        <v>170.3</v>
      </c>
      <c r="AB30" s="2">
        <v>175</v>
      </c>
      <c r="AC30" s="2">
        <v>181</v>
      </c>
      <c r="AD30" s="2">
        <v>174.1</v>
      </c>
      <c r="AE30" s="4">
        <v>177.2</v>
      </c>
    </row>
    <row r="31" spans="1:31" x14ac:dyDescent="0.3">
      <c r="A31" s="17">
        <v>44986</v>
      </c>
      <c r="B31" s="4">
        <v>89613.478577777831</v>
      </c>
      <c r="D31" s="3" t="s">
        <v>34</v>
      </c>
      <c r="E31" s="2">
        <v>174.4</v>
      </c>
      <c r="F31" s="2">
        <v>207.7</v>
      </c>
      <c r="G31" s="2">
        <v>175.2</v>
      </c>
      <c r="H31" s="2">
        <v>177.3</v>
      </c>
      <c r="I31" s="2">
        <f t="shared" si="0"/>
        <v>177.3</v>
      </c>
      <c r="J31" s="2">
        <v>169.5</v>
      </c>
      <c r="K31" s="2">
        <v>152.80000000000001</v>
      </c>
      <c r="L31" s="2">
        <v>171.1</v>
      </c>
      <c r="M31" s="2">
        <v>120</v>
      </c>
      <c r="N31" s="2">
        <v>209.7</v>
      </c>
      <c r="O31" s="2">
        <v>172.3</v>
      </c>
      <c r="P31" s="2">
        <v>193</v>
      </c>
      <c r="Q31" s="2">
        <v>177</v>
      </c>
      <c r="R31" s="2">
        <v>199.5</v>
      </c>
      <c r="S31" s="2">
        <v>186.1</v>
      </c>
      <c r="T31" s="2">
        <v>178.7</v>
      </c>
      <c r="U31" s="2">
        <v>185.1</v>
      </c>
      <c r="V31" s="2">
        <v>173.5</v>
      </c>
      <c r="W31" s="2">
        <v>181.9</v>
      </c>
      <c r="X31" s="2">
        <v>174.2</v>
      </c>
      <c r="Y31" s="2">
        <v>184.4</v>
      </c>
      <c r="Z31" s="2">
        <v>164.2</v>
      </c>
      <c r="AA31" s="2">
        <v>170.3</v>
      </c>
      <c r="AB31" s="2">
        <v>175</v>
      </c>
      <c r="AC31" s="2">
        <v>181</v>
      </c>
      <c r="AD31" s="2">
        <v>174.1</v>
      </c>
      <c r="AE31" s="4">
        <v>177.2</v>
      </c>
    </row>
    <row r="32" spans="1:31" x14ac:dyDescent="0.3">
      <c r="A32" s="17">
        <v>45017</v>
      </c>
      <c r="B32" s="4">
        <v>89110.692374873179</v>
      </c>
      <c r="D32" s="3" t="s">
        <v>34</v>
      </c>
      <c r="E32" s="2">
        <v>173.8</v>
      </c>
      <c r="F32" s="2">
        <v>209.3</v>
      </c>
      <c r="G32" s="2">
        <v>169.6</v>
      </c>
      <c r="H32" s="2">
        <v>178.4</v>
      </c>
      <c r="I32" s="2">
        <f t="shared" si="0"/>
        <v>178.4</v>
      </c>
      <c r="J32" s="2">
        <v>176.3</v>
      </c>
      <c r="K32" s="2">
        <v>155.4</v>
      </c>
      <c r="L32" s="2">
        <v>173.4</v>
      </c>
      <c r="M32" s="2">
        <v>121.3</v>
      </c>
      <c r="N32" s="2">
        <v>212.9</v>
      </c>
      <c r="O32" s="2">
        <v>172.9</v>
      </c>
      <c r="P32" s="2">
        <v>193.5</v>
      </c>
      <c r="Q32" s="2">
        <v>177.9</v>
      </c>
      <c r="R32" s="2">
        <v>200.6</v>
      </c>
      <c r="S32" s="2">
        <v>186.9</v>
      </c>
      <c r="T32" s="2">
        <v>179.2</v>
      </c>
      <c r="U32" s="2">
        <v>185.7</v>
      </c>
      <c r="V32" s="2">
        <v>175.2</v>
      </c>
      <c r="W32" s="2">
        <v>181.7</v>
      </c>
      <c r="X32" s="2">
        <v>174.6</v>
      </c>
      <c r="Y32" s="2">
        <v>185</v>
      </c>
      <c r="Z32" s="2">
        <v>164.5</v>
      </c>
      <c r="AA32" s="2">
        <v>170.7</v>
      </c>
      <c r="AB32" s="2">
        <v>176.4</v>
      </c>
      <c r="AC32" s="2">
        <v>184</v>
      </c>
      <c r="AD32" s="2">
        <v>175</v>
      </c>
      <c r="AE32" s="4">
        <v>178.1</v>
      </c>
    </row>
    <row r="33" spans="1:31" ht="15" thickBot="1" x14ac:dyDescent="0.35">
      <c r="A33" s="19">
        <v>45047</v>
      </c>
      <c r="B33" s="7">
        <v>87422.236418291985</v>
      </c>
      <c r="D33" s="5" t="s">
        <v>34</v>
      </c>
      <c r="E33" s="6">
        <v>173.7</v>
      </c>
      <c r="F33" s="6">
        <v>214.3</v>
      </c>
      <c r="G33" s="6">
        <v>173.2</v>
      </c>
      <c r="H33" s="6">
        <v>179.5</v>
      </c>
      <c r="I33" s="6">
        <f t="shared" si="0"/>
        <v>179.5</v>
      </c>
      <c r="J33" s="6">
        <v>172.2</v>
      </c>
      <c r="K33" s="6">
        <v>161</v>
      </c>
      <c r="L33" s="6">
        <v>175.6</v>
      </c>
      <c r="M33" s="6">
        <v>122.7</v>
      </c>
      <c r="N33" s="6">
        <v>218</v>
      </c>
      <c r="O33" s="6">
        <v>173.4</v>
      </c>
      <c r="P33" s="6">
        <v>194.2</v>
      </c>
      <c r="Q33" s="6">
        <v>179.1</v>
      </c>
      <c r="R33" s="6">
        <v>201</v>
      </c>
      <c r="S33" s="6">
        <v>187.3</v>
      </c>
      <c r="T33" s="6">
        <v>179.7</v>
      </c>
      <c r="U33" s="6">
        <v>186.2</v>
      </c>
      <c r="V33" s="6">
        <v>175.6</v>
      </c>
      <c r="W33" s="6">
        <v>182.8</v>
      </c>
      <c r="X33" s="6">
        <v>175.2</v>
      </c>
      <c r="Y33" s="6">
        <v>185.7</v>
      </c>
      <c r="Z33" s="6">
        <v>164.8</v>
      </c>
      <c r="AA33" s="6">
        <v>171.2</v>
      </c>
      <c r="AB33" s="6">
        <v>177.1</v>
      </c>
      <c r="AC33" s="6">
        <v>185.2</v>
      </c>
      <c r="AD33" s="6">
        <v>175.7</v>
      </c>
      <c r="AE33" s="7">
        <v>179.1</v>
      </c>
    </row>
    <row r="35" spans="1:31" ht="15" thickBot="1" x14ac:dyDescent="0.35"/>
    <row r="36" spans="1:31" x14ac:dyDescent="0.3">
      <c r="B36" s="33" t="s">
        <v>78</v>
      </c>
      <c r="C36" s="34" t="s">
        <v>141</v>
      </c>
    </row>
    <row r="37" spans="1:31" x14ac:dyDescent="0.3">
      <c r="B37" s="9" t="s">
        <v>114</v>
      </c>
      <c r="C37" s="9">
        <f>CORREL($B$10:$B$33,$E$10:$E$33)</f>
        <v>0.23571580563867084</v>
      </c>
    </row>
    <row r="38" spans="1:31" x14ac:dyDescent="0.3">
      <c r="B38" s="9" t="s">
        <v>115</v>
      </c>
      <c r="C38" s="9">
        <f>CORREL(B10:B33,F10:F33)</f>
        <v>0.69336600048465191</v>
      </c>
    </row>
    <row r="39" spans="1:31" x14ac:dyDescent="0.3">
      <c r="B39" s="9" t="s">
        <v>116</v>
      </c>
      <c r="C39" s="9">
        <f>CORREL(B10:B33,G10:G33)</f>
        <v>-0.37765829594599676</v>
      </c>
    </row>
    <row r="40" spans="1:31" x14ac:dyDescent="0.3">
      <c r="B40" s="9" t="s">
        <v>117</v>
      </c>
      <c r="C40" s="9">
        <f>CORREL(B10:B33,H10:H33)</f>
        <v>0.3111383241535326</v>
      </c>
    </row>
    <row r="41" spans="1:31" x14ac:dyDescent="0.3">
      <c r="B41" s="9" t="s">
        <v>118</v>
      </c>
      <c r="C41" s="9">
        <f>(CORREL(B10:B33,I10:I33))</f>
        <v>0.3111383241535326</v>
      </c>
    </row>
    <row r="42" spans="1:31" x14ac:dyDescent="0.3">
      <c r="B42" s="9" t="s">
        <v>119</v>
      </c>
      <c r="C42" s="9">
        <f>CORREL(B10:B33,J10:J33)</f>
        <v>0.49102386114594931</v>
      </c>
    </row>
    <row r="43" spans="1:31" x14ac:dyDescent="0.3">
      <c r="B43" s="9" t="s">
        <v>120</v>
      </c>
      <c r="C43" s="9">
        <f>CORREL(B10:B33,K10:K33)</f>
        <v>0.24246077558192497</v>
      </c>
    </row>
    <row r="44" spans="1:31" x14ac:dyDescent="0.3">
      <c r="B44" s="9" t="s">
        <v>121</v>
      </c>
      <c r="C44" s="9">
        <f>CORREL(B10:B33,L10:L33)</f>
        <v>-2.220334286736711E-2</v>
      </c>
    </row>
    <row r="45" spans="1:31" x14ac:dyDescent="0.3">
      <c r="B45" s="9" t="s">
        <v>122</v>
      </c>
      <c r="C45" s="9">
        <f>CORREL(B10:B33,M10:M33)</f>
        <v>0.25301478902300822</v>
      </c>
    </row>
    <row r="46" spans="1:31" x14ac:dyDescent="0.3">
      <c r="B46" s="9" t="s">
        <v>123</v>
      </c>
      <c r="C46" s="9">
        <f>CORREL(B10:B33,N10:N33)</f>
        <v>0.32538704318153749</v>
      </c>
    </row>
    <row r="47" spans="1:31" x14ac:dyDescent="0.3">
      <c r="B47" s="9" t="s">
        <v>124</v>
      </c>
      <c r="C47" s="9">
        <f>CORREL(B10:B33,O10:O33)</f>
        <v>0.43929834755046648</v>
      </c>
    </row>
    <row r="48" spans="1:31" x14ac:dyDescent="0.3">
      <c r="B48" s="9" t="s">
        <v>125</v>
      </c>
      <c r="C48" s="9">
        <f>CORREL(B10:B33,P10:P33)</f>
        <v>0.41762031328581828</v>
      </c>
    </row>
    <row r="49" spans="2:12" x14ac:dyDescent="0.3">
      <c r="B49" s="9" t="s">
        <v>126</v>
      </c>
      <c r="C49" s="9">
        <f>CORREL(B10:B33,Q10:Q33)</f>
        <v>0.52267902270281352</v>
      </c>
    </row>
    <row r="50" spans="2:12" x14ac:dyDescent="0.3">
      <c r="B50" s="9" t="s">
        <v>127</v>
      </c>
      <c r="C50" s="9">
        <f>CORREL(B10:B33,R10:R33)</f>
        <v>0.24539206396982802</v>
      </c>
    </row>
    <row r="51" spans="2:12" x14ac:dyDescent="0.3">
      <c r="B51" s="9" t="s">
        <v>128</v>
      </c>
      <c r="C51" s="9">
        <f>CORREL(B10:B33,S10:S33)</f>
        <v>0.46676213012182793</v>
      </c>
    </row>
    <row r="52" spans="2:12" x14ac:dyDescent="0.3">
      <c r="B52" s="9" t="s">
        <v>129</v>
      </c>
      <c r="C52" s="9">
        <f>CORREL(B10:B33,T10:T33)</f>
        <v>0.51211206596379755</v>
      </c>
      <c r="E52" s="86" t="s">
        <v>142</v>
      </c>
      <c r="F52" s="86"/>
      <c r="G52" s="86"/>
      <c r="H52" s="86"/>
      <c r="I52" s="86"/>
      <c r="J52" s="86"/>
      <c r="K52" s="86"/>
      <c r="L52" s="86"/>
    </row>
    <row r="53" spans="2:12" x14ac:dyDescent="0.3">
      <c r="B53" s="9" t="s">
        <v>130</v>
      </c>
      <c r="C53" s="9">
        <f>CORREL(B10:B33,U10:U33)</f>
        <v>0.47446720309419532</v>
      </c>
      <c r="E53" s="86"/>
      <c r="F53" s="86"/>
      <c r="G53" s="86"/>
      <c r="H53" s="86"/>
      <c r="I53" s="86"/>
      <c r="J53" s="86"/>
      <c r="K53" s="86"/>
      <c r="L53" s="86"/>
    </row>
    <row r="54" spans="2:12" x14ac:dyDescent="0.3">
      <c r="B54" s="9" t="s">
        <v>131</v>
      </c>
      <c r="C54" s="9">
        <f>CORREL(B10:B33,V10:V33)</f>
        <v>0.37106288857930053</v>
      </c>
    </row>
    <row r="55" spans="2:12" x14ac:dyDescent="0.3">
      <c r="B55" s="9" t="s">
        <v>132</v>
      </c>
      <c r="C55" s="9">
        <f>CORREL(B10:B33,W10:W33)</f>
        <v>0.5319424606927653</v>
      </c>
    </row>
    <row r="56" spans="2:12" x14ac:dyDescent="0.3">
      <c r="B56" s="9" t="s">
        <v>133</v>
      </c>
      <c r="C56" s="9">
        <f>CORREL(B10:B33,X10:X33)</f>
        <v>0.43849885991991783</v>
      </c>
    </row>
    <row r="57" spans="2:12" x14ac:dyDescent="0.3">
      <c r="B57" s="9" t="s">
        <v>134</v>
      </c>
      <c r="C57" s="9">
        <f>CORREL(B10:B33,Y10:Y33)</f>
        <v>0.36798380342437137</v>
      </c>
    </row>
    <row r="58" spans="2:12" x14ac:dyDescent="0.3">
      <c r="B58" s="9" t="s">
        <v>135</v>
      </c>
      <c r="C58" s="9">
        <f>CORREL(B10:B33,Z10:Z33)</f>
        <v>0.63454155643406307</v>
      </c>
    </row>
    <row r="59" spans="2:12" x14ac:dyDescent="0.3">
      <c r="B59" s="9" t="s">
        <v>136</v>
      </c>
      <c r="C59" s="9">
        <f t="array" ref="C59">CORREL(B10:B33,AA10:AA33)</f>
        <v>0.5450307799702554</v>
      </c>
    </row>
    <row r="60" spans="2:12" x14ac:dyDescent="0.3">
      <c r="B60" s="9" t="s">
        <v>137</v>
      </c>
      <c r="C60" s="9">
        <f>CORREL(B10:B33,AB10:AB33)</f>
        <v>0.37509736607798272</v>
      </c>
    </row>
    <row r="61" spans="2:12" x14ac:dyDescent="0.3">
      <c r="B61" s="9" t="s">
        <v>138</v>
      </c>
      <c r="C61" s="9">
        <f>CORREL(B10:B33,AC10:AC33)</f>
        <v>0.34354424068272771</v>
      </c>
    </row>
    <row r="62" spans="2:12" x14ac:dyDescent="0.3">
      <c r="B62" s="9" t="s">
        <v>139</v>
      </c>
      <c r="C62" s="9">
        <f>CORREL(B10:B33,AD10:AD33)</f>
        <v>0.4589955929760931</v>
      </c>
    </row>
    <row r="63" spans="2:12" ht="15" thickBot="1" x14ac:dyDescent="0.35">
      <c r="B63" s="10" t="s">
        <v>140</v>
      </c>
      <c r="C63" s="10">
        <f>CORREL(B10:B33,AE10:AE33)</f>
        <v>0.49607672533876684</v>
      </c>
    </row>
  </sheetData>
  <mergeCells count="2">
    <mergeCell ref="A1:O7"/>
    <mergeCell ref="E52:L53"/>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BC5B5-0886-419C-A442-B6DAA2FBA7A5}">
  <dimension ref="A1:A4"/>
  <sheetViews>
    <sheetView showGridLines="0" workbookViewId="0">
      <selection activeCell="I6" sqref="I6"/>
    </sheetView>
  </sheetViews>
  <sheetFormatPr defaultRowHeight="14.4" x14ac:dyDescent="0.3"/>
  <sheetData>
    <row r="1" spans="1:1" x14ac:dyDescent="0.3">
      <c r="A1" s="61" t="s">
        <v>196</v>
      </c>
    </row>
    <row r="2" spans="1:1" x14ac:dyDescent="0.3">
      <c r="A2" s="61" t="s">
        <v>197</v>
      </c>
    </row>
    <row r="3" spans="1:1" x14ac:dyDescent="0.3">
      <c r="A3" s="61" t="s">
        <v>198</v>
      </c>
    </row>
    <row r="4" spans="1:1" x14ac:dyDescent="0.3">
      <c r="A4" s="61"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Sheet1</vt:lpstr>
      <vt:lpstr>Notes</vt:lpstr>
      <vt:lpstr>Original Data</vt:lpstr>
      <vt:lpstr>Data Cleaning</vt:lpstr>
      <vt:lpstr>Cleaned Data</vt:lpstr>
      <vt:lpstr>Bucket</vt:lpstr>
      <vt:lpstr>Q1</vt:lpstr>
      <vt:lpstr>Insight Q1</vt:lpstr>
      <vt:lpstr>Q2</vt:lpstr>
      <vt:lpstr>Insignt Q2</vt:lpstr>
      <vt:lpstr>Q3</vt:lpstr>
      <vt:lpstr>Q3 Part 2</vt:lpstr>
      <vt:lpstr>Insight Q3</vt:lpstr>
      <vt:lpstr>Q4</vt:lpstr>
      <vt:lpstr>Insight Q4</vt:lpstr>
      <vt:lpstr>Q5</vt:lpstr>
      <vt:lpstr>Insight Q5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Rajni Gola</dc:creator>
  <cp:lastModifiedBy>Lubhani Gola</cp:lastModifiedBy>
  <dcterms:created xsi:type="dcterms:W3CDTF">2025-03-20T15:10:51Z</dcterms:created>
  <dcterms:modified xsi:type="dcterms:W3CDTF">2025-08-03T18:35:38Z</dcterms:modified>
</cp:coreProperties>
</file>