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emf" ContentType="image/x-emf"/>
  <Default Extension="vml" ContentType="application/vnd.openxmlformats-officedocument.vmlDrawing"/>
  <Default Extension="gif" ContentType="image/gif"/>
  <Default Extension="bin" ContentType="application/vnd.ms-office.vbaProject"/>
  <Default Extension="pn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8C4F1C90-05EB-6A55-5F09-09C24B55AC0B}"/>
  <workbookPr codeName="현재_통합_문서" autoCompressPictures="0"/>
  <bookViews>
    <workbookView xWindow="480" yWindow="80" windowWidth="18180" windowHeight="11480" activeTab="2"/>
  </bookViews>
  <sheets>
    <sheet name="Pair_selection" sheetId="7" r:id="rId1"/>
    <sheet name="Strategy" sheetId="2" r:id="rId2"/>
    <sheet name="data" sheetId="1" r:id="rId3"/>
    <sheet name="DF_table" sheetId="3" r:id="rId4"/>
    <sheet name="DF_test" sheetId="4" r:id="rId5"/>
    <sheet name="OEP" sheetId="6" r:id="rId6"/>
    <sheet name="reference" sheetId="5" r:id="rId7"/>
  </sheets>
  <definedNames>
    <definedName name="_xlnm._FilterDatabase" localSheetId="1" hidden="1">Strategy!$A$22:$N$22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7" i="1" l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M291" i="1"/>
  <c r="N291" i="1"/>
  <c r="M292" i="1"/>
  <c r="N292" i="1"/>
  <c r="M293" i="1"/>
  <c r="N293" i="1"/>
  <c r="M294" i="1"/>
  <c r="N294" i="1"/>
  <c r="M295" i="1"/>
  <c r="N295" i="1"/>
  <c r="M296" i="1"/>
  <c r="N296" i="1"/>
  <c r="M297" i="1"/>
  <c r="N297" i="1"/>
  <c r="M298" i="1"/>
  <c r="N298" i="1"/>
  <c r="M299" i="1"/>
  <c r="N299" i="1"/>
  <c r="M300" i="1"/>
  <c r="N300" i="1"/>
  <c r="M301" i="1"/>
  <c r="N301" i="1"/>
  <c r="M302" i="1"/>
  <c r="N302" i="1"/>
  <c r="M303" i="1"/>
  <c r="N303" i="1"/>
  <c r="M304" i="1"/>
  <c r="N304" i="1"/>
  <c r="M305" i="1"/>
  <c r="N305" i="1"/>
  <c r="M306" i="1"/>
  <c r="N306" i="1"/>
  <c r="M307" i="1"/>
  <c r="N307" i="1"/>
  <c r="M308" i="1"/>
  <c r="N308" i="1"/>
  <c r="M309" i="1"/>
  <c r="N309" i="1"/>
  <c r="M310" i="1"/>
  <c r="N310" i="1"/>
  <c r="M311" i="1"/>
  <c r="N311" i="1"/>
  <c r="M312" i="1"/>
  <c r="N312" i="1"/>
  <c r="M313" i="1"/>
  <c r="N313" i="1"/>
  <c r="M314" i="1"/>
  <c r="N314" i="1"/>
  <c r="M315" i="1"/>
  <c r="N315" i="1"/>
  <c r="M316" i="1"/>
  <c r="N316" i="1"/>
  <c r="M317" i="1"/>
  <c r="N317" i="1"/>
  <c r="M318" i="1"/>
  <c r="N318" i="1"/>
  <c r="M319" i="1"/>
  <c r="N319" i="1"/>
  <c r="M320" i="1"/>
  <c r="N320" i="1"/>
  <c r="M321" i="1"/>
  <c r="N321" i="1"/>
  <c r="M322" i="1"/>
  <c r="N322" i="1"/>
  <c r="M323" i="1"/>
  <c r="N323" i="1"/>
  <c r="M324" i="1"/>
  <c r="N324" i="1"/>
  <c r="M325" i="1"/>
  <c r="N325" i="1"/>
  <c r="M326" i="1"/>
  <c r="N326" i="1"/>
  <c r="M327" i="1"/>
  <c r="N327" i="1"/>
  <c r="M328" i="1"/>
  <c r="N328" i="1"/>
  <c r="M329" i="1"/>
  <c r="N329" i="1"/>
  <c r="M330" i="1"/>
  <c r="N330" i="1"/>
  <c r="M331" i="1"/>
  <c r="N331" i="1"/>
  <c r="M332" i="1"/>
  <c r="N332" i="1"/>
  <c r="M333" i="1"/>
  <c r="N333" i="1"/>
  <c r="M334" i="1"/>
  <c r="N334" i="1"/>
  <c r="M335" i="1"/>
  <c r="N335" i="1"/>
  <c r="M336" i="1"/>
  <c r="N336" i="1"/>
  <c r="M337" i="1"/>
  <c r="N337" i="1"/>
  <c r="M338" i="1"/>
  <c r="N338" i="1"/>
  <c r="M339" i="1"/>
  <c r="N339" i="1"/>
  <c r="M340" i="1"/>
  <c r="N340" i="1"/>
  <c r="M341" i="1"/>
  <c r="N341" i="1"/>
  <c r="M342" i="1"/>
  <c r="N342" i="1"/>
  <c r="M343" i="1"/>
  <c r="N343" i="1"/>
  <c r="M344" i="1"/>
  <c r="N344" i="1"/>
  <c r="M345" i="1"/>
  <c r="N345" i="1"/>
  <c r="M346" i="1"/>
  <c r="N346" i="1"/>
  <c r="M347" i="1"/>
  <c r="N347" i="1"/>
  <c r="M348" i="1"/>
  <c r="N348" i="1"/>
  <c r="M349" i="1"/>
  <c r="N349" i="1"/>
  <c r="M350" i="1"/>
  <c r="N350" i="1"/>
  <c r="M351" i="1"/>
  <c r="N351" i="1"/>
  <c r="M352" i="1"/>
  <c r="N352" i="1"/>
  <c r="M353" i="1"/>
  <c r="N353" i="1"/>
  <c r="M354" i="1"/>
  <c r="N354" i="1"/>
  <c r="M355" i="1"/>
  <c r="N355" i="1"/>
  <c r="M356" i="1"/>
  <c r="N356" i="1"/>
  <c r="M357" i="1"/>
  <c r="N357" i="1"/>
  <c r="M358" i="1"/>
  <c r="N358" i="1"/>
  <c r="M359" i="1"/>
  <c r="N359" i="1"/>
  <c r="M360" i="1"/>
  <c r="N360" i="1"/>
  <c r="M361" i="1"/>
  <c r="N361" i="1"/>
  <c r="M362" i="1"/>
  <c r="N362" i="1"/>
  <c r="M363" i="1"/>
  <c r="N363" i="1"/>
  <c r="M364" i="1"/>
  <c r="N364" i="1"/>
  <c r="M365" i="1"/>
  <c r="N365" i="1"/>
  <c r="M366" i="1"/>
  <c r="N366" i="1"/>
  <c r="M367" i="1"/>
  <c r="N367" i="1"/>
  <c r="M368" i="1"/>
  <c r="N368" i="1"/>
  <c r="M369" i="1"/>
  <c r="N369" i="1"/>
  <c r="M370" i="1"/>
  <c r="N370" i="1"/>
  <c r="M371" i="1"/>
  <c r="N371" i="1"/>
  <c r="M372" i="1"/>
  <c r="N372" i="1"/>
  <c r="M373" i="1"/>
  <c r="N373" i="1"/>
  <c r="M374" i="1"/>
  <c r="N374" i="1"/>
  <c r="M375" i="1"/>
  <c r="N375" i="1"/>
  <c r="M376" i="1"/>
  <c r="N376" i="1"/>
  <c r="M377" i="1"/>
  <c r="N377" i="1"/>
  <c r="M378" i="1"/>
  <c r="N378" i="1"/>
  <c r="M379" i="1"/>
  <c r="N379" i="1"/>
  <c r="M380" i="1"/>
  <c r="N380" i="1"/>
  <c r="M381" i="1"/>
  <c r="N381" i="1"/>
  <c r="M382" i="1"/>
  <c r="N382" i="1"/>
  <c r="M383" i="1"/>
  <c r="N383" i="1"/>
  <c r="M384" i="1"/>
  <c r="N384" i="1"/>
  <c r="M385" i="1"/>
  <c r="N385" i="1"/>
  <c r="M386" i="1"/>
  <c r="N386" i="1"/>
  <c r="M387" i="1"/>
  <c r="N387" i="1"/>
  <c r="M388" i="1"/>
  <c r="N388" i="1"/>
  <c r="M389" i="1"/>
  <c r="N389" i="1"/>
  <c r="M390" i="1"/>
  <c r="N390" i="1"/>
  <c r="M391" i="1"/>
  <c r="N391" i="1"/>
  <c r="M392" i="1"/>
  <c r="N392" i="1"/>
  <c r="M393" i="1"/>
  <c r="N393" i="1"/>
  <c r="M394" i="1"/>
  <c r="N394" i="1"/>
  <c r="M395" i="1"/>
  <c r="N395" i="1"/>
  <c r="M396" i="1"/>
  <c r="N396" i="1"/>
  <c r="M397" i="1"/>
  <c r="N397" i="1"/>
  <c r="M398" i="1"/>
  <c r="N398" i="1"/>
  <c r="M399" i="1"/>
  <c r="N399" i="1"/>
  <c r="M400" i="1"/>
  <c r="N400" i="1"/>
  <c r="M401" i="1"/>
  <c r="N401" i="1"/>
  <c r="M402" i="1"/>
  <c r="N402" i="1"/>
  <c r="M403" i="1"/>
  <c r="N403" i="1"/>
  <c r="M404" i="1"/>
  <c r="N404" i="1"/>
  <c r="M405" i="1"/>
  <c r="N405" i="1"/>
  <c r="M406" i="1"/>
  <c r="N406" i="1"/>
  <c r="M407" i="1"/>
  <c r="N407" i="1"/>
  <c r="M408" i="1"/>
  <c r="N408" i="1"/>
  <c r="M409" i="1"/>
  <c r="N409" i="1"/>
  <c r="M410" i="1"/>
  <c r="N410" i="1"/>
  <c r="M411" i="1"/>
  <c r="N411" i="1"/>
  <c r="M412" i="1"/>
  <c r="N412" i="1"/>
  <c r="M413" i="1"/>
  <c r="N413" i="1"/>
  <c r="M414" i="1"/>
  <c r="N414" i="1"/>
  <c r="M415" i="1"/>
  <c r="N415" i="1"/>
  <c r="M416" i="1"/>
  <c r="N416" i="1"/>
  <c r="M417" i="1"/>
  <c r="N417" i="1"/>
  <c r="M418" i="1"/>
  <c r="N418" i="1"/>
  <c r="M419" i="1"/>
  <c r="N419" i="1"/>
  <c r="M420" i="1"/>
  <c r="N420" i="1"/>
  <c r="M421" i="1"/>
  <c r="N421" i="1"/>
  <c r="M422" i="1"/>
  <c r="N422" i="1"/>
  <c r="M423" i="1"/>
  <c r="N423" i="1"/>
  <c r="M424" i="1"/>
  <c r="N424" i="1"/>
  <c r="M425" i="1"/>
  <c r="N425" i="1"/>
  <c r="M426" i="1"/>
  <c r="N426" i="1"/>
  <c r="M427" i="1"/>
  <c r="N427" i="1"/>
  <c r="M428" i="1"/>
  <c r="N428" i="1"/>
  <c r="M429" i="1"/>
  <c r="N429" i="1"/>
  <c r="M430" i="1"/>
  <c r="N430" i="1"/>
  <c r="M431" i="1"/>
  <c r="N431" i="1"/>
  <c r="M432" i="1"/>
  <c r="N432" i="1"/>
  <c r="M433" i="1"/>
  <c r="N433" i="1"/>
  <c r="M434" i="1"/>
  <c r="N434" i="1"/>
  <c r="M435" i="1"/>
  <c r="N435" i="1"/>
  <c r="M436" i="1"/>
  <c r="N436" i="1"/>
  <c r="M437" i="1"/>
  <c r="N437" i="1"/>
  <c r="M438" i="1"/>
  <c r="N438" i="1"/>
  <c r="M439" i="1"/>
  <c r="N439" i="1"/>
  <c r="M440" i="1"/>
  <c r="N440" i="1"/>
  <c r="M441" i="1"/>
  <c r="N441" i="1"/>
  <c r="M442" i="1"/>
  <c r="N442" i="1"/>
  <c r="M443" i="1"/>
  <c r="N443" i="1"/>
  <c r="M444" i="1"/>
  <c r="N444" i="1"/>
  <c r="M445" i="1"/>
  <c r="N445" i="1"/>
  <c r="M446" i="1"/>
  <c r="N446" i="1"/>
  <c r="M447" i="1"/>
  <c r="N447" i="1"/>
  <c r="M448" i="1"/>
  <c r="N448" i="1"/>
  <c r="M449" i="1"/>
  <c r="N449" i="1"/>
  <c r="M450" i="1"/>
  <c r="N450" i="1"/>
  <c r="M451" i="1"/>
  <c r="N451" i="1"/>
  <c r="M452" i="1"/>
  <c r="N452" i="1"/>
  <c r="M453" i="1"/>
  <c r="N453" i="1"/>
  <c r="M454" i="1"/>
  <c r="N454" i="1"/>
  <c r="M455" i="1"/>
  <c r="N455" i="1"/>
  <c r="M456" i="1"/>
  <c r="N456" i="1"/>
  <c r="M457" i="1"/>
  <c r="N457" i="1"/>
  <c r="M458" i="1"/>
  <c r="N458" i="1"/>
  <c r="M459" i="1"/>
  <c r="N459" i="1"/>
  <c r="M460" i="1"/>
  <c r="N460" i="1"/>
  <c r="M461" i="1"/>
  <c r="N461" i="1"/>
  <c r="M462" i="1"/>
  <c r="N462" i="1"/>
  <c r="M463" i="1"/>
  <c r="N463" i="1"/>
  <c r="M464" i="1"/>
  <c r="N464" i="1"/>
  <c r="M465" i="1"/>
  <c r="N465" i="1"/>
  <c r="M466" i="1"/>
  <c r="N466" i="1"/>
  <c r="M467" i="1"/>
  <c r="N467" i="1"/>
  <c r="M468" i="1"/>
  <c r="N468" i="1"/>
  <c r="M469" i="1"/>
  <c r="N469" i="1"/>
  <c r="M470" i="1"/>
  <c r="N470" i="1"/>
  <c r="M471" i="1"/>
  <c r="N471" i="1"/>
  <c r="M472" i="1"/>
  <c r="N472" i="1"/>
  <c r="M473" i="1"/>
  <c r="N473" i="1"/>
  <c r="M474" i="1"/>
  <c r="N474" i="1"/>
  <c r="M475" i="1"/>
  <c r="N475" i="1"/>
  <c r="M476" i="1"/>
  <c r="N476" i="1"/>
  <c r="M477" i="1"/>
  <c r="N477" i="1"/>
  <c r="M478" i="1"/>
  <c r="N478" i="1"/>
  <c r="M479" i="1"/>
  <c r="N479" i="1"/>
  <c r="M480" i="1"/>
  <c r="N480" i="1"/>
  <c r="M481" i="1"/>
  <c r="N481" i="1"/>
  <c r="M482" i="1"/>
  <c r="N482" i="1"/>
  <c r="M483" i="1"/>
  <c r="N483" i="1"/>
  <c r="M484" i="1"/>
  <c r="N484" i="1"/>
  <c r="M485" i="1"/>
  <c r="N485" i="1"/>
  <c r="M486" i="1"/>
  <c r="N486" i="1"/>
  <c r="M487" i="1"/>
  <c r="N487" i="1"/>
  <c r="M488" i="1"/>
  <c r="N488" i="1"/>
  <c r="M489" i="1"/>
  <c r="N489" i="1"/>
  <c r="M490" i="1"/>
  <c r="N490" i="1"/>
  <c r="M491" i="1"/>
  <c r="N491" i="1"/>
  <c r="M492" i="1"/>
  <c r="N492" i="1"/>
  <c r="M493" i="1"/>
  <c r="N493" i="1"/>
  <c r="M494" i="1"/>
  <c r="N494" i="1"/>
  <c r="M495" i="1"/>
  <c r="N495" i="1"/>
  <c r="M496" i="1"/>
  <c r="N496" i="1"/>
  <c r="M497" i="1"/>
  <c r="N497" i="1"/>
  <c r="M498" i="1"/>
  <c r="N498" i="1"/>
  <c r="M499" i="1"/>
  <c r="N499" i="1"/>
  <c r="M500" i="1"/>
  <c r="N500" i="1"/>
  <c r="M501" i="1"/>
  <c r="N501" i="1"/>
  <c r="M502" i="1"/>
  <c r="N502" i="1"/>
  <c r="M503" i="1"/>
  <c r="N503" i="1"/>
  <c r="M504" i="1"/>
  <c r="N504" i="1"/>
  <c r="M505" i="1"/>
  <c r="N505" i="1"/>
  <c r="M506" i="1"/>
  <c r="N506" i="1"/>
  <c r="M507" i="1"/>
  <c r="N507" i="1"/>
  <c r="M508" i="1"/>
  <c r="N508" i="1"/>
  <c r="M509" i="1"/>
  <c r="N509" i="1"/>
  <c r="M510" i="1"/>
  <c r="N510" i="1"/>
  <c r="M511" i="1"/>
  <c r="N511" i="1"/>
  <c r="M512" i="1"/>
  <c r="N512" i="1"/>
  <c r="M513" i="1"/>
  <c r="N513" i="1"/>
  <c r="M514" i="1"/>
  <c r="N514" i="1"/>
  <c r="M515" i="1"/>
  <c r="N515" i="1"/>
  <c r="M516" i="1"/>
  <c r="N516" i="1"/>
  <c r="M517" i="1"/>
  <c r="N517" i="1"/>
  <c r="M518" i="1"/>
  <c r="N518" i="1"/>
  <c r="M519" i="1"/>
  <c r="N519" i="1"/>
  <c r="M520" i="1"/>
  <c r="N520" i="1"/>
  <c r="M521" i="1"/>
  <c r="N521" i="1"/>
  <c r="M522" i="1"/>
  <c r="N522" i="1"/>
  <c r="M523" i="1"/>
  <c r="N523" i="1"/>
  <c r="M524" i="1"/>
  <c r="N524" i="1"/>
  <c r="M525" i="1"/>
  <c r="N525" i="1"/>
  <c r="M526" i="1"/>
  <c r="N526" i="1"/>
  <c r="M527" i="1"/>
  <c r="N527" i="1"/>
  <c r="M528" i="1"/>
  <c r="N528" i="1"/>
  <c r="M529" i="1"/>
  <c r="N529" i="1"/>
  <c r="M530" i="1"/>
  <c r="N530" i="1"/>
  <c r="M531" i="1"/>
  <c r="N531" i="1"/>
  <c r="M532" i="1"/>
  <c r="N532" i="1"/>
  <c r="M533" i="1"/>
  <c r="N533" i="1"/>
  <c r="M534" i="1"/>
  <c r="N534" i="1"/>
  <c r="M535" i="1"/>
  <c r="N535" i="1"/>
  <c r="M536" i="1"/>
  <c r="N536" i="1"/>
  <c r="M537" i="1"/>
  <c r="N537" i="1"/>
  <c r="M538" i="1"/>
  <c r="N538" i="1"/>
  <c r="M539" i="1"/>
  <c r="N539" i="1"/>
  <c r="M540" i="1"/>
  <c r="N540" i="1"/>
  <c r="M541" i="1"/>
  <c r="N541" i="1"/>
  <c r="M542" i="1"/>
  <c r="N542" i="1"/>
  <c r="M543" i="1"/>
  <c r="N543" i="1"/>
  <c r="M544" i="1"/>
  <c r="N544" i="1"/>
  <c r="M545" i="1"/>
  <c r="N545" i="1"/>
  <c r="M546" i="1"/>
  <c r="N546" i="1"/>
  <c r="M547" i="1"/>
  <c r="N547" i="1"/>
  <c r="M548" i="1"/>
  <c r="N548" i="1"/>
  <c r="M549" i="1"/>
  <c r="N549" i="1"/>
  <c r="M550" i="1"/>
  <c r="N550" i="1"/>
  <c r="M551" i="1"/>
  <c r="N551" i="1"/>
  <c r="M552" i="1"/>
  <c r="N552" i="1"/>
  <c r="M553" i="1"/>
  <c r="N553" i="1"/>
  <c r="M554" i="1"/>
  <c r="N554" i="1"/>
  <c r="M555" i="1"/>
  <c r="N555" i="1"/>
  <c r="M556" i="1"/>
  <c r="N556" i="1"/>
  <c r="M557" i="1"/>
  <c r="N557" i="1"/>
  <c r="M558" i="1"/>
  <c r="N558" i="1"/>
  <c r="M559" i="1"/>
  <c r="N559" i="1"/>
  <c r="M560" i="1"/>
  <c r="N560" i="1"/>
  <c r="M561" i="1"/>
  <c r="N561" i="1"/>
  <c r="M562" i="1"/>
  <c r="N562" i="1"/>
  <c r="M563" i="1"/>
  <c r="N563" i="1"/>
  <c r="M564" i="1"/>
  <c r="N564" i="1"/>
  <c r="M565" i="1"/>
  <c r="N565" i="1"/>
  <c r="M566" i="1"/>
  <c r="N566" i="1"/>
  <c r="M567" i="1"/>
  <c r="N567" i="1"/>
  <c r="M568" i="1"/>
  <c r="N568" i="1"/>
  <c r="M569" i="1"/>
  <c r="N569" i="1"/>
  <c r="M570" i="1"/>
  <c r="N570" i="1"/>
  <c r="M571" i="1"/>
  <c r="N571" i="1"/>
  <c r="M572" i="1"/>
  <c r="N572" i="1"/>
  <c r="M573" i="1"/>
  <c r="N573" i="1"/>
  <c r="M574" i="1"/>
  <c r="N574" i="1"/>
  <c r="M575" i="1"/>
  <c r="N575" i="1"/>
  <c r="M576" i="1"/>
  <c r="N576" i="1"/>
  <c r="M577" i="1"/>
  <c r="N577" i="1"/>
  <c r="M578" i="1"/>
  <c r="N578" i="1"/>
  <c r="M579" i="1"/>
  <c r="N579" i="1"/>
  <c r="M580" i="1"/>
  <c r="N580" i="1"/>
  <c r="M581" i="1"/>
  <c r="N581" i="1"/>
  <c r="M582" i="1"/>
  <c r="N582" i="1"/>
  <c r="M583" i="1"/>
  <c r="N583" i="1"/>
  <c r="M584" i="1"/>
  <c r="N584" i="1"/>
  <c r="M585" i="1"/>
  <c r="N585" i="1"/>
  <c r="M586" i="1"/>
  <c r="N586" i="1"/>
  <c r="M587" i="1"/>
  <c r="N587" i="1"/>
  <c r="M588" i="1"/>
  <c r="N588" i="1"/>
  <c r="M589" i="1"/>
  <c r="N589" i="1"/>
  <c r="M590" i="1"/>
  <c r="N590" i="1"/>
  <c r="M591" i="1"/>
  <c r="N591" i="1"/>
  <c r="M592" i="1"/>
  <c r="N592" i="1"/>
  <c r="M593" i="1"/>
  <c r="N593" i="1"/>
  <c r="M594" i="1"/>
  <c r="N594" i="1"/>
  <c r="M595" i="1"/>
  <c r="N595" i="1"/>
  <c r="M596" i="1"/>
  <c r="N596" i="1"/>
  <c r="M597" i="1"/>
  <c r="N597" i="1"/>
  <c r="M598" i="1"/>
  <c r="N598" i="1"/>
  <c r="M599" i="1"/>
  <c r="N599" i="1"/>
  <c r="M600" i="1"/>
  <c r="N600" i="1"/>
  <c r="M601" i="1"/>
  <c r="N601" i="1"/>
  <c r="M602" i="1"/>
  <c r="N602" i="1"/>
  <c r="M603" i="1"/>
  <c r="N603" i="1"/>
  <c r="M604" i="1"/>
  <c r="N604" i="1"/>
  <c r="M605" i="1"/>
  <c r="N605" i="1"/>
  <c r="M606" i="1"/>
  <c r="N606" i="1"/>
  <c r="M607" i="1"/>
  <c r="N607" i="1"/>
  <c r="M608" i="1"/>
  <c r="N608" i="1"/>
  <c r="M609" i="1"/>
  <c r="N609" i="1"/>
  <c r="M610" i="1"/>
  <c r="N610" i="1"/>
  <c r="M611" i="1"/>
  <c r="N611" i="1"/>
  <c r="M612" i="1"/>
  <c r="N612" i="1"/>
  <c r="M613" i="1"/>
  <c r="N613" i="1"/>
  <c r="M614" i="1"/>
  <c r="N614" i="1"/>
  <c r="M615" i="1"/>
  <c r="N615" i="1"/>
  <c r="M616" i="1"/>
  <c r="N616" i="1"/>
  <c r="M617" i="1"/>
  <c r="N617" i="1"/>
  <c r="M618" i="1"/>
  <c r="N618" i="1"/>
  <c r="M619" i="1"/>
  <c r="N619" i="1"/>
  <c r="M620" i="1"/>
  <c r="N620" i="1"/>
  <c r="M621" i="1"/>
  <c r="N621" i="1"/>
  <c r="M622" i="1"/>
  <c r="N622" i="1"/>
  <c r="M623" i="1"/>
  <c r="N623" i="1"/>
  <c r="M624" i="1"/>
  <c r="N624" i="1"/>
  <c r="M625" i="1"/>
  <c r="N625" i="1"/>
  <c r="M626" i="1"/>
  <c r="N626" i="1"/>
  <c r="M627" i="1"/>
  <c r="N627" i="1"/>
  <c r="M628" i="1"/>
  <c r="N628" i="1"/>
  <c r="M629" i="1"/>
  <c r="N629" i="1"/>
  <c r="M630" i="1"/>
  <c r="N630" i="1"/>
  <c r="M631" i="1"/>
  <c r="N631" i="1"/>
  <c r="M632" i="1"/>
  <c r="N632" i="1"/>
  <c r="M633" i="1"/>
  <c r="N633" i="1"/>
  <c r="M634" i="1"/>
  <c r="N634" i="1"/>
  <c r="M635" i="1"/>
  <c r="N635" i="1"/>
  <c r="M636" i="1"/>
  <c r="N636" i="1"/>
  <c r="M637" i="1"/>
  <c r="N637" i="1"/>
  <c r="M638" i="1"/>
  <c r="N638" i="1"/>
  <c r="M639" i="1"/>
  <c r="N639" i="1"/>
  <c r="M640" i="1"/>
  <c r="N640" i="1"/>
  <c r="M641" i="1"/>
  <c r="N641" i="1"/>
  <c r="M642" i="1"/>
  <c r="N642" i="1"/>
  <c r="M643" i="1"/>
  <c r="N643" i="1"/>
  <c r="M644" i="1"/>
  <c r="N644" i="1"/>
  <c r="M645" i="1"/>
  <c r="N645" i="1"/>
  <c r="M646" i="1"/>
  <c r="N646" i="1"/>
  <c r="M647" i="1"/>
  <c r="N647" i="1"/>
  <c r="M648" i="1"/>
  <c r="N648" i="1"/>
  <c r="M649" i="1"/>
  <c r="N649" i="1"/>
  <c r="M650" i="1"/>
  <c r="N650" i="1"/>
  <c r="M651" i="1"/>
  <c r="N651" i="1"/>
  <c r="M652" i="1"/>
  <c r="N652" i="1"/>
  <c r="M653" i="1"/>
  <c r="N653" i="1"/>
  <c r="M654" i="1"/>
  <c r="N654" i="1"/>
  <c r="M655" i="1"/>
  <c r="N655" i="1"/>
  <c r="M656" i="1"/>
  <c r="N656" i="1"/>
  <c r="M657" i="1"/>
  <c r="N657" i="1"/>
  <c r="M658" i="1"/>
  <c r="N658" i="1"/>
  <c r="M659" i="1"/>
  <c r="N659" i="1"/>
  <c r="M660" i="1"/>
  <c r="N660" i="1"/>
  <c r="M661" i="1"/>
  <c r="N661" i="1"/>
  <c r="M662" i="1"/>
  <c r="N662" i="1"/>
  <c r="M663" i="1"/>
  <c r="N663" i="1"/>
  <c r="M664" i="1"/>
  <c r="N664" i="1"/>
  <c r="M665" i="1"/>
  <c r="N665" i="1"/>
  <c r="M666" i="1"/>
  <c r="N666" i="1"/>
  <c r="M667" i="1"/>
  <c r="N667" i="1"/>
  <c r="M668" i="1"/>
  <c r="N668" i="1"/>
  <c r="M669" i="1"/>
  <c r="N669" i="1"/>
  <c r="M670" i="1"/>
  <c r="N670" i="1"/>
  <c r="M671" i="1"/>
  <c r="N671" i="1"/>
  <c r="M672" i="1"/>
  <c r="N672" i="1"/>
  <c r="M673" i="1"/>
  <c r="N673" i="1"/>
  <c r="M674" i="1"/>
  <c r="N674" i="1"/>
  <c r="M675" i="1"/>
  <c r="N675" i="1"/>
  <c r="M676" i="1"/>
  <c r="N676" i="1"/>
  <c r="M677" i="1"/>
  <c r="N677" i="1"/>
  <c r="M678" i="1"/>
  <c r="N678" i="1"/>
  <c r="M679" i="1"/>
  <c r="N679" i="1"/>
  <c r="M680" i="1"/>
  <c r="N680" i="1"/>
  <c r="M681" i="1"/>
  <c r="N681" i="1"/>
  <c r="M682" i="1"/>
  <c r="N682" i="1"/>
  <c r="M683" i="1"/>
  <c r="N683" i="1"/>
  <c r="M684" i="1"/>
  <c r="N684" i="1"/>
  <c r="M685" i="1"/>
  <c r="N685" i="1"/>
  <c r="M686" i="1"/>
  <c r="N686" i="1"/>
  <c r="M687" i="1"/>
  <c r="N687" i="1"/>
  <c r="M688" i="1"/>
  <c r="N688" i="1"/>
  <c r="M689" i="1"/>
  <c r="N689" i="1"/>
  <c r="M690" i="1"/>
  <c r="N690" i="1"/>
  <c r="M691" i="1"/>
  <c r="N691" i="1"/>
  <c r="M692" i="1"/>
  <c r="N692" i="1"/>
  <c r="M693" i="1"/>
  <c r="N693" i="1"/>
  <c r="M694" i="1"/>
  <c r="N694" i="1"/>
  <c r="M695" i="1"/>
  <c r="N695" i="1"/>
  <c r="M696" i="1"/>
  <c r="N696" i="1"/>
  <c r="M697" i="1"/>
  <c r="N697" i="1"/>
  <c r="M698" i="1"/>
  <c r="N698" i="1"/>
  <c r="M699" i="1"/>
  <c r="N699" i="1"/>
  <c r="M700" i="1"/>
  <c r="N700" i="1"/>
  <c r="M701" i="1"/>
  <c r="N701" i="1"/>
  <c r="M702" i="1"/>
  <c r="N702" i="1"/>
  <c r="M703" i="1"/>
  <c r="N703" i="1"/>
  <c r="M704" i="1"/>
  <c r="N704" i="1"/>
  <c r="M705" i="1"/>
  <c r="N705" i="1"/>
  <c r="M706" i="1"/>
  <c r="N706" i="1"/>
  <c r="M707" i="1"/>
  <c r="N707" i="1"/>
  <c r="M708" i="1"/>
  <c r="N708" i="1"/>
  <c r="M709" i="1"/>
  <c r="N709" i="1"/>
  <c r="M710" i="1"/>
  <c r="N710" i="1"/>
  <c r="M711" i="1"/>
  <c r="N711" i="1"/>
  <c r="M712" i="1"/>
  <c r="N712" i="1"/>
  <c r="M713" i="1"/>
  <c r="N713" i="1"/>
  <c r="M714" i="1"/>
  <c r="N714" i="1"/>
  <c r="M715" i="1"/>
  <c r="N715" i="1"/>
  <c r="M716" i="1"/>
  <c r="N716" i="1"/>
  <c r="M717" i="1"/>
  <c r="N717" i="1"/>
  <c r="M718" i="1"/>
  <c r="N718" i="1"/>
  <c r="M719" i="1"/>
  <c r="N719" i="1"/>
  <c r="M720" i="1"/>
  <c r="N720" i="1"/>
  <c r="M721" i="1"/>
  <c r="N721" i="1"/>
  <c r="M722" i="1"/>
  <c r="N722" i="1"/>
  <c r="M723" i="1"/>
  <c r="N723" i="1"/>
  <c r="M724" i="1"/>
  <c r="N724" i="1"/>
  <c r="M725" i="1"/>
  <c r="N725" i="1"/>
  <c r="M726" i="1"/>
  <c r="N726" i="1"/>
  <c r="M727" i="1"/>
  <c r="N727" i="1"/>
  <c r="M728" i="1"/>
  <c r="N728" i="1"/>
  <c r="M729" i="1"/>
  <c r="N729" i="1"/>
  <c r="M730" i="1"/>
  <c r="N730" i="1"/>
  <c r="M731" i="1"/>
  <c r="N731" i="1"/>
  <c r="M732" i="1"/>
  <c r="N732" i="1"/>
  <c r="M733" i="1"/>
  <c r="N733" i="1"/>
  <c r="M734" i="1"/>
  <c r="N734" i="1"/>
  <c r="M735" i="1"/>
  <c r="N735" i="1"/>
  <c r="M736" i="1"/>
  <c r="N736" i="1"/>
  <c r="M737" i="1"/>
  <c r="N737" i="1"/>
  <c r="M738" i="1"/>
  <c r="N738" i="1"/>
  <c r="M739" i="1"/>
  <c r="N739" i="1"/>
  <c r="M740" i="1"/>
  <c r="N740" i="1"/>
  <c r="M741" i="1"/>
  <c r="N741" i="1"/>
  <c r="M742" i="1"/>
  <c r="N742" i="1"/>
  <c r="M743" i="1"/>
  <c r="N743" i="1"/>
  <c r="M744" i="1"/>
  <c r="N744" i="1"/>
  <c r="M745" i="1"/>
  <c r="N745" i="1"/>
  <c r="M746" i="1"/>
  <c r="N746" i="1"/>
  <c r="M747" i="1"/>
  <c r="N747" i="1"/>
  <c r="M748" i="1"/>
  <c r="N748" i="1"/>
  <c r="M749" i="1"/>
  <c r="N749" i="1"/>
  <c r="M750" i="1"/>
  <c r="N750" i="1"/>
  <c r="M751" i="1"/>
  <c r="N751" i="1"/>
  <c r="M752" i="1"/>
  <c r="N752" i="1"/>
  <c r="M753" i="1"/>
  <c r="N753" i="1"/>
  <c r="M754" i="1"/>
  <c r="N754" i="1"/>
  <c r="M755" i="1"/>
  <c r="N755" i="1"/>
  <c r="M756" i="1"/>
  <c r="N756" i="1"/>
  <c r="M757" i="1"/>
  <c r="N757" i="1"/>
  <c r="M758" i="1"/>
  <c r="N758" i="1"/>
  <c r="M759" i="1"/>
  <c r="N759" i="1"/>
  <c r="M760" i="1"/>
  <c r="N760" i="1"/>
  <c r="M761" i="1"/>
  <c r="N761" i="1"/>
  <c r="M762" i="1"/>
  <c r="N762" i="1"/>
  <c r="M763" i="1"/>
  <c r="N763" i="1"/>
  <c r="M764" i="1"/>
  <c r="N764" i="1"/>
  <c r="M765" i="1"/>
  <c r="N765" i="1"/>
  <c r="M766" i="1"/>
  <c r="N766" i="1"/>
  <c r="M767" i="1"/>
  <c r="N767" i="1"/>
  <c r="M768" i="1"/>
  <c r="N768" i="1"/>
  <c r="M769" i="1"/>
  <c r="N769" i="1"/>
  <c r="M770" i="1"/>
  <c r="N770" i="1"/>
  <c r="M771" i="1"/>
  <c r="N771" i="1"/>
  <c r="M772" i="1"/>
  <c r="N772" i="1"/>
  <c r="M773" i="1"/>
  <c r="N773" i="1"/>
  <c r="M774" i="1"/>
  <c r="N774" i="1"/>
  <c r="C22" i="2"/>
  <c r="B22" i="2"/>
  <c r="D16" i="1"/>
  <c r="B24" i="2"/>
  <c r="E16" i="1"/>
  <c r="C24" i="2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D603" i="1"/>
  <c r="E603" i="1"/>
  <c r="D604" i="1"/>
  <c r="E604" i="1"/>
  <c r="D605" i="1"/>
  <c r="E605" i="1"/>
  <c r="D606" i="1"/>
  <c r="E606" i="1"/>
  <c r="D607" i="1"/>
  <c r="E607" i="1"/>
  <c r="D608" i="1"/>
  <c r="E608" i="1"/>
  <c r="D609" i="1"/>
  <c r="E609" i="1"/>
  <c r="D610" i="1"/>
  <c r="E610" i="1"/>
  <c r="D611" i="1"/>
  <c r="E611" i="1"/>
  <c r="D612" i="1"/>
  <c r="E612" i="1"/>
  <c r="D613" i="1"/>
  <c r="E613" i="1"/>
  <c r="D614" i="1"/>
  <c r="E614" i="1"/>
  <c r="D615" i="1"/>
  <c r="E615" i="1"/>
  <c r="D616" i="1"/>
  <c r="E616" i="1"/>
  <c r="D617" i="1"/>
  <c r="E617" i="1"/>
  <c r="D618" i="1"/>
  <c r="E618" i="1"/>
  <c r="D619" i="1"/>
  <c r="E619" i="1"/>
  <c r="D620" i="1"/>
  <c r="E620" i="1"/>
  <c r="D621" i="1"/>
  <c r="E621" i="1"/>
  <c r="D622" i="1"/>
  <c r="E622" i="1"/>
  <c r="D623" i="1"/>
  <c r="E623" i="1"/>
  <c r="D624" i="1"/>
  <c r="E624" i="1"/>
  <c r="D625" i="1"/>
  <c r="E625" i="1"/>
  <c r="D626" i="1"/>
  <c r="E626" i="1"/>
  <c r="D627" i="1"/>
  <c r="E627" i="1"/>
  <c r="D628" i="1"/>
  <c r="E628" i="1"/>
  <c r="D629" i="1"/>
  <c r="E629" i="1"/>
  <c r="D630" i="1"/>
  <c r="E630" i="1"/>
  <c r="D631" i="1"/>
  <c r="E631" i="1"/>
  <c r="D632" i="1"/>
  <c r="E632" i="1"/>
  <c r="D633" i="1"/>
  <c r="E633" i="1"/>
  <c r="D634" i="1"/>
  <c r="E634" i="1"/>
  <c r="D635" i="1"/>
  <c r="E635" i="1"/>
  <c r="D636" i="1"/>
  <c r="E636" i="1"/>
  <c r="D637" i="1"/>
  <c r="E637" i="1"/>
  <c r="D638" i="1"/>
  <c r="E638" i="1"/>
  <c r="D639" i="1"/>
  <c r="E639" i="1"/>
  <c r="D640" i="1"/>
  <c r="E640" i="1"/>
  <c r="D641" i="1"/>
  <c r="E641" i="1"/>
  <c r="D642" i="1"/>
  <c r="E642" i="1"/>
  <c r="D643" i="1"/>
  <c r="E643" i="1"/>
  <c r="D644" i="1"/>
  <c r="E644" i="1"/>
  <c r="D645" i="1"/>
  <c r="E645" i="1"/>
  <c r="D646" i="1"/>
  <c r="E646" i="1"/>
  <c r="D647" i="1"/>
  <c r="E647" i="1"/>
  <c r="D648" i="1"/>
  <c r="E648" i="1"/>
  <c r="D649" i="1"/>
  <c r="E649" i="1"/>
  <c r="D650" i="1"/>
  <c r="E650" i="1"/>
  <c r="D651" i="1"/>
  <c r="E651" i="1"/>
  <c r="D652" i="1"/>
  <c r="E652" i="1"/>
  <c r="D653" i="1"/>
  <c r="E653" i="1"/>
  <c r="D654" i="1"/>
  <c r="E654" i="1"/>
  <c r="D655" i="1"/>
  <c r="E655" i="1"/>
  <c r="D656" i="1"/>
  <c r="E656" i="1"/>
  <c r="D657" i="1"/>
  <c r="E657" i="1"/>
  <c r="D658" i="1"/>
  <c r="E658" i="1"/>
  <c r="D659" i="1"/>
  <c r="E659" i="1"/>
  <c r="D660" i="1"/>
  <c r="E660" i="1"/>
  <c r="D661" i="1"/>
  <c r="E661" i="1"/>
  <c r="D662" i="1"/>
  <c r="E662" i="1"/>
  <c r="D663" i="1"/>
  <c r="E663" i="1"/>
  <c r="D664" i="1"/>
  <c r="E664" i="1"/>
  <c r="D665" i="1"/>
  <c r="E665" i="1"/>
  <c r="D666" i="1"/>
  <c r="E666" i="1"/>
  <c r="D667" i="1"/>
  <c r="E667" i="1"/>
  <c r="D668" i="1"/>
  <c r="E668" i="1"/>
  <c r="D669" i="1"/>
  <c r="E669" i="1"/>
  <c r="D670" i="1"/>
  <c r="E670" i="1"/>
  <c r="D671" i="1"/>
  <c r="E671" i="1"/>
  <c r="D672" i="1"/>
  <c r="E672" i="1"/>
  <c r="D673" i="1"/>
  <c r="E673" i="1"/>
  <c r="D674" i="1"/>
  <c r="E674" i="1"/>
  <c r="D675" i="1"/>
  <c r="E675" i="1"/>
  <c r="D676" i="1"/>
  <c r="E676" i="1"/>
  <c r="D677" i="1"/>
  <c r="E677" i="1"/>
  <c r="D678" i="1"/>
  <c r="E678" i="1"/>
  <c r="D679" i="1"/>
  <c r="E679" i="1"/>
  <c r="D680" i="1"/>
  <c r="E680" i="1"/>
  <c r="D681" i="1"/>
  <c r="E681" i="1"/>
  <c r="D682" i="1"/>
  <c r="E682" i="1"/>
  <c r="D683" i="1"/>
  <c r="E683" i="1"/>
  <c r="D684" i="1"/>
  <c r="E684" i="1"/>
  <c r="D685" i="1"/>
  <c r="E685" i="1"/>
  <c r="D686" i="1"/>
  <c r="E686" i="1"/>
  <c r="D687" i="1"/>
  <c r="E687" i="1"/>
  <c r="D688" i="1"/>
  <c r="E688" i="1"/>
  <c r="D689" i="1"/>
  <c r="E689" i="1"/>
  <c r="D690" i="1"/>
  <c r="E690" i="1"/>
  <c r="D691" i="1"/>
  <c r="E691" i="1"/>
  <c r="D692" i="1"/>
  <c r="E692" i="1"/>
  <c r="D693" i="1"/>
  <c r="E693" i="1"/>
  <c r="D694" i="1"/>
  <c r="E694" i="1"/>
  <c r="D695" i="1"/>
  <c r="E695" i="1"/>
  <c r="D696" i="1"/>
  <c r="E696" i="1"/>
  <c r="D697" i="1"/>
  <c r="E697" i="1"/>
  <c r="D698" i="1"/>
  <c r="E698" i="1"/>
  <c r="D699" i="1"/>
  <c r="E699" i="1"/>
  <c r="D700" i="1"/>
  <c r="E700" i="1"/>
  <c r="D701" i="1"/>
  <c r="E701" i="1"/>
  <c r="D702" i="1"/>
  <c r="E702" i="1"/>
  <c r="D703" i="1"/>
  <c r="E703" i="1"/>
  <c r="D704" i="1"/>
  <c r="E704" i="1"/>
  <c r="D705" i="1"/>
  <c r="E705" i="1"/>
  <c r="D706" i="1"/>
  <c r="E706" i="1"/>
  <c r="D707" i="1"/>
  <c r="E707" i="1"/>
  <c r="D708" i="1"/>
  <c r="E708" i="1"/>
  <c r="D709" i="1"/>
  <c r="E709" i="1"/>
  <c r="D710" i="1"/>
  <c r="E710" i="1"/>
  <c r="D711" i="1"/>
  <c r="E711" i="1"/>
  <c r="D712" i="1"/>
  <c r="E712" i="1"/>
  <c r="D713" i="1"/>
  <c r="E713" i="1"/>
  <c r="D714" i="1"/>
  <c r="E714" i="1"/>
  <c r="D715" i="1"/>
  <c r="E715" i="1"/>
  <c r="D716" i="1"/>
  <c r="E716" i="1"/>
  <c r="D717" i="1"/>
  <c r="E717" i="1"/>
  <c r="D718" i="1"/>
  <c r="E718" i="1"/>
  <c r="D719" i="1"/>
  <c r="E719" i="1"/>
  <c r="D720" i="1"/>
  <c r="E720" i="1"/>
  <c r="D721" i="1"/>
  <c r="E721" i="1"/>
  <c r="D722" i="1"/>
  <c r="E722" i="1"/>
  <c r="D723" i="1"/>
  <c r="E723" i="1"/>
  <c r="D724" i="1"/>
  <c r="E724" i="1"/>
  <c r="D725" i="1"/>
  <c r="E725" i="1"/>
  <c r="D726" i="1"/>
  <c r="E726" i="1"/>
  <c r="D727" i="1"/>
  <c r="E727" i="1"/>
  <c r="D728" i="1"/>
  <c r="E728" i="1"/>
  <c r="D729" i="1"/>
  <c r="E729" i="1"/>
  <c r="D730" i="1"/>
  <c r="E730" i="1"/>
  <c r="D731" i="1"/>
  <c r="E731" i="1"/>
  <c r="D732" i="1"/>
  <c r="E732" i="1"/>
  <c r="D733" i="1"/>
  <c r="E733" i="1"/>
  <c r="D734" i="1"/>
  <c r="E734" i="1"/>
  <c r="D735" i="1"/>
  <c r="E735" i="1"/>
  <c r="D736" i="1"/>
  <c r="E736" i="1"/>
  <c r="D737" i="1"/>
  <c r="E737" i="1"/>
  <c r="D738" i="1"/>
  <c r="E738" i="1"/>
  <c r="D739" i="1"/>
  <c r="E739" i="1"/>
  <c r="D740" i="1"/>
  <c r="E740" i="1"/>
  <c r="D741" i="1"/>
  <c r="E741" i="1"/>
  <c r="D742" i="1"/>
  <c r="E742" i="1"/>
  <c r="D743" i="1"/>
  <c r="E743" i="1"/>
  <c r="D744" i="1"/>
  <c r="E744" i="1"/>
  <c r="D745" i="1"/>
  <c r="E745" i="1"/>
  <c r="D746" i="1"/>
  <c r="E746" i="1"/>
  <c r="D747" i="1"/>
  <c r="E747" i="1"/>
  <c r="D748" i="1"/>
  <c r="E748" i="1"/>
  <c r="D749" i="1"/>
  <c r="E749" i="1"/>
  <c r="D750" i="1"/>
  <c r="E750" i="1"/>
  <c r="D751" i="1"/>
  <c r="E751" i="1"/>
  <c r="D752" i="1"/>
  <c r="E752" i="1"/>
  <c r="D753" i="1"/>
  <c r="E753" i="1"/>
  <c r="D754" i="1"/>
  <c r="E754" i="1"/>
  <c r="D755" i="1"/>
  <c r="E755" i="1"/>
  <c r="D756" i="1"/>
  <c r="E756" i="1"/>
  <c r="D757" i="1"/>
  <c r="E757" i="1"/>
  <c r="D758" i="1"/>
  <c r="E758" i="1"/>
  <c r="D759" i="1"/>
  <c r="E759" i="1"/>
  <c r="D760" i="1"/>
  <c r="E760" i="1"/>
  <c r="D761" i="1"/>
  <c r="E761" i="1"/>
  <c r="D762" i="1"/>
  <c r="E762" i="1"/>
  <c r="D763" i="1"/>
  <c r="E763" i="1"/>
  <c r="E15" i="1"/>
  <c r="C23" i="2"/>
  <c r="D15" i="1"/>
  <c r="B23" i="2"/>
  <c r="E14" i="1"/>
  <c r="D14" i="1"/>
  <c r="F14" i="1"/>
  <c r="H14" i="1"/>
  <c r="C771" i="2"/>
  <c r="G763" i="1"/>
  <c r="C768" i="2"/>
  <c r="G760" i="1"/>
  <c r="C766" i="2"/>
  <c r="G758" i="1"/>
  <c r="C763" i="2"/>
  <c r="G755" i="1"/>
  <c r="C761" i="2"/>
  <c r="G753" i="1"/>
  <c r="C759" i="2"/>
  <c r="G751" i="1"/>
  <c r="C757" i="2"/>
  <c r="G749" i="1"/>
  <c r="C754" i="2"/>
  <c r="G746" i="1"/>
  <c r="C752" i="2"/>
  <c r="G744" i="1"/>
  <c r="C750" i="2"/>
  <c r="G742" i="1"/>
  <c r="C748" i="2"/>
  <c r="G740" i="1"/>
  <c r="C745" i="2"/>
  <c r="G737" i="1"/>
  <c r="C743" i="2"/>
  <c r="G735" i="1"/>
  <c r="C740" i="2"/>
  <c r="G732" i="1"/>
  <c r="C738" i="2"/>
  <c r="G730" i="1"/>
  <c r="C736" i="2"/>
  <c r="G728" i="1"/>
  <c r="C734" i="2"/>
  <c r="G726" i="1"/>
  <c r="C732" i="2"/>
  <c r="G724" i="1"/>
  <c r="C730" i="2"/>
  <c r="G722" i="1"/>
  <c r="C729" i="2"/>
  <c r="G721" i="1"/>
  <c r="C727" i="2"/>
  <c r="G719" i="1"/>
  <c r="C726" i="2"/>
  <c r="G718" i="1"/>
  <c r="C725" i="2"/>
  <c r="G717" i="1"/>
  <c r="C724" i="2"/>
  <c r="G716" i="1"/>
  <c r="C723" i="2"/>
  <c r="G715" i="1"/>
  <c r="C722" i="2"/>
  <c r="G714" i="1"/>
  <c r="C721" i="2"/>
  <c r="G713" i="1"/>
  <c r="C720" i="2"/>
  <c r="G712" i="1"/>
  <c r="C719" i="2"/>
  <c r="G711" i="1"/>
  <c r="C718" i="2"/>
  <c r="G710" i="1"/>
  <c r="C717" i="2"/>
  <c r="G709" i="1"/>
  <c r="C716" i="2"/>
  <c r="G708" i="1"/>
  <c r="C715" i="2"/>
  <c r="G707" i="1"/>
  <c r="C714" i="2"/>
  <c r="G706" i="1"/>
  <c r="C713" i="2"/>
  <c r="G705" i="1"/>
  <c r="C712" i="2"/>
  <c r="G704" i="1"/>
  <c r="C711" i="2"/>
  <c r="G703" i="1"/>
  <c r="C710" i="2"/>
  <c r="G702" i="1"/>
  <c r="C709" i="2"/>
  <c r="G701" i="1"/>
  <c r="C708" i="2"/>
  <c r="G700" i="1"/>
  <c r="C707" i="2"/>
  <c r="G699" i="1"/>
  <c r="C706" i="2"/>
  <c r="G698" i="1"/>
  <c r="C705" i="2"/>
  <c r="G697" i="1"/>
  <c r="C704" i="2"/>
  <c r="G696" i="1"/>
  <c r="C703" i="2"/>
  <c r="G695" i="1"/>
  <c r="C702" i="2"/>
  <c r="G694" i="1"/>
  <c r="C701" i="2"/>
  <c r="G693" i="1"/>
  <c r="C700" i="2"/>
  <c r="G692" i="1"/>
  <c r="C699" i="2"/>
  <c r="G691" i="1"/>
  <c r="C698" i="2"/>
  <c r="G690" i="1"/>
  <c r="C697" i="2"/>
  <c r="G689" i="1"/>
  <c r="C696" i="2"/>
  <c r="G688" i="1"/>
  <c r="C695" i="2"/>
  <c r="G687" i="1"/>
  <c r="C694" i="2"/>
  <c r="G686" i="1"/>
  <c r="C693" i="2"/>
  <c r="G685" i="1"/>
  <c r="C692" i="2"/>
  <c r="G684" i="1"/>
  <c r="C691" i="2"/>
  <c r="G683" i="1"/>
  <c r="C690" i="2"/>
  <c r="G682" i="1"/>
  <c r="C689" i="2"/>
  <c r="G681" i="1"/>
  <c r="C688" i="2"/>
  <c r="G680" i="1"/>
  <c r="C687" i="2"/>
  <c r="G679" i="1"/>
  <c r="C686" i="2"/>
  <c r="G678" i="1"/>
  <c r="C685" i="2"/>
  <c r="G677" i="1"/>
  <c r="C684" i="2"/>
  <c r="G676" i="1"/>
  <c r="C683" i="2"/>
  <c r="G675" i="1"/>
  <c r="C682" i="2"/>
  <c r="G674" i="1"/>
  <c r="C681" i="2"/>
  <c r="G673" i="1"/>
  <c r="C680" i="2"/>
  <c r="G672" i="1"/>
  <c r="C679" i="2"/>
  <c r="G671" i="1"/>
  <c r="C678" i="2"/>
  <c r="G670" i="1"/>
  <c r="C677" i="2"/>
  <c r="G669" i="1"/>
  <c r="C676" i="2"/>
  <c r="G668" i="1"/>
  <c r="C675" i="2"/>
  <c r="G667" i="1"/>
  <c r="C674" i="2"/>
  <c r="G666" i="1"/>
  <c r="C673" i="2"/>
  <c r="G665" i="1"/>
  <c r="C672" i="2"/>
  <c r="G664" i="1"/>
  <c r="C671" i="2"/>
  <c r="G663" i="1"/>
  <c r="C670" i="2"/>
  <c r="G662" i="1"/>
  <c r="C669" i="2"/>
  <c r="G661" i="1"/>
  <c r="C668" i="2"/>
  <c r="G660" i="1"/>
  <c r="C667" i="2"/>
  <c r="G659" i="1"/>
  <c r="C666" i="2"/>
  <c r="G658" i="1"/>
  <c r="C665" i="2"/>
  <c r="G657" i="1"/>
  <c r="C664" i="2"/>
  <c r="G656" i="1"/>
  <c r="C663" i="2"/>
  <c r="G655" i="1"/>
  <c r="C662" i="2"/>
  <c r="G654" i="1"/>
  <c r="C661" i="2"/>
  <c r="G653" i="1"/>
  <c r="C660" i="2"/>
  <c r="G652" i="1"/>
  <c r="C659" i="2"/>
  <c r="G651" i="1"/>
  <c r="C658" i="2"/>
  <c r="G650" i="1"/>
  <c r="C657" i="2"/>
  <c r="G649" i="1"/>
  <c r="C656" i="2"/>
  <c r="G648" i="1"/>
  <c r="C655" i="2"/>
  <c r="G647" i="1"/>
  <c r="C654" i="2"/>
  <c r="G646" i="1"/>
  <c r="C653" i="2"/>
  <c r="G645" i="1"/>
  <c r="C652" i="2"/>
  <c r="G644" i="1"/>
  <c r="C651" i="2"/>
  <c r="G643" i="1"/>
  <c r="C650" i="2"/>
  <c r="G642" i="1"/>
  <c r="C649" i="2"/>
  <c r="G641" i="1"/>
  <c r="C648" i="2"/>
  <c r="G640" i="1"/>
  <c r="C647" i="2"/>
  <c r="G639" i="1"/>
  <c r="C646" i="2"/>
  <c r="G638" i="1"/>
  <c r="C645" i="2"/>
  <c r="G637" i="1"/>
  <c r="C644" i="2"/>
  <c r="G636" i="1"/>
  <c r="C643" i="2"/>
  <c r="G635" i="1"/>
  <c r="C642" i="2"/>
  <c r="G634" i="1"/>
  <c r="C641" i="2"/>
  <c r="G633" i="1"/>
  <c r="C640" i="2"/>
  <c r="G632" i="1"/>
  <c r="C639" i="2"/>
  <c r="G631" i="1"/>
  <c r="C638" i="2"/>
  <c r="G630" i="1"/>
  <c r="C637" i="2"/>
  <c r="G629" i="1"/>
  <c r="C636" i="2"/>
  <c r="G628" i="1"/>
  <c r="C635" i="2"/>
  <c r="G627" i="1"/>
  <c r="C634" i="2"/>
  <c r="G626" i="1"/>
  <c r="C633" i="2"/>
  <c r="G625" i="1"/>
  <c r="C632" i="2"/>
  <c r="G624" i="1"/>
  <c r="C631" i="2"/>
  <c r="G623" i="1"/>
  <c r="C630" i="2"/>
  <c r="G622" i="1"/>
  <c r="C629" i="2"/>
  <c r="G621" i="1"/>
  <c r="C628" i="2"/>
  <c r="G620" i="1"/>
  <c r="C627" i="2"/>
  <c r="G619" i="1"/>
  <c r="C626" i="2"/>
  <c r="G618" i="1"/>
  <c r="C625" i="2"/>
  <c r="G617" i="1"/>
  <c r="C624" i="2"/>
  <c r="G616" i="1"/>
  <c r="C623" i="2"/>
  <c r="G615" i="1"/>
  <c r="C622" i="2"/>
  <c r="G614" i="1"/>
  <c r="C621" i="2"/>
  <c r="G613" i="1"/>
  <c r="C620" i="2"/>
  <c r="G612" i="1"/>
  <c r="C619" i="2"/>
  <c r="G611" i="1"/>
  <c r="C618" i="2"/>
  <c r="G610" i="1"/>
  <c r="C617" i="2"/>
  <c r="G609" i="1"/>
  <c r="C616" i="2"/>
  <c r="G608" i="1"/>
  <c r="C615" i="2"/>
  <c r="G607" i="1"/>
  <c r="C614" i="2"/>
  <c r="G606" i="1"/>
  <c r="C613" i="2"/>
  <c r="G605" i="1"/>
  <c r="C612" i="2"/>
  <c r="G604" i="1"/>
  <c r="C611" i="2"/>
  <c r="G603" i="1"/>
  <c r="C610" i="2"/>
  <c r="G602" i="1"/>
  <c r="C609" i="2"/>
  <c r="G601" i="1"/>
  <c r="C608" i="2"/>
  <c r="G600" i="1"/>
  <c r="C607" i="2"/>
  <c r="G599" i="1"/>
  <c r="C606" i="2"/>
  <c r="G598" i="1"/>
  <c r="C605" i="2"/>
  <c r="G597" i="1"/>
  <c r="C604" i="2"/>
  <c r="G596" i="1"/>
  <c r="C603" i="2"/>
  <c r="G595" i="1"/>
  <c r="C602" i="2"/>
  <c r="G594" i="1"/>
  <c r="C601" i="2"/>
  <c r="G593" i="1"/>
  <c r="C600" i="2"/>
  <c r="G592" i="1"/>
  <c r="C599" i="2"/>
  <c r="G591" i="1"/>
  <c r="C598" i="2"/>
  <c r="G590" i="1"/>
  <c r="C597" i="2"/>
  <c r="G589" i="1"/>
  <c r="C596" i="2"/>
  <c r="G588" i="1"/>
  <c r="C595" i="2"/>
  <c r="G587" i="1"/>
  <c r="C594" i="2"/>
  <c r="G586" i="1"/>
  <c r="C593" i="2"/>
  <c r="G585" i="1"/>
  <c r="C592" i="2"/>
  <c r="G584" i="1"/>
  <c r="C591" i="2"/>
  <c r="G583" i="1"/>
  <c r="C590" i="2"/>
  <c r="G582" i="1"/>
  <c r="C589" i="2"/>
  <c r="G581" i="1"/>
  <c r="C588" i="2"/>
  <c r="G580" i="1"/>
  <c r="C587" i="2"/>
  <c r="G579" i="1"/>
  <c r="C586" i="2"/>
  <c r="G578" i="1"/>
  <c r="C585" i="2"/>
  <c r="G577" i="1"/>
  <c r="C584" i="2"/>
  <c r="G576" i="1"/>
  <c r="C583" i="2"/>
  <c r="G575" i="1"/>
  <c r="C582" i="2"/>
  <c r="G574" i="1"/>
  <c r="C581" i="2"/>
  <c r="G573" i="1"/>
  <c r="C580" i="2"/>
  <c r="G572" i="1"/>
  <c r="C579" i="2"/>
  <c r="G571" i="1"/>
  <c r="C578" i="2"/>
  <c r="G570" i="1"/>
  <c r="C577" i="2"/>
  <c r="G569" i="1"/>
  <c r="C576" i="2"/>
  <c r="G568" i="1"/>
  <c r="C575" i="2"/>
  <c r="G567" i="1"/>
  <c r="C574" i="2"/>
  <c r="G566" i="1"/>
  <c r="C573" i="2"/>
  <c r="G565" i="1"/>
  <c r="C572" i="2"/>
  <c r="G564" i="1"/>
  <c r="C571" i="2"/>
  <c r="G563" i="1"/>
  <c r="C570" i="2"/>
  <c r="G562" i="1"/>
  <c r="C569" i="2"/>
  <c r="G561" i="1"/>
  <c r="C568" i="2"/>
  <c r="G560" i="1"/>
  <c r="C567" i="2"/>
  <c r="G559" i="1"/>
  <c r="C566" i="2"/>
  <c r="G558" i="1"/>
  <c r="C565" i="2"/>
  <c r="G557" i="1"/>
  <c r="C564" i="2"/>
  <c r="G556" i="1"/>
  <c r="C563" i="2"/>
  <c r="G555" i="1"/>
  <c r="C562" i="2"/>
  <c r="G554" i="1"/>
  <c r="C561" i="2"/>
  <c r="G553" i="1"/>
  <c r="C560" i="2"/>
  <c r="G552" i="1"/>
  <c r="C559" i="2"/>
  <c r="G551" i="1"/>
  <c r="C558" i="2"/>
  <c r="G550" i="1"/>
  <c r="C557" i="2"/>
  <c r="G549" i="1"/>
  <c r="C556" i="2"/>
  <c r="G548" i="1"/>
  <c r="C555" i="2"/>
  <c r="G547" i="1"/>
  <c r="C554" i="2"/>
  <c r="G546" i="1"/>
  <c r="C553" i="2"/>
  <c r="G545" i="1"/>
  <c r="C552" i="2"/>
  <c r="G544" i="1"/>
  <c r="C551" i="2"/>
  <c r="G543" i="1"/>
  <c r="C550" i="2"/>
  <c r="G542" i="1"/>
  <c r="C549" i="2"/>
  <c r="G541" i="1"/>
  <c r="C548" i="2"/>
  <c r="G540" i="1"/>
  <c r="C547" i="2"/>
  <c r="G539" i="1"/>
  <c r="C546" i="2"/>
  <c r="G538" i="1"/>
  <c r="C545" i="2"/>
  <c r="G537" i="1"/>
  <c r="C544" i="2"/>
  <c r="G536" i="1"/>
  <c r="C543" i="2"/>
  <c r="G535" i="1"/>
  <c r="C542" i="2"/>
  <c r="G534" i="1"/>
  <c r="C541" i="2"/>
  <c r="G533" i="1"/>
  <c r="C540" i="2"/>
  <c r="G532" i="1"/>
  <c r="C539" i="2"/>
  <c r="G531" i="1"/>
  <c r="C538" i="2"/>
  <c r="G530" i="1"/>
  <c r="C537" i="2"/>
  <c r="G529" i="1"/>
  <c r="C536" i="2"/>
  <c r="G528" i="1"/>
  <c r="C535" i="2"/>
  <c r="G527" i="1"/>
  <c r="C534" i="2"/>
  <c r="G526" i="1"/>
  <c r="C533" i="2"/>
  <c r="G525" i="1"/>
  <c r="C532" i="2"/>
  <c r="G524" i="1"/>
  <c r="C531" i="2"/>
  <c r="G523" i="1"/>
  <c r="C530" i="2"/>
  <c r="G522" i="1"/>
  <c r="C529" i="2"/>
  <c r="G521" i="1"/>
  <c r="C528" i="2"/>
  <c r="G520" i="1"/>
  <c r="C527" i="2"/>
  <c r="G519" i="1"/>
  <c r="C526" i="2"/>
  <c r="G518" i="1"/>
  <c r="C525" i="2"/>
  <c r="G517" i="1"/>
  <c r="C524" i="2"/>
  <c r="G516" i="1"/>
  <c r="C523" i="2"/>
  <c r="G515" i="1"/>
  <c r="C522" i="2"/>
  <c r="G514" i="1"/>
  <c r="C521" i="2"/>
  <c r="G513" i="1"/>
  <c r="C520" i="2"/>
  <c r="G512" i="1"/>
  <c r="C519" i="2"/>
  <c r="G511" i="1"/>
  <c r="C518" i="2"/>
  <c r="G510" i="1"/>
  <c r="C517" i="2"/>
  <c r="G509" i="1"/>
  <c r="C516" i="2"/>
  <c r="G508" i="1"/>
  <c r="C515" i="2"/>
  <c r="G507" i="1"/>
  <c r="C514" i="2"/>
  <c r="G506" i="1"/>
  <c r="C513" i="2"/>
  <c r="G505" i="1"/>
  <c r="C512" i="2"/>
  <c r="G504" i="1"/>
  <c r="C511" i="2"/>
  <c r="G503" i="1"/>
  <c r="C510" i="2"/>
  <c r="G502" i="1"/>
  <c r="C509" i="2"/>
  <c r="G501" i="1"/>
  <c r="C508" i="2"/>
  <c r="G500" i="1"/>
  <c r="C507" i="2"/>
  <c r="G499" i="1"/>
  <c r="C506" i="2"/>
  <c r="G498" i="1"/>
  <c r="C505" i="2"/>
  <c r="G497" i="1"/>
  <c r="C504" i="2"/>
  <c r="G496" i="1"/>
  <c r="C503" i="2"/>
  <c r="G495" i="1"/>
  <c r="C502" i="2"/>
  <c r="G494" i="1"/>
  <c r="C501" i="2"/>
  <c r="G493" i="1"/>
  <c r="C500" i="2"/>
  <c r="G492" i="1"/>
  <c r="C499" i="2"/>
  <c r="G491" i="1"/>
  <c r="C498" i="2"/>
  <c r="G490" i="1"/>
  <c r="C497" i="2"/>
  <c r="G489" i="1"/>
  <c r="C496" i="2"/>
  <c r="G488" i="1"/>
  <c r="C495" i="2"/>
  <c r="G487" i="1"/>
  <c r="C494" i="2"/>
  <c r="G486" i="1"/>
  <c r="C493" i="2"/>
  <c r="G485" i="1"/>
  <c r="C492" i="2"/>
  <c r="G484" i="1"/>
  <c r="C491" i="2"/>
  <c r="G483" i="1"/>
  <c r="C490" i="2"/>
  <c r="G482" i="1"/>
  <c r="C489" i="2"/>
  <c r="G481" i="1"/>
  <c r="C488" i="2"/>
  <c r="G480" i="1"/>
  <c r="C487" i="2"/>
  <c r="G479" i="1"/>
  <c r="C486" i="2"/>
  <c r="G478" i="1"/>
  <c r="C485" i="2"/>
  <c r="G477" i="1"/>
  <c r="C484" i="2"/>
  <c r="G476" i="1"/>
  <c r="C483" i="2"/>
  <c r="G475" i="1"/>
  <c r="C482" i="2"/>
  <c r="G474" i="1"/>
  <c r="C481" i="2"/>
  <c r="G473" i="1"/>
  <c r="C480" i="2"/>
  <c r="G472" i="1"/>
  <c r="C479" i="2"/>
  <c r="G471" i="1"/>
  <c r="C478" i="2"/>
  <c r="G470" i="1"/>
  <c r="C477" i="2"/>
  <c r="G469" i="1"/>
  <c r="C476" i="2"/>
  <c r="G468" i="1"/>
  <c r="C475" i="2"/>
  <c r="G467" i="1"/>
  <c r="C474" i="2"/>
  <c r="G466" i="1"/>
  <c r="C473" i="2"/>
  <c r="G465" i="1"/>
  <c r="C472" i="2"/>
  <c r="G464" i="1"/>
  <c r="C471" i="2"/>
  <c r="G463" i="1"/>
  <c r="C470" i="2"/>
  <c r="G462" i="1"/>
  <c r="C469" i="2"/>
  <c r="G461" i="1"/>
  <c r="C468" i="2"/>
  <c r="G460" i="1"/>
  <c r="C467" i="2"/>
  <c r="G459" i="1"/>
  <c r="C466" i="2"/>
  <c r="G458" i="1"/>
  <c r="C465" i="2"/>
  <c r="G457" i="1"/>
  <c r="C464" i="2"/>
  <c r="G456" i="1"/>
  <c r="C463" i="2"/>
  <c r="G455" i="1"/>
  <c r="C462" i="2"/>
  <c r="G454" i="1"/>
  <c r="C461" i="2"/>
  <c r="G453" i="1"/>
  <c r="C460" i="2"/>
  <c r="G452" i="1"/>
  <c r="C459" i="2"/>
  <c r="G451" i="1"/>
  <c r="C458" i="2"/>
  <c r="G450" i="1"/>
  <c r="C457" i="2"/>
  <c r="G449" i="1"/>
  <c r="C456" i="2"/>
  <c r="G448" i="1"/>
  <c r="C455" i="2"/>
  <c r="G447" i="1"/>
  <c r="C454" i="2"/>
  <c r="G446" i="1"/>
  <c r="C453" i="2"/>
  <c r="G445" i="1"/>
  <c r="C452" i="2"/>
  <c r="G444" i="1"/>
  <c r="C451" i="2"/>
  <c r="G443" i="1"/>
  <c r="C450" i="2"/>
  <c r="G442" i="1"/>
  <c r="C449" i="2"/>
  <c r="G441" i="1"/>
  <c r="C448" i="2"/>
  <c r="G440" i="1"/>
  <c r="C447" i="2"/>
  <c r="G439" i="1"/>
  <c r="C446" i="2"/>
  <c r="G438" i="1"/>
  <c r="C445" i="2"/>
  <c r="G437" i="1"/>
  <c r="C444" i="2"/>
  <c r="G436" i="1"/>
  <c r="C443" i="2"/>
  <c r="G435" i="1"/>
  <c r="C442" i="2"/>
  <c r="G434" i="1"/>
  <c r="C441" i="2"/>
  <c r="G433" i="1"/>
  <c r="C440" i="2"/>
  <c r="G432" i="1"/>
  <c r="C439" i="2"/>
  <c r="G431" i="1"/>
  <c r="C438" i="2"/>
  <c r="G430" i="1"/>
  <c r="C437" i="2"/>
  <c r="G429" i="1"/>
  <c r="C436" i="2"/>
  <c r="G428" i="1"/>
  <c r="C435" i="2"/>
  <c r="G427" i="1"/>
  <c r="C434" i="2"/>
  <c r="G426" i="1"/>
  <c r="C433" i="2"/>
  <c r="G425" i="1"/>
  <c r="C432" i="2"/>
  <c r="G424" i="1"/>
  <c r="C431" i="2"/>
  <c r="G423" i="1"/>
  <c r="C430" i="2"/>
  <c r="G422" i="1"/>
  <c r="C429" i="2"/>
  <c r="G421" i="1"/>
  <c r="C428" i="2"/>
  <c r="G420" i="1"/>
  <c r="C427" i="2"/>
  <c r="G419" i="1"/>
  <c r="C426" i="2"/>
  <c r="G418" i="1"/>
  <c r="C425" i="2"/>
  <c r="G417" i="1"/>
  <c r="C424" i="2"/>
  <c r="G416" i="1"/>
  <c r="C423" i="2"/>
  <c r="G415" i="1"/>
  <c r="C422" i="2"/>
  <c r="G414" i="1"/>
  <c r="C421" i="2"/>
  <c r="G413" i="1"/>
  <c r="C420" i="2"/>
  <c r="G412" i="1"/>
  <c r="C419" i="2"/>
  <c r="G411" i="1"/>
  <c r="C418" i="2"/>
  <c r="G410" i="1"/>
  <c r="C417" i="2"/>
  <c r="G409" i="1"/>
  <c r="C416" i="2"/>
  <c r="G408" i="1"/>
  <c r="C415" i="2"/>
  <c r="G407" i="1"/>
  <c r="C414" i="2"/>
  <c r="G406" i="1"/>
  <c r="C413" i="2"/>
  <c r="G405" i="1"/>
  <c r="C412" i="2"/>
  <c r="G404" i="1"/>
  <c r="C411" i="2"/>
  <c r="G403" i="1"/>
  <c r="C410" i="2"/>
  <c r="G402" i="1"/>
  <c r="C409" i="2"/>
  <c r="G401" i="1"/>
  <c r="C408" i="2"/>
  <c r="G400" i="1"/>
  <c r="C407" i="2"/>
  <c r="G399" i="1"/>
  <c r="C406" i="2"/>
  <c r="G398" i="1"/>
  <c r="C405" i="2"/>
  <c r="G397" i="1"/>
  <c r="C404" i="2"/>
  <c r="G396" i="1"/>
  <c r="C403" i="2"/>
  <c r="G395" i="1"/>
  <c r="C402" i="2"/>
  <c r="G394" i="1"/>
  <c r="C401" i="2"/>
  <c r="G393" i="1"/>
  <c r="C400" i="2"/>
  <c r="G392" i="1"/>
  <c r="C399" i="2"/>
  <c r="G391" i="1"/>
  <c r="C398" i="2"/>
  <c r="G390" i="1"/>
  <c r="C397" i="2"/>
  <c r="G389" i="1"/>
  <c r="C396" i="2"/>
  <c r="G388" i="1"/>
  <c r="C395" i="2"/>
  <c r="G387" i="1"/>
  <c r="C394" i="2"/>
  <c r="G386" i="1"/>
  <c r="C393" i="2"/>
  <c r="G385" i="1"/>
  <c r="C392" i="2"/>
  <c r="G384" i="1"/>
  <c r="C391" i="2"/>
  <c r="G383" i="1"/>
  <c r="C390" i="2"/>
  <c r="G382" i="1"/>
  <c r="C389" i="2"/>
  <c r="G381" i="1"/>
  <c r="C388" i="2"/>
  <c r="G380" i="1"/>
  <c r="C387" i="2"/>
  <c r="G379" i="1"/>
  <c r="C386" i="2"/>
  <c r="G378" i="1"/>
  <c r="C385" i="2"/>
  <c r="G377" i="1"/>
  <c r="C384" i="2"/>
  <c r="G376" i="1"/>
  <c r="C383" i="2"/>
  <c r="G375" i="1"/>
  <c r="C382" i="2"/>
  <c r="G374" i="1"/>
  <c r="C381" i="2"/>
  <c r="G373" i="1"/>
  <c r="C380" i="2"/>
  <c r="G372" i="1"/>
  <c r="C379" i="2"/>
  <c r="G371" i="1"/>
  <c r="C378" i="2"/>
  <c r="G370" i="1"/>
  <c r="C377" i="2"/>
  <c r="G369" i="1"/>
  <c r="C376" i="2"/>
  <c r="G368" i="1"/>
  <c r="C375" i="2"/>
  <c r="G367" i="1"/>
  <c r="C374" i="2"/>
  <c r="G366" i="1"/>
  <c r="C373" i="2"/>
  <c r="G365" i="1"/>
  <c r="C372" i="2"/>
  <c r="G364" i="1"/>
  <c r="C371" i="2"/>
  <c r="G363" i="1"/>
  <c r="C370" i="2"/>
  <c r="G362" i="1"/>
  <c r="C369" i="2"/>
  <c r="G361" i="1"/>
  <c r="C368" i="2"/>
  <c r="G360" i="1"/>
  <c r="C367" i="2"/>
  <c r="G359" i="1"/>
  <c r="C366" i="2"/>
  <c r="G358" i="1"/>
  <c r="C365" i="2"/>
  <c r="G357" i="1"/>
  <c r="C364" i="2"/>
  <c r="G356" i="1"/>
  <c r="C363" i="2"/>
  <c r="G355" i="1"/>
  <c r="C362" i="2"/>
  <c r="G354" i="1"/>
  <c r="C361" i="2"/>
  <c r="G353" i="1"/>
  <c r="C360" i="2"/>
  <c r="G352" i="1"/>
  <c r="C359" i="2"/>
  <c r="G351" i="1"/>
  <c r="C358" i="2"/>
  <c r="G350" i="1"/>
  <c r="C357" i="2"/>
  <c r="G349" i="1"/>
  <c r="C356" i="2"/>
  <c r="G348" i="1"/>
  <c r="C355" i="2"/>
  <c r="G347" i="1"/>
  <c r="C354" i="2"/>
  <c r="G346" i="1"/>
  <c r="C353" i="2"/>
  <c r="G345" i="1"/>
  <c r="C352" i="2"/>
  <c r="G344" i="1"/>
  <c r="C351" i="2"/>
  <c r="G343" i="1"/>
  <c r="C350" i="2"/>
  <c r="G342" i="1"/>
  <c r="C349" i="2"/>
  <c r="G341" i="1"/>
  <c r="C348" i="2"/>
  <c r="G340" i="1"/>
  <c r="C347" i="2"/>
  <c r="G339" i="1"/>
  <c r="C346" i="2"/>
  <c r="G338" i="1"/>
  <c r="C345" i="2"/>
  <c r="G337" i="1"/>
  <c r="C344" i="2"/>
  <c r="G336" i="1"/>
  <c r="C343" i="2"/>
  <c r="G335" i="1"/>
  <c r="C342" i="2"/>
  <c r="G334" i="1"/>
  <c r="C341" i="2"/>
  <c r="G333" i="1"/>
  <c r="C340" i="2"/>
  <c r="G332" i="1"/>
  <c r="C339" i="2"/>
  <c r="G331" i="1"/>
  <c r="C338" i="2"/>
  <c r="G330" i="1"/>
  <c r="C337" i="2"/>
  <c r="G329" i="1"/>
  <c r="C336" i="2"/>
  <c r="G328" i="1"/>
  <c r="C335" i="2"/>
  <c r="G327" i="1"/>
  <c r="C334" i="2"/>
  <c r="G326" i="1"/>
  <c r="C333" i="2"/>
  <c r="G325" i="1"/>
  <c r="C332" i="2"/>
  <c r="G324" i="1"/>
  <c r="C331" i="2"/>
  <c r="G323" i="1"/>
  <c r="C330" i="2"/>
  <c r="G322" i="1"/>
  <c r="C329" i="2"/>
  <c r="G321" i="1"/>
  <c r="C328" i="2"/>
  <c r="G320" i="1"/>
  <c r="C327" i="2"/>
  <c r="G319" i="1"/>
  <c r="C326" i="2"/>
  <c r="G318" i="1"/>
  <c r="C325" i="2"/>
  <c r="G317" i="1"/>
  <c r="C324" i="2"/>
  <c r="G316" i="1"/>
  <c r="C323" i="2"/>
  <c r="G315" i="1"/>
  <c r="C322" i="2"/>
  <c r="G314" i="1"/>
  <c r="C321" i="2"/>
  <c r="G313" i="1"/>
  <c r="C320" i="2"/>
  <c r="G312" i="1"/>
  <c r="C319" i="2"/>
  <c r="G311" i="1"/>
  <c r="C318" i="2"/>
  <c r="G310" i="1"/>
  <c r="C317" i="2"/>
  <c r="G309" i="1"/>
  <c r="C316" i="2"/>
  <c r="G308" i="1"/>
  <c r="C315" i="2"/>
  <c r="G307" i="1"/>
  <c r="C314" i="2"/>
  <c r="G306" i="1"/>
  <c r="C313" i="2"/>
  <c r="G305" i="1"/>
  <c r="C312" i="2"/>
  <c r="G304" i="1"/>
  <c r="C311" i="2"/>
  <c r="G303" i="1"/>
  <c r="C310" i="2"/>
  <c r="G302" i="1"/>
  <c r="C309" i="2"/>
  <c r="G301" i="1"/>
  <c r="C308" i="2"/>
  <c r="G300" i="1"/>
  <c r="C307" i="2"/>
  <c r="G299" i="1"/>
  <c r="C306" i="2"/>
  <c r="G298" i="1"/>
  <c r="C305" i="2"/>
  <c r="G297" i="1"/>
  <c r="C304" i="2"/>
  <c r="G296" i="1"/>
  <c r="C303" i="2"/>
  <c r="G295" i="1"/>
  <c r="C302" i="2"/>
  <c r="G294" i="1"/>
  <c r="C301" i="2"/>
  <c r="G293" i="1"/>
  <c r="C300" i="2"/>
  <c r="G292" i="1"/>
  <c r="C299" i="2"/>
  <c r="G291" i="1"/>
  <c r="C298" i="2"/>
  <c r="G290" i="1"/>
  <c r="C297" i="2"/>
  <c r="G289" i="1"/>
  <c r="C296" i="2"/>
  <c r="G288" i="1"/>
  <c r="C295" i="2"/>
  <c r="G287" i="1"/>
  <c r="C294" i="2"/>
  <c r="G286" i="1"/>
  <c r="C293" i="2"/>
  <c r="G285" i="1"/>
  <c r="C292" i="2"/>
  <c r="G284" i="1"/>
  <c r="C291" i="2"/>
  <c r="G283" i="1"/>
  <c r="C290" i="2"/>
  <c r="G282" i="1"/>
  <c r="C289" i="2"/>
  <c r="G281" i="1"/>
  <c r="C288" i="2"/>
  <c r="G280" i="1"/>
  <c r="C287" i="2"/>
  <c r="G279" i="1"/>
  <c r="C286" i="2"/>
  <c r="G278" i="1"/>
  <c r="C285" i="2"/>
  <c r="G277" i="1"/>
  <c r="C284" i="2"/>
  <c r="G276" i="1"/>
  <c r="C283" i="2"/>
  <c r="G275" i="1"/>
  <c r="C282" i="2"/>
  <c r="G274" i="1"/>
  <c r="C281" i="2"/>
  <c r="G273" i="1"/>
  <c r="C280" i="2"/>
  <c r="G272" i="1"/>
  <c r="C279" i="2"/>
  <c r="G271" i="1"/>
  <c r="C278" i="2"/>
  <c r="G270" i="1"/>
  <c r="C277" i="2"/>
  <c r="G269" i="1"/>
  <c r="C276" i="2"/>
  <c r="G268" i="1"/>
  <c r="C275" i="2"/>
  <c r="G267" i="1"/>
  <c r="C274" i="2"/>
  <c r="G266" i="1"/>
  <c r="C273" i="2"/>
  <c r="G265" i="1"/>
  <c r="C272" i="2"/>
  <c r="G264" i="1"/>
  <c r="C271" i="2"/>
  <c r="G263" i="1"/>
  <c r="C270" i="2"/>
  <c r="G262" i="1"/>
  <c r="C269" i="2"/>
  <c r="G261" i="1"/>
  <c r="C268" i="2"/>
  <c r="G260" i="1"/>
  <c r="C267" i="2"/>
  <c r="G259" i="1"/>
  <c r="C266" i="2"/>
  <c r="G258" i="1"/>
  <c r="C265" i="2"/>
  <c r="G257" i="1"/>
  <c r="C264" i="2"/>
  <c r="G256" i="1"/>
  <c r="C263" i="2"/>
  <c r="G255" i="1"/>
  <c r="C262" i="2"/>
  <c r="G254" i="1"/>
  <c r="C261" i="2"/>
  <c r="G253" i="1"/>
  <c r="C260" i="2"/>
  <c r="G252" i="1"/>
  <c r="C259" i="2"/>
  <c r="G251" i="1"/>
  <c r="C258" i="2"/>
  <c r="G250" i="1"/>
  <c r="C257" i="2"/>
  <c r="G249" i="1"/>
  <c r="C256" i="2"/>
  <c r="G248" i="1"/>
  <c r="C255" i="2"/>
  <c r="G247" i="1"/>
  <c r="C254" i="2"/>
  <c r="G246" i="1"/>
  <c r="C253" i="2"/>
  <c r="G245" i="1"/>
  <c r="C252" i="2"/>
  <c r="G244" i="1"/>
  <c r="C251" i="2"/>
  <c r="G243" i="1"/>
  <c r="C250" i="2"/>
  <c r="G242" i="1"/>
  <c r="C249" i="2"/>
  <c r="G241" i="1"/>
  <c r="C248" i="2"/>
  <c r="G240" i="1"/>
  <c r="C247" i="2"/>
  <c r="G239" i="1"/>
  <c r="C246" i="2"/>
  <c r="G238" i="1"/>
  <c r="C245" i="2"/>
  <c r="G237" i="1"/>
  <c r="C244" i="2"/>
  <c r="G236" i="1"/>
  <c r="C243" i="2"/>
  <c r="G235" i="1"/>
  <c r="C242" i="2"/>
  <c r="G234" i="1"/>
  <c r="C241" i="2"/>
  <c r="G233" i="1"/>
  <c r="C240" i="2"/>
  <c r="G232" i="1"/>
  <c r="C239" i="2"/>
  <c r="G231" i="1"/>
  <c r="C238" i="2"/>
  <c r="G230" i="1"/>
  <c r="C237" i="2"/>
  <c r="G229" i="1"/>
  <c r="C236" i="2"/>
  <c r="G228" i="1"/>
  <c r="C235" i="2"/>
  <c r="G227" i="1"/>
  <c r="C234" i="2"/>
  <c r="G226" i="1"/>
  <c r="C233" i="2"/>
  <c r="G225" i="1"/>
  <c r="C232" i="2"/>
  <c r="G224" i="1"/>
  <c r="C231" i="2"/>
  <c r="G223" i="1"/>
  <c r="C230" i="2"/>
  <c r="G222" i="1"/>
  <c r="C229" i="2"/>
  <c r="G221" i="1"/>
  <c r="C228" i="2"/>
  <c r="G220" i="1"/>
  <c r="C227" i="2"/>
  <c r="G219" i="1"/>
  <c r="C226" i="2"/>
  <c r="G218" i="1"/>
  <c r="C225" i="2"/>
  <c r="G217" i="1"/>
  <c r="C224" i="2"/>
  <c r="G216" i="1"/>
  <c r="C223" i="2"/>
  <c r="G215" i="1"/>
  <c r="C222" i="2"/>
  <c r="G214" i="1"/>
  <c r="C221" i="2"/>
  <c r="G213" i="1"/>
  <c r="C220" i="2"/>
  <c r="G212" i="1"/>
  <c r="C219" i="2"/>
  <c r="G211" i="1"/>
  <c r="C218" i="2"/>
  <c r="G210" i="1"/>
  <c r="C217" i="2"/>
  <c r="G209" i="1"/>
  <c r="C216" i="2"/>
  <c r="G208" i="1"/>
  <c r="C215" i="2"/>
  <c r="G207" i="1"/>
  <c r="C214" i="2"/>
  <c r="G206" i="1"/>
  <c r="C213" i="2"/>
  <c r="G205" i="1"/>
  <c r="C212" i="2"/>
  <c r="G204" i="1"/>
  <c r="C211" i="2"/>
  <c r="G203" i="1"/>
  <c r="C210" i="2"/>
  <c r="G202" i="1"/>
  <c r="C770" i="2"/>
  <c r="G762" i="1"/>
  <c r="C769" i="2"/>
  <c r="G761" i="1"/>
  <c r="C767" i="2"/>
  <c r="G759" i="1"/>
  <c r="C765" i="2"/>
  <c r="G757" i="1"/>
  <c r="C764" i="2"/>
  <c r="G756" i="1"/>
  <c r="C762" i="2"/>
  <c r="G754" i="1"/>
  <c r="C760" i="2"/>
  <c r="G752" i="1"/>
  <c r="C758" i="2"/>
  <c r="G750" i="1"/>
  <c r="C756" i="2"/>
  <c r="G748" i="1"/>
  <c r="C755" i="2"/>
  <c r="G747" i="1"/>
  <c r="C753" i="2"/>
  <c r="G745" i="1"/>
  <c r="C751" i="2"/>
  <c r="G743" i="1"/>
  <c r="C749" i="2"/>
  <c r="G741" i="1"/>
  <c r="C747" i="2"/>
  <c r="G739" i="1"/>
  <c r="C746" i="2"/>
  <c r="G738" i="1"/>
  <c r="C744" i="2"/>
  <c r="G736" i="1"/>
  <c r="C742" i="2"/>
  <c r="G734" i="1"/>
  <c r="C741" i="2"/>
  <c r="G733" i="1"/>
  <c r="C739" i="2"/>
  <c r="G731" i="1"/>
  <c r="C737" i="2"/>
  <c r="G729" i="1"/>
  <c r="C735" i="2"/>
  <c r="G727" i="1"/>
  <c r="C733" i="2"/>
  <c r="G725" i="1"/>
  <c r="C731" i="2"/>
  <c r="G723" i="1"/>
  <c r="C728" i="2"/>
  <c r="G720" i="1"/>
  <c r="I14" i="1"/>
  <c r="G14" i="1"/>
  <c r="B771" i="2"/>
  <c r="F763" i="1"/>
  <c r="B770" i="2"/>
  <c r="F762" i="1"/>
  <c r="B769" i="2"/>
  <c r="F761" i="1"/>
  <c r="B768" i="2"/>
  <c r="F760" i="1"/>
  <c r="B767" i="2"/>
  <c r="F759" i="1"/>
  <c r="B766" i="2"/>
  <c r="F758" i="1"/>
  <c r="B765" i="2"/>
  <c r="F757" i="1"/>
  <c r="B764" i="2"/>
  <c r="F756" i="1"/>
  <c r="B763" i="2"/>
  <c r="F755" i="1"/>
  <c r="B762" i="2"/>
  <c r="F754" i="1"/>
  <c r="B761" i="2"/>
  <c r="F753" i="1"/>
  <c r="B760" i="2"/>
  <c r="F752" i="1"/>
  <c r="B759" i="2"/>
  <c r="F751" i="1"/>
  <c r="B758" i="2"/>
  <c r="F750" i="1"/>
  <c r="B757" i="2"/>
  <c r="F749" i="1"/>
  <c r="B756" i="2"/>
  <c r="F748" i="1"/>
  <c r="B755" i="2"/>
  <c r="F747" i="1"/>
  <c r="B754" i="2"/>
  <c r="F746" i="1"/>
  <c r="B753" i="2"/>
  <c r="F745" i="1"/>
  <c r="B752" i="2"/>
  <c r="F744" i="1"/>
  <c r="B751" i="2"/>
  <c r="F743" i="1"/>
  <c r="B750" i="2"/>
  <c r="F742" i="1"/>
  <c r="B749" i="2"/>
  <c r="F741" i="1"/>
  <c r="B748" i="2"/>
  <c r="F740" i="1"/>
  <c r="B747" i="2"/>
  <c r="F739" i="1"/>
  <c r="B746" i="2"/>
  <c r="F738" i="1"/>
  <c r="B745" i="2"/>
  <c r="F737" i="1"/>
  <c r="B744" i="2"/>
  <c r="F736" i="1"/>
  <c r="B743" i="2"/>
  <c r="F735" i="1"/>
  <c r="B742" i="2"/>
  <c r="F734" i="1"/>
  <c r="B741" i="2"/>
  <c r="F733" i="1"/>
  <c r="B740" i="2"/>
  <c r="F732" i="1"/>
  <c r="B739" i="2"/>
  <c r="F731" i="1"/>
  <c r="B738" i="2"/>
  <c r="F730" i="1"/>
  <c r="B737" i="2"/>
  <c r="F729" i="1"/>
  <c r="B736" i="2"/>
  <c r="F728" i="1"/>
  <c r="B735" i="2"/>
  <c r="F727" i="1"/>
  <c r="B734" i="2"/>
  <c r="F726" i="1"/>
  <c r="B733" i="2"/>
  <c r="F725" i="1"/>
  <c r="B732" i="2"/>
  <c r="F724" i="1"/>
  <c r="B731" i="2"/>
  <c r="F723" i="1"/>
  <c r="B730" i="2"/>
  <c r="F722" i="1"/>
  <c r="B729" i="2"/>
  <c r="F721" i="1"/>
  <c r="B728" i="2"/>
  <c r="F720" i="1"/>
  <c r="B727" i="2"/>
  <c r="F719" i="1"/>
  <c r="B726" i="2"/>
  <c r="F718" i="1"/>
  <c r="B725" i="2"/>
  <c r="F717" i="1"/>
  <c r="B724" i="2"/>
  <c r="F716" i="1"/>
  <c r="B723" i="2"/>
  <c r="F715" i="1"/>
  <c r="B722" i="2"/>
  <c r="F714" i="1"/>
  <c r="B721" i="2"/>
  <c r="F713" i="1"/>
  <c r="B720" i="2"/>
  <c r="F712" i="1"/>
  <c r="B719" i="2"/>
  <c r="F711" i="1"/>
  <c r="B718" i="2"/>
  <c r="F710" i="1"/>
  <c r="B717" i="2"/>
  <c r="F709" i="1"/>
  <c r="B716" i="2"/>
  <c r="F708" i="1"/>
  <c r="B715" i="2"/>
  <c r="F707" i="1"/>
  <c r="B714" i="2"/>
  <c r="F706" i="1"/>
  <c r="B713" i="2"/>
  <c r="F705" i="1"/>
  <c r="B712" i="2"/>
  <c r="F704" i="1"/>
  <c r="B711" i="2"/>
  <c r="F703" i="1"/>
  <c r="B710" i="2"/>
  <c r="F702" i="1"/>
  <c r="B709" i="2"/>
  <c r="F701" i="1"/>
  <c r="B708" i="2"/>
  <c r="F700" i="1"/>
  <c r="B707" i="2"/>
  <c r="F699" i="1"/>
  <c r="B706" i="2"/>
  <c r="F698" i="1"/>
  <c r="B705" i="2"/>
  <c r="F697" i="1"/>
  <c r="B704" i="2"/>
  <c r="F696" i="1"/>
  <c r="B703" i="2"/>
  <c r="F695" i="1"/>
  <c r="B702" i="2"/>
  <c r="F694" i="1"/>
  <c r="B701" i="2"/>
  <c r="F693" i="1"/>
  <c r="B700" i="2"/>
  <c r="F692" i="1"/>
  <c r="B699" i="2"/>
  <c r="F691" i="1"/>
  <c r="B698" i="2"/>
  <c r="F690" i="1"/>
  <c r="B697" i="2"/>
  <c r="F689" i="1"/>
  <c r="B696" i="2"/>
  <c r="F688" i="1"/>
  <c r="B695" i="2"/>
  <c r="F687" i="1"/>
  <c r="B694" i="2"/>
  <c r="F686" i="1"/>
  <c r="B693" i="2"/>
  <c r="F685" i="1"/>
  <c r="B692" i="2"/>
  <c r="F684" i="1"/>
  <c r="B691" i="2"/>
  <c r="F683" i="1"/>
  <c r="B690" i="2"/>
  <c r="F682" i="1"/>
  <c r="B689" i="2"/>
  <c r="F681" i="1"/>
  <c r="B688" i="2"/>
  <c r="F680" i="1"/>
  <c r="B687" i="2"/>
  <c r="F679" i="1"/>
  <c r="B686" i="2"/>
  <c r="F678" i="1"/>
  <c r="B685" i="2"/>
  <c r="F677" i="1"/>
  <c r="B684" i="2"/>
  <c r="F676" i="1"/>
  <c r="B683" i="2"/>
  <c r="F675" i="1"/>
  <c r="B682" i="2"/>
  <c r="F674" i="1"/>
  <c r="B681" i="2"/>
  <c r="F673" i="1"/>
  <c r="B680" i="2"/>
  <c r="F672" i="1"/>
  <c r="B679" i="2"/>
  <c r="F671" i="1"/>
  <c r="B678" i="2"/>
  <c r="F670" i="1"/>
  <c r="B677" i="2"/>
  <c r="F669" i="1"/>
  <c r="B676" i="2"/>
  <c r="F668" i="1"/>
  <c r="B675" i="2"/>
  <c r="F667" i="1"/>
  <c r="B674" i="2"/>
  <c r="F666" i="1"/>
  <c r="B673" i="2"/>
  <c r="F665" i="1"/>
  <c r="B672" i="2"/>
  <c r="F664" i="1"/>
  <c r="B671" i="2"/>
  <c r="F663" i="1"/>
  <c r="B670" i="2"/>
  <c r="F662" i="1"/>
  <c r="B669" i="2"/>
  <c r="F661" i="1"/>
  <c r="B668" i="2"/>
  <c r="F660" i="1"/>
  <c r="B667" i="2"/>
  <c r="F659" i="1"/>
  <c r="B666" i="2"/>
  <c r="F658" i="1"/>
  <c r="B665" i="2"/>
  <c r="F657" i="1"/>
  <c r="B664" i="2"/>
  <c r="F656" i="1"/>
  <c r="B663" i="2"/>
  <c r="F655" i="1"/>
  <c r="B662" i="2"/>
  <c r="F654" i="1"/>
  <c r="B661" i="2"/>
  <c r="F653" i="1"/>
  <c r="B660" i="2"/>
  <c r="F652" i="1"/>
  <c r="B659" i="2"/>
  <c r="F651" i="1"/>
  <c r="B658" i="2"/>
  <c r="F650" i="1"/>
  <c r="B657" i="2"/>
  <c r="F649" i="1"/>
  <c r="B656" i="2"/>
  <c r="F648" i="1"/>
  <c r="B655" i="2"/>
  <c r="F647" i="1"/>
  <c r="B654" i="2"/>
  <c r="F646" i="1"/>
  <c r="B653" i="2"/>
  <c r="F645" i="1"/>
  <c r="B652" i="2"/>
  <c r="F644" i="1"/>
  <c r="B651" i="2"/>
  <c r="F643" i="1"/>
  <c r="B650" i="2"/>
  <c r="F642" i="1"/>
  <c r="B649" i="2"/>
  <c r="F641" i="1"/>
  <c r="B648" i="2"/>
  <c r="F640" i="1"/>
  <c r="B647" i="2"/>
  <c r="F639" i="1"/>
  <c r="B646" i="2"/>
  <c r="F638" i="1"/>
  <c r="B645" i="2"/>
  <c r="F637" i="1"/>
  <c r="B644" i="2"/>
  <c r="F636" i="1"/>
  <c r="B643" i="2"/>
  <c r="F635" i="1"/>
  <c r="B642" i="2"/>
  <c r="F634" i="1"/>
  <c r="B641" i="2"/>
  <c r="F633" i="1"/>
  <c r="B640" i="2"/>
  <c r="F632" i="1"/>
  <c r="B639" i="2"/>
  <c r="F631" i="1"/>
  <c r="B638" i="2"/>
  <c r="F630" i="1"/>
  <c r="B637" i="2"/>
  <c r="F629" i="1"/>
  <c r="B636" i="2"/>
  <c r="F628" i="1"/>
  <c r="B635" i="2"/>
  <c r="F627" i="1"/>
  <c r="B634" i="2"/>
  <c r="F626" i="1"/>
  <c r="B633" i="2"/>
  <c r="F625" i="1"/>
  <c r="B632" i="2"/>
  <c r="F624" i="1"/>
  <c r="B631" i="2"/>
  <c r="F623" i="1"/>
  <c r="B630" i="2"/>
  <c r="F622" i="1"/>
  <c r="B629" i="2"/>
  <c r="F621" i="1"/>
  <c r="B628" i="2"/>
  <c r="F620" i="1"/>
  <c r="B627" i="2"/>
  <c r="F619" i="1"/>
  <c r="B626" i="2"/>
  <c r="F618" i="1"/>
  <c r="B625" i="2"/>
  <c r="F617" i="1"/>
  <c r="B624" i="2"/>
  <c r="F616" i="1"/>
  <c r="B623" i="2"/>
  <c r="F615" i="1"/>
  <c r="B622" i="2"/>
  <c r="F614" i="1"/>
  <c r="B621" i="2"/>
  <c r="F613" i="1"/>
  <c r="B620" i="2"/>
  <c r="F612" i="1"/>
  <c r="B619" i="2"/>
  <c r="F611" i="1"/>
  <c r="B618" i="2"/>
  <c r="F610" i="1"/>
  <c r="B617" i="2"/>
  <c r="F609" i="1"/>
  <c r="B616" i="2"/>
  <c r="F608" i="1"/>
  <c r="B615" i="2"/>
  <c r="F607" i="1"/>
  <c r="B614" i="2"/>
  <c r="F606" i="1"/>
  <c r="B613" i="2"/>
  <c r="F605" i="1"/>
  <c r="B612" i="2"/>
  <c r="F604" i="1"/>
  <c r="B611" i="2"/>
  <c r="F603" i="1"/>
  <c r="B610" i="2"/>
  <c r="F602" i="1"/>
  <c r="B609" i="2"/>
  <c r="F601" i="1"/>
  <c r="B608" i="2"/>
  <c r="F600" i="1"/>
  <c r="B607" i="2"/>
  <c r="F599" i="1"/>
  <c r="B606" i="2"/>
  <c r="F598" i="1"/>
  <c r="B605" i="2"/>
  <c r="F597" i="1"/>
  <c r="B604" i="2"/>
  <c r="F596" i="1"/>
  <c r="B603" i="2"/>
  <c r="F595" i="1"/>
  <c r="B602" i="2"/>
  <c r="F594" i="1"/>
  <c r="B601" i="2"/>
  <c r="F593" i="1"/>
  <c r="B600" i="2"/>
  <c r="F592" i="1"/>
  <c r="B599" i="2"/>
  <c r="F591" i="1"/>
  <c r="B598" i="2"/>
  <c r="F590" i="1"/>
  <c r="B597" i="2"/>
  <c r="F589" i="1"/>
  <c r="B596" i="2"/>
  <c r="F588" i="1"/>
  <c r="B595" i="2"/>
  <c r="F587" i="1"/>
  <c r="B594" i="2"/>
  <c r="F586" i="1"/>
  <c r="B593" i="2"/>
  <c r="F585" i="1"/>
  <c r="B592" i="2"/>
  <c r="F584" i="1"/>
  <c r="B591" i="2"/>
  <c r="F583" i="1"/>
  <c r="B590" i="2"/>
  <c r="F582" i="1"/>
  <c r="B589" i="2"/>
  <c r="F581" i="1"/>
  <c r="B588" i="2"/>
  <c r="F580" i="1"/>
  <c r="B587" i="2"/>
  <c r="F579" i="1"/>
  <c r="B586" i="2"/>
  <c r="F578" i="1"/>
  <c r="B585" i="2"/>
  <c r="F577" i="1"/>
  <c r="B584" i="2"/>
  <c r="F576" i="1"/>
  <c r="B583" i="2"/>
  <c r="F575" i="1"/>
  <c r="B582" i="2"/>
  <c r="F574" i="1"/>
  <c r="B581" i="2"/>
  <c r="F573" i="1"/>
  <c r="B580" i="2"/>
  <c r="F572" i="1"/>
  <c r="B579" i="2"/>
  <c r="F571" i="1"/>
  <c r="B578" i="2"/>
  <c r="F570" i="1"/>
  <c r="B577" i="2"/>
  <c r="F569" i="1"/>
  <c r="B576" i="2"/>
  <c r="F568" i="1"/>
  <c r="B575" i="2"/>
  <c r="F567" i="1"/>
  <c r="B574" i="2"/>
  <c r="F566" i="1"/>
  <c r="B573" i="2"/>
  <c r="F565" i="1"/>
  <c r="B572" i="2"/>
  <c r="F564" i="1"/>
  <c r="B571" i="2"/>
  <c r="F563" i="1"/>
  <c r="B570" i="2"/>
  <c r="F562" i="1"/>
  <c r="B569" i="2"/>
  <c r="F561" i="1"/>
  <c r="B568" i="2"/>
  <c r="F560" i="1"/>
  <c r="B567" i="2"/>
  <c r="F559" i="1"/>
  <c r="B566" i="2"/>
  <c r="F558" i="1"/>
  <c r="B565" i="2"/>
  <c r="F557" i="1"/>
  <c r="B564" i="2"/>
  <c r="F556" i="1"/>
  <c r="B563" i="2"/>
  <c r="F555" i="1"/>
  <c r="B562" i="2"/>
  <c r="F554" i="1"/>
  <c r="B561" i="2"/>
  <c r="F553" i="1"/>
  <c r="B560" i="2"/>
  <c r="F552" i="1"/>
  <c r="B559" i="2"/>
  <c r="F551" i="1"/>
  <c r="B558" i="2"/>
  <c r="F550" i="1"/>
  <c r="B557" i="2"/>
  <c r="F549" i="1"/>
  <c r="B556" i="2"/>
  <c r="F548" i="1"/>
  <c r="B555" i="2"/>
  <c r="F547" i="1"/>
  <c r="B554" i="2"/>
  <c r="F546" i="1"/>
  <c r="B553" i="2"/>
  <c r="F545" i="1"/>
  <c r="B552" i="2"/>
  <c r="F544" i="1"/>
  <c r="B551" i="2"/>
  <c r="F543" i="1"/>
  <c r="B550" i="2"/>
  <c r="F542" i="1"/>
  <c r="B549" i="2"/>
  <c r="F541" i="1"/>
  <c r="B548" i="2"/>
  <c r="F540" i="1"/>
  <c r="B547" i="2"/>
  <c r="F539" i="1"/>
  <c r="B546" i="2"/>
  <c r="F538" i="1"/>
  <c r="B545" i="2"/>
  <c r="F537" i="1"/>
  <c r="B544" i="2"/>
  <c r="F536" i="1"/>
  <c r="B543" i="2"/>
  <c r="F535" i="1"/>
  <c r="B542" i="2"/>
  <c r="F534" i="1"/>
  <c r="B541" i="2"/>
  <c r="F533" i="1"/>
  <c r="B540" i="2"/>
  <c r="F532" i="1"/>
  <c r="B539" i="2"/>
  <c r="F531" i="1"/>
  <c r="B538" i="2"/>
  <c r="F530" i="1"/>
  <c r="B537" i="2"/>
  <c r="F529" i="1"/>
  <c r="B536" i="2"/>
  <c r="F528" i="1"/>
  <c r="B535" i="2"/>
  <c r="F527" i="1"/>
  <c r="B534" i="2"/>
  <c r="F526" i="1"/>
  <c r="B533" i="2"/>
  <c r="F525" i="1"/>
  <c r="B532" i="2"/>
  <c r="F524" i="1"/>
  <c r="B531" i="2"/>
  <c r="F523" i="1"/>
  <c r="B530" i="2"/>
  <c r="F522" i="1"/>
  <c r="B529" i="2"/>
  <c r="F521" i="1"/>
  <c r="B528" i="2"/>
  <c r="F520" i="1"/>
  <c r="B527" i="2"/>
  <c r="F519" i="1"/>
  <c r="B526" i="2"/>
  <c r="F518" i="1"/>
  <c r="B525" i="2"/>
  <c r="F517" i="1"/>
  <c r="B524" i="2"/>
  <c r="F516" i="1"/>
  <c r="B523" i="2"/>
  <c r="F515" i="1"/>
  <c r="B522" i="2"/>
  <c r="F514" i="1"/>
  <c r="B521" i="2"/>
  <c r="F513" i="1"/>
  <c r="B520" i="2"/>
  <c r="F512" i="1"/>
  <c r="B519" i="2"/>
  <c r="F511" i="1"/>
  <c r="B518" i="2"/>
  <c r="F510" i="1"/>
  <c r="B517" i="2"/>
  <c r="F509" i="1"/>
  <c r="B516" i="2"/>
  <c r="F508" i="1"/>
  <c r="B515" i="2"/>
  <c r="F507" i="1"/>
  <c r="B514" i="2"/>
  <c r="F506" i="1"/>
  <c r="B513" i="2"/>
  <c r="F505" i="1"/>
  <c r="B512" i="2"/>
  <c r="F504" i="1"/>
  <c r="B511" i="2"/>
  <c r="F503" i="1"/>
  <c r="B510" i="2"/>
  <c r="F502" i="1"/>
  <c r="B509" i="2"/>
  <c r="F501" i="1"/>
  <c r="B508" i="2"/>
  <c r="F500" i="1"/>
  <c r="B507" i="2"/>
  <c r="F499" i="1"/>
  <c r="B506" i="2"/>
  <c r="F498" i="1"/>
  <c r="B505" i="2"/>
  <c r="F497" i="1"/>
  <c r="B504" i="2"/>
  <c r="F496" i="1"/>
  <c r="B503" i="2"/>
  <c r="F495" i="1"/>
  <c r="B502" i="2"/>
  <c r="F494" i="1"/>
  <c r="B501" i="2"/>
  <c r="F493" i="1"/>
  <c r="B500" i="2"/>
  <c r="F492" i="1"/>
  <c r="B499" i="2"/>
  <c r="F491" i="1"/>
  <c r="B498" i="2"/>
  <c r="F490" i="1"/>
  <c r="B497" i="2"/>
  <c r="F489" i="1"/>
  <c r="B496" i="2"/>
  <c r="F488" i="1"/>
  <c r="B495" i="2"/>
  <c r="F487" i="1"/>
  <c r="B494" i="2"/>
  <c r="F486" i="1"/>
  <c r="B493" i="2"/>
  <c r="F485" i="1"/>
  <c r="B492" i="2"/>
  <c r="F484" i="1"/>
  <c r="B491" i="2"/>
  <c r="F483" i="1"/>
  <c r="B490" i="2"/>
  <c r="F482" i="1"/>
  <c r="B489" i="2"/>
  <c r="F481" i="1"/>
  <c r="B488" i="2"/>
  <c r="F480" i="1"/>
  <c r="B487" i="2"/>
  <c r="F479" i="1"/>
  <c r="B486" i="2"/>
  <c r="F478" i="1"/>
  <c r="B485" i="2"/>
  <c r="F477" i="1"/>
  <c r="B484" i="2"/>
  <c r="F476" i="1"/>
  <c r="B483" i="2"/>
  <c r="F475" i="1"/>
  <c r="B482" i="2"/>
  <c r="F474" i="1"/>
  <c r="B481" i="2"/>
  <c r="F473" i="1"/>
  <c r="B480" i="2"/>
  <c r="F472" i="1"/>
  <c r="B479" i="2"/>
  <c r="F471" i="1"/>
  <c r="B478" i="2"/>
  <c r="F470" i="1"/>
  <c r="B477" i="2"/>
  <c r="F469" i="1"/>
  <c r="B476" i="2"/>
  <c r="F468" i="1"/>
  <c r="B475" i="2"/>
  <c r="F467" i="1"/>
  <c r="B474" i="2"/>
  <c r="F466" i="1"/>
  <c r="B473" i="2"/>
  <c r="F465" i="1"/>
  <c r="B472" i="2"/>
  <c r="F464" i="1"/>
  <c r="B471" i="2"/>
  <c r="F463" i="1"/>
  <c r="B470" i="2"/>
  <c r="F462" i="1"/>
  <c r="B469" i="2"/>
  <c r="F461" i="1"/>
  <c r="B468" i="2"/>
  <c r="F460" i="1"/>
  <c r="B467" i="2"/>
  <c r="F459" i="1"/>
  <c r="B466" i="2"/>
  <c r="F458" i="1"/>
  <c r="B465" i="2"/>
  <c r="F457" i="1"/>
  <c r="B464" i="2"/>
  <c r="F456" i="1"/>
  <c r="B463" i="2"/>
  <c r="F455" i="1"/>
  <c r="B462" i="2"/>
  <c r="F454" i="1"/>
  <c r="B461" i="2"/>
  <c r="F453" i="1"/>
  <c r="B460" i="2"/>
  <c r="F452" i="1"/>
  <c r="B459" i="2"/>
  <c r="F451" i="1"/>
  <c r="B458" i="2"/>
  <c r="F450" i="1"/>
  <c r="B457" i="2"/>
  <c r="F449" i="1"/>
  <c r="B456" i="2"/>
  <c r="F448" i="1"/>
  <c r="B455" i="2"/>
  <c r="F447" i="1"/>
  <c r="B454" i="2"/>
  <c r="F446" i="1"/>
  <c r="B453" i="2"/>
  <c r="F445" i="1"/>
  <c r="B452" i="2"/>
  <c r="F444" i="1"/>
  <c r="B451" i="2"/>
  <c r="F443" i="1"/>
  <c r="B450" i="2"/>
  <c r="F442" i="1"/>
  <c r="B449" i="2"/>
  <c r="F441" i="1"/>
  <c r="B448" i="2"/>
  <c r="F440" i="1"/>
  <c r="B447" i="2"/>
  <c r="F439" i="1"/>
  <c r="B446" i="2"/>
  <c r="F438" i="1"/>
  <c r="B445" i="2"/>
  <c r="F437" i="1"/>
  <c r="B444" i="2"/>
  <c r="F436" i="1"/>
  <c r="B443" i="2"/>
  <c r="F435" i="1"/>
  <c r="B442" i="2"/>
  <c r="F434" i="1"/>
  <c r="B441" i="2"/>
  <c r="F433" i="1"/>
  <c r="B440" i="2"/>
  <c r="F432" i="1"/>
  <c r="B439" i="2"/>
  <c r="F431" i="1"/>
  <c r="B438" i="2"/>
  <c r="F430" i="1"/>
  <c r="B437" i="2"/>
  <c r="F429" i="1"/>
  <c r="B436" i="2"/>
  <c r="F428" i="1"/>
  <c r="B435" i="2"/>
  <c r="F427" i="1"/>
  <c r="B434" i="2"/>
  <c r="F426" i="1"/>
  <c r="B433" i="2"/>
  <c r="F425" i="1"/>
  <c r="B432" i="2"/>
  <c r="F424" i="1"/>
  <c r="B431" i="2"/>
  <c r="F423" i="1"/>
  <c r="B430" i="2"/>
  <c r="F422" i="1"/>
  <c r="B429" i="2"/>
  <c r="F421" i="1"/>
  <c r="B428" i="2"/>
  <c r="F420" i="1"/>
  <c r="B427" i="2"/>
  <c r="F419" i="1"/>
  <c r="B426" i="2"/>
  <c r="F418" i="1"/>
  <c r="B425" i="2"/>
  <c r="F417" i="1"/>
  <c r="B424" i="2"/>
  <c r="F416" i="1"/>
  <c r="B423" i="2"/>
  <c r="F415" i="1"/>
  <c r="B422" i="2"/>
  <c r="F414" i="1"/>
  <c r="B421" i="2"/>
  <c r="F413" i="1"/>
  <c r="B420" i="2"/>
  <c r="F412" i="1"/>
  <c r="B419" i="2"/>
  <c r="F411" i="1"/>
  <c r="B418" i="2"/>
  <c r="F410" i="1"/>
  <c r="B417" i="2"/>
  <c r="F409" i="1"/>
  <c r="B416" i="2"/>
  <c r="F408" i="1"/>
  <c r="B415" i="2"/>
  <c r="F407" i="1"/>
  <c r="B414" i="2"/>
  <c r="F406" i="1"/>
  <c r="B413" i="2"/>
  <c r="F405" i="1"/>
  <c r="B412" i="2"/>
  <c r="F404" i="1"/>
  <c r="B411" i="2"/>
  <c r="F403" i="1"/>
  <c r="B410" i="2"/>
  <c r="F402" i="1"/>
  <c r="B409" i="2"/>
  <c r="F401" i="1"/>
  <c r="B408" i="2"/>
  <c r="F400" i="1"/>
  <c r="B407" i="2"/>
  <c r="F399" i="1"/>
  <c r="B406" i="2"/>
  <c r="F398" i="1"/>
  <c r="B405" i="2"/>
  <c r="F397" i="1"/>
  <c r="B404" i="2"/>
  <c r="F396" i="1"/>
  <c r="B403" i="2"/>
  <c r="F395" i="1"/>
  <c r="B402" i="2"/>
  <c r="F394" i="1"/>
  <c r="B401" i="2"/>
  <c r="F393" i="1"/>
  <c r="B400" i="2"/>
  <c r="F392" i="1"/>
  <c r="B399" i="2"/>
  <c r="F391" i="1"/>
  <c r="B398" i="2"/>
  <c r="F390" i="1"/>
  <c r="B397" i="2"/>
  <c r="F389" i="1"/>
  <c r="B396" i="2"/>
  <c r="F388" i="1"/>
  <c r="B395" i="2"/>
  <c r="F387" i="1"/>
  <c r="B394" i="2"/>
  <c r="F386" i="1"/>
  <c r="B393" i="2"/>
  <c r="F385" i="1"/>
  <c r="B392" i="2"/>
  <c r="F384" i="1"/>
  <c r="B391" i="2"/>
  <c r="F383" i="1"/>
  <c r="B390" i="2"/>
  <c r="F382" i="1"/>
  <c r="B389" i="2"/>
  <c r="F381" i="1"/>
  <c r="B388" i="2"/>
  <c r="F380" i="1"/>
  <c r="B387" i="2"/>
  <c r="F379" i="1"/>
  <c r="B386" i="2"/>
  <c r="F378" i="1"/>
  <c r="B385" i="2"/>
  <c r="F377" i="1"/>
  <c r="B384" i="2"/>
  <c r="F376" i="1"/>
  <c r="B383" i="2"/>
  <c r="F375" i="1"/>
  <c r="B382" i="2"/>
  <c r="F374" i="1"/>
  <c r="B381" i="2"/>
  <c r="F373" i="1"/>
  <c r="B380" i="2"/>
  <c r="F372" i="1"/>
  <c r="B379" i="2"/>
  <c r="F371" i="1"/>
  <c r="B378" i="2"/>
  <c r="F370" i="1"/>
  <c r="B377" i="2"/>
  <c r="F369" i="1"/>
  <c r="B376" i="2"/>
  <c r="F368" i="1"/>
  <c r="B375" i="2"/>
  <c r="F367" i="1"/>
  <c r="B374" i="2"/>
  <c r="F366" i="1"/>
  <c r="B373" i="2"/>
  <c r="F365" i="1"/>
  <c r="B372" i="2"/>
  <c r="F364" i="1"/>
  <c r="B371" i="2"/>
  <c r="F363" i="1"/>
  <c r="B370" i="2"/>
  <c r="F362" i="1"/>
  <c r="B369" i="2"/>
  <c r="F361" i="1"/>
  <c r="B368" i="2"/>
  <c r="F360" i="1"/>
  <c r="B367" i="2"/>
  <c r="F359" i="1"/>
  <c r="B366" i="2"/>
  <c r="F358" i="1"/>
  <c r="B365" i="2"/>
  <c r="F357" i="1"/>
  <c r="B364" i="2"/>
  <c r="F356" i="1"/>
  <c r="B363" i="2"/>
  <c r="F355" i="1"/>
  <c r="B362" i="2"/>
  <c r="F354" i="1"/>
  <c r="B361" i="2"/>
  <c r="F353" i="1"/>
  <c r="B360" i="2"/>
  <c r="F352" i="1"/>
  <c r="B359" i="2"/>
  <c r="F351" i="1"/>
  <c r="B358" i="2"/>
  <c r="F350" i="1"/>
  <c r="B357" i="2"/>
  <c r="F349" i="1"/>
  <c r="B356" i="2"/>
  <c r="F348" i="1"/>
  <c r="B355" i="2"/>
  <c r="F347" i="1"/>
  <c r="B354" i="2"/>
  <c r="F346" i="1"/>
  <c r="B353" i="2"/>
  <c r="F345" i="1"/>
  <c r="B352" i="2"/>
  <c r="F344" i="1"/>
  <c r="B351" i="2"/>
  <c r="F343" i="1"/>
  <c r="B350" i="2"/>
  <c r="F342" i="1"/>
  <c r="B349" i="2"/>
  <c r="F341" i="1"/>
  <c r="B348" i="2"/>
  <c r="F340" i="1"/>
  <c r="B347" i="2"/>
  <c r="F339" i="1"/>
  <c r="B346" i="2"/>
  <c r="F338" i="1"/>
  <c r="B345" i="2"/>
  <c r="F337" i="1"/>
  <c r="B344" i="2"/>
  <c r="F336" i="1"/>
  <c r="B343" i="2"/>
  <c r="F335" i="1"/>
  <c r="B342" i="2"/>
  <c r="F334" i="1"/>
  <c r="B341" i="2"/>
  <c r="F333" i="1"/>
  <c r="B340" i="2"/>
  <c r="F332" i="1"/>
  <c r="B339" i="2"/>
  <c r="F331" i="1"/>
  <c r="B338" i="2"/>
  <c r="F330" i="1"/>
  <c r="B337" i="2"/>
  <c r="F329" i="1"/>
  <c r="B336" i="2"/>
  <c r="F328" i="1"/>
  <c r="B335" i="2"/>
  <c r="F327" i="1"/>
  <c r="B334" i="2"/>
  <c r="F326" i="1"/>
  <c r="B333" i="2"/>
  <c r="F325" i="1"/>
  <c r="B332" i="2"/>
  <c r="F324" i="1"/>
  <c r="B331" i="2"/>
  <c r="F323" i="1"/>
  <c r="B330" i="2"/>
  <c r="F322" i="1"/>
  <c r="B329" i="2"/>
  <c r="F321" i="1"/>
  <c r="B328" i="2"/>
  <c r="F320" i="1"/>
  <c r="B327" i="2"/>
  <c r="F319" i="1"/>
  <c r="B326" i="2"/>
  <c r="F318" i="1"/>
  <c r="B325" i="2"/>
  <c r="F317" i="1"/>
  <c r="B324" i="2"/>
  <c r="F316" i="1"/>
  <c r="B323" i="2"/>
  <c r="F315" i="1"/>
  <c r="B322" i="2"/>
  <c r="F314" i="1"/>
  <c r="B321" i="2"/>
  <c r="F313" i="1"/>
  <c r="B320" i="2"/>
  <c r="F312" i="1"/>
  <c r="B319" i="2"/>
  <c r="F311" i="1"/>
  <c r="B318" i="2"/>
  <c r="F310" i="1"/>
  <c r="B317" i="2"/>
  <c r="F309" i="1"/>
  <c r="B316" i="2"/>
  <c r="F308" i="1"/>
  <c r="B315" i="2"/>
  <c r="F307" i="1"/>
  <c r="B314" i="2"/>
  <c r="F306" i="1"/>
  <c r="B313" i="2"/>
  <c r="F305" i="1"/>
  <c r="B312" i="2"/>
  <c r="F304" i="1"/>
  <c r="B311" i="2"/>
  <c r="F303" i="1"/>
  <c r="B310" i="2"/>
  <c r="F302" i="1"/>
  <c r="B309" i="2"/>
  <c r="F301" i="1"/>
  <c r="B308" i="2"/>
  <c r="F300" i="1"/>
  <c r="B307" i="2"/>
  <c r="F299" i="1"/>
  <c r="B306" i="2"/>
  <c r="F298" i="1"/>
  <c r="B305" i="2"/>
  <c r="F297" i="1"/>
  <c r="B304" i="2"/>
  <c r="F296" i="1"/>
  <c r="B303" i="2"/>
  <c r="F295" i="1"/>
  <c r="B302" i="2"/>
  <c r="F294" i="1"/>
  <c r="B301" i="2"/>
  <c r="F293" i="1"/>
  <c r="B300" i="2"/>
  <c r="F292" i="1"/>
  <c r="B299" i="2"/>
  <c r="F291" i="1"/>
  <c r="B298" i="2"/>
  <c r="F290" i="1"/>
  <c r="B297" i="2"/>
  <c r="F289" i="1"/>
  <c r="B296" i="2"/>
  <c r="F288" i="1"/>
  <c r="B295" i="2"/>
  <c r="F287" i="1"/>
  <c r="B294" i="2"/>
  <c r="F286" i="1"/>
  <c r="B293" i="2"/>
  <c r="F285" i="1"/>
  <c r="B292" i="2"/>
  <c r="F284" i="1"/>
  <c r="B291" i="2"/>
  <c r="F283" i="1"/>
  <c r="B290" i="2"/>
  <c r="F282" i="1"/>
  <c r="B289" i="2"/>
  <c r="F281" i="1"/>
  <c r="B288" i="2"/>
  <c r="F280" i="1"/>
  <c r="B287" i="2"/>
  <c r="F279" i="1"/>
  <c r="B286" i="2"/>
  <c r="F278" i="1"/>
  <c r="B285" i="2"/>
  <c r="F277" i="1"/>
  <c r="B284" i="2"/>
  <c r="F276" i="1"/>
  <c r="B283" i="2"/>
  <c r="F275" i="1"/>
  <c r="B282" i="2"/>
  <c r="F274" i="1"/>
  <c r="B281" i="2"/>
  <c r="F273" i="1"/>
  <c r="B280" i="2"/>
  <c r="F272" i="1"/>
  <c r="B279" i="2"/>
  <c r="F271" i="1"/>
  <c r="B278" i="2"/>
  <c r="F270" i="1"/>
  <c r="B277" i="2"/>
  <c r="F269" i="1"/>
  <c r="B276" i="2"/>
  <c r="F268" i="1"/>
  <c r="B275" i="2"/>
  <c r="F267" i="1"/>
  <c r="B274" i="2"/>
  <c r="F266" i="1"/>
  <c r="B273" i="2"/>
  <c r="F265" i="1"/>
  <c r="B272" i="2"/>
  <c r="F264" i="1"/>
  <c r="B271" i="2"/>
  <c r="F263" i="1"/>
  <c r="B270" i="2"/>
  <c r="F262" i="1"/>
  <c r="B269" i="2"/>
  <c r="F261" i="1"/>
  <c r="B268" i="2"/>
  <c r="F260" i="1"/>
  <c r="B267" i="2"/>
  <c r="F259" i="1"/>
  <c r="B266" i="2"/>
  <c r="F258" i="1"/>
  <c r="B265" i="2"/>
  <c r="F257" i="1"/>
  <c r="B264" i="2"/>
  <c r="F256" i="1"/>
  <c r="B263" i="2"/>
  <c r="F255" i="1"/>
  <c r="B262" i="2"/>
  <c r="F254" i="1"/>
  <c r="B261" i="2"/>
  <c r="F253" i="1"/>
  <c r="B260" i="2"/>
  <c r="F252" i="1"/>
  <c r="B259" i="2"/>
  <c r="F251" i="1"/>
  <c r="B258" i="2"/>
  <c r="F250" i="1"/>
  <c r="B257" i="2"/>
  <c r="F249" i="1"/>
  <c r="B256" i="2"/>
  <c r="F248" i="1"/>
  <c r="B255" i="2"/>
  <c r="F247" i="1"/>
  <c r="B254" i="2"/>
  <c r="F246" i="1"/>
  <c r="B253" i="2"/>
  <c r="F245" i="1"/>
  <c r="B252" i="2"/>
  <c r="F244" i="1"/>
  <c r="B251" i="2"/>
  <c r="F243" i="1"/>
  <c r="B250" i="2"/>
  <c r="F242" i="1"/>
  <c r="B249" i="2"/>
  <c r="F241" i="1"/>
  <c r="B248" i="2"/>
  <c r="F240" i="1"/>
  <c r="B247" i="2"/>
  <c r="F239" i="1"/>
  <c r="B246" i="2"/>
  <c r="F238" i="1"/>
  <c r="B245" i="2"/>
  <c r="F237" i="1"/>
  <c r="B244" i="2"/>
  <c r="F236" i="1"/>
  <c r="B243" i="2"/>
  <c r="F235" i="1"/>
  <c r="B242" i="2"/>
  <c r="F234" i="1"/>
  <c r="B241" i="2"/>
  <c r="F233" i="1"/>
  <c r="B240" i="2"/>
  <c r="F232" i="1"/>
  <c r="B239" i="2"/>
  <c r="F231" i="1"/>
  <c r="B238" i="2"/>
  <c r="F230" i="1"/>
  <c r="B237" i="2"/>
  <c r="F229" i="1"/>
  <c r="B236" i="2"/>
  <c r="F228" i="1"/>
  <c r="B235" i="2"/>
  <c r="F227" i="1"/>
  <c r="B234" i="2"/>
  <c r="F226" i="1"/>
  <c r="B233" i="2"/>
  <c r="F225" i="1"/>
  <c r="B232" i="2"/>
  <c r="F224" i="1"/>
  <c r="B231" i="2"/>
  <c r="F223" i="1"/>
  <c r="B230" i="2"/>
  <c r="F222" i="1"/>
  <c r="B229" i="2"/>
  <c r="F221" i="1"/>
  <c r="B228" i="2"/>
  <c r="F220" i="1"/>
  <c r="B227" i="2"/>
  <c r="F219" i="1"/>
  <c r="B226" i="2"/>
  <c r="F218" i="1"/>
  <c r="B225" i="2"/>
  <c r="F217" i="1"/>
  <c r="B224" i="2"/>
  <c r="F216" i="1"/>
  <c r="B223" i="2"/>
  <c r="F215" i="1"/>
  <c r="B222" i="2"/>
  <c r="F214" i="1"/>
  <c r="B221" i="2"/>
  <c r="F213" i="1"/>
  <c r="B220" i="2"/>
  <c r="F212" i="1"/>
  <c r="B219" i="2"/>
  <c r="F211" i="1"/>
  <c r="B218" i="2"/>
  <c r="F210" i="1"/>
  <c r="B217" i="2"/>
  <c r="F209" i="1"/>
  <c r="B216" i="2"/>
  <c r="F208" i="1"/>
  <c r="B215" i="2"/>
  <c r="F207" i="1"/>
  <c r="B214" i="2"/>
  <c r="F206" i="1"/>
  <c r="B213" i="2"/>
  <c r="F205" i="1"/>
  <c r="B212" i="2"/>
  <c r="F204" i="1"/>
  <c r="B211" i="2"/>
  <c r="F203" i="1"/>
  <c r="B210" i="2"/>
  <c r="F202" i="1"/>
  <c r="B209" i="2"/>
  <c r="F201" i="1"/>
  <c r="B208" i="2"/>
  <c r="F200" i="1"/>
  <c r="B207" i="2"/>
  <c r="F199" i="1"/>
  <c r="B206" i="2"/>
  <c r="F198" i="1"/>
  <c r="B205" i="2"/>
  <c r="F197" i="1"/>
  <c r="B204" i="2"/>
  <c r="F196" i="1"/>
  <c r="B203" i="2"/>
  <c r="F195" i="1"/>
  <c r="B202" i="2"/>
  <c r="F194" i="1"/>
  <c r="B201" i="2"/>
  <c r="F193" i="1"/>
  <c r="B200" i="2"/>
  <c r="F192" i="1"/>
  <c r="B199" i="2"/>
  <c r="F191" i="1"/>
  <c r="B198" i="2"/>
  <c r="F190" i="1"/>
  <c r="B197" i="2"/>
  <c r="F189" i="1"/>
  <c r="B196" i="2"/>
  <c r="F188" i="1"/>
  <c r="B195" i="2"/>
  <c r="F187" i="1"/>
  <c r="B194" i="2"/>
  <c r="F186" i="1"/>
  <c r="B193" i="2"/>
  <c r="F185" i="1"/>
  <c r="B192" i="2"/>
  <c r="F184" i="1"/>
  <c r="B191" i="2"/>
  <c r="F183" i="1"/>
  <c r="B190" i="2"/>
  <c r="F182" i="1"/>
  <c r="B189" i="2"/>
  <c r="F181" i="1"/>
  <c r="B188" i="2"/>
  <c r="F180" i="1"/>
  <c r="B187" i="2"/>
  <c r="F179" i="1"/>
  <c r="B186" i="2"/>
  <c r="F178" i="1"/>
  <c r="B185" i="2"/>
  <c r="F177" i="1"/>
  <c r="B184" i="2"/>
  <c r="F176" i="1"/>
  <c r="B183" i="2"/>
  <c r="F175" i="1"/>
  <c r="B182" i="2"/>
  <c r="F174" i="1"/>
  <c r="B181" i="2"/>
  <c r="F173" i="1"/>
  <c r="B180" i="2"/>
  <c r="F172" i="1"/>
  <c r="B179" i="2"/>
  <c r="F171" i="1"/>
  <c r="B178" i="2"/>
  <c r="F170" i="1"/>
  <c r="B177" i="2"/>
  <c r="F169" i="1"/>
  <c r="B176" i="2"/>
  <c r="F168" i="1"/>
  <c r="B175" i="2"/>
  <c r="F167" i="1"/>
  <c r="B174" i="2"/>
  <c r="F166" i="1"/>
  <c r="B173" i="2"/>
  <c r="F165" i="1"/>
  <c r="B172" i="2"/>
  <c r="F164" i="1"/>
  <c r="B171" i="2"/>
  <c r="F163" i="1"/>
  <c r="B170" i="2"/>
  <c r="F162" i="1"/>
  <c r="B169" i="2"/>
  <c r="F161" i="1"/>
  <c r="B168" i="2"/>
  <c r="F160" i="1"/>
  <c r="B167" i="2"/>
  <c r="F159" i="1"/>
  <c r="B166" i="2"/>
  <c r="F158" i="1"/>
  <c r="B165" i="2"/>
  <c r="F157" i="1"/>
  <c r="B164" i="2"/>
  <c r="F156" i="1"/>
  <c r="B163" i="2"/>
  <c r="F155" i="1"/>
  <c r="B162" i="2"/>
  <c r="F154" i="1"/>
  <c r="B161" i="2"/>
  <c r="F153" i="1"/>
  <c r="B160" i="2"/>
  <c r="F152" i="1"/>
  <c r="B159" i="2"/>
  <c r="F151" i="1"/>
  <c r="B158" i="2"/>
  <c r="F150" i="1"/>
  <c r="B157" i="2"/>
  <c r="F149" i="1"/>
  <c r="B156" i="2"/>
  <c r="F148" i="1"/>
  <c r="B155" i="2"/>
  <c r="F147" i="1"/>
  <c r="B154" i="2"/>
  <c r="F146" i="1"/>
  <c r="B153" i="2"/>
  <c r="F145" i="1"/>
  <c r="B152" i="2"/>
  <c r="F144" i="1"/>
  <c r="B151" i="2"/>
  <c r="F143" i="1"/>
  <c r="B150" i="2"/>
  <c r="F142" i="1"/>
  <c r="B149" i="2"/>
  <c r="F141" i="1"/>
  <c r="B148" i="2"/>
  <c r="F140" i="1"/>
  <c r="B147" i="2"/>
  <c r="F139" i="1"/>
  <c r="B146" i="2"/>
  <c r="F138" i="1"/>
  <c r="B145" i="2"/>
  <c r="F137" i="1"/>
  <c r="B144" i="2"/>
  <c r="F136" i="1"/>
  <c r="B143" i="2"/>
  <c r="F135" i="1"/>
  <c r="B142" i="2"/>
  <c r="F134" i="1"/>
  <c r="B141" i="2"/>
  <c r="F133" i="1"/>
  <c r="B140" i="2"/>
  <c r="F132" i="1"/>
  <c r="B139" i="2"/>
  <c r="F131" i="1"/>
  <c r="B138" i="2"/>
  <c r="F130" i="1"/>
  <c r="B137" i="2"/>
  <c r="F129" i="1"/>
  <c r="B136" i="2"/>
  <c r="F128" i="1"/>
  <c r="B135" i="2"/>
  <c r="F127" i="1"/>
  <c r="B134" i="2"/>
  <c r="F126" i="1"/>
  <c r="B133" i="2"/>
  <c r="F125" i="1"/>
  <c r="B132" i="2"/>
  <c r="F124" i="1"/>
  <c r="B131" i="2"/>
  <c r="F123" i="1"/>
  <c r="B130" i="2"/>
  <c r="F122" i="1"/>
  <c r="B129" i="2"/>
  <c r="F121" i="1"/>
  <c r="B128" i="2"/>
  <c r="F120" i="1"/>
  <c r="B127" i="2"/>
  <c r="F119" i="1"/>
  <c r="B126" i="2"/>
  <c r="F118" i="1"/>
  <c r="B125" i="2"/>
  <c r="F117" i="1"/>
  <c r="B124" i="2"/>
  <c r="F116" i="1"/>
  <c r="B123" i="2"/>
  <c r="F115" i="1"/>
  <c r="B122" i="2"/>
  <c r="F114" i="1"/>
  <c r="B121" i="2"/>
  <c r="F113" i="1"/>
  <c r="B120" i="2"/>
  <c r="F112" i="1"/>
  <c r="B119" i="2"/>
  <c r="F111" i="1"/>
  <c r="B118" i="2"/>
  <c r="F110" i="1"/>
  <c r="B117" i="2"/>
  <c r="F109" i="1"/>
  <c r="B116" i="2"/>
  <c r="F108" i="1"/>
  <c r="B115" i="2"/>
  <c r="F107" i="1"/>
  <c r="B114" i="2"/>
  <c r="F106" i="1"/>
  <c r="B113" i="2"/>
  <c r="F105" i="1"/>
  <c r="B112" i="2"/>
  <c r="F104" i="1"/>
  <c r="B111" i="2"/>
  <c r="F103" i="1"/>
  <c r="B110" i="2"/>
  <c r="F102" i="1"/>
  <c r="B109" i="2"/>
  <c r="F101" i="1"/>
  <c r="B108" i="2"/>
  <c r="F100" i="1"/>
  <c r="B107" i="2"/>
  <c r="F99" i="1"/>
  <c r="B106" i="2"/>
  <c r="F98" i="1"/>
  <c r="B105" i="2"/>
  <c r="F97" i="1"/>
  <c r="B104" i="2"/>
  <c r="F96" i="1"/>
  <c r="B103" i="2"/>
  <c r="F95" i="1"/>
  <c r="B102" i="2"/>
  <c r="F94" i="1"/>
  <c r="B101" i="2"/>
  <c r="F93" i="1"/>
  <c r="B100" i="2"/>
  <c r="F92" i="1"/>
  <c r="B99" i="2"/>
  <c r="F91" i="1"/>
  <c r="B98" i="2"/>
  <c r="F90" i="1"/>
  <c r="B97" i="2"/>
  <c r="F89" i="1"/>
  <c r="B96" i="2"/>
  <c r="F88" i="1"/>
  <c r="B95" i="2"/>
  <c r="F87" i="1"/>
  <c r="B94" i="2"/>
  <c r="F86" i="1"/>
  <c r="B93" i="2"/>
  <c r="F85" i="1"/>
  <c r="B92" i="2"/>
  <c r="F84" i="1"/>
  <c r="B91" i="2"/>
  <c r="F83" i="1"/>
  <c r="B90" i="2"/>
  <c r="F82" i="1"/>
  <c r="B89" i="2"/>
  <c r="F81" i="1"/>
  <c r="B88" i="2"/>
  <c r="F80" i="1"/>
  <c r="B87" i="2"/>
  <c r="F79" i="1"/>
  <c r="B86" i="2"/>
  <c r="F78" i="1"/>
  <c r="B85" i="2"/>
  <c r="F77" i="1"/>
  <c r="B84" i="2"/>
  <c r="F76" i="1"/>
  <c r="B83" i="2"/>
  <c r="F75" i="1"/>
  <c r="B82" i="2"/>
  <c r="F74" i="1"/>
  <c r="B81" i="2"/>
  <c r="F73" i="1"/>
  <c r="B80" i="2"/>
  <c r="F72" i="1"/>
  <c r="B79" i="2"/>
  <c r="F71" i="1"/>
  <c r="B78" i="2"/>
  <c r="F70" i="1"/>
  <c r="B77" i="2"/>
  <c r="F69" i="1"/>
  <c r="B76" i="2"/>
  <c r="F68" i="1"/>
  <c r="B75" i="2"/>
  <c r="F67" i="1"/>
  <c r="B74" i="2"/>
  <c r="F66" i="1"/>
  <c r="B73" i="2"/>
  <c r="F65" i="1"/>
  <c r="B72" i="2"/>
  <c r="F64" i="1"/>
  <c r="B71" i="2"/>
  <c r="F63" i="1"/>
  <c r="B70" i="2"/>
  <c r="F62" i="1"/>
  <c r="B69" i="2"/>
  <c r="F61" i="1"/>
  <c r="B68" i="2"/>
  <c r="F60" i="1"/>
  <c r="B67" i="2"/>
  <c r="F59" i="1"/>
  <c r="B66" i="2"/>
  <c r="F58" i="1"/>
  <c r="B65" i="2"/>
  <c r="F57" i="1"/>
  <c r="B64" i="2"/>
  <c r="F56" i="1"/>
  <c r="B63" i="2"/>
  <c r="F55" i="1"/>
  <c r="B62" i="2"/>
  <c r="F54" i="1"/>
  <c r="B61" i="2"/>
  <c r="F53" i="1"/>
  <c r="B60" i="2"/>
  <c r="F52" i="1"/>
  <c r="B59" i="2"/>
  <c r="F51" i="1"/>
  <c r="B58" i="2"/>
  <c r="F50" i="1"/>
  <c r="B57" i="2"/>
  <c r="F49" i="1"/>
  <c r="B56" i="2"/>
  <c r="F48" i="1"/>
  <c r="B55" i="2"/>
  <c r="F47" i="1"/>
  <c r="B54" i="2"/>
  <c r="F46" i="1"/>
  <c r="B53" i="2"/>
  <c r="F45" i="1"/>
  <c r="B52" i="2"/>
  <c r="F44" i="1"/>
  <c r="B51" i="2"/>
  <c r="F43" i="1"/>
  <c r="B50" i="2"/>
  <c r="F42" i="1"/>
  <c r="B49" i="2"/>
  <c r="F41" i="1"/>
  <c r="B48" i="2"/>
  <c r="F40" i="1"/>
  <c r="B47" i="2"/>
  <c r="F39" i="1"/>
  <c r="B46" i="2"/>
  <c r="F38" i="1"/>
  <c r="B45" i="2"/>
  <c r="F37" i="1"/>
  <c r="B44" i="2"/>
  <c r="F36" i="1"/>
  <c r="B43" i="2"/>
  <c r="F35" i="1"/>
  <c r="B42" i="2"/>
  <c r="F34" i="1"/>
  <c r="B41" i="2"/>
  <c r="F33" i="1"/>
  <c r="B40" i="2"/>
  <c r="F32" i="1"/>
  <c r="B39" i="2"/>
  <c r="F31" i="1"/>
  <c r="B38" i="2"/>
  <c r="F30" i="1"/>
  <c r="B37" i="2"/>
  <c r="F29" i="1"/>
  <c r="B36" i="2"/>
  <c r="F28" i="1"/>
  <c r="B35" i="2"/>
  <c r="F27" i="1"/>
  <c r="B34" i="2"/>
  <c r="F26" i="1"/>
  <c r="B33" i="2"/>
  <c r="F25" i="1"/>
  <c r="B32" i="2"/>
  <c r="F24" i="1"/>
  <c r="B31" i="2"/>
  <c r="F23" i="1"/>
  <c r="B30" i="2"/>
  <c r="F22" i="1"/>
  <c r="B29" i="2"/>
  <c r="F21" i="1"/>
  <c r="B28" i="2"/>
  <c r="F20" i="1"/>
  <c r="B27" i="2"/>
  <c r="F19" i="1"/>
  <c r="B26" i="2"/>
  <c r="F18" i="1"/>
  <c r="B25" i="2"/>
  <c r="F17" i="1"/>
  <c r="G16" i="1"/>
  <c r="C209" i="2"/>
  <c r="G201" i="1"/>
  <c r="C208" i="2"/>
  <c r="G200" i="1"/>
  <c r="C207" i="2"/>
  <c r="G199" i="1"/>
  <c r="C206" i="2"/>
  <c r="G198" i="1"/>
  <c r="C205" i="2"/>
  <c r="G197" i="1"/>
  <c r="C204" i="2"/>
  <c r="G196" i="1"/>
  <c r="C203" i="2"/>
  <c r="G195" i="1"/>
  <c r="C202" i="2"/>
  <c r="G194" i="1"/>
  <c r="C201" i="2"/>
  <c r="G193" i="1"/>
  <c r="C200" i="2"/>
  <c r="G192" i="1"/>
  <c r="C199" i="2"/>
  <c r="G191" i="1"/>
  <c r="C198" i="2"/>
  <c r="G190" i="1"/>
  <c r="C197" i="2"/>
  <c r="G189" i="1"/>
  <c r="C196" i="2"/>
  <c r="G188" i="1"/>
  <c r="C195" i="2"/>
  <c r="G187" i="1"/>
  <c r="C194" i="2"/>
  <c r="G186" i="1"/>
  <c r="C193" i="2"/>
  <c r="G185" i="1"/>
  <c r="C192" i="2"/>
  <c r="G184" i="1"/>
  <c r="C191" i="2"/>
  <c r="G183" i="1"/>
  <c r="C190" i="2"/>
  <c r="G182" i="1"/>
  <c r="C189" i="2"/>
  <c r="G181" i="1"/>
  <c r="C188" i="2"/>
  <c r="G180" i="1"/>
  <c r="C187" i="2"/>
  <c r="G179" i="1"/>
  <c r="C186" i="2"/>
  <c r="G178" i="1"/>
  <c r="C185" i="2"/>
  <c r="G177" i="1"/>
  <c r="C184" i="2"/>
  <c r="G176" i="1"/>
  <c r="C183" i="2"/>
  <c r="G175" i="1"/>
  <c r="C182" i="2"/>
  <c r="G174" i="1"/>
  <c r="C181" i="2"/>
  <c r="G173" i="1"/>
  <c r="C180" i="2"/>
  <c r="G172" i="1"/>
  <c r="C179" i="2"/>
  <c r="G171" i="1"/>
  <c r="C178" i="2"/>
  <c r="G170" i="1"/>
  <c r="C177" i="2"/>
  <c r="G169" i="1"/>
  <c r="C176" i="2"/>
  <c r="G168" i="1"/>
  <c r="C175" i="2"/>
  <c r="G167" i="1"/>
  <c r="C174" i="2"/>
  <c r="G166" i="1"/>
  <c r="C173" i="2"/>
  <c r="G165" i="1"/>
  <c r="C172" i="2"/>
  <c r="G164" i="1"/>
  <c r="C171" i="2"/>
  <c r="G163" i="1"/>
  <c r="C170" i="2"/>
  <c r="G162" i="1"/>
  <c r="C169" i="2"/>
  <c r="G161" i="1"/>
  <c r="C168" i="2"/>
  <c r="G160" i="1"/>
  <c r="C167" i="2"/>
  <c r="G159" i="1"/>
  <c r="C166" i="2"/>
  <c r="G158" i="1"/>
  <c r="C165" i="2"/>
  <c r="G157" i="1"/>
  <c r="C164" i="2"/>
  <c r="G156" i="1"/>
  <c r="C163" i="2"/>
  <c r="G155" i="1"/>
  <c r="C162" i="2"/>
  <c r="G154" i="1"/>
  <c r="C161" i="2"/>
  <c r="G153" i="1"/>
  <c r="C160" i="2"/>
  <c r="G152" i="1"/>
  <c r="C159" i="2"/>
  <c r="G151" i="1"/>
  <c r="C158" i="2"/>
  <c r="G150" i="1"/>
  <c r="C157" i="2"/>
  <c r="G149" i="1"/>
  <c r="C156" i="2"/>
  <c r="G148" i="1"/>
  <c r="C155" i="2"/>
  <c r="G147" i="1"/>
  <c r="C154" i="2"/>
  <c r="G146" i="1"/>
  <c r="C153" i="2"/>
  <c r="G145" i="1"/>
  <c r="C152" i="2"/>
  <c r="G144" i="1"/>
  <c r="C151" i="2"/>
  <c r="G143" i="1"/>
  <c r="C150" i="2"/>
  <c r="G142" i="1"/>
  <c r="C149" i="2"/>
  <c r="G141" i="1"/>
  <c r="C148" i="2"/>
  <c r="G140" i="1"/>
  <c r="C147" i="2"/>
  <c r="G139" i="1"/>
  <c r="C146" i="2"/>
  <c r="G138" i="1"/>
  <c r="C145" i="2"/>
  <c r="G137" i="1"/>
  <c r="C144" i="2"/>
  <c r="G136" i="1"/>
  <c r="C143" i="2"/>
  <c r="G135" i="1"/>
  <c r="C142" i="2"/>
  <c r="G134" i="1"/>
  <c r="C141" i="2"/>
  <c r="G133" i="1"/>
  <c r="C140" i="2"/>
  <c r="G132" i="1"/>
  <c r="C139" i="2"/>
  <c r="G131" i="1"/>
  <c r="C138" i="2"/>
  <c r="G130" i="1"/>
  <c r="C137" i="2"/>
  <c r="G129" i="1"/>
  <c r="C136" i="2"/>
  <c r="G128" i="1"/>
  <c r="C135" i="2"/>
  <c r="G127" i="1"/>
  <c r="C134" i="2"/>
  <c r="G126" i="1"/>
  <c r="C133" i="2"/>
  <c r="G125" i="1"/>
  <c r="C132" i="2"/>
  <c r="G124" i="1"/>
  <c r="C131" i="2"/>
  <c r="G123" i="1"/>
  <c r="C130" i="2"/>
  <c r="G122" i="1"/>
  <c r="C129" i="2"/>
  <c r="G121" i="1"/>
  <c r="C128" i="2"/>
  <c r="G120" i="1"/>
  <c r="C127" i="2"/>
  <c r="G119" i="1"/>
  <c r="C126" i="2"/>
  <c r="G118" i="1"/>
  <c r="C125" i="2"/>
  <c r="G117" i="1"/>
  <c r="C124" i="2"/>
  <c r="G116" i="1"/>
  <c r="C123" i="2"/>
  <c r="G115" i="1"/>
  <c r="C122" i="2"/>
  <c r="G114" i="1"/>
  <c r="C121" i="2"/>
  <c r="G113" i="1"/>
  <c r="C120" i="2"/>
  <c r="G112" i="1"/>
  <c r="C119" i="2"/>
  <c r="G111" i="1"/>
  <c r="C118" i="2"/>
  <c r="G110" i="1"/>
  <c r="C117" i="2"/>
  <c r="G109" i="1"/>
  <c r="C116" i="2"/>
  <c r="G108" i="1"/>
  <c r="C115" i="2"/>
  <c r="G107" i="1"/>
  <c r="C114" i="2"/>
  <c r="G106" i="1"/>
  <c r="C113" i="2"/>
  <c r="G105" i="1"/>
  <c r="C112" i="2"/>
  <c r="G104" i="1"/>
  <c r="C111" i="2"/>
  <c r="G103" i="1"/>
  <c r="C110" i="2"/>
  <c r="G102" i="1"/>
  <c r="C109" i="2"/>
  <c r="G101" i="1"/>
  <c r="C108" i="2"/>
  <c r="G100" i="1"/>
  <c r="C107" i="2"/>
  <c r="G99" i="1"/>
  <c r="C106" i="2"/>
  <c r="G98" i="1"/>
  <c r="C105" i="2"/>
  <c r="G97" i="1"/>
  <c r="C104" i="2"/>
  <c r="G96" i="1"/>
  <c r="C103" i="2"/>
  <c r="G95" i="1"/>
  <c r="C102" i="2"/>
  <c r="G94" i="1"/>
  <c r="C101" i="2"/>
  <c r="G93" i="1"/>
  <c r="C100" i="2"/>
  <c r="G92" i="1"/>
  <c r="C99" i="2"/>
  <c r="G91" i="1"/>
  <c r="C98" i="2"/>
  <c r="G90" i="1"/>
  <c r="C97" i="2"/>
  <c r="G89" i="1"/>
  <c r="C96" i="2"/>
  <c r="G88" i="1"/>
  <c r="C95" i="2"/>
  <c r="G87" i="1"/>
  <c r="C94" i="2"/>
  <c r="G86" i="1"/>
  <c r="C93" i="2"/>
  <c r="G85" i="1"/>
  <c r="C92" i="2"/>
  <c r="G84" i="1"/>
  <c r="C91" i="2"/>
  <c r="G83" i="1"/>
  <c r="C90" i="2"/>
  <c r="G82" i="1"/>
  <c r="C89" i="2"/>
  <c r="G81" i="1"/>
  <c r="C88" i="2"/>
  <c r="G80" i="1"/>
  <c r="C87" i="2"/>
  <c r="G79" i="1"/>
  <c r="C86" i="2"/>
  <c r="G78" i="1"/>
  <c r="C85" i="2"/>
  <c r="G77" i="1"/>
  <c r="C84" i="2"/>
  <c r="G76" i="1"/>
  <c r="C83" i="2"/>
  <c r="G75" i="1"/>
  <c r="C82" i="2"/>
  <c r="G74" i="1"/>
  <c r="C81" i="2"/>
  <c r="G73" i="1"/>
  <c r="C80" i="2"/>
  <c r="G72" i="1"/>
  <c r="C79" i="2"/>
  <c r="G71" i="1"/>
  <c r="C78" i="2"/>
  <c r="G70" i="1"/>
  <c r="C77" i="2"/>
  <c r="G69" i="1"/>
  <c r="C76" i="2"/>
  <c r="G68" i="1"/>
  <c r="C75" i="2"/>
  <c r="G67" i="1"/>
  <c r="C74" i="2"/>
  <c r="G66" i="1"/>
  <c r="C73" i="2"/>
  <c r="G65" i="1"/>
  <c r="C72" i="2"/>
  <c r="G64" i="1"/>
  <c r="C71" i="2"/>
  <c r="G63" i="1"/>
  <c r="C70" i="2"/>
  <c r="G62" i="1"/>
  <c r="C69" i="2"/>
  <c r="G61" i="1"/>
  <c r="C68" i="2"/>
  <c r="G60" i="1"/>
  <c r="C67" i="2"/>
  <c r="G59" i="1"/>
  <c r="C66" i="2"/>
  <c r="G58" i="1"/>
  <c r="C65" i="2"/>
  <c r="G57" i="1"/>
  <c r="C64" i="2"/>
  <c r="G56" i="1"/>
  <c r="C63" i="2"/>
  <c r="G55" i="1"/>
  <c r="C62" i="2"/>
  <c r="G54" i="1"/>
  <c r="C61" i="2"/>
  <c r="G53" i="1"/>
  <c r="C60" i="2"/>
  <c r="G52" i="1"/>
  <c r="C59" i="2"/>
  <c r="G51" i="1"/>
  <c r="C58" i="2"/>
  <c r="G50" i="1"/>
  <c r="C57" i="2"/>
  <c r="G49" i="1"/>
  <c r="C56" i="2"/>
  <c r="G48" i="1"/>
  <c r="C55" i="2"/>
  <c r="G47" i="1"/>
  <c r="C54" i="2"/>
  <c r="G46" i="1"/>
  <c r="C53" i="2"/>
  <c r="G45" i="1"/>
  <c r="C52" i="2"/>
  <c r="G44" i="1"/>
  <c r="C51" i="2"/>
  <c r="G43" i="1"/>
  <c r="C50" i="2"/>
  <c r="G42" i="1"/>
  <c r="C49" i="2"/>
  <c r="G41" i="1"/>
  <c r="C48" i="2"/>
  <c r="G40" i="1"/>
  <c r="C47" i="2"/>
  <c r="G39" i="1"/>
  <c r="C46" i="2"/>
  <c r="G38" i="1"/>
  <c r="C45" i="2"/>
  <c r="G37" i="1"/>
  <c r="C44" i="2"/>
  <c r="G36" i="1"/>
  <c r="C43" i="2"/>
  <c r="G35" i="1"/>
  <c r="C42" i="2"/>
  <c r="G34" i="1"/>
  <c r="C41" i="2"/>
  <c r="G33" i="1"/>
  <c r="C40" i="2"/>
  <c r="G32" i="1"/>
  <c r="C39" i="2"/>
  <c r="G31" i="1"/>
  <c r="C38" i="2"/>
  <c r="G30" i="1"/>
  <c r="C37" i="2"/>
  <c r="G29" i="1"/>
  <c r="C36" i="2"/>
  <c r="G28" i="1"/>
  <c r="C35" i="2"/>
  <c r="G27" i="1"/>
  <c r="C34" i="2"/>
  <c r="G26" i="1"/>
  <c r="C33" i="2"/>
  <c r="G25" i="1"/>
  <c r="C32" i="2"/>
  <c r="G24" i="1"/>
  <c r="C31" i="2"/>
  <c r="G23" i="1"/>
  <c r="C30" i="2"/>
  <c r="G22" i="1"/>
  <c r="C29" i="2"/>
  <c r="G21" i="1"/>
  <c r="C28" i="2"/>
  <c r="G20" i="1"/>
  <c r="C27" i="2"/>
  <c r="G19" i="1"/>
  <c r="C26" i="2"/>
  <c r="G18" i="1"/>
  <c r="C25" i="2"/>
  <c r="G17" i="1"/>
  <c r="F16" i="1"/>
  <c r="H8" i="2"/>
  <c r="J54" i="2"/>
  <c r="D1" i="6"/>
  <c r="J15" i="1"/>
  <c r="H15" i="1"/>
  <c r="I15" i="1"/>
  <c r="H12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F771" i="2"/>
  <c r="A559" i="2"/>
  <c r="A560" i="2"/>
  <c r="F560" i="2"/>
  <c r="A561" i="2"/>
  <c r="A562" i="2"/>
  <c r="F562" i="2"/>
  <c r="A563" i="2"/>
  <c r="A564" i="2"/>
  <c r="F564" i="2"/>
  <c r="A565" i="2"/>
  <c r="A566" i="2"/>
  <c r="F566" i="2"/>
  <c r="A567" i="2"/>
  <c r="A568" i="2"/>
  <c r="F568" i="2"/>
  <c r="A569" i="2"/>
  <c r="A570" i="2"/>
  <c r="F570" i="2"/>
  <c r="A571" i="2"/>
  <c r="A572" i="2"/>
  <c r="F572" i="2"/>
  <c r="A573" i="2"/>
  <c r="A574" i="2"/>
  <c r="F574" i="2"/>
  <c r="A575" i="2"/>
  <c r="A576" i="2"/>
  <c r="F576" i="2"/>
  <c r="A577" i="2"/>
  <c r="A578" i="2"/>
  <c r="F578" i="2"/>
  <c r="A579" i="2"/>
  <c r="A580" i="2"/>
  <c r="F580" i="2"/>
  <c r="A581" i="2"/>
  <c r="A582" i="2"/>
  <c r="F582" i="2"/>
  <c r="A583" i="2"/>
  <c r="A584" i="2"/>
  <c r="F584" i="2"/>
  <c r="A585" i="2"/>
  <c r="A586" i="2"/>
  <c r="F586" i="2"/>
  <c r="A587" i="2"/>
  <c r="A588" i="2"/>
  <c r="F588" i="2"/>
  <c r="A589" i="2"/>
  <c r="A590" i="2"/>
  <c r="F590" i="2"/>
  <c r="A591" i="2"/>
  <c r="A592" i="2"/>
  <c r="F592" i="2"/>
  <c r="A593" i="2"/>
  <c r="A594" i="2"/>
  <c r="F594" i="2"/>
  <c r="A595" i="2"/>
  <c r="A596" i="2"/>
  <c r="F596" i="2"/>
  <c r="A597" i="2"/>
  <c r="A598" i="2"/>
  <c r="F598" i="2"/>
  <c r="A599" i="2"/>
  <c r="A600" i="2"/>
  <c r="F600" i="2"/>
  <c r="A601" i="2"/>
  <c r="A602" i="2"/>
  <c r="F602" i="2"/>
  <c r="A603" i="2"/>
  <c r="A604" i="2"/>
  <c r="F604" i="2"/>
  <c r="A605" i="2"/>
  <c r="A606" i="2"/>
  <c r="F606" i="2"/>
  <c r="A607" i="2"/>
  <c r="A608" i="2"/>
  <c r="F608" i="2"/>
  <c r="A609" i="2"/>
  <c r="A610" i="2"/>
  <c r="F610" i="2"/>
  <c r="A611" i="2"/>
  <c r="A612" i="2"/>
  <c r="F612" i="2"/>
  <c r="A613" i="2"/>
  <c r="A614" i="2"/>
  <c r="F614" i="2"/>
  <c r="A615" i="2"/>
  <c r="A507" i="2"/>
  <c r="F507" i="2"/>
  <c r="A508" i="2"/>
  <c r="A509" i="2"/>
  <c r="F509" i="2"/>
  <c r="A510" i="2"/>
  <c r="A511" i="2"/>
  <c r="F511" i="2"/>
  <c r="A512" i="2"/>
  <c r="A513" i="2"/>
  <c r="F513" i="2"/>
  <c r="A514" i="2"/>
  <c r="A515" i="2"/>
  <c r="F515" i="2"/>
  <c r="A516" i="2"/>
  <c r="A517" i="2"/>
  <c r="F517" i="2"/>
  <c r="A518" i="2"/>
  <c r="A519" i="2"/>
  <c r="F519" i="2"/>
  <c r="A520" i="2"/>
  <c r="A521" i="2"/>
  <c r="F521" i="2"/>
  <c r="A522" i="2"/>
  <c r="A523" i="2"/>
  <c r="F523" i="2"/>
  <c r="A524" i="2"/>
  <c r="A525" i="2"/>
  <c r="F525" i="2"/>
  <c r="A526" i="2"/>
  <c r="A527" i="2"/>
  <c r="F527" i="2"/>
  <c r="A528" i="2"/>
  <c r="A529" i="2"/>
  <c r="F529" i="2"/>
  <c r="A530" i="2"/>
  <c r="A531" i="2"/>
  <c r="F531" i="2"/>
  <c r="A532" i="2"/>
  <c r="A533" i="2"/>
  <c r="F533" i="2"/>
  <c r="A534" i="2"/>
  <c r="A535" i="2"/>
  <c r="F535" i="2"/>
  <c r="A536" i="2"/>
  <c r="A537" i="2"/>
  <c r="F537" i="2"/>
  <c r="A538" i="2"/>
  <c r="A539" i="2"/>
  <c r="F539" i="2"/>
  <c r="A540" i="2"/>
  <c r="A541" i="2"/>
  <c r="F541" i="2"/>
  <c r="A542" i="2"/>
  <c r="A543" i="2"/>
  <c r="F543" i="2"/>
  <c r="A544" i="2"/>
  <c r="A545" i="2"/>
  <c r="F545" i="2"/>
  <c r="A546" i="2"/>
  <c r="A547" i="2"/>
  <c r="F547" i="2"/>
  <c r="A548" i="2"/>
  <c r="A549" i="2"/>
  <c r="F549" i="2"/>
  <c r="A550" i="2"/>
  <c r="A551" i="2"/>
  <c r="F551" i="2"/>
  <c r="A552" i="2"/>
  <c r="A553" i="2"/>
  <c r="F553" i="2"/>
  <c r="A554" i="2"/>
  <c r="A555" i="2"/>
  <c r="F555" i="2"/>
  <c r="A556" i="2"/>
  <c r="A557" i="2"/>
  <c r="F557" i="2"/>
  <c r="A558" i="2"/>
  <c r="A24" i="2"/>
  <c r="F24" i="2"/>
  <c r="A25" i="2"/>
  <c r="A26" i="2"/>
  <c r="F26" i="2"/>
  <c r="A27" i="2"/>
  <c r="A28" i="2"/>
  <c r="F28" i="2"/>
  <c r="A29" i="2"/>
  <c r="A30" i="2"/>
  <c r="F30" i="2"/>
  <c r="A31" i="2"/>
  <c r="A32" i="2"/>
  <c r="F32" i="2"/>
  <c r="A33" i="2"/>
  <c r="A34" i="2"/>
  <c r="F34" i="2"/>
  <c r="A35" i="2"/>
  <c r="A36" i="2"/>
  <c r="F36" i="2"/>
  <c r="A37" i="2"/>
  <c r="A38" i="2"/>
  <c r="F38" i="2"/>
  <c r="A39" i="2"/>
  <c r="A40" i="2"/>
  <c r="F40" i="2"/>
  <c r="A41" i="2"/>
  <c r="A42" i="2"/>
  <c r="F42" i="2"/>
  <c r="A43" i="2"/>
  <c r="A44" i="2"/>
  <c r="F44" i="2"/>
  <c r="A45" i="2"/>
  <c r="A46" i="2"/>
  <c r="F46" i="2"/>
  <c r="A47" i="2"/>
  <c r="A48" i="2"/>
  <c r="F48" i="2"/>
  <c r="A49" i="2"/>
  <c r="A50" i="2"/>
  <c r="F50" i="2"/>
  <c r="A51" i="2"/>
  <c r="A52" i="2"/>
  <c r="F52" i="2"/>
  <c r="A53" i="2"/>
  <c r="A54" i="2"/>
  <c r="F54" i="2"/>
  <c r="A55" i="2"/>
  <c r="A56" i="2"/>
  <c r="F56" i="2"/>
  <c r="A57" i="2"/>
  <c r="A58" i="2"/>
  <c r="F58" i="2"/>
  <c r="A59" i="2"/>
  <c r="A60" i="2"/>
  <c r="F60" i="2"/>
  <c r="A61" i="2"/>
  <c r="A62" i="2"/>
  <c r="F62" i="2"/>
  <c r="A63" i="2"/>
  <c r="A64" i="2"/>
  <c r="F64" i="2"/>
  <c r="A65" i="2"/>
  <c r="A66" i="2"/>
  <c r="F66" i="2"/>
  <c r="A67" i="2"/>
  <c r="A68" i="2"/>
  <c r="F68" i="2"/>
  <c r="A69" i="2"/>
  <c r="A70" i="2"/>
  <c r="F70" i="2"/>
  <c r="A71" i="2"/>
  <c r="A72" i="2"/>
  <c r="F72" i="2"/>
  <c r="A73" i="2"/>
  <c r="A74" i="2"/>
  <c r="F74" i="2"/>
  <c r="A75" i="2"/>
  <c r="A76" i="2"/>
  <c r="F76" i="2"/>
  <c r="A77" i="2"/>
  <c r="A78" i="2"/>
  <c r="F78" i="2"/>
  <c r="A79" i="2"/>
  <c r="A80" i="2"/>
  <c r="F80" i="2"/>
  <c r="A81" i="2"/>
  <c r="A82" i="2"/>
  <c r="F82" i="2"/>
  <c r="A83" i="2"/>
  <c r="A84" i="2"/>
  <c r="F84" i="2"/>
  <c r="A85" i="2"/>
  <c r="A86" i="2"/>
  <c r="F86" i="2"/>
  <c r="A87" i="2"/>
  <c r="A88" i="2"/>
  <c r="F88" i="2"/>
  <c r="A89" i="2"/>
  <c r="A90" i="2"/>
  <c r="F90" i="2"/>
  <c r="A91" i="2"/>
  <c r="A92" i="2"/>
  <c r="F92" i="2"/>
  <c r="A93" i="2"/>
  <c r="A94" i="2"/>
  <c r="F94" i="2"/>
  <c r="A95" i="2"/>
  <c r="A96" i="2"/>
  <c r="F96" i="2"/>
  <c r="A97" i="2"/>
  <c r="A98" i="2"/>
  <c r="F98" i="2"/>
  <c r="A99" i="2"/>
  <c r="A100" i="2"/>
  <c r="F100" i="2"/>
  <c r="A101" i="2"/>
  <c r="A102" i="2"/>
  <c r="F102" i="2"/>
  <c r="A103" i="2"/>
  <c r="A104" i="2"/>
  <c r="F104" i="2"/>
  <c r="A105" i="2"/>
  <c r="A106" i="2"/>
  <c r="F106" i="2"/>
  <c r="A107" i="2"/>
  <c r="A108" i="2"/>
  <c r="F108" i="2"/>
  <c r="A109" i="2"/>
  <c r="A110" i="2"/>
  <c r="F110" i="2"/>
  <c r="A111" i="2"/>
  <c r="A112" i="2"/>
  <c r="F112" i="2"/>
  <c r="A113" i="2"/>
  <c r="A114" i="2"/>
  <c r="F114" i="2"/>
  <c r="A115" i="2"/>
  <c r="A116" i="2"/>
  <c r="F116" i="2"/>
  <c r="A117" i="2"/>
  <c r="A118" i="2"/>
  <c r="F118" i="2"/>
  <c r="A119" i="2"/>
  <c r="A120" i="2"/>
  <c r="F120" i="2"/>
  <c r="A121" i="2"/>
  <c r="A122" i="2"/>
  <c r="F122" i="2"/>
  <c r="A123" i="2"/>
  <c r="A124" i="2"/>
  <c r="F124" i="2"/>
  <c r="A125" i="2"/>
  <c r="A126" i="2"/>
  <c r="F126" i="2"/>
  <c r="A127" i="2"/>
  <c r="A128" i="2"/>
  <c r="F128" i="2"/>
  <c r="A129" i="2"/>
  <c r="A130" i="2"/>
  <c r="F130" i="2"/>
  <c r="A131" i="2"/>
  <c r="A132" i="2"/>
  <c r="F132" i="2"/>
  <c r="A133" i="2"/>
  <c r="A134" i="2"/>
  <c r="F134" i="2"/>
  <c r="A135" i="2"/>
  <c r="A136" i="2"/>
  <c r="F136" i="2"/>
  <c r="A137" i="2"/>
  <c r="A138" i="2"/>
  <c r="F138" i="2"/>
  <c r="A139" i="2"/>
  <c r="A140" i="2"/>
  <c r="F140" i="2"/>
  <c r="A141" i="2"/>
  <c r="A142" i="2"/>
  <c r="F142" i="2"/>
  <c r="A143" i="2"/>
  <c r="A144" i="2"/>
  <c r="F144" i="2"/>
  <c r="A145" i="2"/>
  <c r="A146" i="2"/>
  <c r="F146" i="2"/>
  <c r="A147" i="2"/>
  <c r="A148" i="2"/>
  <c r="F148" i="2"/>
  <c r="A149" i="2"/>
  <c r="A150" i="2"/>
  <c r="F150" i="2"/>
  <c r="A151" i="2"/>
  <c r="A152" i="2"/>
  <c r="F152" i="2"/>
  <c r="A153" i="2"/>
  <c r="A154" i="2"/>
  <c r="F154" i="2"/>
  <c r="A155" i="2"/>
  <c r="A156" i="2"/>
  <c r="F156" i="2"/>
  <c r="A157" i="2"/>
  <c r="A158" i="2"/>
  <c r="F158" i="2"/>
  <c r="A159" i="2"/>
  <c r="A160" i="2"/>
  <c r="F160" i="2"/>
  <c r="A161" i="2"/>
  <c r="A162" i="2"/>
  <c r="F162" i="2"/>
  <c r="A163" i="2"/>
  <c r="A164" i="2"/>
  <c r="F164" i="2"/>
  <c r="A165" i="2"/>
  <c r="A166" i="2"/>
  <c r="F166" i="2"/>
  <c r="A167" i="2"/>
  <c r="A168" i="2"/>
  <c r="F168" i="2"/>
  <c r="A169" i="2"/>
  <c r="A170" i="2"/>
  <c r="F170" i="2"/>
  <c r="A171" i="2"/>
  <c r="A172" i="2"/>
  <c r="F172" i="2"/>
  <c r="A173" i="2"/>
  <c r="A174" i="2"/>
  <c r="F174" i="2"/>
  <c r="A175" i="2"/>
  <c r="A176" i="2"/>
  <c r="F176" i="2"/>
  <c r="A177" i="2"/>
  <c r="A178" i="2"/>
  <c r="F178" i="2"/>
  <c r="A179" i="2"/>
  <c r="A180" i="2"/>
  <c r="F180" i="2"/>
  <c r="A181" i="2"/>
  <c r="A182" i="2"/>
  <c r="F182" i="2"/>
  <c r="A183" i="2"/>
  <c r="A184" i="2"/>
  <c r="F184" i="2"/>
  <c r="A185" i="2"/>
  <c r="A186" i="2"/>
  <c r="F186" i="2"/>
  <c r="A187" i="2"/>
  <c r="A188" i="2"/>
  <c r="F188" i="2"/>
  <c r="A189" i="2"/>
  <c r="A190" i="2"/>
  <c r="F190" i="2"/>
  <c r="A191" i="2"/>
  <c r="A192" i="2"/>
  <c r="F192" i="2"/>
  <c r="A193" i="2"/>
  <c r="A194" i="2"/>
  <c r="F194" i="2"/>
  <c r="A195" i="2"/>
  <c r="A196" i="2"/>
  <c r="F196" i="2"/>
  <c r="A197" i="2"/>
  <c r="A198" i="2"/>
  <c r="F198" i="2"/>
  <c r="A199" i="2"/>
  <c r="A200" i="2"/>
  <c r="F200" i="2"/>
  <c r="A201" i="2"/>
  <c r="A202" i="2"/>
  <c r="F202" i="2"/>
  <c r="A203" i="2"/>
  <c r="A204" i="2"/>
  <c r="F204" i="2"/>
  <c r="A205" i="2"/>
  <c r="A206" i="2"/>
  <c r="F206" i="2"/>
  <c r="A207" i="2"/>
  <c r="A208" i="2"/>
  <c r="F208" i="2"/>
  <c r="A209" i="2"/>
  <c r="A210" i="2"/>
  <c r="F210" i="2"/>
  <c r="A211" i="2"/>
  <c r="A212" i="2"/>
  <c r="F212" i="2"/>
  <c r="A213" i="2"/>
  <c r="A214" i="2"/>
  <c r="F214" i="2"/>
  <c r="A215" i="2"/>
  <c r="A216" i="2"/>
  <c r="F216" i="2"/>
  <c r="A217" i="2"/>
  <c r="A218" i="2"/>
  <c r="F218" i="2"/>
  <c r="A219" i="2"/>
  <c r="A220" i="2"/>
  <c r="F220" i="2"/>
  <c r="A221" i="2"/>
  <c r="A222" i="2"/>
  <c r="F222" i="2"/>
  <c r="A223" i="2"/>
  <c r="A224" i="2"/>
  <c r="F224" i="2"/>
  <c r="A225" i="2"/>
  <c r="A226" i="2"/>
  <c r="F226" i="2"/>
  <c r="A227" i="2"/>
  <c r="A228" i="2"/>
  <c r="F228" i="2"/>
  <c r="A229" i="2"/>
  <c r="A230" i="2"/>
  <c r="F230" i="2"/>
  <c r="A231" i="2"/>
  <c r="A232" i="2"/>
  <c r="F232" i="2"/>
  <c r="A233" i="2"/>
  <c r="A234" i="2"/>
  <c r="F234" i="2"/>
  <c r="A235" i="2"/>
  <c r="A236" i="2"/>
  <c r="F236" i="2"/>
  <c r="A237" i="2"/>
  <c r="A238" i="2"/>
  <c r="F238" i="2"/>
  <c r="A239" i="2"/>
  <c r="A240" i="2"/>
  <c r="F240" i="2"/>
  <c r="A241" i="2"/>
  <c r="A242" i="2"/>
  <c r="F242" i="2"/>
  <c r="A243" i="2"/>
  <c r="A244" i="2"/>
  <c r="F244" i="2"/>
  <c r="A245" i="2"/>
  <c r="A246" i="2"/>
  <c r="F246" i="2"/>
  <c r="A247" i="2"/>
  <c r="A248" i="2"/>
  <c r="F248" i="2"/>
  <c r="A249" i="2"/>
  <c r="A250" i="2"/>
  <c r="F250" i="2"/>
  <c r="A251" i="2"/>
  <c r="A252" i="2"/>
  <c r="F252" i="2"/>
  <c r="A253" i="2"/>
  <c r="A254" i="2"/>
  <c r="F254" i="2"/>
  <c r="A255" i="2"/>
  <c r="A256" i="2"/>
  <c r="F256" i="2"/>
  <c r="A257" i="2"/>
  <c r="A258" i="2"/>
  <c r="F258" i="2"/>
  <c r="A259" i="2"/>
  <c r="A260" i="2"/>
  <c r="F260" i="2"/>
  <c r="A261" i="2"/>
  <c r="A262" i="2"/>
  <c r="F262" i="2"/>
  <c r="A263" i="2"/>
  <c r="A264" i="2"/>
  <c r="F264" i="2"/>
  <c r="A265" i="2"/>
  <c r="A266" i="2"/>
  <c r="F266" i="2"/>
  <c r="A267" i="2"/>
  <c r="A268" i="2"/>
  <c r="F268" i="2"/>
  <c r="A269" i="2"/>
  <c r="A270" i="2"/>
  <c r="F270" i="2"/>
  <c r="A271" i="2"/>
  <c r="A272" i="2"/>
  <c r="F272" i="2"/>
  <c r="A273" i="2"/>
  <c r="A274" i="2"/>
  <c r="F274" i="2"/>
  <c r="A275" i="2"/>
  <c r="A276" i="2"/>
  <c r="F276" i="2"/>
  <c r="A277" i="2"/>
  <c r="A278" i="2"/>
  <c r="F278" i="2"/>
  <c r="A279" i="2"/>
  <c r="A280" i="2"/>
  <c r="F280" i="2"/>
  <c r="A281" i="2"/>
  <c r="A282" i="2"/>
  <c r="F282" i="2"/>
  <c r="A283" i="2"/>
  <c r="A284" i="2"/>
  <c r="F284" i="2"/>
  <c r="A285" i="2"/>
  <c r="A286" i="2"/>
  <c r="F286" i="2"/>
  <c r="A287" i="2"/>
  <c r="A288" i="2"/>
  <c r="F288" i="2"/>
  <c r="A289" i="2"/>
  <c r="A290" i="2"/>
  <c r="F290" i="2"/>
  <c r="A291" i="2"/>
  <c r="A292" i="2"/>
  <c r="F292" i="2"/>
  <c r="A293" i="2"/>
  <c r="A294" i="2"/>
  <c r="F294" i="2"/>
  <c r="A295" i="2"/>
  <c r="A296" i="2"/>
  <c r="F296" i="2"/>
  <c r="A297" i="2"/>
  <c r="A298" i="2"/>
  <c r="F298" i="2"/>
  <c r="A299" i="2"/>
  <c r="A300" i="2"/>
  <c r="F300" i="2"/>
  <c r="A301" i="2"/>
  <c r="A302" i="2"/>
  <c r="F302" i="2"/>
  <c r="A303" i="2"/>
  <c r="A304" i="2"/>
  <c r="F304" i="2"/>
  <c r="A305" i="2"/>
  <c r="A306" i="2"/>
  <c r="F306" i="2"/>
  <c r="A307" i="2"/>
  <c r="A308" i="2"/>
  <c r="F308" i="2"/>
  <c r="A309" i="2"/>
  <c r="A310" i="2"/>
  <c r="F310" i="2"/>
  <c r="A311" i="2"/>
  <c r="A312" i="2"/>
  <c r="F312" i="2"/>
  <c r="A313" i="2"/>
  <c r="A314" i="2"/>
  <c r="F314" i="2"/>
  <c r="A315" i="2"/>
  <c r="A316" i="2"/>
  <c r="F316" i="2"/>
  <c r="A317" i="2"/>
  <c r="A318" i="2"/>
  <c r="F318" i="2"/>
  <c r="A319" i="2"/>
  <c r="A320" i="2"/>
  <c r="F320" i="2"/>
  <c r="A321" i="2"/>
  <c r="A322" i="2"/>
  <c r="F322" i="2"/>
  <c r="A323" i="2"/>
  <c r="A324" i="2"/>
  <c r="F324" i="2"/>
  <c r="A325" i="2"/>
  <c r="A326" i="2"/>
  <c r="F326" i="2"/>
  <c r="A327" i="2"/>
  <c r="A328" i="2"/>
  <c r="F328" i="2"/>
  <c r="A329" i="2"/>
  <c r="A330" i="2"/>
  <c r="F330" i="2"/>
  <c r="A331" i="2"/>
  <c r="A332" i="2"/>
  <c r="F332" i="2"/>
  <c r="A333" i="2"/>
  <c r="A334" i="2"/>
  <c r="F334" i="2"/>
  <c r="A335" i="2"/>
  <c r="A336" i="2"/>
  <c r="F336" i="2"/>
  <c r="A337" i="2"/>
  <c r="A338" i="2"/>
  <c r="F338" i="2"/>
  <c r="A339" i="2"/>
  <c r="A340" i="2"/>
  <c r="F340" i="2"/>
  <c r="A341" i="2"/>
  <c r="A342" i="2"/>
  <c r="F342" i="2"/>
  <c r="A343" i="2"/>
  <c r="A344" i="2"/>
  <c r="F344" i="2"/>
  <c r="A345" i="2"/>
  <c r="A346" i="2"/>
  <c r="F346" i="2"/>
  <c r="A347" i="2"/>
  <c r="A348" i="2"/>
  <c r="F348" i="2"/>
  <c r="A349" i="2"/>
  <c r="A350" i="2"/>
  <c r="F350" i="2"/>
  <c r="A351" i="2"/>
  <c r="A352" i="2"/>
  <c r="F352" i="2"/>
  <c r="A353" i="2"/>
  <c r="A354" i="2"/>
  <c r="F354" i="2"/>
  <c r="A355" i="2"/>
  <c r="A356" i="2"/>
  <c r="F356" i="2"/>
  <c r="A357" i="2"/>
  <c r="A358" i="2"/>
  <c r="F358" i="2"/>
  <c r="A359" i="2"/>
  <c r="A360" i="2"/>
  <c r="F360" i="2"/>
  <c r="A361" i="2"/>
  <c r="A362" i="2"/>
  <c r="F362" i="2"/>
  <c r="A363" i="2"/>
  <c r="A364" i="2"/>
  <c r="F364" i="2"/>
  <c r="A365" i="2"/>
  <c r="A366" i="2"/>
  <c r="F366" i="2"/>
  <c r="A367" i="2"/>
  <c r="A368" i="2"/>
  <c r="F368" i="2"/>
  <c r="A369" i="2"/>
  <c r="A370" i="2"/>
  <c r="F370" i="2"/>
  <c r="A371" i="2"/>
  <c r="A372" i="2"/>
  <c r="F372" i="2"/>
  <c r="A373" i="2"/>
  <c r="A374" i="2"/>
  <c r="F374" i="2"/>
  <c r="A375" i="2"/>
  <c r="A376" i="2"/>
  <c r="F376" i="2"/>
  <c r="A377" i="2"/>
  <c r="A378" i="2"/>
  <c r="F378" i="2"/>
  <c r="A379" i="2"/>
  <c r="A380" i="2"/>
  <c r="F380" i="2"/>
  <c r="A381" i="2"/>
  <c r="A382" i="2"/>
  <c r="F382" i="2"/>
  <c r="A383" i="2"/>
  <c r="A384" i="2"/>
  <c r="F384" i="2"/>
  <c r="A385" i="2"/>
  <c r="A386" i="2"/>
  <c r="F386" i="2"/>
  <c r="A387" i="2"/>
  <c r="A388" i="2"/>
  <c r="F388" i="2"/>
  <c r="A389" i="2"/>
  <c r="A390" i="2"/>
  <c r="F390" i="2"/>
  <c r="A391" i="2"/>
  <c r="A392" i="2"/>
  <c r="F392" i="2"/>
  <c r="A393" i="2"/>
  <c r="A394" i="2"/>
  <c r="F394" i="2"/>
  <c r="A395" i="2"/>
  <c r="A396" i="2"/>
  <c r="F396" i="2"/>
  <c r="A397" i="2"/>
  <c r="A398" i="2"/>
  <c r="F398" i="2"/>
  <c r="A399" i="2"/>
  <c r="A400" i="2"/>
  <c r="F400" i="2"/>
  <c r="A401" i="2"/>
  <c r="A402" i="2"/>
  <c r="F402" i="2"/>
  <c r="A403" i="2"/>
  <c r="A404" i="2"/>
  <c r="F404" i="2"/>
  <c r="A405" i="2"/>
  <c r="A406" i="2"/>
  <c r="F406" i="2"/>
  <c r="A407" i="2"/>
  <c r="A408" i="2"/>
  <c r="F408" i="2"/>
  <c r="A409" i="2"/>
  <c r="A410" i="2"/>
  <c r="F410" i="2"/>
  <c r="A411" i="2"/>
  <c r="A412" i="2"/>
  <c r="F412" i="2"/>
  <c r="A413" i="2"/>
  <c r="A414" i="2"/>
  <c r="F414" i="2"/>
  <c r="A415" i="2"/>
  <c r="A416" i="2"/>
  <c r="F416" i="2"/>
  <c r="A417" i="2"/>
  <c r="A418" i="2"/>
  <c r="F418" i="2"/>
  <c r="A419" i="2"/>
  <c r="A420" i="2"/>
  <c r="F420" i="2"/>
  <c r="A421" i="2"/>
  <c r="A422" i="2"/>
  <c r="F422" i="2"/>
  <c r="A423" i="2"/>
  <c r="A424" i="2"/>
  <c r="F424" i="2"/>
  <c r="A425" i="2"/>
  <c r="A426" i="2"/>
  <c r="F426" i="2"/>
  <c r="A427" i="2"/>
  <c r="A428" i="2"/>
  <c r="F428" i="2"/>
  <c r="A429" i="2"/>
  <c r="A430" i="2"/>
  <c r="F430" i="2"/>
  <c r="A431" i="2"/>
  <c r="A432" i="2"/>
  <c r="F432" i="2"/>
  <c r="A433" i="2"/>
  <c r="A434" i="2"/>
  <c r="F434" i="2"/>
  <c r="A435" i="2"/>
  <c r="A436" i="2"/>
  <c r="F436" i="2"/>
  <c r="A437" i="2"/>
  <c r="A438" i="2"/>
  <c r="F438" i="2"/>
  <c r="A439" i="2"/>
  <c r="A440" i="2"/>
  <c r="F440" i="2"/>
  <c r="A441" i="2"/>
  <c r="A442" i="2"/>
  <c r="F442" i="2"/>
  <c r="A443" i="2"/>
  <c r="A444" i="2"/>
  <c r="F444" i="2"/>
  <c r="A445" i="2"/>
  <c r="A446" i="2"/>
  <c r="F446" i="2"/>
  <c r="A447" i="2"/>
  <c r="A448" i="2"/>
  <c r="F448" i="2"/>
  <c r="A449" i="2"/>
  <c r="A450" i="2"/>
  <c r="F450" i="2"/>
  <c r="A451" i="2"/>
  <c r="A452" i="2"/>
  <c r="F452" i="2"/>
  <c r="A453" i="2"/>
  <c r="A454" i="2"/>
  <c r="F454" i="2"/>
  <c r="A455" i="2"/>
  <c r="A456" i="2"/>
  <c r="F456" i="2"/>
  <c r="A457" i="2"/>
  <c r="A458" i="2"/>
  <c r="F458" i="2"/>
  <c r="A459" i="2"/>
  <c r="A460" i="2"/>
  <c r="F460" i="2"/>
  <c r="A461" i="2"/>
  <c r="A462" i="2"/>
  <c r="F462" i="2"/>
  <c r="A463" i="2"/>
  <c r="A464" i="2"/>
  <c r="F464" i="2"/>
  <c r="A465" i="2"/>
  <c r="A466" i="2"/>
  <c r="F466" i="2"/>
  <c r="A467" i="2"/>
  <c r="A468" i="2"/>
  <c r="F468" i="2"/>
  <c r="A469" i="2"/>
  <c r="A470" i="2"/>
  <c r="F470" i="2"/>
  <c r="A471" i="2"/>
  <c r="A472" i="2"/>
  <c r="F472" i="2"/>
  <c r="A473" i="2"/>
  <c r="A474" i="2"/>
  <c r="F474" i="2"/>
  <c r="A475" i="2"/>
  <c r="A476" i="2"/>
  <c r="F476" i="2"/>
  <c r="A477" i="2"/>
  <c r="A478" i="2"/>
  <c r="F478" i="2"/>
  <c r="A479" i="2"/>
  <c r="A480" i="2"/>
  <c r="F480" i="2"/>
  <c r="A481" i="2"/>
  <c r="A482" i="2"/>
  <c r="F482" i="2"/>
  <c r="A483" i="2"/>
  <c r="A484" i="2"/>
  <c r="F484" i="2"/>
  <c r="A485" i="2"/>
  <c r="A486" i="2"/>
  <c r="F486" i="2"/>
  <c r="A487" i="2"/>
  <c r="A488" i="2"/>
  <c r="F488" i="2"/>
  <c r="A489" i="2"/>
  <c r="A490" i="2"/>
  <c r="F490" i="2"/>
  <c r="A491" i="2"/>
  <c r="A492" i="2"/>
  <c r="F492" i="2"/>
  <c r="A493" i="2"/>
  <c r="A494" i="2"/>
  <c r="F494" i="2"/>
  <c r="A495" i="2"/>
  <c r="A496" i="2"/>
  <c r="F496" i="2"/>
  <c r="A497" i="2"/>
  <c r="A498" i="2"/>
  <c r="F498" i="2"/>
  <c r="A499" i="2"/>
  <c r="A500" i="2"/>
  <c r="F500" i="2"/>
  <c r="A501" i="2"/>
  <c r="A502" i="2"/>
  <c r="F502" i="2"/>
  <c r="A503" i="2"/>
  <c r="A504" i="2"/>
  <c r="F504" i="2"/>
  <c r="A505" i="2"/>
  <c r="A506" i="2"/>
  <c r="F506" i="2"/>
  <c r="A23" i="2"/>
  <c r="D22" i="2"/>
  <c r="E22" i="2"/>
  <c r="F769" i="2"/>
  <c r="F767" i="2"/>
  <c r="F765" i="2"/>
  <c r="F763" i="2"/>
  <c r="F761" i="2"/>
  <c r="F759" i="2"/>
  <c r="F757" i="2"/>
  <c r="F755" i="2"/>
  <c r="F753" i="2"/>
  <c r="F751" i="2"/>
  <c r="F749" i="2"/>
  <c r="F747" i="2"/>
  <c r="F745" i="2"/>
  <c r="F616" i="2"/>
  <c r="F743" i="2"/>
  <c r="F741" i="2"/>
  <c r="F739" i="2"/>
  <c r="F737" i="2"/>
  <c r="F735" i="2"/>
  <c r="F733" i="2"/>
  <c r="F731" i="2"/>
  <c r="F729" i="2"/>
  <c r="F727" i="2"/>
  <c r="F725" i="2"/>
  <c r="F723" i="2"/>
  <c r="F721" i="2"/>
  <c r="F719" i="2"/>
  <c r="F717" i="2"/>
  <c r="F715" i="2"/>
  <c r="F713" i="2"/>
  <c r="F711" i="2"/>
  <c r="F709" i="2"/>
  <c r="F707" i="2"/>
  <c r="F705" i="2"/>
  <c r="F703" i="2"/>
  <c r="F701" i="2"/>
  <c r="F699" i="2"/>
  <c r="F697" i="2"/>
  <c r="F695" i="2"/>
  <c r="F693" i="2"/>
  <c r="F691" i="2"/>
  <c r="F689" i="2"/>
  <c r="F687" i="2"/>
  <c r="F685" i="2"/>
  <c r="F683" i="2"/>
  <c r="F681" i="2"/>
  <c r="F679" i="2"/>
  <c r="F677" i="2"/>
  <c r="F675" i="2"/>
  <c r="F673" i="2"/>
  <c r="F671" i="2"/>
  <c r="F669" i="2"/>
  <c r="F667" i="2"/>
  <c r="F665" i="2"/>
  <c r="F663" i="2"/>
  <c r="F661" i="2"/>
  <c r="F659" i="2"/>
  <c r="F657" i="2"/>
  <c r="F655" i="2"/>
  <c r="F653" i="2"/>
  <c r="F651" i="2"/>
  <c r="F649" i="2"/>
  <c r="F647" i="2"/>
  <c r="F645" i="2"/>
  <c r="F643" i="2"/>
  <c r="F641" i="2"/>
  <c r="F639" i="2"/>
  <c r="F637" i="2"/>
  <c r="F635" i="2"/>
  <c r="F633" i="2"/>
  <c r="F631" i="2"/>
  <c r="F629" i="2"/>
  <c r="F627" i="2"/>
  <c r="F625" i="2"/>
  <c r="F623" i="2"/>
  <c r="F621" i="2"/>
  <c r="F619" i="2"/>
  <c r="F617" i="2"/>
  <c r="D505" i="2"/>
  <c r="F505" i="2"/>
  <c r="D503" i="2"/>
  <c r="F503" i="2"/>
  <c r="D501" i="2"/>
  <c r="F501" i="2"/>
  <c r="D499" i="2"/>
  <c r="F499" i="2"/>
  <c r="D497" i="2"/>
  <c r="F497" i="2"/>
  <c r="D495" i="2"/>
  <c r="F495" i="2"/>
  <c r="D493" i="2"/>
  <c r="F493" i="2"/>
  <c r="D491" i="2"/>
  <c r="F491" i="2"/>
  <c r="D489" i="2"/>
  <c r="F489" i="2"/>
  <c r="D487" i="2"/>
  <c r="F487" i="2"/>
  <c r="D485" i="2"/>
  <c r="F485" i="2"/>
  <c r="D483" i="2"/>
  <c r="F483" i="2"/>
  <c r="D481" i="2"/>
  <c r="F481" i="2"/>
  <c r="D479" i="2"/>
  <c r="F479" i="2"/>
  <c r="D477" i="2"/>
  <c r="F477" i="2"/>
  <c r="D475" i="2"/>
  <c r="F475" i="2"/>
  <c r="D473" i="2"/>
  <c r="F473" i="2"/>
  <c r="D471" i="2"/>
  <c r="F471" i="2"/>
  <c r="D469" i="2"/>
  <c r="F469" i="2"/>
  <c r="D467" i="2"/>
  <c r="F467" i="2"/>
  <c r="D465" i="2"/>
  <c r="F465" i="2"/>
  <c r="D463" i="2"/>
  <c r="F463" i="2"/>
  <c r="D461" i="2"/>
  <c r="F461" i="2"/>
  <c r="D459" i="2"/>
  <c r="F459" i="2"/>
  <c r="D457" i="2"/>
  <c r="F457" i="2"/>
  <c r="D455" i="2"/>
  <c r="F455" i="2"/>
  <c r="D453" i="2"/>
  <c r="F453" i="2"/>
  <c r="D451" i="2"/>
  <c r="F451" i="2"/>
  <c r="D449" i="2"/>
  <c r="F449" i="2"/>
  <c r="D447" i="2"/>
  <c r="F447" i="2"/>
  <c r="D445" i="2"/>
  <c r="F445" i="2"/>
  <c r="D443" i="2"/>
  <c r="F443" i="2"/>
  <c r="D441" i="2"/>
  <c r="F441" i="2"/>
  <c r="D439" i="2"/>
  <c r="F439" i="2"/>
  <c r="D437" i="2"/>
  <c r="F437" i="2"/>
  <c r="D435" i="2"/>
  <c r="F435" i="2"/>
  <c r="D433" i="2"/>
  <c r="F433" i="2"/>
  <c r="D431" i="2"/>
  <c r="F431" i="2"/>
  <c r="D429" i="2"/>
  <c r="F429" i="2"/>
  <c r="D427" i="2"/>
  <c r="F427" i="2"/>
  <c r="D425" i="2"/>
  <c r="F425" i="2"/>
  <c r="D423" i="2"/>
  <c r="F423" i="2"/>
  <c r="D421" i="2"/>
  <c r="F421" i="2"/>
  <c r="D419" i="2"/>
  <c r="F419" i="2"/>
  <c r="D417" i="2"/>
  <c r="F417" i="2"/>
  <c r="D415" i="2"/>
  <c r="F415" i="2"/>
  <c r="D413" i="2"/>
  <c r="F413" i="2"/>
  <c r="D411" i="2"/>
  <c r="F411" i="2"/>
  <c r="D409" i="2"/>
  <c r="F409" i="2"/>
  <c r="D407" i="2"/>
  <c r="F407" i="2"/>
  <c r="D405" i="2"/>
  <c r="F405" i="2"/>
  <c r="D403" i="2"/>
  <c r="F403" i="2"/>
  <c r="D401" i="2"/>
  <c r="F401" i="2"/>
  <c r="D399" i="2"/>
  <c r="F399" i="2"/>
  <c r="D397" i="2"/>
  <c r="F397" i="2"/>
  <c r="D395" i="2"/>
  <c r="F395" i="2"/>
  <c r="D393" i="2"/>
  <c r="F393" i="2"/>
  <c r="D391" i="2"/>
  <c r="F391" i="2"/>
  <c r="D389" i="2"/>
  <c r="F389" i="2"/>
  <c r="D387" i="2"/>
  <c r="F387" i="2"/>
  <c r="D385" i="2"/>
  <c r="F385" i="2"/>
  <c r="D383" i="2"/>
  <c r="F383" i="2"/>
  <c r="D381" i="2"/>
  <c r="F381" i="2"/>
  <c r="D379" i="2"/>
  <c r="F379" i="2"/>
  <c r="D377" i="2"/>
  <c r="F377" i="2"/>
  <c r="D375" i="2"/>
  <c r="F375" i="2"/>
  <c r="D373" i="2"/>
  <c r="F373" i="2"/>
  <c r="D371" i="2"/>
  <c r="F371" i="2"/>
  <c r="D369" i="2"/>
  <c r="F369" i="2"/>
  <c r="D367" i="2"/>
  <c r="F367" i="2"/>
  <c r="D365" i="2"/>
  <c r="F365" i="2"/>
  <c r="D363" i="2"/>
  <c r="F363" i="2"/>
  <c r="D361" i="2"/>
  <c r="F361" i="2"/>
  <c r="D359" i="2"/>
  <c r="F359" i="2"/>
  <c r="D357" i="2"/>
  <c r="F357" i="2"/>
  <c r="D355" i="2"/>
  <c r="F355" i="2"/>
  <c r="D353" i="2"/>
  <c r="F353" i="2"/>
  <c r="D351" i="2"/>
  <c r="F351" i="2"/>
  <c r="D349" i="2"/>
  <c r="F349" i="2"/>
  <c r="D347" i="2"/>
  <c r="F347" i="2"/>
  <c r="D345" i="2"/>
  <c r="F345" i="2"/>
  <c r="D343" i="2"/>
  <c r="F343" i="2"/>
  <c r="D341" i="2"/>
  <c r="F341" i="2"/>
  <c r="D339" i="2"/>
  <c r="F339" i="2"/>
  <c r="D337" i="2"/>
  <c r="F337" i="2"/>
  <c r="D335" i="2"/>
  <c r="F335" i="2"/>
  <c r="D333" i="2"/>
  <c r="F333" i="2"/>
  <c r="D331" i="2"/>
  <c r="F331" i="2"/>
  <c r="D329" i="2"/>
  <c r="F329" i="2"/>
  <c r="D327" i="2"/>
  <c r="F327" i="2"/>
  <c r="D325" i="2"/>
  <c r="F325" i="2"/>
  <c r="D323" i="2"/>
  <c r="F323" i="2"/>
  <c r="D321" i="2"/>
  <c r="F321" i="2"/>
  <c r="D319" i="2"/>
  <c r="F319" i="2"/>
  <c r="D317" i="2"/>
  <c r="F317" i="2"/>
  <c r="D315" i="2"/>
  <c r="F315" i="2"/>
  <c r="D313" i="2"/>
  <c r="F313" i="2"/>
  <c r="D311" i="2"/>
  <c r="F311" i="2"/>
  <c r="D309" i="2"/>
  <c r="F309" i="2"/>
  <c r="D307" i="2"/>
  <c r="F307" i="2"/>
  <c r="D305" i="2"/>
  <c r="F305" i="2"/>
  <c r="D303" i="2"/>
  <c r="F303" i="2"/>
  <c r="D301" i="2"/>
  <c r="F301" i="2"/>
  <c r="D299" i="2"/>
  <c r="F299" i="2"/>
  <c r="D297" i="2"/>
  <c r="F297" i="2"/>
  <c r="D295" i="2"/>
  <c r="F295" i="2"/>
  <c r="D293" i="2"/>
  <c r="F293" i="2"/>
  <c r="D291" i="2"/>
  <c r="F291" i="2"/>
  <c r="D289" i="2"/>
  <c r="F289" i="2"/>
  <c r="D287" i="2"/>
  <c r="F287" i="2"/>
  <c r="D285" i="2"/>
  <c r="F285" i="2"/>
  <c r="D283" i="2"/>
  <c r="F283" i="2"/>
  <c r="D281" i="2"/>
  <c r="F281" i="2"/>
  <c r="D279" i="2"/>
  <c r="F279" i="2"/>
  <c r="D277" i="2"/>
  <c r="F277" i="2"/>
  <c r="D275" i="2"/>
  <c r="F275" i="2"/>
  <c r="D273" i="2"/>
  <c r="F273" i="2"/>
  <c r="D271" i="2"/>
  <c r="F271" i="2"/>
  <c r="D269" i="2"/>
  <c r="F269" i="2"/>
  <c r="D267" i="2"/>
  <c r="F267" i="2"/>
  <c r="D265" i="2"/>
  <c r="F265" i="2"/>
  <c r="D263" i="2"/>
  <c r="F263" i="2"/>
  <c r="D261" i="2"/>
  <c r="F261" i="2"/>
  <c r="D259" i="2"/>
  <c r="F259" i="2"/>
  <c r="D257" i="2"/>
  <c r="F257" i="2"/>
  <c r="D255" i="2"/>
  <c r="F255" i="2"/>
  <c r="D253" i="2"/>
  <c r="F253" i="2"/>
  <c r="D251" i="2"/>
  <c r="F251" i="2"/>
  <c r="D249" i="2"/>
  <c r="F249" i="2"/>
  <c r="D247" i="2"/>
  <c r="F247" i="2"/>
  <c r="D245" i="2"/>
  <c r="F245" i="2"/>
  <c r="D243" i="2"/>
  <c r="F243" i="2"/>
  <c r="D241" i="2"/>
  <c r="F241" i="2"/>
  <c r="D239" i="2"/>
  <c r="F239" i="2"/>
  <c r="D237" i="2"/>
  <c r="F237" i="2"/>
  <c r="D235" i="2"/>
  <c r="F235" i="2"/>
  <c r="D233" i="2"/>
  <c r="F233" i="2"/>
  <c r="D231" i="2"/>
  <c r="F231" i="2"/>
  <c r="D229" i="2"/>
  <c r="F229" i="2"/>
  <c r="D227" i="2"/>
  <c r="F227" i="2"/>
  <c r="D225" i="2"/>
  <c r="F225" i="2"/>
  <c r="D223" i="2"/>
  <c r="F223" i="2"/>
  <c r="D221" i="2"/>
  <c r="F221" i="2"/>
  <c r="D219" i="2"/>
  <c r="F219" i="2"/>
  <c r="D217" i="2"/>
  <c r="F217" i="2"/>
  <c r="D215" i="2"/>
  <c r="F215" i="2"/>
  <c r="D213" i="2"/>
  <c r="F213" i="2"/>
  <c r="D211" i="2"/>
  <c r="F211" i="2"/>
  <c r="D209" i="2"/>
  <c r="F209" i="2"/>
  <c r="D207" i="2"/>
  <c r="F207" i="2"/>
  <c r="D205" i="2"/>
  <c r="F205" i="2"/>
  <c r="D203" i="2"/>
  <c r="F203" i="2"/>
  <c r="D201" i="2"/>
  <c r="F201" i="2"/>
  <c r="D199" i="2"/>
  <c r="F199" i="2"/>
  <c r="D197" i="2"/>
  <c r="F197" i="2"/>
  <c r="D195" i="2"/>
  <c r="F195" i="2"/>
  <c r="D193" i="2"/>
  <c r="F193" i="2"/>
  <c r="D191" i="2"/>
  <c r="F191" i="2"/>
  <c r="D189" i="2"/>
  <c r="F189" i="2"/>
  <c r="D187" i="2"/>
  <c r="F187" i="2"/>
  <c r="D185" i="2"/>
  <c r="F185" i="2"/>
  <c r="D183" i="2"/>
  <c r="F183" i="2"/>
  <c r="D181" i="2"/>
  <c r="F181" i="2"/>
  <c r="D179" i="2"/>
  <c r="F179" i="2"/>
  <c r="D177" i="2"/>
  <c r="F177" i="2"/>
  <c r="D175" i="2"/>
  <c r="F175" i="2"/>
  <c r="D173" i="2"/>
  <c r="F173" i="2"/>
  <c r="D171" i="2"/>
  <c r="F171" i="2"/>
  <c r="D169" i="2"/>
  <c r="F169" i="2"/>
  <c r="D167" i="2"/>
  <c r="F167" i="2"/>
  <c r="D165" i="2"/>
  <c r="F165" i="2"/>
  <c r="D163" i="2"/>
  <c r="F163" i="2"/>
  <c r="D161" i="2"/>
  <c r="F161" i="2"/>
  <c r="D159" i="2"/>
  <c r="F159" i="2"/>
  <c r="D157" i="2"/>
  <c r="F157" i="2"/>
  <c r="D155" i="2"/>
  <c r="F155" i="2"/>
  <c r="D153" i="2"/>
  <c r="F153" i="2"/>
  <c r="D151" i="2"/>
  <c r="F151" i="2"/>
  <c r="D149" i="2"/>
  <c r="F149" i="2"/>
  <c r="D147" i="2"/>
  <c r="F147" i="2"/>
  <c r="D145" i="2"/>
  <c r="F145" i="2"/>
  <c r="D143" i="2"/>
  <c r="F143" i="2"/>
  <c r="D141" i="2"/>
  <c r="F141" i="2"/>
  <c r="D139" i="2"/>
  <c r="F139" i="2"/>
  <c r="D137" i="2"/>
  <c r="F137" i="2"/>
  <c r="D135" i="2"/>
  <c r="F135" i="2"/>
  <c r="D133" i="2"/>
  <c r="F133" i="2"/>
  <c r="D131" i="2"/>
  <c r="F131" i="2"/>
  <c r="D129" i="2"/>
  <c r="F129" i="2"/>
  <c r="D127" i="2"/>
  <c r="F127" i="2"/>
  <c r="D125" i="2"/>
  <c r="F125" i="2"/>
  <c r="D123" i="2"/>
  <c r="F123" i="2"/>
  <c r="D121" i="2"/>
  <c r="F121" i="2"/>
  <c r="D119" i="2"/>
  <c r="F119" i="2"/>
  <c r="D117" i="2"/>
  <c r="F117" i="2"/>
  <c r="D115" i="2"/>
  <c r="F115" i="2"/>
  <c r="D113" i="2"/>
  <c r="F113" i="2"/>
  <c r="D111" i="2"/>
  <c r="F111" i="2"/>
  <c r="D109" i="2"/>
  <c r="F109" i="2"/>
  <c r="D107" i="2"/>
  <c r="F107" i="2"/>
  <c r="D105" i="2"/>
  <c r="F105" i="2"/>
  <c r="D103" i="2"/>
  <c r="F103" i="2"/>
  <c r="D101" i="2"/>
  <c r="F101" i="2"/>
  <c r="D99" i="2"/>
  <c r="F99" i="2"/>
  <c r="D97" i="2"/>
  <c r="F97" i="2"/>
  <c r="D95" i="2"/>
  <c r="F95" i="2"/>
  <c r="D93" i="2"/>
  <c r="F93" i="2"/>
  <c r="D91" i="2"/>
  <c r="F91" i="2"/>
  <c r="D89" i="2"/>
  <c r="F89" i="2"/>
  <c r="D87" i="2"/>
  <c r="F87" i="2"/>
  <c r="D85" i="2"/>
  <c r="F85" i="2"/>
  <c r="D83" i="2"/>
  <c r="F83" i="2"/>
  <c r="D81" i="2"/>
  <c r="F81" i="2"/>
  <c r="D79" i="2"/>
  <c r="F79" i="2"/>
  <c r="D77" i="2"/>
  <c r="F77" i="2"/>
  <c r="D75" i="2"/>
  <c r="F75" i="2"/>
  <c r="D73" i="2"/>
  <c r="F73" i="2"/>
  <c r="D71" i="2"/>
  <c r="F71" i="2"/>
  <c r="D69" i="2"/>
  <c r="F69" i="2"/>
  <c r="D67" i="2"/>
  <c r="F67" i="2"/>
  <c r="D65" i="2"/>
  <c r="F65" i="2"/>
  <c r="D63" i="2"/>
  <c r="F63" i="2"/>
  <c r="D61" i="2"/>
  <c r="F61" i="2"/>
  <c r="D59" i="2"/>
  <c r="F59" i="2"/>
  <c r="D57" i="2"/>
  <c r="F57" i="2"/>
  <c r="D55" i="2"/>
  <c r="F55" i="2"/>
  <c r="D53" i="2"/>
  <c r="F53" i="2"/>
  <c r="D51" i="2"/>
  <c r="F51" i="2"/>
  <c r="D49" i="2"/>
  <c r="F49" i="2"/>
  <c r="D47" i="2"/>
  <c r="F47" i="2"/>
  <c r="D45" i="2"/>
  <c r="F45" i="2"/>
  <c r="D43" i="2"/>
  <c r="F43" i="2"/>
  <c r="D41" i="2"/>
  <c r="F41" i="2"/>
  <c r="D39" i="2"/>
  <c r="F39" i="2"/>
  <c r="D37" i="2"/>
  <c r="F37" i="2"/>
  <c r="D35" i="2"/>
  <c r="F35" i="2"/>
  <c r="D33" i="2"/>
  <c r="F33" i="2"/>
  <c r="D31" i="2"/>
  <c r="F31" i="2"/>
  <c r="D29" i="2"/>
  <c r="F29" i="2"/>
  <c r="D27" i="2"/>
  <c r="F27" i="2"/>
  <c r="D25" i="2"/>
  <c r="F25" i="2"/>
  <c r="D558" i="2"/>
  <c r="F558" i="2"/>
  <c r="D556" i="2"/>
  <c r="F556" i="2"/>
  <c r="D554" i="2"/>
  <c r="F554" i="2"/>
  <c r="D552" i="2"/>
  <c r="F552" i="2"/>
  <c r="D550" i="2"/>
  <c r="F550" i="2"/>
  <c r="D548" i="2"/>
  <c r="F548" i="2"/>
  <c r="D546" i="2"/>
  <c r="F546" i="2"/>
  <c r="D544" i="2"/>
  <c r="F544" i="2"/>
  <c r="D542" i="2"/>
  <c r="F542" i="2"/>
  <c r="D540" i="2"/>
  <c r="F540" i="2"/>
  <c r="D538" i="2"/>
  <c r="F538" i="2"/>
  <c r="D536" i="2"/>
  <c r="F536" i="2"/>
  <c r="D534" i="2"/>
  <c r="F534" i="2"/>
  <c r="D532" i="2"/>
  <c r="F532" i="2"/>
  <c r="D530" i="2"/>
  <c r="F530" i="2"/>
  <c r="D528" i="2"/>
  <c r="F528" i="2"/>
  <c r="D526" i="2"/>
  <c r="F526" i="2"/>
  <c r="D524" i="2"/>
  <c r="F524" i="2"/>
  <c r="D522" i="2"/>
  <c r="F522" i="2"/>
  <c r="D520" i="2"/>
  <c r="F520" i="2"/>
  <c r="D518" i="2"/>
  <c r="F518" i="2"/>
  <c r="D516" i="2"/>
  <c r="F516" i="2"/>
  <c r="D514" i="2"/>
  <c r="F514" i="2"/>
  <c r="D512" i="2"/>
  <c r="F512" i="2"/>
  <c r="D510" i="2"/>
  <c r="F510" i="2"/>
  <c r="D508" i="2"/>
  <c r="F508" i="2"/>
  <c r="D615" i="2"/>
  <c r="F615" i="2"/>
  <c r="D613" i="2"/>
  <c r="F613" i="2"/>
  <c r="D611" i="2"/>
  <c r="F611" i="2"/>
  <c r="D609" i="2"/>
  <c r="F609" i="2"/>
  <c r="D607" i="2"/>
  <c r="F607" i="2"/>
  <c r="D605" i="2"/>
  <c r="F605" i="2"/>
  <c r="D603" i="2"/>
  <c r="F603" i="2"/>
  <c r="D601" i="2"/>
  <c r="F601" i="2"/>
  <c r="D599" i="2"/>
  <c r="F599" i="2"/>
  <c r="D597" i="2"/>
  <c r="F597" i="2"/>
  <c r="D595" i="2"/>
  <c r="F595" i="2"/>
  <c r="D593" i="2"/>
  <c r="F593" i="2"/>
  <c r="D591" i="2"/>
  <c r="F591" i="2"/>
  <c r="D589" i="2"/>
  <c r="F589" i="2"/>
  <c r="D587" i="2"/>
  <c r="F587" i="2"/>
  <c r="D585" i="2"/>
  <c r="F585" i="2"/>
  <c r="D583" i="2"/>
  <c r="F583" i="2"/>
  <c r="D581" i="2"/>
  <c r="F581" i="2"/>
  <c r="D579" i="2"/>
  <c r="F579" i="2"/>
  <c r="D577" i="2"/>
  <c r="F577" i="2"/>
  <c r="D575" i="2"/>
  <c r="F575" i="2"/>
  <c r="D573" i="2"/>
  <c r="F573" i="2"/>
  <c r="D571" i="2"/>
  <c r="F571" i="2"/>
  <c r="D569" i="2"/>
  <c r="F569" i="2"/>
  <c r="D567" i="2"/>
  <c r="F567" i="2"/>
  <c r="D565" i="2"/>
  <c r="F565" i="2"/>
  <c r="D563" i="2"/>
  <c r="F563" i="2"/>
  <c r="D561" i="2"/>
  <c r="F561" i="2"/>
  <c r="F559" i="2"/>
  <c r="D770" i="2"/>
  <c r="F770" i="2"/>
  <c r="D768" i="2"/>
  <c r="F768" i="2"/>
  <c r="D766" i="2"/>
  <c r="F766" i="2"/>
  <c r="D764" i="2"/>
  <c r="F764" i="2"/>
  <c r="D762" i="2"/>
  <c r="F762" i="2"/>
  <c r="D760" i="2"/>
  <c r="F760" i="2"/>
  <c r="D758" i="2"/>
  <c r="F758" i="2"/>
  <c r="D756" i="2"/>
  <c r="F756" i="2"/>
  <c r="D754" i="2"/>
  <c r="F754" i="2"/>
  <c r="D752" i="2"/>
  <c r="F752" i="2"/>
  <c r="D750" i="2"/>
  <c r="F750" i="2"/>
  <c r="D748" i="2"/>
  <c r="F748" i="2"/>
  <c r="D746" i="2"/>
  <c r="F746" i="2"/>
  <c r="D744" i="2"/>
  <c r="F744" i="2"/>
  <c r="D742" i="2"/>
  <c r="F742" i="2"/>
  <c r="D740" i="2"/>
  <c r="F740" i="2"/>
  <c r="D738" i="2"/>
  <c r="F738" i="2"/>
  <c r="D736" i="2"/>
  <c r="F736" i="2"/>
  <c r="D734" i="2"/>
  <c r="F734" i="2"/>
  <c r="D732" i="2"/>
  <c r="F732" i="2"/>
  <c r="D730" i="2"/>
  <c r="F730" i="2"/>
  <c r="D728" i="2"/>
  <c r="F728" i="2"/>
  <c r="D726" i="2"/>
  <c r="F726" i="2"/>
  <c r="D724" i="2"/>
  <c r="F724" i="2"/>
  <c r="D722" i="2"/>
  <c r="F722" i="2"/>
  <c r="D720" i="2"/>
  <c r="F720" i="2"/>
  <c r="D718" i="2"/>
  <c r="F718" i="2"/>
  <c r="D716" i="2"/>
  <c r="F716" i="2"/>
  <c r="D714" i="2"/>
  <c r="F714" i="2"/>
  <c r="D712" i="2"/>
  <c r="F712" i="2"/>
  <c r="D710" i="2"/>
  <c r="F710" i="2"/>
  <c r="D708" i="2"/>
  <c r="F708" i="2"/>
  <c r="D706" i="2"/>
  <c r="F706" i="2"/>
  <c r="D704" i="2"/>
  <c r="F704" i="2"/>
  <c r="D702" i="2"/>
  <c r="F702" i="2"/>
  <c r="D700" i="2"/>
  <c r="F700" i="2"/>
  <c r="D698" i="2"/>
  <c r="F698" i="2"/>
  <c r="D696" i="2"/>
  <c r="F696" i="2"/>
  <c r="D694" i="2"/>
  <c r="F694" i="2"/>
  <c r="D692" i="2"/>
  <c r="F692" i="2"/>
  <c r="D690" i="2"/>
  <c r="F690" i="2"/>
  <c r="D688" i="2"/>
  <c r="F688" i="2"/>
  <c r="D686" i="2"/>
  <c r="F686" i="2"/>
  <c r="D684" i="2"/>
  <c r="F684" i="2"/>
  <c r="D682" i="2"/>
  <c r="F682" i="2"/>
  <c r="D680" i="2"/>
  <c r="F680" i="2"/>
  <c r="D678" i="2"/>
  <c r="F678" i="2"/>
  <c r="D676" i="2"/>
  <c r="F676" i="2"/>
  <c r="D674" i="2"/>
  <c r="F674" i="2"/>
  <c r="D672" i="2"/>
  <c r="F672" i="2"/>
  <c r="D670" i="2"/>
  <c r="F670" i="2"/>
  <c r="D668" i="2"/>
  <c r="F668" i="2"/>
  <c r="D666" i="2"/>
  <c r="F666" i="2"/>
  <c r="D664" i="2"/>
  <c r="F664" i="2"/>
  <c r="D662" i="2"/>
  <c r="F662" i="2"/>
  <c r="D660" i="2"/>
  <c r="F660" i="2"/>
  <c r="D658" i="2"/>
  <c r="F658" i="2"/>
  <c r="D656" i="2"/>
  <c r="F656" i="2"/>
  <c r="D654" i="2"/>
  <c r="F654" i="2"/>
  <c r="D652" i="2"/>
  <c r="F652" i="2"/>
  <c r="D650" i="2"/>
  <c r="F650" i="2"/>
  <c r="D648" i="2"/>
  <c r="F648" i="2"/>
  <c r="D646" i="2"/>
  <c r="F646" i="2"/>
  <c r="D644" i="2"/>
  <c r="F644" i="2"/>
  <c r="D642" i="2"/>
  <c r="F642" i="2"/>
  <c r="D640" i="2"/>
  <c r="F640" i="2"/>
  <c r="D638" i="2"/>
  <c r="F638" i="2"/>
  <c r="D636" i="2"/>
  <c r="F636" i="2"/>
  <c r="D634" i="2"/>
  <c r="F634" i="2"/>
  <c r="D632" i="2"/>
  <c r="F632" i="2"/>
  <c r="D630" i="2"/>
  <c r="F630" i="2"/>
  <c r="D628" i="2"/>
  <c r="F628" i="2"/>
  <c r="D626" i="2"/>
  <c r="F626" i="2"/>
  <c r="D624" i="2"/>
  <c r="F624" i="2"/>
  <c r="D622" i="2"/>
  <c r="F622" i="2"/>
  <c r="D620" i="2"/>
  <c r="F620" i="2"/>
  <c r="D618" i="2"/>
  <c r="F618" i="2"/>
  <c r="D557" i="2"/>
  <c r="D555" i="2"/>
  <c r="D553" i="2"/>
  <c r="D551" i="2"/>
  <c r="D549" i="2"/>
  <c r="D547" i="2"/>
  <c r="D545" i="2"/>
  <c r="D543" i="2"/>
  <c r="D541" i="2"/>
  <c r="D539" i="2"/>
  <c r="D537" i="2"/>
  <c r="D614" i="2"/>
  <c r="D612" i="2"/>
  <c r="D610" i="2"/>
  <c r="D608" i="2"/>
  <c r="D606" i="2"/>
  <c r="D604" i="2"/>
  <c r="D602" i="2"/>
  <c r="D600" i="2"/>
  <c r="D598" i="2"/>
  <c r="D596" i="2"/>
  <c r="D594" i="2"/>
  <c r="D592" i="2"/>
  <c r="D590" i="2"/>
  <c r="D588" i="2"/>
  <c r="D586" i="2"/>
  <c r="D584" i="2"/>
  <c r="D582" i="2"/>
  <c r="D580" i="2"/>
  <c r="D578" i="2"/>
  <c r="D576" i="2"/>
  <c r="D574" i="2"/>
  <c r="D559" i="2"/>
  <c r="D572" i="2"/>
  <c r="D570" i="2"/>
  <c r="D568" i="2"/>
  <c r="D566" i="2"/>
  <c r="D564" i="2"/>
  <c r="D562" i="2"/>
  <c r="D560" i="2"/>
  <c r="D771" i="2"/>
  <c r="D769" i="2"/>
  <c r="D767" i="2"/>
  <c r="D765" i="2"/>
  <c r="D763" i="2"/>
  <c r="D761" i="2"/>
  <c r="D759" i="2"/>
  <c r="D757" i="2"/>
  <c r="D755" i="2"/>
  <c r="D753" i="2"/>
  <c r="D751" i="2"/>
  <c r="D749" i="2"/>
  <c r="D747" i="2"/>
  <c r="D745" i="2"/>
  <c r="D743" i="2"/>
  <c r="D741" i="2"/>
  <c r="D739" i="2"/>
  <c r="D737" i="2"/>
  <c r="D735" i="2"/>
  <c r="D733" i="2"/>
  <c r="D731" i="2"/>
  <c r="D729" i="2"/>
  <c r="D727" i="2"/>
  <c r="D725" i="2"/>
  <c r="D723" i="2"/>
  <c r="D721" i="2"/>
  <c r="D719" i="2"/>
  <c r="D717" i="2"/>
  <c r="D715" i="2"/>
  <c r="D713" i="2"/>
  <c r="D711" i="2"/>
  <c r="D709" i="2"/>
  <c r="D707" i="2"/>
  <c r="D705" i="2"/>
  <c r="D703" i="2"/>
  <c r="D701" i="2"/>
  <c r="D699" i="2"/>
  <c r="D697" i="2"/>
  <c r="D695" i="2"/>
  <c r="D693" i="2"/>
  <c r="D691" i="2"/>
  <c r="D689" i="2"/>
  <c r="D687" i="2"/>
  <c r="D685" i="2"/>
  <c r="D683" i="2"/>
  <c r="D681" i="2"/>
  <c r="D679" i="2"/>
  <c r="D677" i="2"/>
  <c r="D675" i="2"/>
  <c r="D673" i="2"/>
  <c r="D671" i="2"/>
  <c r="D669" i="2"/>
  <c r="D667" i="2"/>
  <c r="D665" i="2"/>
  <c r="D663" i="2"/>
  <c r="D661" i="2"/>
  <c r="D659" i="2"/>
  <c r="D657" i="2"/>
  <c r="D655" i="2"/>
  <c r="D653" i="2"/>
  <c r="D651" i="2"/>
  <c r="D649" i="2"/>
  <c r="D647" i="2"/>
  <c r="D645" i="2"/>
  <c r="D643" i="2"/>
  <c r="D641" i="2"/>
  <c r="D639" i="2"/>
  <c r="D637" i="2"/>
  <c r="D635" i="2"/>
  <c r="D633" i="2"/>
  <c r="D631" i="2"/>
  <c r="D629" i="2"/>
  <c r="D627" i="2"/>
  <c r="D625" i="2"/>
  <c r="D623" i="2"/>
  <c r="D621" i="2"/>
  <c r="D619" i="2"/>
  <c r="D617" i="2"/>
  <c r="D616" i="2"/>
  <c r="E504" i="2"/>
  <c r="E502" i="2"/>
  <c r="E496" i="2"/>
  <c r="E494" i="2"/>
  <c r="E490" i="2"/>
  <c r="E486" i="2"/>
  <c r="E482" i="2"/>
  <c r="E478" i="2"/>
  <c r="E474" i="2"/>
  <c r="E472" i="2"/>
  <c r="E468" i="2"/>
  <c r="E464" i="2"/>
  <c r="E462" i="2"/>
  <c r="E458" i="2"/>
  <c r="E456" i="2"/>
  <c r="E450" i="2"/>
  <c r="E448" i="2"/>
  <c r="E444" i="2"/>
  <c r="E442" i="2"/>
  <c r="E438" i="2"/>
  <c r="E434" i="2"/>
  <c r="E432" i="2"/>
  <c r="E428" i="2"/>
  <c r="E424" i="2"/>
  <c r="E418" i="2"/>
  <c r="E416" i="2"/>
  <c r="E412" i="2"/>
  <c r="E408" i="2"/>
  <c r="E404" i="2"/>
  <c r="E400" i="2"/>
  <c r="E396" i="2"/>
  <c r="E392" i="2"/>
  <c r="E388" i="2"/>
  <c r="E382" i="2"/>
  <c r="E380" i="2"/>
  <c r="E376" i="2"/>
  <c r="E372" i="2"/>
  <c r="E368" i="2"/>
  <c r="D506" i="2"/>
  <c r="E505" i="2"/>
  <c r="D504" i="2"/>
  <c r="E503" i="2"/>
  <c r="D502" i="2"/>
  <c r="E501" i="2"/>
  <c r="D500" i="2"/>
  <c r="E499" i="2"/>
  <c r="D498" i="2"/>
  <c r="E497" i="2"/>
  <c r="D496" i="2"/>
  <c r="E495" i="2"/>
  <c r="D494" i="2"/>
  <c r="E493" i="2"/>
  <c r="D492" i="2"/>
  <c r="E491" i="2"/>
  <c r="D490" i="2"/>
  <c r="E489" i="2"/>
  <c r="D488" i="2"/>
  <c r="E487" i="2"/>
  <c r="D486" i="2"/>
  <c r="E485" i="2"/>
  <c r="D484" i="2"/>
  <c r="E483" i="2"/>
  <c r="D482" i="2"/>
  <c r="E481" i="2"/>
  <c r="D480" i="2"/>
  <c r="E479" i="2"/>
  <c r="D478" i="2"/>
  <c r="E477" i="2"/>
  <c r="D476" i="2"/>
  <c r="E475" i="2"/>
  <c r="D474" i="2"/>
  <c r="E473" i="2"/>
  <c r="D472" i="2"/>
  <c r="E471" i="2"/>
  <c r="D470" i="2"/>
  <c r="E469" i="2"/>
  <c r="D468" i="2"/>
  <c r="E467" i="2"/>
  <c r="D466" i="2"/>
  <c r="E465" i="2"/>
  <c r="D464" i="2"/>
  <c r="E463" i="2"/>
  <c r="D462" i="2"/>
  <c r="E461" i="2"/>
  <c r="D460" i="2"/>
  <c r="E459" i="2"/>
  <c r="D458" i="2"/>
  <c r="E457" i="2"/>
  <c r="D456" i="2"/>
  <c r="E455" i="2"/>
  <c r="D454" i="2"/>
  <c r="E453" i="2"/>
  <c r="D452" i="2"/>
  <c r="E451" i="2"/>
  <c r="D450" i="2"/>
  <c r="E449" i="2"/>
  <c r="D448" i="2"/>
  <c r="E447" i="2"/>
  <c r="D446" i="2"/>
  <c r="E445" i="2"/>
  <c r="D444" i="2"/>
  <c r="E443" i="2"/>
  <c r="D24" i="2"/>
  <c r="E506" i="2"/>
  <c r="E500" i="2"/>
  <c r="E498" i="2"/>
  <c r="E492" i="2"/>
  <c r="E488" i="2"/>
  <c r="E484" i="2"/>
  <c r="E480" i="2"/>
  <c r="E476" i="2"/>
  <c r="E470" i="2"/>
  <c r="E466" i="2"/>
  <c r="E460" i="2"/>
  <c r="E454" i="2"/>
  <c r="E452" i="2"/>
  <c r="E446" i="2"/>
  <c r="E440" i="2"/>
  <c r="E436" i="2"/>
  <c r="E430" i="2"/>
  <c r="E426" i="2"/>
  <c r="E422" i="2"/>
  <c r="E420" i="2"/>
  <c r="E414" i="2"/>
  <c r="E410" i="2"/>
  <c r="E406" i="2"/>
  <c r="E402" i="2"/>
  <c r="E398" i="2"/>
  <c r="E394" i="2"/>
  <c r="E390" i="2"/>
  <c r="E386" i="2"/>
  <c r="E384" i="2"/>
  <c r="E378" i="2"/>
  <c r="E374" i="2"/>
  <c r="E370" i="2"/>
  <c r="E366" i="2"/>
  <c r="E364" i="2"/>
  <c r="E362" i="2"/>
  <c r="E360" i="2"/>
  <c r="E358" i="2"/>
  <c r="E356" i="2"/>
  <c r="E354" i="2"/>
  <c r="E352" i="2"/>
  <c r="E350" i="2"/>
  <c r="E348" i="2"/>
  <c r="E346" i="2"/>
  <c r="E344" i="2"/>
  <c r="E342" i="2"/>
  <c r="E340" i="2"/>
  <c r="E338" i="2"/>
  <c r="E336" i="2"/>
  <c r="E334" i="2"/>
  <c r="E332" i="2"/>
  <c r="E330" i="2"/>
  <c r="E328" i="2"/>
  <c r="E326" i="2"/>
  <c r="E324" i="2"/>
  <c r="E322" i="2"/>
  <c r="E320" i="2"/>
  <c r="E318" i="2"/>
  <c r="E316" i="2"/>
  <c r="E314" i="2"/>
  <c r="E312" i="2"/>
  <c r="E310" i="2"/>
  <c r="E308" i="2"/>
  <c r="E306" i="2"/>
  <c r="E304" i="2"/>
  <c r="E302" i="2"/>
  <c r="E300" i="2"/>
  <c r="E298" i="2"/>
  <c r="D442" i="2"/>
  <c r="E441" i="2"/>
  <c r="D440" i="2"/>
  <c r="E439" i="2"/>
  <c r="D438" i="2"/>
  <c r="E437" i="2"/>
  <c r="D436" i="2"/>
  <c r="E435" i="2"/>
  <c r="D434" i="2"/>
  <c r="E433" i="2"/>
  <c r="D432" i="2"/>
  <c r="E431" i="2"/>
  <c r="D430" i="2"/>
  <c r="E429" i="2"/>
  <c r="D428" i="2"/>
  <c r="E427" i="2"/>
  <c r="D426" i="2"/>
  <c r="E425" i="2"/>
  <c r="D424" i="2"/>
  <c r="E423" i="2"/>
  <c r="D422" i="2"/>
  <c r="E421" i="2"/>
  <c r="D420" i="2"/>
  <c r="E419" i="2"/>
  <c r="D418" i="2"/>
  <c r="E417" i="2"/>
  <c r="D416" i="2"/>
  <c r="E415" i="2"/>
  <c r="D414" i="2"/>
  <c r="E413" i="2"/>
  <c r="D412" i="2"/>
  <c r="E411" i="2"/>
  <c r="D410" i="2"/>
  <c r="E409" i="2"/>
  <c r="D408" i="2"/>
  <c r="E407" i="2"/>
  <c r="D406" i="2"/>
  <c r="E405" i="2"/>
  <c r="D404" i="2"/>
  <c r="E403" i="2"/>
  <c r="D402" i="2"/>
  <c r="E401" i="2"/>
  <c r="D400" i="2"/>
  <c r="E399" i="2"/>
  <c r="D398" i="2"/>
  <c r="E397" i="2"/>
  <c r="D396" i="2"/>
  <c r="E395" i="2"/>
  <c r="D394" i="2"/>
  <c r="E393" i="2"/>
  <c r="D392" i="2"/>
  <c r="E391" i="2"/>
  <c r="D390" i="2"/>
  <c r="E389" i="2"/>
  <c r="D388" i="2"/>
  <c r="E387" i="2"/>
  <c r="D386" i="2"/>
  <c r="E385" i="2"/>
  <c r="D384" i="2"/>
  <c r="E383" i="2"/>
  <c r="D382" i="2"/>
  <c r="E381" i="2"/>
  <c r="D380" i="2"/>
  <c r="E379" i="2"/>
  <c r="D378" i="2"/>
  <c r="E377" i="2"/>
  <c r="D376" i="2"/>
  <c r="E375" i="2"/>
  <c r="D374" i="2"/>
  <c r="E373" i="2"/>
  <c r="D372" i="2"/>
  <c r="E371" i="2"/>
  <c r="D370" i="2"/>
  <c r="E369" i="2"/>
  <c r="D368" i="2"/>
  <c r="E367" i="2"/>
  <c r="D366" i="2"/>
  <c r="E365" i="2"/>
  <c r="D364" i="2"/>
  <c r="E363" i="2"/>
  <c r="D362" i="2"/>
  <c r="E361" i="2"/>
  <c r="D360" i="2"/>
  <c r="E359" i="2"/>
  <c r="D358" i="2"/>
  <c r="E357" i="2"/>
  <c r="D356" i="2"/>
  <c r="E355" i="2"/>
  <c r="D354" i="2"/>
  <c r="E353" i="2"/>
  <c r="D352" i="2"/>
  <c r="E351" i="2"/>
  <c r="D350" i="2"/>
  <c r="E349" i="2"/>
  <c r="D348" i="2"/>
  <c r="E347" i="2"/>
  <c r="D346" i="2"/>
  <c r="E345" i="2"/>
  <c r="D344" i="2"/>
  <c r="E343" i="2"/>
  <c r="D342" i="2"/>
  <c r="E341" i="2"/>
  <c r="D340" i="2"/>
  <c r="E339" i="2"/>
  <c r="D338" i="2"/>
  <c r="E337" i="2"/>
  <c r="D336" i="2"/>
  <c r="E335" i="2"/>
  <c r="D334" i="2"/>
  <c r="E333" i="2"/>
  <c r="D332" i="2"/>
  <c r="E331" i="2"/>
  <c r="D330" i="2"/>
  <c r="E329" i="2"/>
  <c r="D328" i="2"/>
  <c r="E327" i="2"/>
  <c r="D326" i="2"/>
  <c r="E325" i="2"/>
  <c r="D324" i="2"/>
  <c r="E323" i="2"/>
  <c r="D322" i="2"/>
  <c r="E321" i="2"/>
  <c r="D320" i="2"/>
  <c r="E319" i="2"/>
  <c r="D318" i="2"/>
  <c r="E317" i="2"/>
  <c r="D316" i="2"/>
  <c r="E315" i="2"/>
  <c r="D314" i="2"/>
  <c r="E313" i="2"/>
  <c r="D312" i="2"/>
  <c r="E311" i="2"/>
  <c r="D310" i="2"/>
  <c r="E309" i="2"/>
  <c r="D308" i="2"/>
  <c r="E307" i="2"/>
  <c r="D306" i="2"/>
  <c r="E305" i="2"/>
  <c r="D304" i="2"/>
  <c r="E303" i="2"/>
  <c r="D302" i="2"/>
  <c r="E301" i="2"/>
  <c r="D300" i="2"/>
  <c r="E299" i="2"/>
  <c r="D298" i="2"/>
  <c r="E297" i="2"/>
  <c r="D296" i="2"/>
  <c r="E295" i="2"/>
  <c r="D294" i="2"/>
  <c r="E293" i="2"/>
  <c r="D292" i="2"/>
  <c r="E291" i="2"/>
  <c r="D290" i="2"/>
  <c r="E289" i="2"/>
  <c r="D288" i="2"/>
  <c r="E287" i="2"/>
  <c r="D286" i="2"/>
  <c r="E285" i="2"/>
  <c r="D284" i="2"/>
  <c r="E283" i="2"/>
  <c r="D282" i="2"/>
  <c r="E281" i="2"/>
  <c r="D280" i="2"/>
  <c r="E279" i="2"/>
  <c r="D278" i="2"/>
  <c r="E277" i="2"/>
  <c r="D276" i="2"/>
  <c r="E275" i="2"/>
  <c r="D274" i="2"/>
  <c r="E273" i="2"/>
  <c r="D272" i="2"/>
  <c r="E271" i="2"/>
  <c r="D270" i="2"/>
  <c r="E269" i="2"/>
  <c r="D268" i="2"/>
  <c r="E267" i="2"/>
  <c r="D266" i="2"/>
  <c r="E265" i="2"/>
  <c r="D264" i="2"/>
  <c r="E263" i="2"/>
  <c r="D262" i="2"/>
  <c r="E261" i="2"/>
  <c r="D260" i="2"/>
  <c r="E259" i="2"/>
  <c r="D258" i="2"/>
  <c r="E257" i="2"/>
  <c r="D256" i="2"/>
  <c r="E255" i="2"/>
  <c r="D254" i="2"/>
  <c r="E253" i="2"/>
  <c r="D252" i="2"/>
  <c r="E251" i="2"/>
  <c r="D250" i="2"/>
  <c r="E249" i="2"/>
  <c r="D248" i="2"/>
  <c r="E247" i="2"/>
  <c r="D246" i="2"/>
  <c r="E245" i="2"/>
  <c r="D244" i="2"/>
  <c r="E243" i="2"/>
  <c r="D242" i="2"/>
  <c r="E241" i="2"/>
  <c r="D240" i="2"/>
  <c r="E239" i="2"/>
  <c r="D238" i="2"/>
  <c r="E237" i="2"/>
  <c r="D236" i="2"/>
  <c r="E235" i="2"/>
  <c r="D234" i="2"/>
  <c r="E233" i="2"/>
  <c r="D232" i="2"/>
  <c r="E231" i="2"/>
  <c r="D230" i="2"/>
  <c r="E229" i="2"/>
  <c r="D228" i="2"/>
  <c r="E227" i="2"/>
  <c r="D226" i="2"/>
  <c r="E225" i="2"/>
  <c r="D224" i="2"/>
  <c r="E223" i="2"/>
  <c r="D222" i="2"/>
  <c r="E221" i="2"/>
  <c r="D220" i="2"/>
  <c r="E219" i="2"/>
  <c r="D218" i="2"/>
  <c r="E217" i="2"/>
  <c r="D216" i="2"/>
  <c r="E215" i="2"/>
  <c r="D214" i="2"/>
  <c r="E213" i="2"/>
  <c r="D212" i="2"/>
  <c r="E211" i="2"/>
  <c r="D210" i="2"/>
  <c r="E209" i="2"/>
  <c r="D208" i="2"/>
  <c r="E207" i="2"/>
  <c r="D206" i="2"/>
  <c r="E205" i="2"/>
  <c r="D204" i="2"/>
  <c r="E203" i="2"/>
  <c r="D202" i="2"/>
  <c r="E201" i="2"/>
  <c r="D200" i="2"/>
  <c r="E199" i="2"/>
  <c r="D198" i="2"/>
  <c r="E197" i="2"/>
  <c r="D196" i="2"/>
  <c r="E195" i="2"/>
  <c r="D194" i="2"/>
  <c r="E193" i="2"/>
  <c r="D192" i="2"/>
  <c r="E191" i="2"/>
  <c r="D190" i="2"/>
  <c r="E189" i="2"/>
  <c r="D188" i="2"/>
  <c r="E187" i="2"/>
  <c r="D186" i="2"/>
  <c r="E185" i="2"/>
  <c r="D184" i="2"/>
  <c r="E183" i="2"/>
  <c r="D182" i="2"/>
  <c r="E181" i="2"/>
  <c r="D180" i="2"/>
  <c r="E179" i="2"/>
  <c r="D178" i="2"/>
  <c r="E177" i="2"/>
  <c r="D176" i="2"/>
  <c r="E175" i="2"/>
  <c r="D174" i="2"/>
  <c r="E173" i="2"/>
  <c r="D172" i="2"/>
  <c r="E171" i="2"/>
  <c r="D170" i="2"/>
  <c r="E169" i="2"/>
  <c r="D168" i="2"/>
  <c r="E167" i="2"/>
  <c r="D166" i="2"/>
  <c r="E165" i="2"/>
  <c r="D164" i="2"/>
  <c r="E163" i="2"/>
  <c r="D162" i="2"/>
  <c r="E161" i="2"/>
  <c r="D160" i="2"/>
  <c r="E159" i="2"/>
  <c r="D158" i="2"/>
  <c r="E157" i="2"/>
  <c r="D156" i="2"/>
  <c r="E155" i="2"/>
  <c r="D154" i="2"/>
  <c r="E153" i="2"/>
  <c r="D152" i="2"/>
  <c r="E151" i="2"/>
  <c r="D150" i="2"/>
  <c r="E149" i="2"/>
  <c r="D148" i="2"/>
  <c r="E147" i="2"/>
  <c r="D146" i="2"/>
  <c r="E145" i="2"/>
  <c r="D144" i="2"/>
  <c r="E143" i="2"/>
  <c r="D142" i="2"/>
  <c r="E141" i="2"/>
  <c r="D140" i="2"/>
  <c r="E139" i="2"/>
  <c r="D138" i="2"/>
  <c r="E137" i="2"/>
  <c r="D136" i="2"/>
  <c r="E135" i="2"/>
  <c r="D134" i="2"/>
  <c r="E133" i="2"/>
  <c r="D132" i="2"/>
  <c r="E131" i="2"/>
  <c r="D130" i="2"/>
  <c r="E129" i="2"/>
  <c r="D128" i="2"/>
  <c r="E127" i="2"/>
  <c r="D126" i="2"/>
  <c r="E125" i="2"/>
  <c r="D124" i="2"/>
  <c r="E123" i="2"/>
  <c r="D122" i="2"/>
  <c r="E121" i="2"/>
  <c r="D120" i="2"/>
  <c r="E119" i="2"/>
  <c r="D118" i="2"/>
  <c r="E117" i="2"/>
  <c r="D116" i="2"/>
  <c r="E115" i="2"/>
  <c r="D114" i="2"/>
  <c r="E113" i="2"/>
  <c r="D112" i="2"/>
  <c r="E111" i="2"/>
  <c r="D110" i="2"/>
  <c r="E109" i="2"/>
  <c r="D108" i="2"/>
  <c r="E107" i="2"/>
  <c r="D106" i="2"/>
  <c r="E105" i="2"/>
  <c r="D104" i="2"/>
  <c r="E103" i="2"/>
  <c r="D102" i="2"/>
  <c r="E101" i="2"/>
  <c r="D100" i="2"/>
  <c r="E99" i="2"/>
  <c r="D98" i="2"/>
  <c r="E97" i="2"/>
  <c r="D96" i="2"/>
  <c r="E95" i="2"/>
  <c r="D94" i="2"/>
  <c r="E93" i="2"/>
  <c r="D92" i="2"/>
  <c r="E91" i="2"/>
  <c r="D90" i="2"/>
  <c r="E89" i="2"/>
  <c r="D88" i="2"/>
  <c r="E87" i="2"/>
  <c r="D86" i="2"/>
  <c r="E85" i="2"/>
  <c r="D84" i="2"/>
  <c r="E83" i="2"/>
  <c r="D82" i="2"/>
  <c r="E81" i="2"/>
  <c r="D80" i="2"/>
  <c r="E79" i="2"/>
  <c r="D78" i="2"/>
  <c r="E77" i="2"/>
  <c r="D76" i="2"/>
  <c r="E75" i="2"/>
  <c r="D74" i="2"/>
  <c r="E73" i="2"/>
  <c r="D72" i="2"/>
  <c r="E71" i="2"/>
  <c r="D70" i="2"/>
  <c r="E69" i="2"/>
  <c r="D68" i="2"/>
  <c r="E67" i="2"/>
  <c r="D66" i="2"/>
  <c r="E65" i="2"/>
  <c r="D64" i="2"/>
  <c r="E63" i="2"/>
  <c r="D62" i="2"/>
  <c r="E61" i="2"/>
  <c r="D60" i="2"/>
  <c r="E59" i="2"/>
  <c r="D58" i="2"/>
  <c r="E57" i="2"/>
  <c r="D56" i="2"/>
  <c r="E55" i="2"/>
  <c r="D54" i="2"/>
  <c r="E53" i="2"/>
  <c r="D52" i="2"/>
  <c r="E51" i="2"/>
  <c r="D50" i="2"/>
  <c r="E49" i="2"/>
  <c r="D48" i="2"/>
  <c r="E47" i="2"/>
  <c r="D46" i="2"/>
  <c r="E45" i="2"/>
  <c r="D44" i="2"/>
  <c r="E43" i="2"/>
  <c r="D42" i="2"/>
  <c r="E41" i="2"/>
  <c r="D40" i="2"/>
  <c r="E39" i="2"/>
  <c r="D38" i="2"/>
  <c r="E37" i="2"/>
  <c r="D36" i="2"/>
  <c r="E35" i="2"/>
  <c r="D34" i="2"/>
  <c r="E33" i="2"/>
  <c r="D32" i="2"/>
  <c r="E31" i="2"/>
  <c r="D30" i="2"/>
  <c r="E29" i="2"/>
  <c r="D28" i="2"/>
  <c r="E27" i="2"/>
  <c r="D26" i="2"/>
  <c r="E25" i="2"/>
  <c r="D535" i="2"/>
  <c r="D533" i="2"/>
  <c r="D531" i="2"/>
  <c r="D529" i="2"/>
  <c r="D527" i="2"/>
  <c r="D525" i="2"/>
  <c r="D523" i="2"/>
  <c r="D521" i="2"/>
  <c r="D519" i="2"/>
  <c r="D517" i="2"/>
  <c r="D515" i="2"/>
  <c r="D513" i="2"/>
  <c r="D511" i="2"/>
  <c r="D509" i="2"/>
  <c r="D507" i="2"/>
  <c r="E24" i="2"/>
  <c r="E536" i="2"/>
  <c r="E534" i="2"/>
  <c r="E532" i="2"/>
  <c r="E530" i="2"/>
  <c r="E528" i="2"/>
  <c r="E526" i="2"/>
  <c r="E524" i="2"/>
  <c r="E522" i="2"/>
  <c r="E520" i="2"/>
  <c r="E518" i="2"/>
  <c r="E516" i="2"/>
  <c r="E514" i="2"/>
  <c r="E512" i="2"/>
  <c r="E510" i="2"/>
  <c r="E508" i="2"/>
  <c r="E296" i="2"/>
  <c r="E294" i="2"/>
  <c r="E292" i="2"/>
  <c r="E290" i="2"/>
  <c r="E288" i="2"/>
  <c r="E286" i="2"/>
  <c r="E284" i="2"/>
  <c r="E282" i="2"/>
  <c r="E280" i="2"/>
  <c r="E278" i="2"/>
  <c r="E276" i="2"/>
  <c r="E274" i="2"/>
  <c r="E272" i="2"/>
  <c r="E270" i="2"/>
  <c r="E268" i="2"/>
  <c r="E266" i="2"/>
  <c r="E264" i="2"/>
  <c r="E262" i="2"/>
  <c r="E260" i="2"/>
  <c r="E258" i="2"/>
  <c r="E256" i="2"/>
  <c r="E254" i="2"/>
  <c r="E252" i="2"/>
  <c r="E250" i="2"/>
  <c r="E248" i="2"/>
  <c r="E246" i="2"/>
  <c r="E244" i="2"/>
  <c r="E242" i="2"/>
  <c r="E240" i="2"/>
  <c r="E238" i="2"/>
  <c r="E236" i="2"/>
  <c r="E234" i="2"/>
  <c r="E232" i="2"/>
  <c r="E230" i="2"/>
  <c r="E228" i="2"/>
  <c r="E226" i="2"/>
  <c r="E224" i="2"/>
  <c r="E222" i="2"/>
  <c r="E220" i="2"/>
  <c r="E218" i="2"/>
  <c r="E216" i="2"/>
  <c r="E214" i="2"/>
  <c r="E212" i="2"/>
  <c r="E210" i="2"/>
  <c r="E208" i="2"/>
  <c r="E206" i="2"/>
  <c r="E204" i="2"/>
  <c r="E202" i="2"/>
  <c r="E200" i="2"/>
  <c r="E198" i="2"/>
  <c r="E196" i="2"/>
  <c r="E194" i="2"/>
  <c r="E192" i="2"/>
  <c r="E190" i="2"/>
  <c r="E188" i="2"/>
  <c r="E186" i="2"/>
  <c r="E184" i="2"/>
  <c r="E182" i="2"/>
  <c r="E180" i="2"/>
  <c r="E178" i="2"/>
  <c r="E176" i="2"/>
  <c r="E174" i="2"/>
  <c r="E172" i="2"/>
  <c r="E170" i="2"/>
  <c r="E168" i="2"/>
  <c r="E166" i="2"/>
  <c r="E164" i="2"/>
  <c r="E162" i="2"/>
  <c r="E160" i="2"/>
  <c r="E158" i="2"/>
  <c r="E156" i="2"/>
  <c r="E154" i="2"/>
  <c r="E152" i="2"/>
  <c r="E150" i="2"/>
  <c r="E148" i="2"/>
  <c r="E146" i="2"/>
  <c r="E144" i="2"/>
  <c r="E142" i="2"/>
  <c r="E140" i="2"/>
  <c r="E138" i="2"/>
  <c r="E136" i="2"/>
  <c r="E134" i="2"/>
  <c r="E132" i="2"/>
  <c r="E130" i="2"/>
  <c r="E128" i="2"/>
  <c r="E126" i="2"/>
  <c r="E124" i="2"/>
  <c r="E122" i="2"/>
  <c r="E120" i="2"/>
  <c r="E118" i="2"/>
  <c r="E116" i="2"/>
  <c r="E114" i="2"/>
  <c r="E112" i="2"/>
  <c r="E110" i="2"/>
  <c r="E108" i="2"/>
  <c r="E106" i="2"/>
  <c r="E104" i="2"/>
  <c r="E102" i="2"/>
  <c r="E100" i="2"/>
  <c r="E98" i="2"/>
  <c r="E96" i="2"/>
  <c r="E94" i="2"/>
  <c r="E92" i="2"/>
  <c r="E90" i="2"/>
  <c r="E88" i="2"/>
  <c r="E86" i="2"/>
  <c r="E84" i="2"/>
  <c r="E82" i="2"/>
  <c r="E80" i="2"/>
  <c r="E78" i="2"/>
  <c r="E76" i="2"/>
  <c r="E74" i="2"/>
  <c r="E72" i="2"/>
  <c r="E70" i="2"/>
  <c r="E68" i="2"/>
  <c r="E66" i="2"/>
  <c r="E64" i="2"/>
  <c r="E62" i="2"/>
  <c r="E60" i="2"/>
  <c r="E58" i="2"/>
  <c r="E56" i="2"/>
  <c r="E54" i="2"/>
  <c r="E52" i="2"/>
  <c r="E50" i="2"/>
  <c r="E48" i="2"/>
  <c r="E46" i="2"/>
  <c r="E44" i="2"/>
  <c r="E42" i="2"/>
  <c r="E40" i="2"/>
  <c r="E38" i="2"/>
  <c r="E36" i="2"/>
  <c r="E34" i="2"/>
  <c r="E32" i="2"/>
  <c r="E30" i="2"/>
  <c r="E28" i="2"/>
  <c r="E26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5" i="2"/>
  <c r="E533" i="2"/>
  <c r="E531" i="2"/>
  <c r="E529" i="2"/>
  <c r="E527" i="2"/>
  <c r="E525" i="2"/>
  <c r="E523" i="2"/>
  <c r="E521" i="2"/>
  <c r="E519" i="2"/>
  <c r="E517" i="2"/>
  <c r="E515" i="2"/>
  <c r="E513" i="2"/>
  <c r="E511" i="2"/>
  <c r="E509" i="2"/>
  <c r="E507" i="2"/>
  <c r="D9" i="2"/>
  <c r="G504" i="2"/>
  <c r="G496" i="2"/>
  <c r="G488" i="2"/>
  <c r="G480" i="2"/>
  <c r="G472" i="2"/>
  <c r="G464" i="2"/>
  <c r="G458" i="2"/>
  <c r="G452" i="2"/>
  <c r="G448" i="2"/>
  <c r="G444" i="2"/>
  <c r="G440" i="2"/>
  <c r="G436" i="2"/>
  <c r="G432" i="2"/>
  <c r="G506" i="2"/>
  <c r="G498" i="2"/>
  <c r="G490" i="2"/>
  <c r="G482" i="2"/>
  <c r="G474" i="2"/>
  <c r="G466" i="2"/>
  <c r="G454" i="2"/>
  <c r="G424" i="2"/>
  <c r="G416" i="2"/>
  <c r="G408" i="2"/>
  <c r="G400" i="2"/>
  <c r="G392" i="2"/>
  <c r="G382" i="2"/>
  <c r="G374" i="2"/>
  <c r="G366" i="2"/>
  <c r="G358" i="2"/>
  <c r="G350" i="2"/>
  <c r="G342" i="2"/>
  <c r="G334" i="2"/>
  <c r="G326" i="2"/>
  <c r="G318" i="2"/>
  <c r="G310" i="2"/>
  <c r="G302" i="2"/>
  <c r="G294" i="2"/>
  <c r="G286" i="2"/>
  <c r="G278" i="2"/>
  <c r="G270" i="2"/>
  <c r="G262" i="2"/>
  <c r="G254" i="2"/>
  <c r="G246" i="2"/>
  <c r="G238" i="2"/>
  <c r="G230" i="2"/>
  <c r="G222" i="2"/>
  <c r="G214" i="2"/>
  <c r="G206" i="2"/>
  <c r="G198" i="2"/>
  <c r="G190" i="2"/>
  <c r="G180" i="2"/>
  <c r="G172" i="2"/>
  <c r="G164" i="2"/>
  <c r="G156" i="2"/>
  <c r="G148" i="2"/>
  <c r="G140" i="2"/>
  <c r="G132" i="2"/>
  <c r="G124" i="2"/>
  <c r="G116" i="2"/>
  <c r="G108" i="2"/>
  <c r="G100" i="2"/>
  <c r="G92" i="2"/>
  <c r="G84" i="2"/>
  <c r="G76" i="2"/>
  <c r="G68" i="2"/>
  <c r="G60" i="2"/>
  <c r="G52" i="2"/>
  <c r="G44" i="2"/>
  <c r="G36" i="2"/>
  <c r="G28" i="2"/>
  <c r="G616" i="2"/>
  <c r="G422" i="2"/>
  <c r="G414" i="2"/>
  <c r="G406" i="2"/>
  <c r="G398" i="2"/>
  <c r="G390" i="2"/>
  <c r="G384" i="2"/>
  <c r="G376" i="2"/>
  <c r="G368" i="2"/>
  <c r="G360" i="2"/>
  <c r="G352" i="2"/>
  <c r="G344" i="2"/>
  <c r="G336" i="2"/>
  <c r="G328" i="2"/>
  <c r="G320" i="2"/>
  <c r="G312" i="2"/>
  <c r="G304" i="2"/>
  <c r="G296" i="2"/>
  <c r="G288" i="2"/>
  <c r="G280" i="2"/>
  <c r="G272" i="2"/>
  <c r="G264" i="2"/>
  <c r="G256" i="2"/>
  <c r="G248" i="2"/>
  <c r="G240" i="2"/>
  <c r="G232" i="2"/>
  <c r="G224" i="2"/>
  <c r="G216" i="2"/>
  <c r="G208" i="2"/>
  <c r="G200" i="2"/>
  <c r="G192" i="2"/>
  <c r="G184" i="2"/>
  <c r="G178" i="2"/>
  <c r="G170" i="2"/>
  <c r="G162" i="2"/>
  <c r="G154" i="2"/>
  <c r="G146" i="2"/>
  <c r="G138" i="2"/>
  <c r="G130" i="2"/>
  <c r="G122" i="2"/>
  <c r="G114" i="2"/>
  <c r="G106" i="2"/>
  <c r="G98" i="2"/>
  <c r="G90" i="2"/>
  <c r="G82" i="2"/>
  <c r="G74" i="2"/>
  <c r="G66" i="2"/>
  <c r="G58" i="2"/>
  <c r="G50" i="2"/>
  <c r="G42" i="2"/>
  <c r="G34" i="2"/>
  <c r="G26" i="2"/>
  <c r="G555" i="2"/>
  <c r="G551" i="2"/>
  <c r="G547" i="2"/>
  <c r="G543" i="2"/>
  <c r="G539" i="2"/>
  <c r="G535" i="2"/>
  <c r="G531" i="2"/>
  <c r="G527" i="2"/>
  <c r="G523" i="2"/>
  <c r="G519" i="2"/>
  <c r="G515" i="2"/>
  <c r="G511" i="2"/>
  <c r="G507" i="2"/>
  <c r="G612" i="2"/>
  <c r="G608" i="2"/>
  <c r="G604" i="2"/>
  <c r="G600" i="2"/>
  <c r="G596" i="2"/>
  <c r="G592" i="2"/>
  <c r="G588" i="2"/>
  <c r="G584" i="2"/>
  <c r="G580" i="2"/>
  <c r="G576" i="2"/>
  <c r="G572" i="2"/>
  <c r="G568" i="2"/>
  <c r="G564" i="2"/>
  <c r="G560" i="2"/>
  <c r="G769" i="2"/>
  <c r="G765" i="2"/>
  <c r="G761" i="2"/>
  <c r="G757" i="2"/>
  <c r="G753" i="2"/>
  <c r="G749" i="2"/>
  <c r="G745" i="2"/>
  <c r="G500" i="2"/>
  <c r="G492" i="2"/>
  <c r="G484" i="2"/>
  <c r="G476" i="2"/>
  <c r="G468" i="2"/>
  <c r="G462" i="2"/>
  <c r="G456" i="2"/>
  <c r="G450" i="2"/>
  <c r="G446" i="2"/>
  <c r="G442" i="2"/>
  <c r="G438" i="2"/>
  <c r="G434" i="2"/>
  <c r="G430" i="2"/>
  <c r="G502" i="2"/>
  <c r="G494" i="2"/>
  <c r="G486" i="2"/>
  <c r="G478" i="2"/>
  <c r="G470" i="2"/>
  <c r="G460" i="2"/>
  <c r="G428" i="2"/>
  <c r="G420" i="2"/>
  <c r="G412" i="2"/>
  <c r="G404" i="2"/>
  <c r="G396" i="2"/>
  <c r="G386" i="2"/>
  <c r="G378" i="2"/>
  <c r="G370" i="2"/>
  <c r="G362" i="2"/>
  <c r="G354" i="2"/>
  <c r="G346" i="2"/>
  <c r="G338" i="2"/>
  <c r="G330" i="2"/>
  <c r="G322" i="2"/>
  <c r="G314" i="2"/>
  <c r="G306" i="2"/>
  <c r="G298" i="2"/>
  <c r="G290" i="2"/>
  <c r="G282" i="2"/>
  <c r="G274" i="2"/>
  <c r="G266" i="2"/>
  <c r="G258" i="2"/>
  <c r="G250" i="2"/>
  <c r="G242" i="2"/>
  <c r="G234" i="2"/>
  <c r="G226" i="2"/>
  <c r="G218" i="2"/>
  <c r="G210" i="2"/>
  <c r="G202" i="2"/>
  <c r="G194" i="2"/>
  <c r="G186" i="2"/>
  <c r="G176" i="2"/>
  <c r="G168" i="2"/>
  <c r="G160" i="2"/>
  <c r="G152" i="2"/>
  <c r="G144" i="2"/>
  <c r="G136" i="2"/>
  <c r="G128" i="2"/>
  <c r="G120" i="2"/>
  <c r="G112" i="2"/>
  <c r="G104" i="2"/>
  <c r="G96" i="2"/>
  <c r="G88" i="2"/>
  <c r="G80" i="2"/>
  <c r="G72" i="2"/>
  <c r="G64" i="2"/>
  <c r="G56" i="2"/>
  <c r="G48" i="2"/>
  <c r="G40" i="2"/>
  <c r="G32" i="2"/>
  <c r="G24" i="2"/>
  <c r="G426" i="2"/>
  <c r="G418" i="2"/>
  <c r="G410" i="2"/>
  <c r="G402" i="2"/>
  <c r="G394" i="2"/>
  <c r="G388" i="2"/>
  <c r="G380" i="2"/>
  <c r="G372" i="2"/>
  <c r="G364" i="2"/>
  <c r="G356" i="2"/>
  <c r="G348" i="2"/>
  <c r="G340" i="2"/>
  <c r="G332" i="2"/>
  <c r="G324" i="2"/>
  <c r="G316" i="2"/>
  <c r="G308" i="2"/>
  <c r="G300" i="2"/>
  <c r="G292" i="2"/>
  <c r="G284" i="2"/>
  <c r="G276" i="2"/>
  <c r="G268" i="2"/>
  <c r="G260" i="2"/>
  <c r="G252" i="2"/>
  <c r="G244" i="2"/>
  <c r="G236" i="2"/>
  <c r="G228" i="2"/>
  <c r="G220" i="2"/>
  <c r="G212" i="2"/>
  <c r="G204" i="2"/>
  <c r="G196" i="2"/>
  <c r="G188" i="2"/>
  <c r="G182" i="2"/>
  <c r="G174" i="2"/>
  <c r="G166" i="2"/>
  <c r="G158" i="2"/>
  <c r="G150" i="2"/>
  <c r="G142" i="2"/>
  <c r="G134" i="2"/>
  <c r="G126" i="2"/>
  <c r="G118" i="2"/>
  <c r="G110" i="2"/>
  <c r="G102" i="2"/>
  <c r="G94" i="2"/>
  <c r="G86" i="2"/>
  <c r="G78" i="2"/>
  <c r="G70" i="2"/>
  <c r="G62" i="2"/>
  <c r="G54" i="2"/>
  <c r="G46" i="2"/>
  <c r="G38" i="2"/>
  <c r="G30" i="2"/>
  <c r="G557" i="2"/>
  <c r="G553" i="2"/>
  <c r="G549" i="2"/>
  <c r="G545" i="2"/>
  <c r="G541" i="2"/>
  <c r="G537" i="2"/>
  <c r="G533" i="2"/>
  <c r="G529" i="2"/>
  <c r="G525" i="2"/>
  <c r="G521" i="2"/>
  <c r="G517" i="2"/>
  <c r="G513" i="2"/>
  <c r="G509" i="2"/>
  <c r="G614" i="2"/>
  <c r="G610" i="2"/>
  <c r="G606" i="2"/>
  <c r="G602" i="2"/>
  <c r="G598" i="2"/>
  <c r="G594" i="2"/>
  <c r="G590" i="2"/>
  <c r="G586" i="2"/>
  <c r="G582" i="2"/>
  <c r="G578" i="2"/>
  <c r="G574" i="2"/>
  <c r="G570" i="2"/>
  <c r="G566" i="2"/>
  <c r="G562" i="2"/>
  <c r="G771" i="2"/>
  <c r="G767" i="2"/>
  <c r="G763" i="2"/>
  <c r="G759" i="2"/>
  <c r="G755" i="2"/>
  <c r="G751" i="2"/>
  <c r="G747" i="2"/>
  <c r="G739" i="2"/>
  <c r="G731" i="2"/>
  <c r="G723" i="2"/>
  <c r="G715" i="2"/>
  <c r="G707" i="2"/>
  <c r="G699" i="2"/>
  <c r="G691" i="2"/>
  <c r="G683" i="2"/>
  <c r="G675" i="2"/>
  <c r="G667" i="2"/>
  <c r="G659" i="2"/>
  <c r="G651" i="2"/>
  <c r="G643" i="2"/>
  <c r="G635" i="2"/>
  <c r="G627" i="2"/>
  <c r="G619" i="2"/>
  <c r="G770" i="2"/>
  <c r="G766" i="2"/>
  <c r="G762" i="2"/>
  <c r="G758" i="2"/>
  <c r="G754" i="2"/>
  <c r="G750" i="2"/>
  <c r="G746" i="2"/>
  <c r="G742" i="2"/>
  <c r="G738" i="2"/>
  <c r="G734" i="2"/>
  <c r="G730" i="2"/>
  <c r="G726" i="2"/>
  <c r="G722" i="2"/>
  <c r="G718" i="2"/>
  <c r="G714" i="2"/>
  <c r="G710" i="2"/>
  <c r="G706" i="2"/>
  <c r="G702" i="2"/>
  <c r="G698" i="2"/>
  <c r="G694" i="2"/>
  <c r="G690" i="2"/>
  <c r="G686" i="2"/>
  <c r="G682" i="2"/>
  <c r="G678" i="2"/>
  <c r="G674" i="2"/>
  <c r="G670" i="2"/>
  <c r="G666" i="2"/>
  <c r="G662" i="2"/>
  <c r="G658" i="2"/>
  <c r="G654" i="2"/>
  <c r="G650" i="2"/>
  <c r="G646" i="2"/>
  <c r="G642" i="2"/>
  <c r="G638" i="2"/>
  <c r="G634" i="2"/>
  <c r="G630" i="2"/>
  <c r="G626" i="2"/>
  <c r="G622" i="2"/>
  <c r="G618" i="2"/>
  <c r="G737" i="2"/>
  <c r="G729" i="2"/>
  <c r="G721" i="2"/>
  <c r="G713" i="2"/>
  <c r="G705" i="2"/>
  <c r="G697" i="2"/>
  <c r="G689" i="2"/>
  <c r="G681" i="2"/>
  <c r="G673" i="2"/>
  <c r="G665" i="2"/>
  <c r="G657" i="2"/>
  <c r="G649" i="2"/>
  <c r="G641" i="2"/>
  <c r="G633" i="2"/>
  <c r="G625" i="2"/>
  <c r="G617" i="2"/>
  <c r="G503" i="2"/>
  <c r="G499" i="2"/>
  <c r="G495" i="2"/>
  <c r="G491" i="2"/>
  <c r="G487" i="2"/>
  <c r="G483" i="2"/>
  <c r="G479" i="2"/>
  <c r="G475" i="2"/>
  <c r="G471" i="2"/>
  <c r="G467" i="2"/>
  <c r="G463" i="2"/>
  <c r="G459" i="2"/>
  <c r="G455" i="2"/>
  <c r="G451" i="2"/>
  <c r="G447" i="2"/>
  <c r="G443" i="2"/>
  <c r="G439" i="2"/>
  <c r="G435" i="2"/>
  <c r="G431" i="2"/>
  <c r="G427" i="2"/>
  <c r="G423" i="2"/>
  <c r="G419" i="2"/>
  <c r="G415" i="2"/>
  <c r="G411" i="2"/>
  <c r="G407" i="2"/>
  <c r="G403" i="2"/>
  <c r="G399" i="2"/>
  <c r="G395" i="2"/>
  <c r="G391" i="2"/>
  <c r="G387" i="2"/>
  <c r="G383" i="2"/>
  <c r="G379" i="2"/>
  <c r="G375" i="2"/>
  <c r="G371" i="2"/>
  <c r="G367" i="2"/>
  <c r="G363" i="2"/>
  <c r="G359" i="2"/>
  <c r="G355" i="2"/>
  <c r="G351" i="2"/>
  <c r="G347" i="2"/>
  <c r="G343" i="2"/>
  <c r="G339" i="2"/>
  <c r="G335" i="2"/>
  <c r="G331" i="2"/>
  <c r="G327" i="2"/>
  <c r="G323" i="2"/>
  <c r="G319" i="2"/>
  <c r="G315" i="2"/>
  <c r="G311" i="2"/>
  <c r="G307" i="2"/>
  <c r="G303" i="2"/>
  <c r="G299" i="2"/>
  <c r="G295" i="2"/>
  <c r="G291" i="2"/>
  <c r="G287" i="2"/>
  <c r="G283" i="2"/>
  <c r="G279" i="2"/>
  <c r="G275" i="2"/>
  <c r="G271" i="2"/>
  <c r="G267" i="2"/>
  <c r="G263" i="2"/>
  <c r="G259" i="2"/>
  <c r="G255" i="2"/>
  <c r="G251" i="2"/>
  <c r="G247" i="2"/>
  <c r="G243" i="2"/>
  <c r="G239" i="2"/>
  <c r="G235" i="2"/>
  <c r="G231" i="2"/>
  <c r="G227" i="2"/>
  <c r="G221" i="2"/>
  <c r="G217" i="2"/>
  <c r="G213" i="2"/>
  <c r="G209" i="2"/>
  <c r="G205" i="2"/>
  <c r="G201" i="2"/>
  <c r="G197" i="2"/>
  <c r="G195" i="2"/>
  <c r="G191" i="2"/>
  <c r="G187" i="2"/>
  <c r="G183" i="2"/>
  <c r="G179" i="2"/>
  <c r="G175" i="2"/>
  <c r="G171" i="2"/>
  <c r="G167" i="2"/>
  <c r="G163" i="2"/>
  <c r="G159" i="2"/>
  <c r="G155" i="2"/>
  <c r="G151" i="2"/>
  <c r="G147" i="2"/>
  <c r="G143" i="2"/>
  <c r="G139" i="2"/>
  <c r="G133" i="2"/>
  <c r="G129" i="2"/>
  <c r="G125" i="2"/>
  <c r="G121" i="2"/>
  <c r="G117" i="2"/>
  <c r="G113" i="2"/>
  <c r="G109" i="2"/>
  <c r="G103" i="2"/>
  <c r="G95" i="2"/>
  <c r="G87" i="2"/>
  <c r="G79" i="2"/>
  <c r="G71" i="2"/>
  <c r="G63" i="2"/>
  <c r="G55" i="2"/>
  <c r="G47" i="2"/>
  <c r="G39" i="2"/>
  <c r="G31" i="2"/>
  <c r="G558" i="2"/>
  <c r="G550" i="2"/>
  <c r="G542" i="2"/>
  <c r="G534" i="2"/>
  <c r="G526" i="2"/>
  <c r="G518" i="2"/>
  <c r="G510" i="2"/>
  <c r="G611" i="2"/>
  <c r="G603" i="2"/>
  <c r="G595" i="2"/>
  <c r="G587" i="2"/>
  <c r="G579" i="2"/>
  <c r="G573" i="2"/>
  <c r="G565" i="2"/>
  <c r="G137" i="2"/>
  <c r="G101" i="2"/>
  <c r="G93" i="2"/>
  <c r="G85" i="2"/>
  <c r="G77" i="2"/>
  <c r="G69" i="2"/>
  <c r="G61" i="2"/>
  <c r="G53" i="2"/>
  <c r="G45" i="2"/>
  <c r="G37" i="2"/>
  <c r="G29" i="2"/>
  <c r="G556" i="2"/>
  <c r="G548" i="2"/>
  <c r="G540" i="2"/>
  <c r="G532" i="2"/>
  <c r="G524" i="2"/>
  <c r="G516" i="2"/>
  <c r="G508" i="2"/>
  <c r="G609" i="2"/>
  <c r="G601" i="2"/>
  <c r="G593" i="2"/>
  <c r="G585" i="2"/>
  <c r="G575" i="2"/>
  <c r="G567" i="2"/>
  <c r="G743" i="2"/>
  <c r="G735" i="2"/>
  <c r="G727" i="2"/>
  <c r="G719" i="2"/>
  <c r="G711" i="2"/>
  <c r="G703" i="2"/>
  <c r="G695" i="2"/>
  <c r="G687" i="2"/>
  <c r="G679" i="2"/>
  <c r="G671" i="2"/>
  <c r="G663" i="2"/>
  <c r="G655" i="2"/>
  <c r="G647" i="2"/>
  <c r="G639" i="2"/>
  <c r="G631" i="2"/>
  <c r="G623" i="2"/>
  <c r="G559" i="2"/>
  <c r="G768" i="2"/>
  <c r="G764" i="2"/>
  <c r="G760" i="2"/>
  <c r="G756" i="2"/>
  <c r="G752" i="2"/>
  <c r="G748" i="2"/>
  <c r="G744" i="2"/>
  <c r="G740" i="2"/>
  <c r="G736" i="2"/>
  <c r="G732" i="2"/>
  <c r="G728" i="2"/>
  <c r="G724" i="2"/>
  <c r="G720" i="2"/>
  <c r="G716" i="2"/>
  <c r="G712" i="2"/>
  <c r="G708" i="2"/>
  <c r="G704" i="2"/>
  <c r="G700" i="2"/>
  <c r="G696" i="2"/>
  <c r="G692" i="2"/>
  <c r="G688" i="2"/>
  <c r="G684" i="2"/>
  <c r="G680" i="2"/>
  <c r="G676" i="2"/>
  <c r="G672" i="2"/>
  <c r="G668" i="2"/>
  <c r="G664" i="2"/>
  <c r="G660" i="2"/>
  <c r="G656" i="2"/>
  <c r="G652" i="2"/>
  <c r="G648" i="2"/>
  <c r="G644" i="2"/>
  <c r="G640" i="2"/>
  <c r="G636" i="2"/>
  <c r="G632" i="2"/>
  <c r="G628" i="2"/>
  <c r="G624" i="2"/>
  <c r="G620" i="2"/>
  <c r="G741" i="2"/>
  <c r="G733" i="2"/>
  <c r="G725" i="2"/>
  <c r="G717" i="2"/>
  <c r="G709" i="2"/>
  <c r="G701" i="2"/>
  <c r="G693" i="2"/>
  <c r="G685" i="2"/>
  <c r="G677" i="2"/>
  <c r="G669" i="2"/>
  <c r="G661" i="2"/>
  <c r="G653" i="2"/>
  <c r="G645" i="2"/>
  <c r="G637" i="2"/>
  <c r="G629" i="2"/>
  <c r="G621" i="2"/>
  <c r="G505" i="2"/>
  <c r="G501" i="2"/>
  <c r="G497" i="2"/>
  <c r="G493" i="2"/>
  <c r="G489" i="2"/>
  <c r="G485" i="2"/>
  <c r="G481" i="2"/>
  <c r="G477" i="2"/>
  <c r="G473" i="2"/>
  <c r="G469" i="2"/>
  <c r="G465" i="2"/>
  <c r="G461" i="2"/>
  <c r="G457" i="2"/>
  <c r="G453" i="2"/>
  <c r="G449" i="2"/>
  <c r="G445" i="2"/>
  <c r="G441" i="2"/>
  <c r="G437" i="2"/>
  <c r="G433" i="2"/>
  <c r="G429" i="2"/>
  <c r="G425" i="2"/>
  <c r="G421" i="2"/>
  <c r="G417" i="2"/>
  <c r="G413" i="2"/>
  <c r="G409" i="2"/>
  <c r="G405" i="2"/>
  <c r="G401" i="2"/>
  <c r="G397" i="2"/>
  <c r="G393" i="2"/>
  <c r="G389" i="2"/>
  <c r="G385" i="2"/>
  <c r="G381" i="2"/>
  <c r="G377" i="2"/>
  <c r="G373" i="2"/>
  <c r="G369" i="2"/>
  <c r="G365" i="2"/>
  <c r="G361" i="2"/>
  <c r="G357" i="2"/>
  <c r="G353" i="2"/>
  <c r="G349" i="2"/>
  <c r="G345" i="2"/>
  <c r="G341" i="2"/>
  <c r="G337" i="2"/>
  <c r="G333" i="2"/>
  <c r="G329" i="2"/>
  <c r="G325" i="2"/>
  <c r="G321" i="2"/>
  <c r="G317" i="2"/>
  <c r="G313" i="2"/>
  <c r="G309" i="2"/>
  <c r="G305" i="2"/>
  <c r="G301" i="2"/>
  <c r="G297" i="2"/>
  <c r="G293" i="2"/>
  <c r="G289" i="2"/>
  <c r="G285" i="2"/>
  <c r="G281" i="2"/>
  <c r="G277" i="2"/>
  <c r="G273" i="2"/>
  <c r="G269" i="2"/>
  <c r="G265" i="2"/>
  <c r="G261" i="2"/>
  <c r="G257" i="2"/>
  <c r="G253" i="2"/>
  <c r="G249" i="2"/>
  <c r="G245" i="2"/>
  <c r="G241" i="2"/>
  <c r="G237" i="2"/>
  <c r="G233" i="2"/>
  <c r="G229" i="2"/>
  <c r="G225" i="2"/>
  <c r="G219" i="2"/>
  <c r="G215" i="2"/>
  <c r="G211" i="2"/>
  <c r="G207" i="2"/>
  <c r="G203" i="2"/>
  <c r="G199" i="2"/>
  <c r="G223" i="2"/>
  <c r="G193" i="2"/>
  <c r="G189" i="2"/>
  <c r="G185" i="2"/>
  <c r="G181" i="2"/>
  <c r="G177" i="2"/>
  <c r="G173" i="2"/>
  <c r="G169" i="2"/>
  <c r="G165" i="2"/>
  <c r="G161" i="2"/>
  <c r="G157" i="2"/>
  <c r="G153" i="2"/>
  <c r="G149" i="2"/>
  <c r="G145" i="2"/>
  <c r="G141" i="2"/>
  <c r="G135" i="2"/>
  <c r="G131" i="2"/>
  <c r="G127" i="2"/>
  <c r="G123" i="2"/>
  <c r="G119" i="2"/>
  <c r="G115" i="2"/>
  <c r="G111" i="2"/>
  <c r="G105" i="2"/>
  <c r="G99" i="2"/>
  <c r="G91" i="2"/>
  <c r="G83" i="2"/>
  <c r="G75" i="2"/>
  <c r="G67" i="2"/>
  <c r="G59" i="2"/>
  <c r="G51" i="2"/>
  <c r="G43" i="2"/>
  <c r="G35" i="2"/>
  <c r="G27" i="2"/>
  <c r="G554" i="2"/>
  <c r="G546" i="2"/>
  <c r="G538" i="2"/>
  <c r="G530" i="2"/>
  <c r="G522" i="2"/>
  <c r="G514" i="2"/>
  <c r="G615" i="2"/>
  <c r="G607" i="2"/>
  <c r="G599" i="2"/>
  <c r="G591" i="2"/>
  <c r="G583" i="2"/>
  <c r="G577" i="2"/>
  <c r="G569" i="2"/>
  <c r="G561" i="2"/>
  <c r="G107" i="2"/>
  <c r="G97" i="2"/>
  <c r="G89" i="2"/>
  <c r="G81" i="2"/>
  <c r="G73" i="2"/>
  <c r="G65" i="2"/>
  <c r="G57" i="2"/>
  <c r="G49" i="2"/>
  <c r="G41" i="2"/>
  <c r="G33" i="2"/>
  <c r="G25" i="2"/>
  <c r="G552" i="2"/>
  <c r="G544" i="2"/>
  <c r="G536" i="2"/>
  <c r="G528" i="2"/>
  <c r="G520" i="2"/>
  <c r="G512" i="2"/>
  <c r="G613" i="2"/>
  <c r="G605" i="2"/>
  <c r="G597" i="2"/>
  <c r="G589" i="2"/>
  <c r="G581" i="2"/>
  <c r="G571" i="2"/>
  <c r="G563" i="2"/>
  <c r="D13" i="2"/>
  <c r="D8" i="2"/>
  <c r="D17" i="2"/>
  <c r="K29" i="2"/>
  <c r="L29" i="2"/>
  <c r="M29" i="2"/>
  <c r="K52" i="2"/>
  <c r="L52" i="2"/>
  <c r="M52" i="2"/>
  <c r="K48" i="2"/>
  <c r="L48" i="2"/>
  <c r="M48" i="2"/>
  <c r="K44" i="2"/>
  <c r="L44" i="2"/>
  <c r="M44" i="2"/>
  <c r="K40" i="2"/>
  <c r="L40" i="2"/>
  <c r="M40" i="2"/>
  <c r="K36" i="2"/>
  <c r="L36" i="2"/>
  <c r="M36" i="2"/>
  <c r="K32" i="2"/>
  <c r="L32" i="2"/>
  <c r="M32" i="2"/>
  <c r="K28" i="2"/>
  <c r="L28" i="2"/>
  <c r="M28" i="2"/>
  <c r="K24" i="2"/>
  <c r="K51" i="2"/>
  <c r="L51" i="2"/>
  <c r="M51" i="2"/>
  <c r="K47" i="2"/>
  <c r="L47" i="2"/>
  <c r="M47" i="2"/>
  <c r="K43" i="2"/>
  <c r="L43" i="2"/>
  <c r="M43" i="2"/>
  <c r="K39" i="2"/>
  <c r="L39" i="2"/>
  <c r="M39" i="2"/>
  <c r="K35" i="2"/>
  <c r="L35" i="2"/>
  <c r="M35" i="2"/>
  <c r="K31" i="2"/>
  <c r="L31" i="2"/>
  <c r="M31" i="2"/>
  <c r="K27" i="2"/>
  <c r="L27" i="2"/>
  <c r="M27" i="2"/>
  <c r="K25" i="2"/>
  <c r="L25" i="2"/>
  <c r="M25" i="2"/>
  <c r="K50" i="2"/>
  <c r="L50" i="2"/>
  <c r="M50" i="2"/>
  <c r="K46" i="2"/>
  <c r="L46" i="2"/>
  <c r="M46" i="2"/>
  <c r="K42" i="2"/>
  <c r="L42" i="2"/>
  <c r="M42" i="2"/>
  <c r="K38" i="2"/>
  <c r="L38" i="2"/>
  <c r="M38" i="2"/>
  <c r="K34" i="2"/>
  <c r="L34" i="2"/>
  <c r="M34" i="2"/>
  <c r="K30" i="2"/>
  <c r="L30" i="2"/>
  <c r="M30" i="2"/>
  <c r="K26" i="2"/>
  <c r="L26" i="2"/>
  <c r="M26" i="2"/>
  <c r="K53" i="2"/>
  <c r="L53" i="2"/>
  <c r="M53" i="2"/>
  <c r="K49" i="2"/>
  <c r="L49" i="2"/>
  <c r="M49" i="2"/>
  <c r="K45" i="2"/>
  <c r="L45" i="2"/>
  <c r="M45" i="2"/>
  <c r="K41" i="2"/>
  <c r="L41" i="2"/>
  <c r="M41" i="2"/>
  <c r="K37" i="2"/>
  <c r="L37" i="2"/>
  <c r="M37" i="2"/>
  <c r="K33" i="2"/>
  <c r="L33" i="2"/>
  <c r="M33" i="2"/>
  <c r="L24" i="2"/>
  <c r="K54" i="2"/>
  <c r="M24" i="2"/>
  <c r="M54" i="2"/>
  <c r="H9" i="2"/>
  <c r="H6" i="2"/>
  <c r="L54" i="2"/>
</calcChain>
</file>

<file path=xl/comments1.xml><?xml version="1.0" encoding="utf-8"?>
<comments xmlns="http://schemas.openxmlformats.org/spreadsheetml/2006/main">
  <authors>
    <author>Kim, Taesoo</author>
  </authors>
  <commentList>
    <comment ref="H6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관측된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스프레드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도수와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정규분포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기대도수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작을수록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도수간의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통계적으로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유의한지를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판단하는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</t>
        </r>
        <r>
          <rPr>
            <sz val="9"/>
            <color indexed="81"/>
            <rFont val="Tahoma"/>
            <family val="2"/>
          </rPr>
          <t xml:space="preserve">.  </t>
        </r>
        <r>
          <rPr>
            <sz val="9"/>
            <color indexed="81"/>
            <rFont val="돋움"/>
            <family val="3"/>
            <charset val="129"/>
          </rPr>
          <t>유의확률</t>
        </r>
        <r>
          <rPr>
            <sz val="9"/>
            <color indexed="81"/>
            <rFont val="Tahoma"/>
            <family val="2"/>
          </rPr>
          <t>(p-value)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유의수준</t>
        </r>
        <r>
          <rPr>
            <sz val="9"/>
            <color indexed="81"/>
            <rFont val="Tahoma"/>
            <family val="2"/>
          </rPr>
          <t>(5%)</t>
        </r>
        <r>
          <rPr>
            <sz val="9"/>
            <color indexed="81"/>
            <rFont val="돋움"/>
            <family val="3"/>
            <charset val="129"/>
          </rPr>
          <t>보다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작다면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정규분포라고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</t>
        </r>
      </text>
    </comment>
    <comment ref="H9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귀무가설 기각여부 결정에 사용될 수 있도록, 산출된 통계량을 해당되는 면적의 확률로 계산하여 제시한 값.  대부분의 경우, 유의수준 </t>
        </r>
        <r>
          <rPr>
            <sz val="9"/>
            <color indexed="81"/>
            <rFont val="맑은 고딕"/>
            <family val="3"/>
            <charset val="129"/>
          </rPr>
          <t>α</t>
        </r>
        <r>
          <rPr>
            <sz val="9"/>
            <color indexed="81"/>
            <rFont val="돋움"/>
            <family val="3"/>
            <charset val="129"/>
          </rPr>
          <t xml:space="preserve"> = 0.05에 비교하여 가설 기각여부를 결정
유의확률 p = 0.01이라면, 유의수준 α = 0.05보다 작으므로 귀무가설 기각영역에 포함되어 귀무가설(유의한 차이가 없다)을 기각하고 대립가설(유의한 차이가 있다)을 받아들인다.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학술적으로는 통상 5%를 사용하나, 실무적으로는 30%를 사용한 후 재량에 따라 매매</t>
        </r>
      </text>
    </comment>
    <comment ref="I22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spread </t>
        </r>
        <r>
          <rPr>
            <sz val="9"/>
            <color indexed="81"/>
            <rFont val="돋움"/>
            <family val="3"/>
            <charset val="129"/>
          </rPr>
          <t>계급값</t>
        </r>
      </text>
    </comment>
    <comment ref="J22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Spread </t>
        </r>
        <r>
          <rPr>
            <sz val="9"/>
            <color indexed="81"/>
            <rFont val="돋움"/>
            <family val="3"/>
            <charset val="129"/>
          </rPr>
          <t>도수</t>
        </r>
      </text>
    </comment>
    <comment ref="K22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발생확률
스프레드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계급값이 정규분포 상에 분포할 확률</t>
        </r>
      </text>
    </comment>
    <comment ref="L22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기대도수
정규분포일때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기대되는 도수</t>
        </r>
      </text>
    </comment>
    <comment ref="M22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도수와 기대도수의 차이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Kim, Taesoo: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평활스프레드 계산 시
코딩에 포함되어 있음
(칼럼이동 시 코드 수정)</t>
        </r>
      </text>
    </comment>
  </commentList>
</comments>
</file>

<file path=xl/comments2.xml><?xml version="1.0" encoding="utf-8"?>
<comments xmlns="http://schemas.openxmlformats.org/spreadsheetml/2006/main">
  <authors>
    <author>Kim, Taesoo</author>
  </authors>
  <commentList>
    <comment ref="C5" authorId="0">
      <text>
        <r>
          <rPr>
            <sz val="8"/>
            <color indexed="54"/>
            <rFont val="Tahoma"/>
            <family val="2"/>
          </rPr>
          <t>Local
USD
KRW</t>
        </r>
      </text>
    </comment>
    <comment ref="C6" authorId="0">
      <text>
        <r>
          <rPr>
            <sz val="8"/>
            <color indexed="54"/>
            <rFont val="Tahoma"/>
            <family val="2"/>
          </rPr>
          <t>Asc
Desc</t>
        </r>
      </text>
    </comment>
  </commentList>
</comments>
</file>

<file path=xl/sharedStrings.xml><?xml version="1.0" encoding="utf-8"?>
<sst xmlns="http://schemas.openxmlformats.org/spreadsheetml/2006/main" count="140" uniqueCount="127">
  <si>
    <t>A017670</t>
  </si>
  <si>
    <t>A030200</t>
  </si>
  <si>
    <t>Date</t>
    <phoneticPr fontId="2" type="noConversion"/>
  </si>
  <si>
    <t>Price</t>
    <phoneticPr fontId="2" type="noConversion"/>
  </si>
  <si>
    <t>Return</t>
    <phoneticPr fontId="2" type="noConversion"/>
  </si>
  <si>
    <t>Spread</t>
    <phoneticPr fontId="2" type="noConversion"/>
  </si>
  <si>
    <t>Equilibrium</t>
    <phoneticPr fontId="2" type="noConversion"/>
  </si>
  <si>
    <t>(위험을 3단계로 구분하고, 각 단계별 모니터링 윈도우는 기간을 달리한 후 고정할 것)</t>
  </si>
  <si>
    <t>&lt; Pair 선택하기 위한 방법 &gt;</t>
    <phoneticPr fontId="2" type="noConversion"/>
  </si>
  <si>
    <t>유니버스 --&gt; 제1관문 : 상관계수가 높은 (따로 놀지 않는)</t>
    <phoneticPr fontId="2" type="noConversion"/>
  </si>
  <si>
    <t>어떻게 찾아낼 것인가를 생각. (상관계수가 높은 놈들 중에서, 무작위로 넣어보고 결과값을 저장한 후 판단)</t>
    <phoneticPr fontId="2" type="noConversion"/>
  </si>
  <si>
    <t>롱숏보다는 페어매수로 진입, 페어매도로 청산하는 방식이 거래비용 save.</t>
    <phoneticPr fontId="2" type="noConversion"/>
  </si>
  <si>
    <t>인버스 (선물매도도.  얘는 수수료 및 거래세 부담이 없으니) vs 동질적인 ETF 등으로 방향을 생각해 볼 것</t>
    <phoneticPr fontId="2" type="noConversion"/>
  </si>
  <si>
    <t>DAILY</t>
  </si>
  <si>
    <t>Mean</t>
    <phoneticPr fontId="2" type="noConversion"/>
  </si>
  <si>
    <t>Max</t>
    <phoneticPr fontId="2" type="noConversion"/>
  </si>
  <si>
    <t>Min</t>
    <phoneticPr fontId="2" type="noConversion"/>
  </si>
  <si>
    <t>Spread statistics</t>
    <phoneticPr fontId="2" type="noConversion"/>
  </si>
  <si>
    <t>도수
잔차제곱</t>
    <phoneticPr fontId="8" type="noConversion"/>
  </si>
  <si>
    <t>Sample count</t>
    <phoneticPr fontId="2" type="noConversion"/>
  </si>
  <si>
    <t>Class mark of spread</t>
    <phoneticPr fontId="8" type="noConversion"/>
  </si>
  <si>
    <t>Spread frequency</t>
    <phoneticPr fontId="8" type="noConversion"/>
  </si>
  <si>
    <t>Occurrence probability</t>
    <phoneticPr fontId="8" type="noConversion"/>
  </si>
  <si>
    <t>Expected spread frequency</t>
    <phoneticPr fontId="8" type="noConversion"/>
  </si>
  <si>
    <t>p-value</t>
    <phoneticPr fontId="2" type="noConversion"/>
  </si>
  <si>
    <t>Hedge ratio</t>
    <phoneticPr fontId="2" type="noConversion"/>
  </si>
  <si>
    <t>Test_Normality</t>
    <phoneticPr fontId="2" type="noConversion"/>
  </si>
  <si>
    <t>Degree of freedom</t>
    <phoneticPr fontId="8" type="noConversion"/>
  </si>
  <si>
    <t>Significant level</t>
    <phoneticPr fontId="8" type="noConversion"/>
  </si>
  <si>
    <t>Test_Stationarity</t>
    <phoneticPr fontId="2" type="noConversion"/>
  </si>
  <si>
    <t>Standard deviation</t>
    <phoneticPr fontId="2" type="noConversion"/>
  </si>
  <si>
    <t>Autocorrelation</t>
    <phoneticPr fontId="2" type="noConversion"/>
  </si>
  <si>
    <t>Cointegration coefficient</t>
    <phoneticPr fontId="2" type="noConversion"/>
  </si>
  <si>
    <t>KTB vs K200, FX vs K200 등</t>
    <phoneticPr fontId="2" type="noConversion"/>
  </si>
  <si>
    <t>Dickey Fuller Test Statistic</t>
  </si>
  <si>
    <t>Lag order</t>
  </si>
  <si>
    <t>No.</t>
    <phoneticPr fontId="2" type="noConversion"/>
  </si>
  <si>
    <t>Smoothing Spread_ε</t>
    <phoneticPr fontId="2" type="noConversion"/>
  </si>
  <si>
    <t>A005380</t>
  </si>
  <si>
    <t>A000270</t>
  </si>
  <si>
    <t>Spread</t>
    <phoneticPr fontId="2" type="noConversion"/>
  </si>
  <si>
    <t>다중 페어도 대상에 포함</t>
    <phoneticPr fontId="2" type="noConversion"/>
  </si>
  <si>
    <t>Source : http://dermabae.tistory.com/148</t>
    <phoneticPr fontId="2" type="noConversion"/>
  </si>
  <si>
    <t>정규성 검정</t>
    <phoneticPr fontId="2" type="noConversion"/>
  </si>
  <si>
    <t>정규성을 만족하는 것이 귀무가설로 설정</t>
    <phoneticPr fontId="2" type="noConversion"/>
  </si>
  <si>
    <t>p value &gt; 0.05 일때 귀무가설 채택되어 정규분포 띤다고 간주</t>
    <phoneticPr fontId="2" type="noConversion"/>
  </si>
  <si>
    <t>정상성 검정</t>
    <phoneticPr fontId="2" type="noConversion"/>
  </si>
  <si>
    <t>정상성을 만족하지 않는 것이 귀무가설로 설정</t>
    <phoneticPr fontId="2" type="noConversion"/>
  </si>
  <si>
    <t>p value &lt; 0.05 일때 귀무가설 기각으로 정상성 있다고 간주</t>
    <phoneticPr fontId="2" type="noConversion"/>
  </si>
  <si>
    <t>귀무가설이 맞다는 가정하에 검정통계량의 분포가 존재하게 되고,</t>
    <phoneticPr fontId="2" type="noConversion"/>
  </si>
  <si>
    <t>그에 따라 통계적 가설검정이 만들어 질 수 있기 때문.</t>
    <phoneticPr fontId="2" type="noConversion"/>
  </si>
  <si>
    <t>Source (ADF test) : http://www.quantcode.com/modules/mydownloads/singlefile.php?lid=573</t>
    <phoneticPr fontId="2" type="noConversion"/>
  </si>
  <si>
    <t>Pair 선정방법</t>
    <phoneticPr fontId="2" type="noConversion"/>
  </si>
  <si>
    <t>귀무가설과 대립가설을 바꿀 수 없는 이유 (좀 생각해 볼 필요가 있음)</t>
    <phoneticPr fontId="2" type="noConversion"/>
  </si>
  <si>
    <t>Total Expected Return</t>
    <phoneticPr fontId="2" type="noConversion"/>
  </si>
  <si>
    <t>Entry Point</t>
    <phoneticPr fontId="2" type="noConversion"/>
  </si>
  <si>
    <t>Expected Frequency</t>
    <phoneticPr fontId="2" type="noConversion"/>
  </si>
  <si>
    <t>Optimal Entry Point</t>
    <phoneticPr fontId="2" type="noConversion"/>
  </si>
  <si>
    <t>A005930</t>
    <phoneticPr fontId="2" type="noConversion"/>
  </si>
  <si>
    <t>A102780</t>
    <phoneticPr fontId="2" type="noConversion"/>
  </si>
  <si>
    <t>A069500</t>
    <phoneticPr fontId="2" type="noConversion"/>
  </si>
  <si>
    <t>A102110</t>
    <phoneticPr fontId="2" type="noConversion"/>
  </si>
  <si>
    <t>Peak</t>
    <phoneticPr fontId="2" type="noConversion"/>
  </si>
  <si>
    <t>엑셀에서 구현된 식들은, 속도향상을 위해 VBA로 다 넣어버릴 것</t>
    <phoneticPr fontId="2" type="noConversion"/>
  </si>
  <si>
    <t>Kodex200 매수 vs 빠질만한 바스켓</t>
    <phoneticPr fontId="2" type="noConversion"/>
  </si>
  <si>
    <t>공적분관계를 이용한 외인수급 vs 국내시장방향에 대한 정상성 검증으로, 초과수익 전략에 사용할 수 있음.  (우리자산 인덱스펀드 알파전략이기도 함)</t>
    <phoneticPr fontId="2" type="noConversion"/>
  </si>
  <si>
    <t>→ 실제 그려볼 것</t>
    <phoneticPr fontId="2" type="noConversion"/>
  </si>
  <si>
    <t>주식선물 vs 기초자산 pair</t>
    <phoneticPr fontId="2" type="noConversion"/>
  </si>
  <si>
    <t>실세금리대비 더 높은 수익.  채권혼합형 (주식 30% 이하, 채권 90% 이하)</t>
    <phoneticPr fontId="2" type="noConversion"/>
  </si>
  <si>
    <t>셀렉트리턴증권펀드 (주식혼합)  2011.05.31 설정   한투 정현철 시스템운용팀 팀장</t>
    <phoneticPr fontId="2" type="noConversion"/>
  </si>
  <si>
    <t>서로 다른 유형의 투자전략을 결합했기 때문에, 변화하는 시장상황에서 수익률 변동성에 대한 위험을 분산시킬 수 있는 장점이 있음.</t>
    <phoneticPr fontId="2" type="noConversion"/>
  </si>
  <si>
    <t>기존의 절대수익추구형 펀드는 1-2가지 운용전략을 구사해, 다양한 시장상황에 대처하기 쉽지 않았다.</t>
    <phoneticPr fontId="2" type="noConversion"/>
  </si>
  <si>
    <t>우현섭 키움자산 팀장.   2010.12.20 설정   당시 설정액 339억</t>
    <phoneticPr fontId="2" type="noConversion"/>
  </si>
  <si>
    <t>A004940</t>
    <phoneticPr fontId="2" type="noConversion"/>
  </si>
  <si>
    <t>A086790</t>
    <phoneticPr fontId="2" type="noConversion"/>
  </si>
  <si>
    <t>&lt; Process after pair selection &gt;</t>
    <phoneticPr fontId="2" type="noConversion"/>
  </si>
  <si>
    <t>Hybrid index전략에 페어트레이딩 전략을 가미시켜 볼 것</t>
    <phoneticPr fontId="2" type="noConversion"/>
  </si>
  <si>
    <t>분포의 skewness, kurtosis를 계산하여, 정규분포와 수치로 비교해 볼 것</t>
    <phoneticPr fontId="2" type="noConversion"/>
  </si>
  <si>
    <t>IDX</t>
  </si>
  <si>
    <t>I31000040F</t>
  </si>
  <si>
    <t>종가지수(포인트)</t>
  </si>
  <si>
    <t>I.124</t>
    <phoneticPr fontId="2" type="noConversion"/>
  </si>
  <si>
    <t>I.101</t>
    <phoneticPr fontId="2" type="noConversion"/>
  </si>
  <si>
    <t>Log return</t>
    <phoneticPr fontId="2" type="noConversion"/>
  </si>
  <si>
    <t>Vol</t>
    <phoneticPr fontId="2" type="noConversion"/>
  </si>
  <si>
    <t>Correlation</t>
    <phoneticPr fontId="2" type="noConversion"/>
  </si>
  <si>
    <t>외환은행 vs 하나금융 pair (요거는 헷지비율이 아닌, 합병비율을 감안해서 매매해야 하는 케이스임)</t>
    <phoneticPr fontId="2" type="noConversion"/>
  </si>
  <si>
    <t>각 개별자산의 변동성 계산.</t>
    <phoneticPr fontId="2" type="noConversion"/>
  </si>
  <si>
    <t>Daily</t>
  </si>
  <si>
    <t>SSC</t>
  </si>
  <si>
    <t>S41000060F</t>
  </si>
  <si>
    <t>종가(원)</t>
  </si>
  <si>
    <t>Index</t>
    <phoneticPr fontId="2" type="noConversion"/>
  </si>
  <si>
    <t>Stock</t>
    <phoneticPr fontId="2" type="noConversion"/>
  </si>
  <si>
    <t>Revised price</t>
    <phoneticPr fontId="2" type="noConversion"/>
  </si>
  <si>
    <t>Calendar Basis</t>
    <phoneticPr fontId="2" type="noConversion"/>
  </si>
  <si>
    <t>Color</t>
    <phoneticPr fontId="2" type="noConversion"/>
  </si>
  <si>
    <t>Portfolio</t>
    <phoneticPr fontId="2" type="noConversion"/>
  </si>
  <si>
    <t>Item</t>
    <phoneticPr fontId="2" type="noConversion"/>
  </si>
  <si>
    <t>Frequency</t>
    <phoneticPr fontId="2" type="noConversion"/>
  </si>
  <si>
    <t>Daily</t>
    <phoneticPr fontId="2" type="noConversion"/>
  </si>
  <si>
    <t>Local</t>
    <phoneticPr fontId="2" type="noConversion"/>
  </si>
  <si>
    <t>Non-Trading Day</t>
    <phoneticPr fontId="2" type="noConversion"/>
  </si>
  <si>
    <t>Exclude</t>
    <phoneticPr fontId="2" type="noConversion"/>
  </si>
  <si>
    <t>Asc</t>
    <phoneticPr fontId="2" type="noConversion"/>
  </si>
  <si>
    <t>Include Weekend</t>
    <phoneticPr fontId="2" type="noConversion"/>
  </si>
  <si>
    <t>None</t>
    <phoneticPr fontId="2" type="noConversion"/>
  </si>
  <si>
    <t>Term</t>
    <phoneticPr fontId="2" type="noConversion"/>
  </si>
  <si>
    <t>Symbol</t>
  </si>
  <si>
    <t>Symbol Name</t>
  </si>
  <si>
    <t>Kind</t>
  </si>
  <si>
    <t>Item</t>
  </si>
  <si>
    <t>Item Name</t>
  </si>
  <si>
    <t>Frequency</t>
  </si>
  <si>
    <t>SK텔레콤</t>
    <phoneticPr fontId="2" type="noConversion"/>
  </si>
  <si>
    <t>종가(원)</t>
    <phoneticPr fontId="2" type="noConversion"/>
  </si>
  <si>
    <t>Last Refresh: 2013-06-12 10:20:52</t>
    <phoneticPr fontId="2" type="noConversion"/>
  </si>
  <si>
    <t>SSC</t>
    <phoneticPr fontId="2" type="noConversion"/>
  </si>
  <si>
    <t>S41000060F</t>
    <phoneticPr fontId="2" type="noConversion"/>
  </si>
  <si>
    <t>DAILY</t>
    <phoneticPr fontId="2" type="noConversion"/>
  </si>
  <si>
    <t>KT</t>
    <phoneticPr fontId="2" type="noConversion"/>
  </si>
  <si>
    <t>SSC</t>
    <phoneticPr fontId="2" type="noConversion"/>
  </si>
  <si>
    <t>S41000060F</t>
    <phoneticPr fontId="2" type="noConversion"/>
  </si>
  <si>
    <t>DAILY</t>
    <phoneticPr fontId="2" type="noConversion"/>
  </si>
  <si>
    <t>Spread_ε</t>
  </si>
  <si>
    <t>키움 → 공모주, 페어트레이딩, 이벤트드리븐 의 3가지를 메인으로 알파수익 추구.</t>
  </si>
  <si>
    <t>한투 → 시장금리 + 알파추구.   포트폴리오 롱숏, 종목간 페어트레이딩, 선물 시스템트레이딩, 옵션 시스템트레이딩 등의 전략을 활용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</si>
</sst>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yyyy\-mm\-dd"/>
    <numFmt numFmtId="165" formatCode="0.00_ "/>
    <numFmt numFmtId="166" formatCode="0.0%"/>
    <numFmt numFmtId="167" formatCode="_-* #,##0.00_-;\-* #,##0.00_-;_-* &quot;-&quot;_-;_-@_-"/>
    <numFmt numFmtId="168" formatCode="#,##0.00_ "/>
    <numFmt numFmtId="169" formatCode="#,##0.0"/>
  </numFmts>
  <fonts count="23" x14ac:knownFonts="1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8"/>
      <color indexed="54"/>
      <name val="Tahoma"/>
      <family val="2"/>
    </font>
    <font>
      <sz val="10"/>
      <color theme="1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돋움"/>
      <family val="3"/>
      <charset val="129"/>
    </font>
    <font>
      <sz val="9"/>
      <color indexed="81"/>
      <name val="돋움"/>
      <family val="3"/>
      <charset val="129"/>
    </font>
    <font>
      <sz val="9"/>
      <color indexed="81"/>
      <name val="맑은 고딕"/>
      <family val="3"/>
      <charset val="129"/>
    </font>
    <font>
      <sz val="10"/>
      <color theme="1"/>
      <name val="나눔고딕"/>
      <charset val="129"/>
    </font>
    <font>
      <b/>
      <sz val="10"/>
      <color theme="1"/>
      <name val="나눔고딕"/>
      <charset val="129"/>
    </font>
    <font>
      <sz val="10"/>
      <name val="나눔고딕"/>
      <charset val="129"/>
    </font>
    <font>
      <b/>
      <sz val="10"/>
      <color theme="3" tint="0.39997558519241921"/>
      <name val="나눔고딕"/>
      <charset val="129"/>
    </font>
    <font>
      <sz val="10"/>
      <color theme="0"/>
      <name val="나눔고딕"/>
      <charset val="129"/>
    </font>
    <font>
      <sz val="11"/>
      <color theme="1"/>
      <name val="나눔고딕"/>
      <charset val="129"/>
    </font>
    <font>
      <sz val="8"/>
      <color theme="1"/>
      <name val="나눔고딕"/>
      <charset val="129"/>
    </font>
    <font>
      <b/>
      <sz val="9"/>
      <color rgb="FFFFFFFF"/>
      <name val="나눔고딕"/>
      <charset val="129"/>
    </font>
    <font>
      <sz val="9"/>
      <color rgb="FF325886"/>
      <name val="나눔고딕"/>
      <charset val="129"/>
    </font>
    <font>
      <sz val="9"/>
      <color rgb="FF000000"/>
      <name val="나눔고딕"/>
      <charset val="129"/>
    </font>
    <font>
      <b/>
      <sz val="9"/>
      <color rgb="FF000000"/>
      <name val="나눔고딕"/>
      <charset val="129"/>
    </font>
    <font>
      <b/>
      <sz val="11"/>
      <color theme="3" tint="0.39997558519241921"/>
      <name val="나눔고딕"/>
      <charset val="129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A6A6A6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4" fillId="0" borderId="0" xfId="0" applyFont="1">
      <alignment vertical="center"/>
    </xf>
    <xf numFmtId="41" fontId="4" fillId="0" borderId="0" xfId="1" applyFont="1">
      <alignment vertical="center"/>
    </xf>
    <xf numFmtId="166" fontId="4" fillId="0" borderId="0" xfId="2" applyNumberFormat="1" applyFont="1">
      <alignment vertical="center"/>
    </xf>
    <xf numFmtId="0" fontId="4" fillId="0" borderId="0" xfId="0" applyFont="1" applyAlignment="1"/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right" vertical="center"/>
    </xf>
    <xf numFmtId="168" fontId="11" fillId="0" borderId="0" xfId="1" applyNumberFormat="1" applyFont="1">
      <alignment vertical="center"/>
    </xf>
    <xf numFmtId="0" fontId="13" fillId="0" borderId="0" xfId="0" applyFont="1" applyFill="1" applyBorder="1" applyAlignment="1">
      <alignment horizontal="left" vertical="center"/>
    </xf>
    <xf numFmtId="167" fontId="11" fillId="0" borderId="0" xfId="1" applyNumberFormat="1" applyFont="1">
      <alignment vertical="center"/>
    </xf>
    <xf numFmtId="165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49" fontId="11" fillId="2" borderId="0" xfId="0" applyNumberFormat="1" applyFont="1" applyFill="1">
      <alignment vertical="center"/>
    </xf>
    <xf numFmtId="0" fontId="11" fillId="2" borderId="0" xfId="0" applyNumberFormat="1" applyFont="1" applyFill="1">
      <alignment vertical="center"/>
    </xf>
    <xf numFmtId="0" fontId="11" fillId="2" borderId="0" xfId="0" applyFont="1" applyFill="1">
      <alignment vertical="center"/>
    </xf>
    <xf numFmtId="0" fontId="11" fillId="2" borderId="0" xfId="0" applyFont="1" applyFill="1" applyAlignment="1">
      <alignment vertical="center" wrapText="1"/>
    </xf>
    <xf numFmtId="0" fontId="13" fillId="2" borderId="0" xfId="0" applyFont="1" applyFill="1" applyBorder="1" applyAlignment="1">
      <alignment horizontal="center" vertical="center" wrapText="1"/>
    </xf>
    <xf numFmtId="14" fontId="15" fillId="0" borderId="0" xfId="0" applyNumberFormat="1" applyFont="1">
      <alignment vertical="center"/>
    </xf>
    <xf numFmtId="41" fontId="11" fillId="0" borderId="0" xfId="1" applyFont="1">
      <alignment vertical="center"/>
    </xf>
    <xf numFmtId="10" fontId="11" fillId="0" borderId="0" xfId="2" applyNumberFormat="1" applyFont="1">
      <alignment vertical="center"/>
    </xf>
    <xf numFmtId="166" fontId="11" fillId="0" borderId="0" xfId="2" applyNumberFormat="1" applyFont="1">
      <alignment vertical="center"/>
    </xf>
    <xf numFmtId="166" fontId="11" fillId="0" borderId="0" xfId="0" applyNumberFormat="1" applyFont="1">
      <alignment vertical="center"/>
    </xf>
    <xf numFmtId="166" fontId="13" fillId="0" borderId="0" xfId="0" applyNumberFormat="1" applyFont="1" applyFill="1" applyBorder="1">
      <alignment vertical="center"/>
    </xf>
    <xf numFmtId="0" fontId="13" fillId="0" borderId="0" xfId="0" applyFont="1" applyFill="1" applyBorder="1">
      <alignment vertical="center"/>
    </xf>
    <xf numFmtId="166" fontId="13" fillId="0" borderId="0" xfId="2" applyNumberFormat="1" applyFont="1" applyFill="1" applyBorder="1">
      <alignment vertical="center"/>
    </xf>
    <xf numFmtId="41" fontId="13" fillId="0" borderId="0" xfId="1" applyFont="1" applyFill="1" applyBorder="1">
      <alignment vertical="center"/>
    </xf>
    <xf numFmtId="9" fontId="13" fillId="0" borderId="0" xfId="2" applyFont="1" applyFill="1" applyBorder="1">
      <alignment vertical="center"/>
    </xf>
    <xf numFmtId="0" fontId="16" fillId="0" borderId="0" xfId="0" applyFont="1">
      <alignment vertical="center"/>
    </xf>
    <xf numFmtId="0" fontId="17" fillId="0" borderId="0" xfId="0" applyFont="1" applyAlignment="1">
      <alignment horizontal="left" vertical="center"/>
    </xf>
    <xf numFmtId="41" fontId="11" fillId="0" borderId="0" xfId="1" applyNumberFormat="1" applyFont="1">
      <alignment vertical="center"/>
    </xf>
    <xf numFmtId="0" fontId="18" fillId="3" borderId="0" xfId="0" applyFont="1" applyFill="1">
      <alignment vertical="center"/>
    </xf>
    <xf numFmtId="0" fontId="19" fillId="4" borderId="0" xfId="0" applyFont="1" applyFill="1" applyBorder="1">
      <alignment vertical="center"/>
    </xf>
    <xf numFmtId="0" fontId="19" fillId="4" borderId="2" xfId="0" applyFont="1" applyFill="1" applyBorder="1">
      <alignment vertical="center"/>
    </xf>
    <xf numFmtId="164" fontId="20" fillId="6" borderId="1" xfId="0" applyNumberFormat="1" applyFont="1" applyFill="1" applyBorder="1" applyAlignment="1">
      <alignment horizontal="center" vertical="center"/>
    </xf>
    <xf numFmtId="49" fontId="20" fillId="5" borderId="1" xfId="0" applyNumberFormat="1" applyFont="1" applyFill="1" applyBorder="1" applyAlignment="1">
      <alignment horizontal="right" vertical="center"/>
    </xf>
    <xf numFmtId="164" fontId="21" fillId="6" borderId="0" xfId="0" applyNumberFormat="1" applyFont="1" applyFill="1" applyBorder="1" applyAlignment="1">
      <alignment horizontal="center" vertical="center"/>
    </xf>
    <xf numFmtId="49" fontId="21" fillId="5" borderId="0" xfId="0" applyNumberFormat="1" applyFont="1" applyFill="1" applyBorder="1" applyAlignment="1">
      <alignment horizontal="right" vertical="center"/>
    </xf>
    <xf numFmtId="164" fontId="20" fillId="6" borderId="0" xfId="0" applyNumberFormat="1" applyFont="1" applyFill="1" applyBorder="1" applyAlignment="1">
      <alignment horizontal="center" vertical="center"/>
    </xf>
    <xf numFmtId="49" fontId="20" fillId="5" borderId="0" xfId="0" applyNumberFormat="1" applyFont="1" applyFill="1" applyBorder="1" applyAlignment="1">
      <alignment horizontal="right" vertical="center"/>
    </xf>
    <xf numFmtId="164" fontId="20" fillId="6" borderId="2" xfId="0" applyNumberFormat="1" applyFont="1" applyFill="1" applyBorder="1" applyAlignment="1">
      <alignment horizontal="center" vertical="center"/>
    </xf>
    <xf numFmtId="49" fontId="20" fillId="5" borderId="2" xfId="0" applyNumberFormat="1" applyFont="1" applyFill="1" applyBorder="1" applyAlignment="1">
      <alignment horizontal="right" vertical="center"/>
    </xf>
    <xf numFmtId="41" fontId="11" fillId="0" borderId="0" xfId="0" applyNumberFormat="1" applyFont="1">
      <alignment vertical="center"/>
    </xf>
    <xf numFmtId="164" fontId="20" fillId="7" borderId="0" xfId="0" applyNumberFormat="1" applyFont="1" applyFill="1" applyAlignment="1">
      <alignment horizontal="center" vertical="center"/>
    </xf>
    <xf numFmtId="3" fontId="20" fillId="0" borderId="0" xfId="0" applyNumberFormat="1" applyFont="1" applyAlignment="1">
      <alignment horizontal="right" vertical="center"/>
    </xf>
    <xf numFmtId="164" fontId="20" fillId="7" borderId="4" xfId="0" applyNumberFormat="1" applyFont="1" applyFill="1" applyBorder="1" applyAlignment="1">
      <alignment horizontal="center" vertical="center"/>
    </xf>
    <xf numFmtId="3" fontId="20" fillId="0" borderId="4" xfId="0" applyNumberFormat="1" applyFont="1" applyBorder="1" applyAlignment="1">
      <alignment horizontal="right" vertical="center"/>
    </xf>
    <xf numFmtId="164" fontId="20" fillId="0" borderId="0" xfId="0" applyNumberFormat="1" applyFont="1">
      <alignment vertical="center"/>
    </xf>
    <xf numFmtId="3" fontId="20" fillId="0" borderId="0" xfId="0" applyNumberFormat="1" applyFont="1">
      <alignment vertical="center"/>
    </xf>
    <xf numFmtId="0" fontId="20" fillId="0" borderId="0" xfId="0" applyFont="1">
      <alignment vertical="center"/>
    </xf>
    <xf numFmtId="164" fontId="20" fillId="0" borderId="2" xfId="0" applyNumberFormat="1" applyFont="1" applyBorder="1">
      <alignment vertical="center"/>
    </xf>
    <xf numFmtId="3" fontId="20" fillId="0" borderId="2" xfId="0" applyNumberFormat="1" applyFont="1" applyBorder="1">
      <alignment vertical="center"/>
    </xf>
    <xf numFmtId="164" fontId="20" fillId="0" borderId="3" xfId="0" applyNumberFormat="1" applyFont="1" applyBorder="1">
      <alignment vertical="center"/>
    </xf>
    <xf numFmtId="3" fontId="20" fillId="0" borderId="3" xfId="0" applyNumberFormat="1" applyFont="1" applyBorder="1">
      <alignment vertical="center"/>
    </xf>
    <xf numFmtId="164" fontId="20" fillId="0" borderId="0" xfId="0" applyNumberFormat="1" applyFont="1" applyAlignment="1">
      <alignment horizontal="right" vertical="center"/>
    </xf>
    <xf numFmtId="3" fontId="16" fillId="0" borderId="0" xfId="0" applyNumberFormat="1" applyFont="1">
      <alignment vertical="center"/>
    </xf>
    <xf numFmtId="169" fontId="16" fillId="0" borderId="0" xfId="0" applyNumberFormat="1" applyFont="1">
      <alignment vertical="center"/>
    </xf>
    <xf numFmtId="0" fontId="22" fillId="0" borderId="0" xfId="0" applyFont="1">
      <alignment vertical="center"/>
    </xf>
  </cellXfs>
  <cellStyles count="3">
    <cellStyle name="Comma [0]" xfId="1" builtinId="6"/>
    <cellStyle name="Normal" xfId="0" builtinId="0"/>
    <cellStyle name="Percent" xfId="2" builtinId="5"/>
  </cellStyles>
  <dxfs count="5"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800000"/>
      <rgbColor rgb="00FEF4F7"/>
      <rgbColor rgb="00800000"/>
      <rgbColor rgb="008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675058278293"/>
          <c:y val="0.0856149451906747"/>
          <c:w val="0.831086321865122"/>
          <c:h val="0.808038701044722"/>
        </c:manualLayout>
      </c:layout>
      <c:lineChart>
        <c:grouping val="standard"/>
        <c:varyColors val="0"/>
        <c:ser>
          <c:idx val="0"/>
          <c:order val="0"/>
          <c:tx>
            <c:strRef>
              <c:f>Strategy!$G$22</c:f>
              <c:strCache>
                <c:ptCount val="1"/>
                <c:pt idx="0">
                  <c:v>Spread_ε</c:v>
                </c:pt>
              </c:strCache>
            </c:strRef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Strategy!$A$23:$A$771</c:f>
              <c:numCache>
                <c:formatCode>m/d/yy</c:formatCode>
                <c:ptCount val="749"/>
                <c:pt idx="0">
                  <c:v>40339.0</c:v>
                </c:pt>
                <c:pt idx="1">
                  <c:v>40340.0</c:v>
                </c:pt>
                <c:pt idx="2">
                  <c:v>40343.0</c:v>
                </c:pt>
                <c:pt idx="3">
                  <c:v>40344.0</c:v>
                </c:pt>
                <c:pt idx="4">
                  <c:v>40345.0</c:v>
                </c:pt>
                <c:pt idx="5">
                  <c:v>40346.0</c:v>
                </c:pt>
                <c:pt idx="6">
                  <c:v>40347.0</c:v>
                </c:pt>
                <c:pt idx="7">
                  <c:v>40350.0</c:v>
                </c:pt>
                <c:pt idx="8">
                  <c:v>40351.0</c:v>
                </c:pt>
                <c:pt idx="9">
                  <c:v>40352.0</c:v>
                </c:pt>
                <c:pt idx="10">
                  <c:v>40353.0</c:v>
                </c:pt>
                <c:pt idx="11">
                  <c:v>40354.0</c:v>
                </c:pt>
                <c:pt idx="12">
                  <c:v>40357.0</c:v>
                </c:pt>
                <c:pt idx="13">
                  <c:v>40358.0</c:v>
                </c:pt>
                <c:pt idx="14">
                  <c:v>40359.0</c:v>
                </c:pt>
                <c:pt idx="15">
                  <c:v>40360.0</c:v>
                </c:pt>
                <c:pt idx="16">
                  <c:v>40361.0</c:v>
                </c:pt>
                <c:pt idx="17">
                  <c:v>40364.0</c:v>
                </c:pt>
                <c:pt idx="18">
                  <c:v>40365.0</c:v>
                </c:pt>
                <c:pt idx="19">
                  <c:v>40366.0</c:v>
                </c:pt>
                <c:pt idx="20">
                  <c:v>40367.0</c:v>
                </c:pt>
                <c:pt idx="21">
                  <c:v>40368.0</c:v>
                </c:pt>
                <c:pt idx="22">
                  <c:v>40371.0</c:v>
                </c:pt>
                <c:pt idx="23">
                  <c:v>40372.0</c:v>
                </c:pt>
                <c:pt idx="24">
                  <c:v>40373.0</c:v>
                </c:pt>
                <c:pt idx="25">
                  <c:v>40374.0</c:v>
                </c:pt>
                <c:pt idx="26">
                  <c:v>40375.0</c:v>
                </c:pt>
                <c:pt idx="27">
                  <c:v>40378.0</c:v>
                </c:pt>
                <c:pt idx="28">
                  <c:v>40379.0</c:v>
                </c:pt>
                <c:pt idx="29">
                  <c:v>40380.0</c:v>
                </c:pt>
                <c:pt idx="30">
                  <c:v>40381.0</c:v>
                </c:pt>
                <c:pt idx="31">
                  <c:v>40382.0</c:v>
                </c:pt>
                <c:pt idx="32">
                  <c:v>40385.0</c:v>
                </c:pt>
                <c:pt idx="33">
                  <c:v>40386.0</c:v>
                </c:pt>
                <c:pt idx="34">
                  <c:v>40387.0</c:v>
                </c:pt>
                <c:pt idx="35">
                  <c:v>40388.0</c:v>
                </c:pt>
                <c:pt idx="36">
                  <c:v>40389.0</c:v>
                </c:pt>
                <c:pt idx="37">
                  <c:v>40392.0</c:v>
                </c:pt>
                <c:pt idx="38">
                  <c:v>40393.0</c:v>
                </c:pt>
                <c:pt idx="39">
                  <c:v>40394.0</c:v>
                </c:pt>
                <c:pt idx="40">
                  <c:v>40395.0</c:v>
                </c:pt>
                <c:pt idx="41">
                  <c:v>40396.0</c:v>
                </c:pt>
                <c:pt idx="42">
                  <c:v>40399.0</c:v>
                </c:pt>
                <c:pt idx="43">
                  <c:v>40400.0</c:v>
                </c:pt>
                <c:pt idx="44">
                  <c:v>40401.0</c:v>
                </c:pt>
                <c:pt idx="45">
                  <c:v>40402.0</c:v>
                </c:pt>
                <c:pt idx="46">
                  <c:v>40403.0</c:v>
                </c:pt>
                <c:pt idx="47">
                  <c:v>40406.0</c:v>
                </c:pt>
                <c:pt idx="48">
                  <c:v>40407.0</c:v>
                </c:pt>
                <c:pt idx="49">
                  <c:v>40408.0</c:v>
                </c:pt>
                <c:pt idx="50">
                  <c:v>40409.0</c:v>
                </c:pt>
                <c:pt idx="51">
                  <c:v>40410.0</c:v>
                </c:pt>
                <c:pt idx="52">
                  <c:v>40413.0</c:v>
                </c:pt>
                <c:pt idx="53">
                  <c:v>40414.0</c:v>
                </c:pt>
                <c:pt idx="54">
                  <c:v>40415.0</c:v>
                </c:pt>
                <c:pt idx="55">
                  <c:v>40416.0</c:v>
                </c:pt>
                <c:pt idx="56">
                  <c:v>40417.0</c:v>
                </c:pt>
                <c:pt idx="57">
                  <c:v>40420.0</c:v>
                </c:pt>
                <c:pt idx="58">
                  <c:v>40421.0</c:v>
                </c:pt>
                <c:pt idx="59">
                  <c:v>40422.0</c:v>
                </c:pt>
                <c:pt idx="60">
                  <c:v>40423.0</c:v>
                </c:pt>
                <c:pt idx="61">
                  <c:v>40424.0</c:v>
                </c:pt>
                <c:pt idx="62">
                  <c:v>40427.0</c:v>
                </c:pt>
                <c:pt idx="63">
                  <c:v>40428.0</c:v>
                </c:pt>
                <c:pt idx="64">
                  <c:v>40429.0</c:v>
                </c:pt>
                <c:pt idx="65">
                  <c:v>40430.0</c:v>
                </c:pt>
                <c:pt idx="66">
                  <c:v>40431.0</c:v>
                </c:pt>
                <c:pt idx="67">
                  <c:v>40434.0</c:v>
                </c:pt>
                <c:pt idx="68">
                  <c:v>40435.0</c:v>
                </c:pt>
                <c:pt idx="69">
                  <c:v>40436.0</c:v>
                </c:pt>
                <c:pt idx="70">
                  <c:v>40437.0</c:v>
                </c:pt>
                <c:pt idx="71">
                  <c:v>40438.0</c:v>
                </c:pt>
                <c:pt idx="72">
                  <c:v>40441.0</c:v>
                </c:pt>
                <c:pt idx="73">
                  <c:v>40445.0</c:v>
                </c:pt>
                <c:pt idx="74">
                  <c:v>40448.0</c:v>
                </c:pt>
                <c:pt idx="75">
                  <c:v>40449.0</c:v>
                </c:pt>
                <c:pt idx="76">
                  <c:v>40450.0</c:v>
                </c:pt>
                <c:pt idx="77">
                  <c:v>40451.0</c:v>
                </c:pt>
                <c:pt idx="78">
                  <c:v>40452.0</c:v>
                </c:pt>
                <c:pt idx="79">
                  <c:v>40455.0</c:v>
                </c:pt>
                <c:pt idx="80">
                  <c:v>40456.0</c:v>
                </c:pt>
                <c:pt idx="81">
                  <c:v>40457.0</c:v>
                </c:pt>
                <c:pt idx="82">
                  <c:v>40458.0</c:v>
                </c:pt>
                <c:pt idx="83">
                  <c:v>40459.0</c:v>
                </c:pt>
                <c:pt idx="84">
                  <c:v>40462.0</c:v>
                </c:pt>
                <c:pt idx="85">
                  <c:v>40463.0</c:v>
                </c:pt>
                <c:pt idx="86">
                  <c:v>40464.0</c:v>
                </c:pt>
                <c:pt idx="87">
                  <c:v>40465.0</c:v>
                </c:pt>
                <c:pt idx="88">
                  <c:v>40466.0</c:v>
                </c:pt>
                <c:pt idx="89">
                  <c:v>40469.0</c:v>
                </c:pt>
                <c:pt idx="90">
                  <c:v>40470.0</c:v>
                </c:pt>
                <c:pt idx="91">
                  <c:v>40471.0</c:v>
                </c:pt>
                <c:pt idx="92">
                  <c:v>40472.0</c:v>
                </c:pt>
                <c:pt idx="93">
                  <c:v>40473.0</c:v>
                </c:pt>
                <c:pt idx="94">
                  <c:v>40476.0</c:v>
                </c:pt>
                <c:pt idx="95">
                  <c:v>40477.0</c:v>
                </c:pt>
                <c:pt idx="96">
                  <c:v>40478.0</c:v>
                </c:pt>
                <c:pt idx="97">
                  <c:v>40479.0</c:v>
                </c:pt>
                <c:pt idx="98">
                  <c:v>40480.0</c:v>
                </c:pt>
                <c:pt idx="99">
                  <c:v>40483.0</c:v>
                </c:pt>
                <c:pt idx="100">
                  <c:v>40484.0</c:v>
                </c:pt>
                <c:pt idx="101">
                  <c:v>40485.0</c:v>
                </c:pt>
                <c:pt idx="102">
                  <c:v>40486.0</c:v>
                </c:pt>
                <c:pt idx="103">
                  <c:v>40487.0</c:v>
                </c:pt>
                <c:pt idx="104">
                  <c:v>40490.0</c:v>
                </c:pt>
                <c:pt idx="105">
                  <c:v>40491.0</c:v>
                </c:pt>
                <c:pt idx="106">
                  <c:v>40492.0</c:v>
                </c:pt>
                <c:pt idx="107">
                  <c:v>40493.0</c:v>
                </c:pt>
                <c:pt idx="108">
                  <c:v>40494.0</c:v>
                </c:pt>
                <c:pt idx="109">
                  <c:v>40497.0</c:v>
                </c:pt>
                <c:pt idx="110">
                  <c:v>40498.0</c:v>
                </c:pt>
                <c:pt idx="111">
                  <c:v>40499.0</c:v>
                </c:pt>
                <c:pt idx="112">
                  <c:v>40500.0</c:v>
                </c:pt>
                <c:pt idx="113">
                  <c:v>40501.0</c:v>
                </c:pt>
                <c:pt idx="114">
                  <c:v>40504.0</c:v>
                </c:pt>
                <c:pt idx="115">
                  <c:v>40505.0</c:v>
                </c:pt>
                <c:pt idx="116">
                  <c:v>40506.0</c:v>
                </c:pt>
                <c:pt idx="117">
                  <c:v>40507.0</c:v>
                </c:pt>
                <c:pt idx="118">
                  <c:v>40508.0</c:v>
                </c:pt>
                <c:pt idx="119">
                  <c:v>40511.0</c:v>
                </c:pt>
                <c:pt idx="120">
                  <c:v>40512.0</c:v>
                </c:pt>
                <c:pt idx="121">
                  <c:v>40513.0</c:v>
                </c:pt>
                <c:pt idx="122">
                  <c:v>40514.0</c:v>
                </c:pt>
                <c:pt idx="123">
                  <c:v>40515.0</c:v>
                </c:pt>
                <c:pt idx="124">
                  <c:v>40518.0</c:v>
                </c:pt>
                <c:pt idx="125">
                  <c:v>40519.0</c:v>
                </c:pt>
                <c:pt idx="126">
                  <c:v>40520.0</c:v>
                </c:pt>
                <c:pt idx="127">
                  <c:v>40521.0</c:v>
                </c:pt>
                <c:pt idx="128">
                  <c:v>40522.0</c:v>
                </c:pt>
                <c:pt idx="129">
                  <c:v>40525.0</c:v>
                </c:pt>
                <c:pt idx="130">
                  <c:v>40526.0</c:v>
                </c:pt>
                <c:pt idx="131">
                  <c:v>40527.0</c:v>
                </c:pt>
                <c:pt idx="132">
                  <c:v>40528.0</c:v>
                </c:pt>
                <c:pt idx="133">
                  <c:v>40529.0</c:v>
                </c:pt>
                <c:pt idx="134">
                  <c:v>40532.0</c:v>
                </c:pt>
                <c:pt idx="135">
                  <c:v>40533.0</c:v>
                </c:pt>
                <c:pt idx="136">
                  <c:v>40534.0</c:v>
                </c:pt>
                <c:pt idx="137">
                  <c:v>40535.0</c:v>
                </c:pt>
                <c:pt idx="138">
                  <c:v>40536.0</c:v>
                </c:pt>
                <c:pt idx="139">
                  <c:v>40539.0</c:v>
                </c:pt>
                <c:pt idx="140">
                  <c:v>40540.0</c:v>
                </c:pt>
                <c:pt idx="141">
                  <c:v>40541.0</c:v>
                </c:pt>
                <c:pt idx="142">
                  <c:v>40542.0</c:v>
                </c:pt>
                <c:pt idx="143">
                  <c:v>40546.0</c:v>
                </c:pt>
                <c:pt idx="144">
                  <c:v>40547.0</c:v>
                </c:pt>
                <c:pt idx="145">
                  <c:v>40548.0</c:v>
                </c:pt>
                <c:pt idx="146">
                  <c:v>40549.0</c:v>
                </c:pt>
                <c:pt idx="147">
                  <c:v>40550.0</c:v>
                </c:pt>
                <c:pt idx="148">
                  <c:v>40553.0</c:v>
                </c:pt>
                <c:pt idx="149">
                  <c:v>40554.0</c:v>
                </c:pt>
                <c:pt idx="150">
                  <c:v>40555.0</c:v>
                </c:pt>
                <c:pt idx="151">
                  <c:v>40556.0</c:v>
                </c:pt>
                <c:pt idx="152">
                  <c:v>40557.0</c:v>
                </c:pt>
                <c:pt idx="153">
                  <c:v>40560.0</c:v>
                </c:pt>
                <c:pt idx="154">
                  <c:v>40561.0</c:v>
                </c:pt>
                <c:pt idx="155">
                  <c:v>40562.0</c:v>
                </c:pt>
                <c:pt idx="156">
                  <c:v>40563.0</c:v>
                </c:pt>
                <c:pt idx="157">
                  <c:v>40564.0</c:v>
                </c:pt>
                <c:pt idx="158">
                  <c:v>40567.0</c:v>
                </c:pt>
                <c:pt idx="159">
                  <c:v>40568.0</c:v>
                </c:pt>
                <c:pt idx="160">
                  <c:v>40569.0</c:v>
                </c:pt>
                <c:pt idx="161">
                  <c:v>40570.0</c:v>
                </c:pt>
                <c:pt idx="162">
                  <c:v>40571.0</c:v>
                </c:pt>
                <c:pt idx="163">
                  <c:v>40574.0</c:v>
                </c:pt>
                <c:pt idx="164">
                  <c:v>40575.0</c:v>
                </c:pt>
                <c:pt idx="165">
                  <c:v>40581.0</c:v>
                </c:pt>
                <c:pt idx="166">
                  <c:v>40582.0</c:v>
                </c:pt>
                <c:pt idx="167">
                  <c:v>40583.0</c:v>
                </c:pt>
                <c:pt idx="168">
                  <c:v>40584.0</c:v>
                </c:pt>
                <c:pt idx="169">
                  <c:v>40585.0</c:v>
                </c:pt>
                <c:pt idx="170">
                  <c:v>40588.0</c:v>
                </c:pt>
                <c:pt idx="171">
                  <c:v>40589.0</c:v>
                </c:pt>
                <c:pt idx="172">
                  <c:v>40590.0</c:v>
                </c:pt>
                <c:pt idx="173">
                  <c:v>40591.0</c:v>
                </c:pt>
                <c:pt idx="174">
                  <c:v>40592.0</c:v>
                </c:pt>
                <c:pt idx="175">
                  <c:v>40595.0</c:v>
                </c:pt>
                <c:pt idx="176">
                  <c:v>40596.0</c:v>
                </c:pt>
                <c:pt idx="177">
                  <c:v>40597.0</c:v>
                </c:pt>
                <c:pt idx="178">
                  <c:v>40598.0</c:v>
                </c:pt>
                <c:pt idx="179">
                  <c:v>40599.0</c:v>
                </c:pt>
                <c:pt idx="180">
                  <c:v>40602.0</c:v>
                </c:pt>
                <c:pt idx="181">
                  <c:v>40604.0</c:v>
                </c:pt>
                <c:pt idx="182">
                  <c:v>40605.0</c:v>
                </c:pt>
                <c:pt idx="183">
                  <c:v>40606.0</c:v>
                </c:pt>
                <c:pt idx="184">
                  <c:v>40609.0</c:v>
                </c:pt>
                <c:pt idx="185">
                  <c:v>40610.0</c:v>
                </c:pt>
                <c:pt idx="186">
                  <c:v>40611.0</c:v>
                </c:pt>
                <c:pt idx="187">
                  <c:v>40612.0</c:v>
                </c:pt>
                <c:pt idx="188">
                  <c:v>40613.0</c:v>
                </c:pt>
                <c:pt idx="189">
                  <c:v>40616.0</c:v>
                </c:pt>
                <c:pt idx="190">
                  <c:v>40617.0</c:v>
                </c:pt>
                <c:pt idx="191">
                  <c:v>40618.0</c:v>
                </c:pt>
                <c:pt idx="192">
                  <c:v>40619.0</c:v>
                </c:pt>
                <c:pt idx="193">
                  <c:v>40620.0</c:v>
                </c:pt>
                <c:pt idx="194">
                  <c:v>40623.0</c:v>
                </c:pt>
                <c:pt idx="195">
                  <c:v>40624.0</c:v>
                </c:pt>
                <c:pt idx="196">
                  <c:v>40625.0</c:v>
                </c:pt>
                <c:pt idx="197">
                  <c:v>40626.0</c:v>
                </c:pt>
                <c:pt idx="198">
                  <c:v>40627.0</c:v>
                </c:pt>
                <c:pt idx="199">
                  <c:v>40630.0</c:v>
                </c:pt>
                <c:pt idx="200">
                  <c:v>40631.0</c:v>
                </c:pt>
                <c:pt idx="201">
                  <c:v>40632.0</c:v>
                </c:pt>
                <c:pt idx="202">
                  <c:v>40633.0</c:v>
                </c:pt>
                <c:pt idx="203">
                  <c:v>40634.0</c:v>
                </c:pt>
                <c:pt idx="204">
                  <c:v>40637.0</c:v>
                </c:pt>
                <c:pt idx="205">
                  <c:v>40638.0</c:v>
                </c:pt>
                <c:pt idx="206">
                  <c:v>40639.0</c:v>
                </c:pt>
                <c:pt idx="207">
                  <c:v>40640.0</c:v>
                </c:pt>
                <c:pt idx="208">
                  <c:v>40641.0</c:v>
                </c:pt>
                <c:pt idx="209">
                  <c:v>40644.0</c:v>
                </c:pt>
                <c:pt idx="210">
                  <c:v>40645.0</c:v>
                </c:pt>
                <c:pt idx="211">
                  <c:v>40646.0</c:v>
                </c:pt>
                <c:pt idx="212">
                  <c:v>40647.0</c:v>
                </c:pt>
                <c:pt idx="213">
                  <c:v>40648.0</c:v>
                </c:pt>
                <c:pt idx="214">
                  <c:v>40651.0</c:v>
                </c:pt>
                <c:pt idx="215">
                  <c:v>40652.0</c:v>
                </c:pt>
                <c:pt idx="216">
                  <c:v>40653.0</c:v>
                </c:pt>
                <c:pt idx="217">
                  <c:v>40654.0</c:v>
                </c:pt>
                <c:pt idx="218">
                  <c:v>40655.0</c:v>
                </c:pt>
                <c:pt idx="219">
                  <c:v>40658.0</c:v>
                </c:pt>
                <c:pt idx="220">
                  <c:v>40659.0</c:v>
                </c:pt>
                <c:pt idx="221">
                  <c:v>40660.0</c:v>
                </c:pt>
                <c:pt idx="222">
                  <c:v>40661.0</c:v>
                </c:pt>
                <c:pt idx="223">
                  <c:v>40662.0</c:v>
                </c:pt>
                <c:pt idx="224">
                  <c:v>40665.0</c:v>
                </c:pt>
                <c:pt idx="225">
                  <c:v>40666.0</c:v>
                </c:pt>
                <c:pt idx="226">
                  <c:v>40667.0</c:v>
                </c:pt>
                <c:pt idx="227">
                  <c:v>40669.0</c:v>
                </c:pt>
                <c:pt idx="228">
                  <c:v>40672.0</c:v>
                </c:pt>
                <c:pt idx="229">
                  <c:v>40674.0</c:v>
                </c:pt>
                <c:pt idx="230">
                  <c:v>40675.0</c:v>
                </c:pt>
                <c:pt idx="231">
                  <c:v>40676.0</c:v>
                </c:pt>
                <c:pt idx="232">
                  <c:v>40679.0</c:v>
                </c:pt>
                <c:pt idx="233">
                  <c:v>40680.0</c:v>
                </c:pt>
                <c:pt idx="234">
                  <c:v>40681.0</c:v>
                </c:pt>
                <c:pt idx="235">
                  <c:v>40682.0</c:v>
                </c:pt>
                <c:pt idx="236">
                  <c:v>40683.0</c:v>
                </c:pt>
                <c:pt idx="237">
                  <c:v>40686.0</c:v>
                </c:pt>
                <c:pt idx="238">
                  <c:v>40687.0</c:v>
                </c:pt>
                <c:pt idx="239">
                  <c:v>40688.0</c:v>
                </c:pt>
                <c:pt idx="240">
                  <c:v>40689.0</c:v>
                </c:pt>
                <c:pt idx="241">
                  <c:v>40690.0</c:v>
                </c:pt>
                <c:pt idx="242">
                  <c:v>40693.0</c:v>
                </c:pt>
                <c:pt idx="243">
                  <c:v>40694.0</c:v>
                </c:pt>
                <c:pt idx="244">
                  <c:v>40695.0</c:v>
                </c:pt>
                <c:pt idx="245">
                  <c:v>40696.0</c:v>
                </c:pt>
                <c:pt idx="246">
                  <c:v>40697.0</c:v>
                </c:pt>
                <c:pt idx="247">
                  <c:v>40701.0</c:v>
                </c:pt>
                <c:pt idx="248">
                  <c:v>40702.0</c:v>
                </c:pt>
                <c:pt idx="249">
                  <c:v>40703.0</c:v>
                </c:pt>
                <c:pt idx="250">
                  <c:v>40704.0</c:v>
                </c:pt>
                <c:pt idx="251">
                  <c:v>40707.0</c:v>
                </c:pt>
                <c:pt idx="252">
                  <c:v>40708.0</c:v>
                </c:pt>
                <c:pt idx="253">
                  <c:v>40709.0</c:v>
                </c:pt>
                <c:pt idx="254">
                  <c:v>40710.0</c:v>
                </c:pt>
                <c:pt idx="255">
                  <c:v>40711.0</c:v>
                </c:pt>
                <c:pt idx="256">
                  <c:v>40714.0</c:v>
                </c:pt>
                <c:pt idx="257">
                  <c:v>40715.0</c:v>
                </c:pt>
                <c:pt idx="258">
                  <c:v>40716.0</c:v>
                </c:pt>
                <c:pt idx="259">
                  <c:v>40717.0</c:v>
                </c:pt>
                <c:pt idx="260">
                  <c:v>40718.0</c:v>
                </c:pt>
                <c:pt idx="261">
                  <c:v>40721.0</c:v>
                </c:pt>
                <c:pt idx="262">
                  <c:v>40722.0</c:v>
                </c:pt>
                <c:pt idx="263">
                  <c:v>40723.0</c:v>
                </c:pt>
                <c:pt idx="264">
                  <c:v>40724.0</c:v>
                </c:pt>
                <c:pt idx="265">
                  <c:v>40725.0</c:v>
                </c:pt>
                <c:pt idx="266">
                  <c:v>40728.0</c:v>
                </c:pt>
                <c:pt idx="267">
                  <c:v>40729.0</c:v>
                </c:pt>
                <c:pt idx="268">
                  <c:v>40730.0</c:v>
                </c:pt>
                <c:pt idx="269">
                  <c:v>40731.0</c:v>
                </c:pt>
                <c:pt idx="270">
                  <c:v>40732.0</c:v>
                </c:pt>
                <c:pt idx="271">
                  <c:v>40735.0</c:v>
                </c:pt>
                <c:pt idx="272">
                  <c:v>40736.0</c:v>
                </c:pt>
                <c:pt idx="273">
                  <c:v>40737.0</c:v>
                </c:pt>
                <c:pt idx="274">
                  <c:v>40738.0</c:v>
                </c:pt>
                <c:pt idx="275">
                  <c:v>40739.0</c:v>
                </c:pt>
                <c:pt idx="276">
                  <c:v>40742.0</c:v>
                </c:pt>
                <c:pt idx="277">
                  <c:v>40743.0</c:v>
                </c:pt>
                <c:pt idx="278">
                  <c:v>40744.0</c:v>
                </c:pt>
                <c:pt idx="279">
                  <c:v>40745.0</c:v>
                </c:pt>
                <c:pt idx="280">
                  <c:v>40746.0</c:v>
                </c:pt>
                <c:pt idx="281">
                  <c:v>40749.0</c:v>
                </c:pt>
                <c:pt idx="282">
                  <c:v>40750.0</c:v>
                </c:pt>
                <c:pt idx="283">
                  <c:v>40751.0</c:v>
                </c:pt>
                <c:pt idx="284">
                  <c:v>40752.0</c:v>
                </c:pt>
                <c:pt idx="285">
                  <c:v>40753.0</c:v>
                </c:pt>
                <c:pt idx="286">
                  <c:v>40756.0</c:v>
                </c:pt>
                <c:pt idx="287">
                  <c:v>40757.0</c:v>
                </c:pt>
                <c:pt idx="288">
                  <c:v>40758.0</c:v>
                </c:pt>
                <c:pt idx="289">
                  <c:v>40759.0</c:v>
                </c:pt>
                <c:pt idx="290">
                  <c:v>40760.0</c:v>
                </c:pt>
                <c:pt idx="291">
                  <c:v>40763.0</c:v>
                </c:pt>
                <c:pt idx="292">
                  <c:v>40764.0</c:v>
                </c:pt>
                <c:pt idx="293">
                  <c:v>40765.0</c:v>
                </c:pt>
                <c:pt idx="294">
                  <c:v>40766.0</c:v>
                </c:pt>
                <c:pt idx="295">
                  <c:v>40767.0</c:v>
                </c:pt>
                <c:pt idx="296">
                  <c:v>40771.0</c:v>
                </c:pt>
                <c:pt idx="297">
                  <c:v>40772.0</c:v>
                </c:pt>
                <c:pt idx="298">
                  <c:v>40773.0</c:v>
                </c:pt>
                <c:pt idx="299">
                  <c:v>40774.0</c:v>
                </c:pt>
                <c:pt idx="300">
                  <c:v>40777.0</c:v>
                </c:pt>
                <c:pt idx="301">
                  <c:v>40778.0</c:v>
                </c:pt>
                <c:pt idx="302">
                  <c:v>40779.0</c:v>
                </c:pt>
                <c:pt idx="303">
                  <c:v>40780.0</c:v>
                </c:pt>
                <c:pt idx="304">
                  <c:v>40781.0</c:v>
                </c:pt>
                <c:pt idx="305">
                  <c:v>40784.0</c:v>
                </c:pt>
                <c:pt idx="306">
                  <c:v>40785.0</c:v>
                </c:pt>
                <c:pt idx="307">
                  <c:v>40786.0</c:v>
                </c:pt>
                <c:pt idx="308">
                  <c:v>40787.0</c:v>
                </c:pt>
                <c:pt idx="309">
                  <c:v>40788.0</c:v>
                </c:pt>
                <c:pt idx="310">
                  <c:v>40791.0</c:v>
                </c:pt>
                <c:pt idx="311">
                  <c:v>40792.0</c:v>
                </c:pt>
                <c:pt idx="312">
                  <c:v>40793.0</c:v>
                </c:pt>
                <c:pt idx="313">
                  <c:v>40794.0</c:v>
                </c:pt>
                <c:pt idx="314">
                  <c:v>40795.0</c:v>
                </c:pt>
                <c:pt idx="315">
                  <c:v>40800.0</c:v>
                </c:pt>
                <c:pt idx="316">
                  <c:v>40801.0</c:v>
                </c:pt>
                <c:pt idx="317">
                  <c:v>40802.0</c:v>
                </c:pt>
                <c:pt idx="318">
                  <c:v>40805.0</c:v>
                </c:pt>
                <c:pt idx="319">
                  <c:v>40806.0</c:v>
                </c:pt>
                <c:pt idx="320">
                  <c:v>40807.0</c:v>
                </c:pt>
                <c:pt idx="321">
                  <c:v>40808.0</c:v>
                </c:pt>
                <c:pt idx="322">
                  <c:v>40809.0</c:v>
                </c:pt>
                <c:pt idx="323">
                  <c:v>40812.0</c:v>
                </c:pt>
                <c:pt idx="324">
                  <c:v>40813.0</c:v>
                </c:pt>
                <c:pt idx="325">
                  <c:v>40814.0</c:v>
                </c:pt>
                <c:pt idx="326">
                  <c:v>40815.0</c:v>
                </c:pt>
                <c:pt idx="327">
                  <c:v>40816.0</c:v>
                </c:pt>
                <c:pt idx="328">
                  <c:v>40820.0</c:v>
                </c:pt>
                <c:pt idx="329">
                  <c:v>40821.0</c:v>
                </c:pt>
                <c:pt idx="330">
                  <c:v>40822.0</c:v>
                </c:pt>
                <c:pt idx="331">
                  <c:v>40823.0</c:v>
                </c:pt>
                <c:pt idx="332">
                  <c:v>40826.0</c:v>
                </c:pt>
                <c:pt idx="333">
                  <c:v>40827.0</c:v>
                </c:pt>
                <c:pt idx="334">
                  <c:v>40828.0</c:v>
                </c:pt>
                <c:pt idx="335">
                  <c:v>40829.0</c:v>
                </c:pt>
                <c:pt idx="336">
                  <c:v>40830.0</c:v>
                </c:pt>
                <c:pt idx="337">
                  <c:v>40833.0</c:v>
                </c:pt>
                <c:pt idx="338">
                  <c:v>40834.0</c:v>
                </c:pt>
                <c:pt idx="339">
                  <c:v>40835.0</c:v>
                </c:pt>
                <c:pt idx="340">
                  <c:v>40836.0</c:v>
                </c:pt>
                <c:pt idx="341">
                  <c:v>40837.0</c:v>
                </c:pt>
                <c:pt idx="342">
                  <c:v>40840.0</c:v>
                </c:pt>
                <c:pt idx="343">
                  <c:v>40841.0</c:v>
                </c:pt>
                <c:pt idx="344">
                  <c:v>40842.0</c:v>
                </c:pt>
                <c:pt idx="345">
                  <c:v>40843.0</c:v>
                </c:pt>
                <c:pt idx="346">
                  <c:v>40844.0</c:v>
                </c:pt>
                <c:pt idx="347">
                  <c:v>40847.0</c:v>
                </c:pt>
                <c:pt idx="348">
                  <c:v>40848.0</c:v>
                </c:pt>
                <c:pt idx="349">
                  <c:v>40849.0</c:v>
                </c:pt>
                <c:pt idx="350">
                  <c:v>40850.0</c:v>
                </c:pt>
                <c:pt idx="351">
                  <c:v>40851.0</c:v>
                </c:pt>
                <c:pt idx="352">
                  <c:v>40854.0</c:v>
                </c:pt>
                <c:pt idx="353">
                  <c:v>40855.0</c:v>
                </c:pt>
                <c:pt idx="354">
                  <c:v>40856.0</c:v>
                </c:pt>
                <c:pt idx="355">
                  <c:v>40857.0</c:v>
                </c:pt>
                <c:pt idx="356">
                  <c:v>40858.0</c:v>
                </c:pt>
                <c:pt idx="357">
                  <c:v>40861.0</c:v>
                </c:pt>
                <c:pt idx="358">
                  <c:v>40862.0</c:v>
                </c:pt>
                <c:pt idx="359">
                  <c:v>40863.0</c:v>
                </c:pt>
                <c:pt idx="360">
                  <c:v>40864.0</c:v>
                </c:pt>
                <c:pt idx="361">
                  <c:v>40865.0</c:v>
                </c:pt>
                <c:pt idx="362">
                  <c:v>40868.0</c:v>
                </c:pt>
                <c:pt idx="363">
                  <c:v>40869.0</c:v>
                </c:pt>
                <c:pt idx="364">
                  <c:v>40870.0</c:v>
                </c:pt>
                <c:pt idx="365">
                  <c:v>40871.0</c:v>
                </c:pt>
                <c:pt idx="366">
                  <c:v>40872.0</c:v>
                </c:pt>
                <c:pt idx="367">
                  <c:v>40875.0</c:v>
                </c:pt>
                <c:pt idx="368">
                  <c:v>40876.0</c:v>
                </c:pt>
                <c:pt idx="369">
                  <c:v>40877.0</c:v>
                </c:pt>
                <c:pt idx="370">
                  <c:v>40878.0</c:v>
                </c:pt>
                <c:pt idx="371">
                  <c:v>40879.0</c:v>
                </c:pt>
                <c:pt idx="372">
                  <c:v>40882.0</c:v>
                </c:pt>
                <c:pt idx="373">
                  <c:v>40883.0</c:v>
                </c:pt>
                <c:pt idx="374">
                  <c:v>40884.0</c:v>
                </c:pt>
                <c:pt idx="375">
                  <c:v>40885.0</c:v>
                </c:pt>
                <c:pt idx="376">
                  <c:v>40886.0</c:v>
                </c:pt>
                <c:pt idx="377">
                  <c:v>40889.0</c:v>
                </c:pt>
                <c:pt idx="378">
                  <c:v>40890.0</c:v>
                </c:pt>
                <c:pt idx="379">
                  <c:v>40891.0</c:v>
                </c:pt>
                <c:pt idx="380">
                  <c:v>40892.0</c:v>
                </c:pt>
                <c:pt idx="381">
                  <c:v>40893.0</c:v>
                </c:pt>
                <c:pt idx="382">
                  <c:v>40896.0</c:v>
                </c:pt>
                <c:pt idx="383">
                  <c:v>40897.0</c:v>
                </c:pt>
                <c:pt idx="384">
                  <c:v>40898.0</c:v>
                </c:pt>
                <c:pt idx="385">
                  <c:v>40899.0</c:v>
                </c:pt>
                <c:pt idx="386">
                  <c:v>40900.0</c:v>
                </c:pt>
                <c:pt idx="387">
                  <c:v>40903.0</c:v>
                </c:pt>
                <c:pt idx="388">
                  <c:v>40904.0</c:v>
                </c:pt>
                <c:pt idx="389">
                  <c:v>40905.0</c:v>
                </c:pt>
                <c:pt idx="390">
                  <c:v>40906.0</c:v>
                </c:pt>
                <c:pt idx="391">
                  <c:v>40910.0</c:v>
                </c:pt>
                <c:pt idx="392">
                  <c:v>40911.0</c:v>
                </c:pt>
                <c:pt idx="393">
                  <c:v>40912.0</c:v>
                </c:pt>
                <c:pt idx="394">
                  <c:v>40913.0</c:v>
                </c:pt>
                <c:pt idx="395">
                  <c:v>40914.0</c:v>
                </c:pt>
                <c:pt idx="396">
                  <c:v>40917.0</c:v>
                </c:pt>
                <c:pt idx="397">
                  <c:v>40918.0</c:v>
                </c:pt>
                <c:pt idx="398">
                  <c:v>40919.0</c:v>
                </c:pt>
                <c:pt idx="399">
                  <c:v>40920.0</c:v>
                </c:pt>
                <c:pt idx="400">
                  <c:v>40921.0</c:v>
                </c:pt>
                <c:pt idx="401">
                  <c:v>40924.0</c:v>
                </c:pt>
                <c:pt idx="402">
                  <c:v>40925.0</c:v>
                </c:pt>
                <c:pt idx="403">
                  <c:v>40926.0</c:v>
                </c:pt>
                <c:pt idx="404">
                  <c:v>40927.0</c:v>
                </c:pt>
                <c:pt idx="405">
                  <c:v>40928.0</c:v>
                </c:pt>
                <c:pt idx="406">
                  <c:v>40933.0</c:v>
                </c:pt>
                <c:pt idx="407">
                  <c:v>40934.0</c:v>
                </c:pt>
                <c:pt idx="408">
                  <c:v>40935.0</c:v>
                </c:pt>
                <c:pt idx="409">
                  <c:v>40938.0</c:v>
                </c:pt>
                <c:pt idx="410">
                  <c:v>40939.0</c:v>
                </c:pt>
                <c:pt idx="411">
                  <c:v>40940.0</c:v>
                </c:pt>
                <c:pt idx="412">
                  <c:v>40941.0</c:v>
                </c:pt>
                <c:pt idx="413">
                  <c:v>40942.0</c:v>
                </c:pt>
                <c:pt idx="414">
                  <c:v>40945.0</c:v>
                </c:pt>
                <c:pt idx="415">
                  <c:v>40946.0</c:v>
                </c:pt>
                <c:pt idx="416">
                  <c:v>40947.0</c:v>
                </c:pt>
                <c:pt idx="417">
                  <c:v>40948.0</c:v>
                </c:pt>
                <c:pt idx="418">
                  <c:v>40949.0</c:v>
                </c:pt>
                <c:pt idx="419">
                  <c:v>40952.0</c:v>
                </c:pt>
                <c:pt idx="420">
                  <c:v>40953.0</c:v>
                </c:pt>
                <c:pt idx="421">
                  <c:v>40954.0</c:v>
                </c:pt>
                <c:pt idx="422">
                  <c:v>40955.0</c:v>
                </c:pt>
                <c:pt idx="423">
                  <c:v>40956.0</c:v>
                </c:pt>
                <c:pt idx="424">
                  <c:v>40959.0</c:v>
                </c:pt>
                <c:pt idx="425">
                  <c:v>40960.0</c:v>
                </c:pt>
                <c:pt idx="426">
                  <c:v>40961.0</c:v>
                </c:pt>
                <c:pt idx="427">
                  <c:v>40962.0</c:v>
                </c:pt>
                <c:pt idx="428">
                  <c:v>40963.0</c:v>
                </c:pt>
                <c:pt idx="429">
                  <c:v>40966.0</c:v>
                </c:pt>
                <c:pt idx="430">
                  <c:v>40967.0</c:v>
                </c:pt>
                <c:pt idx="431">
                  <c:v>40968.0</c:v>
                </c:pt>
                <c:pt idx="432">
                  <c:v>40970.0</c:v>
                </c:pt>
                <c:pt idx="433">
                  <c:v>40973.0</c:v>
                </c:pt>
                <c:pt idx="434">
                  <c:v>40974.0</c:v>
                </c:pt>
                <c:pt idx="435">
                  <c:v>40975.0</c:v>
                </c:pt>
                <c:pt idx="436">
                  <c:v>40976.0</c:v>
                </c:pt>
                <c:pt idx="437">
                  <c:v>40977.0</c:v>
                </c:pt>
                <c:pt idx="438">
                  <c:v>40980.0</c:v>
                </c:pt>
                <c:pt idx="439">
                  <c:v>40981.0</c:v>
                </c:pt>
                <c:pt idx="440">
                  <c:v>40982.0</c:v>
                </c:pt>
                <c:pt idx="441">
                  <c:v>40983.0</c:v>
                </c:pt>
                <c:pt idx="442">
                  <c:v>40984.0</c:v>
                </c:pt>
                <c:pt idx="443">
                  <c:v>40987.0</c:v>
                </c:pt>
                <c:pt idx="444">
                  <c:v>40988.0</c:v>
                </c:pt>
                <c:pt idx="445">
                  <c:v>40989.0</c:v>
                </c:pt>
                <c:pt idx="446">
                  <c:v>40990.0</c:v>
                </c:pt>
                <c:pt idx="447">
                  <c:v>40991.0</c:v>
                </c:pt>
                <c:pt idx="448">
                  <c:v>40994.0</c:v>
                </c:pt>
                <c:pt idx="449">
                  <c:v>40995.0</c:v>
                </c:pt>
                <c:pt idx="450">
                  <c:v>40996.0</c:v>
                </c:pt>
                <c:pt idx="451">
                  <c:v>40997.0</c:v>
                </c:pt>
                <c:pt idx="452">
                  <c:v>40998.0</c:v>
                </c:pt>
                <c:pt idx="453">
                  <c:v>41001.0</c:v>
                </c:pt>
                <c:pt idx="454">
                  <c:v>41002.0</c:v>
                </c:pt>
                <c:pt idx="455">
                  <c:v>41003.0</c:v>
                </c:pt>
                <c:pt idx="456">
                  <c:v>41004.0</c:v>
                </c:pt>
                <c:pt idx="457">
                  <c:v>41005.0</c:v>
                </c:pt>
                <c:pt idx="458">
                  <c:v>41008.0</c:v>
                </c:pt>
                <c:pt idx="459">
                  <c:v>41009.0</c:v>
                </c:pt>
                <c:pt idx="460">
                  <c:v>41011.0</c:v>
                </c:pt>
                <c:pt idx="461">
                  <c:v>41012.0</c:v>
                </c:pt>
                <c:pt idx="462">
                  <c:v>41015.0</c:v>
                </c:pt>
                <c:pt idx="463">
                  <c:v>41016.0</c:v>
                </c:pt>
                <c:pt idx="464">
                  <c:v>41017.0</c:v>
                </c:pt>
                <c:pt idx="465">
                  <c:v>41018.0</c:v>
                </c:pt>
                <c:pt idx="466">
                  <c:v>41019.0</c:v>
                </c:pt>
                <c:pt idx="467">
                  <c:v>41022.0</c:v>
                </c:pt>
                <c:pt idx="468">
                  <c:v>41023.0</c:v>
                </c:pt>
                <c:pt idx="469">
                  <c:v>41024.0</c:v>
                </c:pt>
                <c:pt idx="470">
                  <c:v>41025.0</c:v>
                </c:pt>
                <c:pt idx="471">
                  <c:v>41026.0</c:v>
                </c:pt>
                <c:pt idx="472">
                  <c:v>41029.0</c:v>
                </c:pt>
                <c:pt idx="473">
                  <c:v>41031.0</c:v>
                </c:pt>
                <c:pt idx="474">
                  <c:v>41032.0</c:v>
                </c:pt>
                <c:pt idx="475">
                  <c:v>41033.0</c:v>
                </c:pt>
                <c:pt idx="476">
                  <c:v>41036.0</c:v>
                </c:pt>
                <c:pt idx="477">
                  <c:v>41037.0</c:v>
                </c:pt>
                <c:pt idx="478">
                  <c:v>41038.0</c:v>
                </c:pt>
                <c:pt idx="479">
                  <c:v>41039.0</c:v>
                </c:pt>
                <c:pt idx="480">
                  <c:v>41040.0</c:v>
                </c:pt>
                <c:pt idx="481">
                  <c:v>41043.0</c:v>
                </c:pt>
                <c:pt idx="482">
                  <c:v>41044.0</c:v>
                </c:pt>
                <c:pt idx="483">
                  <c:v>41045.0</c:v>
                </c:pt>
                <c:pt idx="484">
                  <c:v>41046.0</c:v>
                </c:pt>
                <c:pt idx="485">
                  <c:v>41047.0</c:v>
                </c:pt>
                <c:pt idx="486">
                  <c:v>41050.0</c:v>
                </c:pt>
                <c:pt idx="487">
                  <c:v>41051.0</c:v>
                </c:pt>
                <c:pt idx="488">
                  <c:v>41052.0</c:v>
                </c:pt>
                <c:pt idx="489">
                  <c:v>41053.0</c:v>
                </c:pt>
                <c:pt idx="490">
                  <c:v>41054.0</c:v>
                </c:pt>
                <c:pt idx="491">
                  <c:v>41058.0</c:v>
                </c:pt>
                <c:pt idx="492">
                  <c:v>41059.0</c:v>
                </c:pt>
                <c:pt idx="493">
                  <c:v>41060.0</c:v>
                </c:pt>
                <c:pt idx="494">
                  <c:v>41061.0</c:v>
                </c:pt>
                <c:pt idx="495">
                  <c:v>41064.0</c:v>
                </c:pt>
                <c:pt idx="496">
                  <c:v>41065.0</c:v>
                </c:pt>
                <c:pt idx="497">
                  <c:v>41067.0</c:v>
                </c:pt>
                <c:pt idx="498">
                  <c:v>41068.0</c:v>
                </c:pt>
                <c:pt idx="499">
                  <c:v>41071.0</c:v>
                </c:pt>
                <c:pt idx="500">
                  <c:v>41072.0</c:v>
                </c:pt>
                <c:pt idx="501">
                  <c:v>41073.0</c:v>
                </c:pt>
                <c:pt idx="502">
                  <c:v>41074.0</c:v>
                </c:pt>
                <c:pt idx="503">
                  <c:v>41075.0</c:v>
                </c:pt>
                <c:pt idx="504">
                  <c:v>41078.0</c:v>
                </c:pt>
                <c:pt idx="505">
                  <c:v>41079.0</c:v>
                </c:pt>
                <c:pt idx="506">
                  <c:v>41080.0</c:v>
                </c:pt>
                <c:pt idx="507">
                  <c:v>41081.0</c:v>
                </c:pt>
                <c:pt idx="508">
                  <c:v>41082.0</c:v>
                </c:pt>
                <c:pt idx="509">
                  <c:v>41085.0</c:v>
                </c:pt>
                <c:pt idx="510">
                  <c:v>41086.0</c:v>
                </c:pt>
                <c:pt idx="511">
                  <c:v>41087.0</c:v>
                </c:pt>
                <c:pt idx="512">
                  <c:v>41088.0</c:v>
                </c:pt>
                <c:pt idx="513">
                  <c:v>41089.0</c:v>
                </c:pt>
                <c:pt idx="514">
                  <c:v>41092.0</c:v>
                </c:pt>
                <c:pt idx="515">
                  <c:v>41093.0</c:v>
                </c:pt>
                <c:pt idx="516">
                  <c:v>41094.0</c:v>
                </c:pt>
                <c:pt idx="517">
                  <c:v>41095.0</c:v>
                </c:pt>
                <c:pt idx="518">
                  <c:v>41096.0</c:v>
                </c:pt>
                <c:pt idx="519">
                  <c:v>41099.0</c:v>
                </c:pt>
                <c:pt idx="520">
                  <c:v>41100.0</c:v>
                </c:pt>
                <c:pt idx="521">
                  <c:v>41101.0</c:v>
                </c:pt>
                <c:pt idx="522">
                  <c:v>41102.0</c:v>
                </c:pt>
                <c:pt idx="523">
                  <c:v>41103.0</c:v>
                </c:pt>
                <c:pt idx="524">
                  <c:v>41106.0</c:v>
                </c:pt>
                <c:pt idx="525">
                  <c:v>41107.0</c:v>
                </c:pt>
                <c:pt idx="526">
                  <c:v>41108.0</c:v>
                </c:pt>
                <c:pt idx="527">
                  <c:v>41109.0</c:v>
                </c:pt>
                <c:pt idx="528">
                  <c:v>41110.0</c:v>
                </c:pt>
                <c:pt idx="529">
                  <c:v>41113.0</c:v>
                </c:pt>
                <c:pt idx="530">
                  <c:v>41114.0</c:v>
                </c:pt>
                <c:pt idx="531">
                  <c:v>41115.0</c:v>
                </c:pt>
                <c:pt idx="532">
                  <c:v>41116.0</c:v>
                </c:pt>
                <c:pt idx="533">
                  <c:v>41117.0</c:v>
                </c:pt>
                <c:pt idx="534">
                  <c:v>41120.0</c:v>
                </c:pt>
                <c:pt idx="535">
                  <c:v>41121.0</c:v>
                </c:pt>
                <c:pt idx="536">
                  <c:v>41122.0</c:v>
                </c:pt>
                <c:pt idx="537">
                  <c:v>41123.0</c:v>
                </c:pt>
                <c:pt idx="538">
                  <c:v>41124.0</c:v>
                </c:pt>
                <c:pt idx="539">
                  <c:v>41127.0</c:v>
                </c:pt>
                <c:pt idx="540">
                  <c:v>41128.0</c:v>
                </c:pt>
                <c:pt idx="541">
                  <c:v>41129.0</c:v>
                </c:pt>
                <c:pt idx="542">
                  <c:v>41130.0</c:v>
                </c:pt>
                <c:pt idx="543">
                  <c:v>41131.0</c:v>
                </c:pt>
                <c:pt idx="544">
                  <c:v>41134.0</c:v>
                </c:pt>
                <c:pt idx="545">
                  <c:v>41135.0</c:v>
                </c:pt>
                <c:pt idx="546">
                  <c:v>41137.0</c:v>
                </c:pt>
                <c:pt idx="547">
                  <c:v>41138.0</c:v>
                </c:pt>
                <c:pt idx="548">
                  <c:v>41141.0</c:v>
                </c:pt>
                <c:pt idx="549">
                  <c:v>41142.0</c:v>
                </c:pt>
                <c:pt idx="550">
                  <c:v>41143.0</c:v>
                </c:pt>
                <c:pt idx="551">
                  <c:v>41144.0</c:v>
                </c:pt>
                <c:pt idx="552">
                  <c:v>41145.0</c:v>
                </c:pt>
                <c:pt idx="553">
                  <c:v>41148.0</c:v>
                </c:pt>
                <c:pt idx="554">
                  <c:v>41149.0</c:v>
                </c:pt>
                <c:pt idx="555">
                  <c:v>41150.0</c:v>
                </c:pt>
                <c:pt idx="556">
                  <c:v>41151.0</c:v>
                </c:pt>
                <c:pt idx="557">
                  <c:v>41152.0</c:v>
                </c:pt>
                <c:pt idx="558">
                  <c:v>41155.0</c:v>
                </c:pt>
                <c:pt idx="559">
                  <c:v>41156.0</c:v>
                </c:pt>
                <c:pt idx="560">
                  <c:v>41157.0</c:v>
                </c:pt>
                <c:pt idx="561">
                  <c:v>41158.0</c:v>
                </c:pt>
                <c:pt idx="562">
                  <c:v>41159.0</c:v>
                </c:pt>
                <c:pt idx="563">
                  <c:v>41162.0</c:v>
                </c:pt>
                <c:pt idx="564">
                  <c:v>41163.0</c:v>
                </c:pt>
                <c:pt idx="565">
                  <c:v>41164.0</c:v>
                </c:pt>
                <c:pt idx="566">
                  <c:v>41165.0</c:v>
                </c:pt>
                <c:pt idx="567">
                  <c:v>41166.0</c:v>
                </c:pt>
                <c:pt idx="568">
                  <c:v>41169.0</c:v>
                </c:pt>
                <c:pt idx="569">
                  <c:v>41170.0</c:v>
                </c:pt>
                <c:pt idx="570">
                  <c:v>41171.0</c:v>
                </c:pt>
                <c:pt idx="571">
                  <c:v>41172.0</c:v>
                </c:pt>
                <c:pt idx="572">
                  <c:v>41173.0</c:v>
                </c:pt>
                <c:pt idx="573">
                  <c:v>41176.0</c:v>
                </c:pt>
                <c:pt idx="574">
                  <c:v>41177.0</c:v>
                </c:pt>
                <c:pt idx="575">
                  <c:v>41178.0</c:v>
                </c:pt>
                <c:pt idx="576">
                  <c:v>41179.0</c:v>
                </c:pt>
                <c:pt idx="577">
                  <c:v>41180.0</c:v>
                </c:pt>
                <c:pt idx="578">
                  <c:v>41184.0</c:v>
                </c:pt>
                <c:pt idx="579">
                  <c:v>41186.0</c:v>
                </c:pt>
                <c:pt idx="580">
                  <c:v>41187.0</c:v>
                </c:pt>
                <c:pt idx="581">
                  <c:v>41190.0</c:v>
                </c:pt>
                <c:pt idx="582">
                  <c:v>41191.0</c:v>
                </c:pt>
                <c:pt idx="583">
                  <c:v>41192.0</c:v>
                </c:pt>
                <c:pt idx="584">
                  <c:v>41193.0</c:v>
                </c:pt>
                <c:pt idx="585">
                  <c:v>41194.0</c:v>
                </c:pt>
                <c:pt idx="586">
                  <c:v>41197.0</c:v>
                </c:pt>
                <c:pt idx="587">
                  <c:v>41198.0</c:v>
                </c:pt>
                <c:pt idx="588">
                  <c:v>41199.0</c:v>
                </c:pt>
                <c:pt idx="589">
                  <c:v>41200.0</c:v>
                </c:pt>
                <c:pt idx="590">
                  <c:v>41201.0</c:v>
                </c:pt>
                <c:pt idx="591">
                  <c:v>41204.0</c:v>
                </c:pt>
                <c:pt idx="592">
                  <c:v>41205.0</c:v>
                </c:pt>
                <c:pt idx="593">
                  <c:v>41206.0</c:v>
                </c:pt>
                <c:pt idx="594">
                  <c:v>41207.0</c:v>
                </c:pt>
                <c:pt idx="595">
                  <c:v>41208.0</c:v>
                </c:pt>
                <c:pt idx="596">
                  <c:v>41211.0</c:v>
                </c:pt>
                <c:pt idx="597">
                  <c:v>41212.0</c:v>
                </c:pt>
                <c:pt idx="598">
                  <c:v>41213.0</c:v>
                </c:pt>
                <c:pt idx="599">
                  <c:v>41214.0</c:v>
                </c:pt>
                <c:pt idx="600">
                  <c:v>41215.0</c:v>
                </c:pt>
                <c:pt idx="601">
                  <c:v>41218.0</c:v>
                </c:pt>
                <c:pt idx="602">
                  <c:v>41219.0</c:v>
                </c:pt>
                <c:pt idx="603">
                  <c:v>41220.0</c:v>
                </c:pt>
                <c:pt idx="604">
                  <c:v>41221.0</c:v>
                </c:pt>
                <c:pt idx="605">
                  <c:v>41222.0</c:v>
                </c:pt>
                <c:pt idx="606">
                  <c:v>41225.0</c:v>
                </c:pt>
                <c:pt idx="607">
                  <c:v>41226.0</c:v>
                </c:pt>
                <c:pt idx="608">
                  <c:v>41227.0</c:v>
                </c:pt>
                <c:pt idx="609">
                  <c:v>41228.0</c:v>
                </c:pt>
                <c:pt idx="610">
                  <c:v>41229.0</c:v>
                </c:pt>
                <c:pt idx="611">
                  <c:v>41232.0</c:v>
                </c:pt>
                <c:pt idx="612">
                  <c:v>41233.0</c:v>
                </c:pt>
                <c:pt idx="613">
                  <c:v>41234.0</c:v>
                </c:pt>
                <c:pt idx="614">
                  <c:v>41235.0</c:v>
                </c:pt>
                <c:pt idx="615">
                  <c:v>41236.0</c:v>
                </c:pt>
                <c:pt idx="616">
                  <c:v>41239.0</c:v>
                </c:pt>
                <c:pt idx="617">
                  <c:v>41240.0</c:v>
                </c:pt>
                <c:pt idx="618">
                  <c:v>41241.0</c:v>
                </c:pt>
                <c:pt idx="619">
                  <c:v>41242.0</c:v>
                </c:pt>
                <c:pt idx="620">
                  <c:v>41243.0</c:v>
                </c:pt>
                <c:pt idx="621">
                  <c:v>41246.0</c:v>
                </c:pt>
                <c:pt idx="622">
                  <c:v>41247.0</c:v>
                </c:pt>
                <c:pt idx="623">
                  <c:v>41248.0</c:v>
                </c:pt>
                <c:pt idx="624">
                  <c:v>41249.0</c:v>
                </c:pt>
                <c:pt idx="625">
                  <c:v>41250.0</c:v>
                </c:pt>
                <c:pt idx="626">
                  <c:v>41253.0</c:v>
                </c:pt>
                <c:pt idx="627">
                  <c:v>41254.0</c:v>
                </c:pt>
                <c:pt idx="628">
                  <c:v>41255.0</c:v>
                </c:pt>
                <c:pt idx="629">
                  <c:v>41256.0</c:v>
                </c:pt>
                <c:pt idx="630">
                  <c:v>41257.0</c:v>
                </c:pt>
                <c:pt idx="631">
                  <c:v>41260.0</c:v>
                </c:pt>
                <c:pt idx="632">
                  <c:v>41261.0</c:v>
                </c:pt>
                <c:pt idx="633">
                  <c:v>41263.0</c:v>
                </c:pt>
                <c:pt idx="634">
                  <c:v>41264.0</c:v>
                </c:pt>
                <c:pt idx="635">
                  <c:v>41267.0</c:v>
                </c:pt>
                <c:pt idx="636">
                  <c:v>41269.0</c:v>
                </c:pt>
                <c:pt idx="637">
                  <c:v>41270.0</c:v>
                </c:pt>
                <c:pt idx="638">
                  <c:v>41271.0</c:v>
                </c:pt>
                <c:pt idx="639">
                  <c:v>41276.0</c:v>
                </c:pt>
                <c:pt idx="640">
                  <c:v>41277.0</c:v>
                </c:pt>
                <c:pt idx="641">
                  <c:v>41278.0</c:v>
                </c:pt>
                <c:pt idx="642">
                  <c:v>41281.0</c:v>
                </c:pt>
                <c:pt idx="643">
                  <c:v>41282.0</c:v>
                </c:pt>
                <c:pt idx="644">
                  <c:v>41283.0</c:v>
                </c:pt>
                <c:pt idx="645">
                  <c:v>41284.0</c:v>
                </c:pt>
                <c:pt idx="646">
                  <c:v>41285.0</c:v>
                </c:pt>
                <c:pt idx="647">
                  <c:v>41288.0</c:v>
                </c:pt>
                <c:pt idx="648">
                  <c:v>41289.0</c:v>
                </c:pt>
                <c:pt idx="649">
                  <c:v>41290.0</c:v>
                </c:pt>
                <c:pt idx="650">
                  <c:v>41291.0</c:v>
                </c:pt>
                <c:pt idx="651">
                  <c:v>41292.0</c:v>
                </c:pt>
                <c:pt idx="652">
                  <c:v>41295.0</c:v>
                </c:pt>
                <c:pt idx="653">
                  <c:v>41296.0</c:v>
                </c:pt>
                <c:pt idx="654">
                  <c:v>41297.0</c:v>
                </c:pt>
                <c:pt idx="655">
                  <c:v>41298.0</c:v>
                </c:pt>
                <c:pt idx="656">
                  <c:v>41299.0</c:v>
                </c:pt>
                <c:pt idx="657">
                  <c:v>41302.0</c:v>
                </c:pt>
                <c:pt idx="658">
                  <c:v>41303.0</c:v>
                </c:pt>
                <c:pt idx="659">
                  <c:v>41304.0</c:v>
                </c:pt>
                <c:pt idx="660">
                  <c:v>41305.0</c:v>
                </c:pt>
                <c:pt idx="661">
                  <c:v>41306.0</c:v>
                </c:pt>
                <c:pt idx="662">
                  <c:v>41309.0</c:v>
                </c:pt>
                <c:pt idx="663">
                  <c:v>41310.0</c:v>
                </c:pt>
                <c:pt idx="664">
                  <c:v>41311.0</c:v>
                </c:pt>
                <c:pt idx="665">
                  <c:v>41312.0</c:v>
                </c:pt>
                <c:pt idx="666">
                  <c:v>41313.0</c:v>
                </c:pt>
                <c:pt idx="667">
                  <c:v>41317.0</c:v>
                </c:pt>
                <c:pt idx="668">
                  <c:v>41318.0</c:v>
                </c:pt>
                <c:pt idx="669">
                  <c:v>41319.0</c:v>
                </c:pt>
                <c:pt idx="670">
                  <c:v>41320.0</c:v>
                </c:pt>
                <c:pt idx="671">
                  <c:v>41323.0</c:v>
                </c:pt>
                <c:pt idx="672">
                  <c:v>41324.0</c:v>
                </c:pt>
                <c:pt idx="673">
                  <c:v>41325.0</c:v>
                </c:pt>
                <c:pt idx="674">
                  <c:v>41326.0</c:v>
                </c:pt>
                <c:pt idx="675">
                  <c:v>41327.0</c:v>
                </c:pt>
                <c:pt idx="676">
                  <c:v>41330.0</c:v>
                </c:pt>
                <c:pt idx="677">
                  <c:v>41331.0</c:v>
                </c:pt>
                <c:pt idx="678">
                  <c:v>41332.0</c:v>
                </c:pt>
                <c:pt idx="679">
                  <c:v>41333.0</c:v>
                </c:pt>
                <c:pt idx="680">
                  <c:v>41337.0</c:v>
                </c:pt>
                <c:pt idx="681">
                  <c:v>41338.0</c:v>
                </c:pt>
                <c:pt idx="682">
                  <c:v>41339.0</c:v>
                </c:pt>
                <c:pt idx="683">
                  <c:v>41340.0</c:v>
                </c:pt>
                <c:pt idx="684">
                  <c:v>41341.0</c:v>
                </c:pt>
                <c:pt idx="685">
                  <c:v>41344.0</c:v>
                </c:pt>
                <c:pt idx="686">
                  <c:v>41345.0</c:v>
                </c:pt>
                <c:pt idx="687">
                  <c:v>41346.0</c:v>
                </c:pt>
                <c:pt idx="688">
                  <c:v>41347.0</c:v>
                </c:pt>
                <c:pt idx="689">
                  <c:v>41348.0</c:v>
                </c:pt>
                <c:pt idx="690">
                  <c:v>41351.0</c:v>
                </c:pt>
                <c:pt idx="691">
                  <c:v>41352.0</c:v>
                </c:pt>
                <c:pt idx="692">
                  <c:v>41353.0</c:v>
                </c:pt>
                <c:pt idx="693">
                  <c:v>41354.0</c:v>
                </c:pt>
                <c:pt idx="694">
                  <c:v>41355.0</c:v>
                </c:pt>
                <c:pt idx="695">
                  <c:v>41358.0</c:v>
                </c:pt>
                <c:pt idx="696">
                  <c:v>41359.0</c:v>
                </c:pt>
                <c:pt idx="697">
                  <c:v>41360.0</c:v>
                </c:pt>
                <c:pt idx="698">
                  <c:v>41361.0</c:v>
                </c:pt>
                <c:pt idx="699">
                  <c:v>41362.0</c:v>
                </c:pt>
                <c:pt idx="700">
                  <c:v>41365.0</c:v>
                </c:pt>
                <c:pt idx="701">
                  <c:v>41366.0</c:v>
                </c:pt>
                <c:pt idx="702">
                  <c:v>41367.0</c:v>
                </c:pt>
                <c:pt idx="703">
                  <c:v>41368.0</c:v>
                </c:pt>
                <c:pt idx="704">
                  <c:v>41369.0</c:v>
                </c:pt>
                <c:pt idx="705">
                  <c:v>41372.0</c:v>
                </c:pt>
                <c:pt idx="706">
                  <c:v>41373.0</c:v>
                </c:pt>
                <c:pt idx="707">
                  <c:v>41374.0</c:v>
                </c:pt>
                <c:pt idx="708">
                  <c:v>41375.0</c:v>
                </c:pt>
                <c:pt idx="709">
                  <c:v>41376.0</c:v>
                </c:pt>
                <c:pt idx="710">
                  <c:v>41379.0</c:v>
                </c:pt>
                <c:pt idx="711">
                  <c:v>41380.0</c:v>
                </c:pt>
                <c:pt idx="712">
                  <c:v>41381.0</c:v>
                </c:pt>
                <c:pt idx="713">
                  <c:v>41382.0</c:v>
                </c:pt>
                <c:pt idx="714">
                  <c:v>41383.0</c:v>
                </c:pt>
                <c:pt idx="715">
                  <c:v>41386.0</c:v>
                </c:pt>
                <c:pt idx="716">
                  <c:v>41387.0</c:v>
                </c:pt>
                <c:pt idx="717">
                  <c:v>41388.0</c:v>
                </c:pt>
                <c:pt idx="718">
                  <c:v>41389.0</c:v>
                </c:pt>
                <c:pt idx="719">
                  <c:v>41390.0</c:v>
                </c:pt>
                <c:pt idx="720">
                  <c:v>41393.0</c:v>
                </c:pt>
                <c:pt idx="721">
                  <c:v>41394.0</c:v>
                </c:pt>
                <c:pt idx="722">
                  <c:v>41396.0</c:v>
                </c:pt>
                <c:pt idx="723">
                  <c:v>41397.0</c:v>
                </c:pt>
                <c:pt idx="724">
                  <c:v>41400.0</c:v>
                </c:pt>
                <c:pt idx="725">
                  <c:v>41401.0</c:v>
                </c:pt>
                <c:pt idx="726">
                  <c:v>41402.0</c:v>
                </c:pt>
                <c:pt idx="727">
                  <c:v>41403.0</c:v>
                </c:pt>
                <c:pt idx="728">
                  <c:v>41404.0</c:v>
                </c:pt>
                <c:pt idx="729">
                  <c:v>41407.0</c:v>
                </c:pt>
                <c:pt idx="730">
                  <c:v>41408.0</c:v>
                </c:pt>
                <c:pt idx="731">
                  <c:v>41409.0</c:v>
                </c:pt>
                <c:pt idx="732">
                  <c:v>41410.0</c:v>
                </c:pt>
                <c:pt idx="733">
                  <c:v>41414.0</c:v>
                </c:pt>
                <c:pt idx="734">
                  <c:v>41415.0</c:v>
                </c:pt>
                <c:pt idx="735">
                  <c:v>41416.0</c:v>
                </c:pt>
                <c:pt idx="736">
                  <c:v>41417.0</c:v>
                </c:pt>
                <c:pt idx="737">
                  <c:v>41418.0</c:v>
                </c:pt>
                <c:pt idx="738">
                  <c:v>41421.0</c:v>
                </c:pt>
                <c:pt idx="739">
                  <c:v>41422.0</c:v>
                </c:pt>
                <c:pt idx="740">
                  <c:v>41423.0</c:v>
                </c:pt>
                <c:pt idx="741">
                  <c:v>41424.0</c:v>
                </c:pt>
                <c:pt idx="742">
                  <c:v>41425.0</c:v>
                </c:pt>
                <c:pt idx="743">
                  <c:v>41428.0</c:v>
                </c:pt>
                <c:pt idx="744">
                  <c:v>41429.0</c:v>
                </c:pt>
                <c:pt idx="745">
                  <c:v>41430.0</c:v>
                </c:pt>
                <c:pt idx="746">
                  <c:v>41432.0</c:v>
                </c:pt>
                <c:pt idx="747">
                  <c:v>41435.0</c:v>
                </c:pt>
                <c:pt idx="748">
                  <c:v>41436.0</c:v>
                </c:pt>
              </c:numCache>
            </c:numRef>
          </c:cat>
          <c:val>
            <c:numRef>
              <c:f>Strategy!$G$24:$G$771</c:f>
              <c:numCache>
                <c:formatCode>0.0%</c:formatCode>
                <c:ptCount val="748"/>
                <c:pt idx="0">
                  <c:v>-0.0719659003133861</c:v>
                </c:pt>
                <c:pt idx="1">
                  <c:v>-0.0639793636826642</c:v>
                </c:pt>
                <c:pt idx="2">
                  <c:v>-0.0668367977921411</c:v>
                </c:pt>
                <c:pt idx="3">
                  <c:v>-0.0614131038637486</c:v>
                </c:pt>
                <c:pt idx="4">
                  <c:v>-0.0860438583359269</c:v>
                </c:pt>
                <c:pt idx="5">
                  <c:v>-0.0760481545202021</c:v>
                </c:pt>
                <c:pt idx="6">
                  <c:v>-0.0664978074742697</c:v>
                </c:pt>
                <c:pt idx="7">
                  <c:v>-0.0711031811003906</c:v>
                </c:pt>
                <c:pt idx="8">
                  <c:v>-0.0747412970875008</c:v>
                </c:pt>
                <c:pt idx="9">
                  <c:v>-0.0738181457004554</c:v>
                </c:pt>
                <c:pt idx="10">
                  <c:v>-0.0696580242724609</c:v>
                </c:pt>
                <c:pt idx="11">
                  <c:v>-0.056230957937462</c:v>
                </c:pt>
                <c:pt idx="12">
                  <c:v>-0.0721427711044358</c:v>
                </c:pt>
                <c:pt idx="13">
                  <c:v>-0.0790508854916725</c:v>
                </c:pt>
                <c:pt idx="14">
                  <c:v>-0.0686934710089888</c:v>
                </c:pt>
                <c:pt idx="15">
                  <c:v>-0.0631938849107474</c:v>
                </c:pt>
                <c:pt idx="16">
                  <c:v>-0.0690611045670293</c:v>
                </c:pt>
                <c:pt idx="17">
                  <c:v>-0.071939801707793</c:v>
                </c:pt>
                <c:pt idx="18">
                  <c:v>-0.0508012056911653</c:v>
                </c:pt>
                <c:pt idx="19">
                  <c:v>-0.0414952865035643</c:v>
                </c:pt>
                <c:pt idx="20">
                  <c:v>-0.0410341655440316</c:v>
                </c:pt>
                <c:pt idx="21">
                  <c:v>-0.0440876030309223</c:v>
                </c:pt>
                <c:pt idx="22">
                  <c:v>-0.045322961782654</c:v>
                </c:pt>
                <c:pt idx="23">
                  <c:v>-0.0518975775891741</c:v>
                </c:pt>
                <c:pt idx="24">
                  <c:v>-0.0413382767933914</c:v>
                </c:pt>
                <c:pt idx="25">
                  <c:v>-0.0404088724242957</c:v>
                </c:pt>
                <c:pt idx="26">
                  <c:v>-0.0250298976556351</c:v>
                </c:pt>
                <c:pt idx="27">
                  <c:v>-0.0240845018620908</c:v>
                </c:pt>
                <c:pt idx="28">
                  <c:v>-0.0310775449954121</c:v>
                </c:pt>
                <c:pt idx="29">
                  <c:v>-0.0201543425825692</c:v>
                </c:pt>
                <c:pt idx="30">
                  <c:v>-0.012867423554928</c:v>
                </c:pt>
                <c:pt idx="31">
                  <c:v>-0.0165460641979287</c:v>
                </c:pt>
                <c:pt idx="32">
                  <c:v>-0.0173575997018647</c:v>
                </c:pt>
                <c:pt idx="33">
                  <c:v>-0.0106761057288356</c:v>
                </c:pt>
                <c:pt idx="34">
                  <c:v>-0.00658536207703353</c:v>
                </c:pt>
                <c:pt idx="35">
                  <c:v>-0.0133942295144154</c:v>
                </c:pt>
                <c:pt idx="36">
                  <c:v>-0.000386002310598599</c:v>
                </c:pt>
                <c:pt idx="37">
                  <c:v>0.00341100793999782</c:v>
                </c:pt>
                <c:pt idx="38">
                  <c:v>0.00787475544001292</c:v>
                </c:pt>
                <c:pt idx="39">
                  <c:v>0.00555248178305589</c:v>
                </c:pt>
                <c:pt idx="40">
                  <c:v>0.000448042809341409</c:v>
                </c:pt>
                <c:pt idx="41">
                  <c:v>-0.0018882969170857</c:v>
                </c:pt>
                <c:pt idx="42">
                  <c:v>0.00341100793999782</c:v>
                </c:pt>
                <c:pt idx="43">
                  <c:v>0.00258071139389671</c:v>
                </c:pt>
                <c:pt idx="44">
                  <c:v>-0.0059631330055403</c:v>
                </c:pt>
                <c:pt idx="45">
                  <c:v>-0.0135111605027749</c:v>
                </c:pt>
                <c:pt idx="46">
                  <c:v>-0.0299853178398663</c:v>
                </c:pt>
                <c:pt idx="47">
                  <c:v>-0.034336382018469</c:v>
                </c:pt>
                <c:pt idx="48">
                  <c:v>-0.0428861488106831</c:v>
                </c:pt>
                <c:pt idx="49">
                  <c:v>-0.0429146441506099</c:v>
                </c:pt>
                <c:pt idx="50">
                  <c:v>-0.0429350479224739</c:v>
                </c:pt>
                <c:pt idx="51">
                  <c:v>-0.0380382500321117</c:v>
                </c:pt>
                <c:pt idx="52">
                  <c:v>-0.0409868242274598</c:v>
                </c:pt>
                <c:pt idx="53">
                  <c:v>-0.0496182992348544</c:v>
                </c:pt>
                <c:pt idx="54">
                  <c:v>-0.0526904982718257</c:v>
                </c:pt>
                <c:pt idx="55">
                  <c:v>-0.0514459215693899</c:v>
                </c:pt>
                <c:pt idx="56">
                  <c:v>-0.0490023758281195</c:v>
                </c:pt>
                <c:pt idx="57">
                  <c:v>-0.0570134822361803</c:v>
                </c:pt>
                <c:pt idx="58">
                  <c:v>-0.04840440954748</c:v>
                </c:pt>
                <c:pt idx="59">
                  <c:v>-0.0423253634710985</c:v>
                </c:pt>
                <c:pt idx="60">
                  <c:v>-0.036240884693763</c:v>
                </c:pt>
                <c:pt idx="61">
                  <c:v>-0.0410731537272655</c:v>
                </c:pt>
                <c:pt idx="62">
                  <c:v>-0.0409868242274598</c:v>
                </c:pt>
                <c:pt idx="63">
                  <c:v>-0.0215168401851624</c:v>
                </c:pt>
                <c:pt idx="64">
                  <c:v>-0.0252109691457525</c:v>
                </c:pt>
                <c:pt idx="65">
                  <c:v>-0.0297872997308319</c:v>
                </c:pt>
                <c:pt idx="66">
                  <c:v>-0.0297872997308319</c:v>
                </c:pt>
                <c:pt idx="67">
                  <c:v>-0.0272559653215412</c:v>
                </c:pt>
                <c:pt idx="68">
                  <c:v>-0.0272559653215412</c:v>
                </c:pt>
                <c:pt idx="69">
                  <c:v>-0.0100361711265178</c:v>
                </c:pt>
                <c:pt idx="70">
                  <c:v>-0.0125913861372462</c:v>
                </c:pt>
                <c:pt idx="71">
                  <c:v>-0.026227814372775</c:v>
                </c:pt>
                <c:pt idx="72">
                  <c:v>-0.026227814372775</c:v>
                </c:pt>
                <c:pt idx="73">
                  <c:v>-0.0271406426994645</c:v>
                </c:pt>
                <c:pt idx="74">
                  <c:v>-0.0255255414472497</c:v>
                </c:pt>
                <c:pt idx="75">
                  <c:v>-0.0269187118494498</c:v>
                </c:pt>
                <c:pt idx="76">
                  <c:v>-0.0193205302553485</c:v>
                </c:pt>
                <c:pt idx="77">
                  <c:v>-0.0106122023635633</c:v>
                </c:pt>
                <c:pt idx="78">
                  <c:v>-0.0124989882102806</c:v>
                </c:pt>
                <c:pt idx="79">
                  <c:v>-0.0125435096559636</c:v>
                </c:pt>
                <c:pt idx="80">
                  <c:v>0.00284518650887566</c:v>
                </c:pt>
                <c:pt idx="81">
                  <c:v>-0.00282055102680179</c:v>
                </c:pt>
                <c:pt idx="82">
                  <c:v>0.0115223855950806</c:v>
                </c:pt>
                <c:pt idx="83">
                  <c:v>0.0109338960446825</c:v>
                </c:pt>
                <c:pt idx="84">
                  <c:v>0.000992452933683552</c:v>
                </c:pt>
                <c:pt idx="85">
                  <c:v>0.00717319722657361</c:v>
                </c:pt>
                <c:pt idx="86">
                  <c:v>0.00870150925343971</c:v>
                </c:pt>
                <c:pt idx="87">
                  <c:v>0.00658019817680877</c:v>
                </c:pt>
                <c:pt idx="88">
                  <c:v>-0.00514491246295545</c:v>
                </c:pt>
                <c:pt idx="89">
                  <c:v>-0.0119701720625462</c:v>
                </c:pt>
                <c:pt idx="90">
                  <c:v>-0.00273197048728324</c:v>
                </c:pt>
                <c:pt idx="91">
                  <c:v>-0.01387859243171</c:v>
                </c:pt>
                <c:pt idx="92">
                  <c:v>0.0116567669648164</c:v>
                </c:pt>
                <c:pt idx="93">
                  <c:v>0.0110525230897114</c:v>
                </c:pt>
                <c:pt idx="94">
                  <c:v>0.0054721306007961</c:v>
                </c:pt>
                <c:pt idx="95">
                  <c:v>-0.00454268385410916</c:v>
                </c:pt>
                <c:pt idx="96">
                  <c:v>-0.00744544351206944</c:v>
                </c:pt>
                <c:pt idx="97">
                  <c:v>-0.00953554064810724</c:v>
                </c:pt>
                <c:pt idx="98">
                  <c:v>-0.0119701720625462</c:v>
                </c:pt>
                <c:pt idx="99">
                  <c:v>0.000299400477962841</c:v>
                </c:pt>
                <c:pt idx="100">
                  <c:v>0.00457202211537755</c:v>
                </c:pt>
                <c:pt idx="101">
                  <c:v>0.0103169536185144</c:v>
                </c:pt>
                <c:pt idx="102">
                  <c:v>0.0050207571261005</c:v>
                </c:pt>
                <c:pt idx="103">
                  <c:v>-0.00273197048728324</c:v>
                </c:pt>
                <c:pt idx="104">
                  <c:v>-0.00904486728210862</c:v>
                </c:pt>
                <c:pt idx="105">
                  <c:v>-0.0131244261490231</c:v>
                </c:pt>
                <c:pt idx="106">
                  <c:v>-0.0345921459888796</c:v>
                </c:pt>
                <c:pt idx="107">
                  <c:v>-0.0117962565570933</c:v>
                </c:pt>
                <c:pt idx="108">
                  <c:v>-0.00968227737493077</c:v>
                </c:pt>
                <c:pt idx="109">
                  <c:v>-0.0200315358239775</c:v>
                </c:pt>
                <c:pt idx="110">
                  <c:v>-0.0217575732937245</c:v>
                </c:pt>
                <c:pt idx="111">
                  <c:v>-0.0438096367699279</c:v>
                </c:pt>
                <c:pt idx="112">
                  <c:v>-0.0333611757307093</c:v>
                </c:pt>
                <c:pt idx="113">
                  <c:v>-0.0304659011855097</c:v>
                </c:pt>
                <c:pt idx="114">
                  <c:v>-0.0293034445637428</c:v>
                </c:pt>
                <c:pt idx="115">
                  <c:v>-0.0246057662917973</c:v>
                </c:pt>
                <c:pt idx="116">
                  <c:v>-0.0210956424211703</c:v>
                </c:pt>
                <c:pt idx="117">
                  <c:v>-0.0181338822937169</c:v>
                </c:pt>
                <c:pt idx="118">
                  <c:v>-0.0199537465069355</c:v>
                </c:pt>
                <c:pt idx="119">
                  <c:v>-0.0316409895622938</c:v>
                </c:pt>
                <c:pt idx="120">
                  <c:v>-0.0246285108857833</c:v>
                </c:pt>
                <c:pt idx="121">
                  <c:v>-0.0193646169460253</c:v>
                </c:pt>
                <c:pt idx="122">
                  <c:v>-0.0158163209981241</c:v>
                </c:pt>
                <c:pt idx="123">
                  <c:v>-0.016409320047889</c:v>
                </c:pt>
                <c:pt idx="124">
                  <c:v>0.010603727473641</c:v>
                </c:pt>
                <c:pt idx="125">
                  <c:v>-0.00484849764681439</c:v>
                </c:pt>
                <c:pt idx="126">
                  <c:v>0.000190819585531798</c:v>
                </c:pt>
                <c:pt idx="127">
                  <c:v>-0.00845955703838452</c:v>
                </c:pt>
                <c:pt idx="128">
                  <c:v>-0.0211925158111388</c:v>
                </c:pt>
                <c:pt idx="129">
                  <c:v>-0.016049934471865</c:v>
                </c:pt>
                <c:pt idx="130">
                  <c:v>-0.0194676403063791</c:v>
                </c:pt>
                <c:pt idx="131">
                  <c:v>-0.0205572022323857</c:v>
                </c:pt>
                <c:pt idx="132">
                  <c:v>-0.0194344980421901</c:v>
                </c:pt>
                <c:pt idx="133">
                  <c:v>-0.01719021528511</c:v>
                </c:pt>
                <c:pt idx="134">
                  <c:v>-0.0143532287093757</c:v>
                </c:pt>
                <c:pt idx="135">
                  <c:v>-0.010967782667997</c:v>
                </c:pt>
                <c:pt idx="136">
                  <c:v>-0.00421888269234749</c:v>
                </c:pt>
                <c:pt idx="137">
                  <c:v>-0.010959964711021</c:v>
                </c:pt>
                <c:pt idx="138">
                  <c:v>-0.00816263067740053</c:v>
                </c:pt>
                <c:pt idx="139">
                  <c:v>-0.00814828478991014</c:v>
                </c:pt>
                <c:pt idx="140">
                  <c:v>-0.0258118987394775</c:v>
                </c:pt>
                <c:pt idx="141">
                  <c:v>-0.0142066992939513</c:v>
                </c:pt>
                <c:pt idx="142">
                  <c:v>-0.0111306593098828</c:v>
                </c:pt>
                <c:pt idx="143">
                  <c:v>-0.00574647230030578</c:v>
                </c:pt>
                <c:pt idx="144">
                  <c:v>-0.00273197048728324</c:v>
                </c:pt>
                <c:pt idx="145">
                  <c:v>-0.00623897402034856</c:v>
                </c:pt>
                <c:pt idx="146">
                  <c:v>-0.0066072808690194</c:v>
                </c:pt>
                <c:pt idx="147">
                  <c:v>-0.00647678278730801</c:v>
                </c:pt>
                <c:pt idx="148">
                  <c:v>-0.0129722875355309</c:v>
                </c:pt>
                <c:pt idx="149">
                  <c:v>-0.00665580121312548</c:v>
                </c:pt>
                <c:pt idx="150">
                  <c:v>-0.0198060021480124</c:v>
                </c:pt>
                <c:pt idx="151">
                  <c:v>-0.0146584181345331</c:v>
                </c:pt>
                <c:pt idx="152">
                  <c:v>-0.00912858072898448</c:v>
                </c:pt>
                <c:pt idx="153">
                  <c:v>-0.0171779788528577</c:v>
                </c:pt>
                <c:pt idx="154">
                  <c:v>-0.00946470822192502</c:v>
                </c:pt>
                <c:pt idx="155">
                  <c:v>-0.00334896744125501</c:v>
                </c:pt>
                <c:pt idx="156">
                  <c:v>-0.0229067809514749</c:v>
                </c:pt>
                <c:pt idx="157">
                  <c:v>-0.0107172049137016</c:v>
                </c:pt>
                <c:pt idx="158">
                  <c:v>-0.00758051648624569</c:v>
                </c:pt>
                <c:pt idx="159">
                  <c:v>-0.00379235714761794</c:v>
                </c:pt>
                <c:pt idx="160">
                  <c:v>-0.000399916744239448</c:v>
                </c:pt>
                <c:pt idx="161">
                  <c:v>-0.00510429785106226</c:v>
                </c:pt>
                <c:pt idx="162">
                  <c:v>-0.0126721174526967</c:v>
                </c:pt>
                <c:pt idx="163">
                  <c:v>-0.0137688476304305</c:v>
                </c:pt>
                <c:pt idx="164">
                  <c:v>-0.00703910528618134</c:v>
                </c:pt>
                <c:pt idx="165">
                  <c:v>-0.012867423554928</c:v>
                </c:pt>
                <c:pt idx="166">
                  <c:v>-0.0124666725373608</c:v>
                </c:pt>
                <c:pt idx="167">
                  <c:v>-0.0186240177301915</c:v>
                </c:pt>
                <c:pt idx="168">
                  <c:v>-0.0170726760451627</c:v>
                </c:pt>
                <c:pt idx="169">
                  <c:v>-0.0239025450300714</c:v>
                </c:pt>
                <c:pt idx="170">
                  <c:v>-0.0360468591122158</c:v>
                </c:pt>
                <c:pt idx="171">
                  <c:v>-0.0199398414132199</c:v>
                </c:pt>
                <c:pt idx="172">
                  <c:v>-0.0361694418441774</c:v>
                </c:pt>
                <c:pt idx="173">
                  <c:v>-0.0388678512987388</c:v>
                </c:pt>
                <c:pt idx="174">
                  <c:v>-0.0325538138134673</c:v>
                </c:pt>
                <c:pt idx="175">
                  <c:v>-0.0350685481695594</c:v>
                </c:pt>
                <c:pt idx="176">
                  <c:v>-0.0363607057028243</c:v>
                </c:pt>
                <c:pt idx="177">
                  <c:v>0.00165477929782831</c:v>
                </c:pt>
                <c:pt idx="178">
                  <c:v>0.0203356501069054</c:v>
                </c:pt>
                <c:pt idx="179">
                  <c:v>0.0143392255849752</c:v>
                </c:pt>
                <c:pt idx="180">
                  <c:v>0.00440189312579431</c:v>
                </c:pt>
                <c:pt idx="181">
                  <c:v>-0.00250069771528416</c:v>
                </c:pt>
                <c:pt idx="182">
                  <c:v>0.0166163438218305</c:v>
                </c:pt>
                <c:pt idx="183">
                  <c:v>0.00267177981328803</c:v>
                </c:pt>
                <c:pt idx="184">
                  <c:v>0.0112031665436332</c:v>
                </c:pt>
                <c:pt idx="185">
                  <c:v>0.0216052061301744</c:v>
                </c:pt>
                <c:pt idx="186">
                  <c:v>0.0105187639537121</c:v>
                </c:pt>
                <c:pt idx="187">
                  <c:v>-0.00868382280373314</c:v>
                </c:pt>
                <c:pt idx="188">
                  <c:v>0.00515357267382299</c:v>
                </c:pt>
                <c:pt idx="189">
                  <c:v>-0.00556438256552027</c:v>
                </c:pt>
                <c:pt idx="190">
                  <c:v>0.00696126625318793</c:v>
                </c:pt>
                <c:pt idx="191">
                  <c:v>0.0133636273199986</c:v>
                </c:pt>
                <c:pt idx="192">
                  <c:v>-0.000644455393814525</c:v>
                </c:pt>
                <c:pt idx="193">
                  <c:v>0.00445324345169684</c:v>
                </c:pt>
                <c:pt idx="194">
                  <c:v>-0.00175030751843153</c:v>
                </c:pt>
                <c:pt idx="195">
                  <c:v>0.00139930138446331</c:v>
                </c:pt>
                <c:pt idx="196">
                  <c:v>0.00210787516484512</c:v>
                </c:pt>
                <c:pt idx="197">
                  <c:v>0.0107890417343039</c:v>
                </c:pt>
                <c:pt idx="198">
                  <c:v>0.0160279721047765</c:v>
                </c:pt>
                <c:pt idx="199">
                  <c:v>0.0157686329974487</c:v>
                </c:pt>
                <c:pt idx="200">
                  <c:v>0.00966737560852504</c:v>
                </c:pt>
                <c:pt idx="201">
                  <c:v>0.0201799933977611</c:v>
                </c:pt>
                <c:pt idx="202">
                  <c:v>0.0131850308486054</c:v>
                </c:pt>
                <c:pt idx="203">
                  <c:v>0.00747759862423258</c:v>
                </c:pt>
                <c:pt idx="204">
                  <c:v>0.0168741317094954</c:v>
                </c:pt>
                <c:pt idx="205">
                  <c:v>0.00948384559783033</c:v>
                </c:pt>
                <c:pt idx="206">
                  <c:v>0.00404492269776035</c:v>
                </c:pt>
                <c:pt idx="207">
                  <c:v>-0.0038808375137247</c:v>
                </c:pt>
                <c:pt idx="208">
                  <c:v>-0.00911956461769669</c:v>
                </c:pt>
                <c:pt idx="209">
                  <c:v>0.000306932848961772</c:v>
                </c:pt>
                <c:pt idx="210">
                  <c:v>-0.00283278715570656</c:v>
                </c:pt>
                <c:pt idx="211">
                  <c:v>0.00210787516484512</c:v>
                </c:pt>
                <c:pt idx="212">
                  <c:v>0.00150091207512659</c:v>
                </c:pt>
                <c:pt idx="213">
                  <c:v>0.00609545221883945</c:v>
                </c:pt>
                <c:pt idx="214">
                  <c:v>0.00264773129000684</c:v>
                </c:pt>
                <c:pt idx="215">
                  <c:v>0.0114046835616595</c:v>
                </c:pt>
                <c:pt idx="216">
                  <c:v>0.0145444035663278</c:v>
                </c:pt>
                <c:pt idx="217">
                  <c:v>0.00251510489655438</c:v>
                </c:pt>
                <c:pt idx="218">
                  <c:v>0.00979742235414171</c:v>
                </c:pt>
                <c:pt idx="219">
                  <c:v>0.017199821618231</c:v>
                </c:pt>
                <c:pt idx="220">
                  <c:v>0.0269538737513768</c:v>
                </c:pt>
                <c:pt idx="221">
                  <c:v>0.0212656542419296</c:v>
                </c:pt>
                <c:pt idx="222">
                  <c:v>0.0196440684015151</c:v>
                </c:pt>
                <c:pt idx="223">
                  <c:v>0.0146382102535121</c:v>
                </c:pt>
                <c:pt idx="224">
                  <c:v>0.0251508336152248</c:v>
                </c:pt>
                <c:pt idx="225">
                  <c:v>0.0270632329374463</c:v>
                </c:pt>
                <c:pt idx="226">
                  <c:v>0.0401953861748767</c:v>
                </c:pt>
                <c:pt idx="227">
                  <c:v>0.0219934294433122</c:v>
                </c:pt>
                <c:pt idx="228">
                  <c:v>0.0119601866910335</c:v>
                </c:pt>
                <c:pt idx="229">
                  <c:v>0.00756366586608781</c:v>
                </c:pt>
                <c:pt idx="230">
                  <c:v>0.008878520153627</c:v>
                </c:pt>
                <c:pt idx="231">
                  <c:v>0.0267260579279505</c:v>
                </c:pt>
                <c:pt idx="232">
                  <c:v>0.0278937164320769</c:v>
                </c:pt>
                <c:pt idx="233">
                  <c:v>0.0391491468451948</c:v>
                </c:pt>
                <c:pt idx="234">
                  <c:v>0.0412804462943175</c:v>
                </c:pt>
                <c:pt idx="235">
                  <c:v>0.0478429813688734</c:v>
                </c:pt>
                <c:pt idx="236">
                  <c:v>0.0536340156959323</c:v>
                </c:pt>
                <c:pt idx="237">
                  <c:v>0.0373411182515761</c:v>
                </c:pt>
                <c:pt idx="238">
                  <c:v>0.0288678138559621</c:v>
                </c:pt>
                <c:pt idx="239">
                  <c:v>0.0262847927895056</c:v>
                </c:pt>
                <c:pt idx="240">
                  <c:v>0.0253493927228909</c:v>
                </c:pt>
                <c:pt idx="241">
                  <c:v>0.0176742965752563</c:v>
                </c:pt>
                <c:pt idx="242">
                  <c:v>0.0162335920615062</c:v>
                </c:pt>
                <c:pt idx="243">
                  <c:v>0.0212929110858822</c:v>
                </c:pt>
                <c:pt idx="244">
                  <c:v>0.0201303150836605</c:v>
                </c:pt>
                <c:pt idx="245">
                  <c:v>0.0145444035663278</c:v>
                </c:pt>
                <c:pt idx="246">
                  <c:v>0.016953465360622</c:v>
                </c:pt>
                <c:pt idx="247">
                  <c:v>0.00554455411774146</c:v>
                </c:pt>
                <c:pt idx="248">
                  <c:v>-0.00286068379370086</c:v>
                </c:pt>
                <c:pt idx="249">
                  <c:v>-0.0186692318890547</c:v>
                </c:pt>
                <c:pt idx="250">
                  <c:v>-0.0128697730252609</c:v>
                </c:pt>
                <c:pt idx="251">
                  <c:v>-0.0201412561042815</c:v>
                </c:pt>
                <c:pt idx="252">
                  <c:v>-0.0128697730252609</c:v>
                </c:pt>
                <c:pt idx="253">
                  <c:v>-0.00946747990014973</c:v>
                </c:pt>
                <c:pt idx="254">
                  <c:v>-0.00444099920469743</c:v>
                </c:pt>
                <c:pt idx="255">
                  <c:v>-0.00268362833999358</c:v>
                </c:pt>
                <c:pt idx="256">
                  <c:v>-0.00660313111828881</c:v>
                </c:pt>
                <c:pt idx="257">
                  <c:v>0.00394440540350693</c:v>
                </c:pt>
                <c:pt idx="258">
                  <c:v>-0.00737086878969872</c:v>
                </c:pt>
                <c:pt idx="259">
                  <c:v>-0.000762455464509592</c:v>
                </c:pt>
                <c:pt idx="260">
                  <c:v>-0.0228802607181295</c:v>
                </c:pt>
                <c:pt idx="261">
                  <c:v>-0.0132705778635653</c:v>
                </c:pt>
                <c:pt idx="262">
                  <c:v>-0.0176594065232978</c:v>
                </c:pt>
                <c:pt idx="263">
                  <c:v>-0.0166312334673817</c:v>
                </c:pt>
                <c:pt idx="264">
                  <c:v>-0.0183994038859696</c:v>
                </c:pt>
                <c:pt idx="265">
                  <c:v>-0.0166312334673817</c:v>
                </c:pt>
                <c:pt idx="266">
                  <c:v>-0.0221765397111246</c:v>
                </c:pt>
                <c:pt idx="267">
                  <c:v>-0.0244139152058151</c:v>
                </c:pt>
                <c:pt idx="268">
                  <c:v>-0.0488291261341622</c:v>
                </c:pt>
                <c:pt idx="269">
                  <c:v>-0.073498247454614</c:v>
                </c:pt>
                <c:pt idx="270">
                  <c:v>-0.113738112958623</c:v>
                </c:pt>
                <c:pt idx="271">
                  <c:v>-0.145853496268677</c:v>
                </c:pt>
                <c:pt idx="272">
                  <c:v>-0.149418562433174</c:v>
                </c:pt>
                <c:pt idx="273">
                  <c:v>-0.139717066645296</c:v>
                </c:pt>
                <c:pt idx="274">
                  <c:v>-0.108904515502757</c:v>
                </c:pt>
                <c:pt idx="275">
                  <c:v>-0.103327070320248</c:v>
                </c:pt>
                <c:pt idx="276">
                  <c:v>-0.106805334696572</c:v>
                </c:pt>
                <c:pt idx="277">
                  <c:v>-0.106122971122336</c:v>
                </c:pt>
                <c:pt idx="278">
                  <c:v>-0.105438307526271</c:v>
                </c:pt>
                <c:pt idx="279">
                  <c:v>-0.110993793020986</c:v>
                </c:pt>
                <c:pt idx="280">
                  <c:v>-0.101260616553778</c:v>
                </c:pt>
                <c:pt idx="281">
                  <c:v>-0.0890353578332812</c:v>
                </c:pt>
                <c:pt idx="282">
                  <c:v>-0.0643389304696731</c:v>
                </c:pt>
                <c:pt idx="283">
                  <c:v>-0.0897232367547502</c:v>
                </c:pt>
                <c:pt idx="284">
                  <c:v>-0.0951772370149379</c:v>
                </c:pt>
                <c:pt idx="285">
                  <c:v>-0.0844421464937728</c:v>
                </c:pt>
                <c:pt idx="286">
                  <c:v>-0.110884898430931</c:v>
                </c:pt>
                <c:pt idx="287">
                  <c:v>-0.115796524217674</c:v>
                </c:pt>
                <c:pt idx="288">
                  <c:v>-0.117706570972761</c:v>
                </c:pt>
                <c:pt idx="289">
                  <c:v>-0.126478756813752</c:v>
                </c:pt>
                <c:pt idx="290">
                  <c:v>-0.148527878338816</c:v>
                </c:pt>
                <c:pt idx="291">
                  <c:v>-0.161643160895601</c:v>
                </c:pt>
                <c:pt idx="292">
                  <c:v>-0.144979960898785</c:v>
                </c:pt>
                <c:pt idx="293">
                  <c:v>-0.101603674844569</c:v>
                </c:pt>
                <c:pt idx="294">
                  <c:v>-0.109038653332088</c:v>
                </c:pt>
                <c:pt idx="295">
                  <c:v>-0.0874951714723764</c:v>
                </c:pt>
                <c:pt idx="296">
                  <c:v>-0.0551107429524187</c:v>
                </c:pt>
                <c:pt idx="297">
                  <c:v>-0.0246841168567267</c:v>
                </c:pt>
                <c:pt idx="298">
                  <c:v>-0.0476269240312161</c:v>
                </c:pt>
                <c:pt idx="299">
                  <c:v>-0.0382117968322202</c:v>
                </c:pt>
                <c:pt idx="300">
                  <c:v>-0.00949381563954432</c:v>
                </c:pt>
                <c:pt idx="301">
                  <c:v>-0.0347456269935922</c:v>
                </c:pt>
                <c:pt idx="302">
                  <c:v>-0.0194057440050477</c:v>
                </c:pt>
                <c:pt idx="303">
                  <c:v>-0.0560924172817758</c:v>
                </c:pt>
                <c:pt idx="304">
                  <c:v>-0.038871121316733</c:v>
                </c:pt>
                <c:pt idx="305">
                  <c:v>-0.0212157922345062</c:v>
                </c:pt>
                <c:pt idx="306">
                  <c:v>-0.00240871101727436</c:v>
                </c:pt>
                <c:pt idx="307">
                  <c:v>-0.0170797817887367</c:v>
                </c:pt>
                <c:pt idx="308">
                  <c:v>-0.0270779559362477</c:v>
                </c:pt>
                <c:pt idx="309">
                  <c:v>-0.00194207507174049</c:v>
                </c:pt>
                <c:pt idx="310">
                  <c:v>-0.00666566178874195</c:v>
                </c:pt>
                <c:pt idx="311">
                  <c:v>-0.018026253535405</c:v>
                </c:pt>
                <c:pt idx="312">
                  <c:v>-0.0488069883998525</c:v>
                </c:pt>
                <c:pt idx="313">
                  <c:v>-0.0581189781789</c:v>
                </c:pt>
                <c:pt idx="314">
                  <c:v>-0.0592711029694586</c:v>
                </c:pt>
                <c:pt idx="315">
                  <c:v>-0.0248933305505812</c:v>
                </c:pt>
                <c:pt idx="316">
                  <c:v>0.00666752934521319</c:v>
                </c:pt>
                <c:pt idx="317">
                  <c:v>-0.0169283017343167</c:v>
                </c:pt>
                <c:pt idx="318">
                  <c:v>-0.0370054227401724</c:v>
                </c:pt>
                <c:pt idx="319">
                  <c:v>-0.0404114868057128</c:v>
                </c:pt>
                <c:pt idx="320">
                  <c:v>-0.0604739259018725</c:v>
                </c:pt>
                <c:pt idx="321">
                  <c:v>-0.0286624409938669</c:v>
                </c:pt>
                <c:pt idx="322">
                  <c:v>0.0226183632394115</c:v>
                </c:pt>
                <c:pt idx="323">
                  <c:v>-0.0057289931650919</c:v>
                </c:pt>
                <c:pt idx="324">
                  <c:v>-0.00422634427405821</c:v>
                </c:pt>
                <c:pt idx="325">
                  <c:v>-0.0130361579525564</c:v>
                </c:pt>
                <c:pt idx="326">
                  <c:v>-0.0251060550284086</c:v>
                </c:pt>
                <c:pt idx="327">
                  <c:v>-0.0257393941209578</c:v>
                </c:pt>
                <c:pt idx="328">
                  <c:v>0.0212443696669062</c:v>
                </c:pt>
                <c:pt idx="329">
                  <c:v>0.0217600515275267</c:v>
                </c:pt>
                <c:pt idx="330">
                  <c:v>0.0262680213256274</c:v>
                </c:pt>
                <c:pt idx="331">
                  <c:v>0.00930479074146006</c:v>
                </c:pt>
                <c:pt idx="332">
                  <c:v>0.00725820236171959</c:v>
                </c:pt>
                <c:pt idx="333">
                  <c:v>0.013293970407986</c:v>
                </c:pt>
                <c:pt idx="334">
                  <c:v>0.000543130087192978</c:v>
                </c:pt>
                <c:pt idx="335">
                  <c:v>0.0160246929744536</c:v>
                </c:pt>
                <c:pt idx="336">
                  <c:v>0.0520645697526349</c:v>
                </c:pt>
                <c:pt idx="337">
                  <c:v>0.0526726157509927</c:v>
                </c:pt>
                <c:pt idx="338">
                  <c:v>0.0229626906270557</c:v>
                </c:pt>
                <c:pt idx="339">
                  <c:v>0.0263999280972573</c:v>
                </c:pt>
                <c:pt idx="340">
                  <c:v>0.0227471524367502</c:v>
                </c:pt>
                <c:pt idx="341">
                  <c:v>0.0324576518965856</c:v>
                </c:pt>
                <c:pt idx="342">
                  <c:v>0.0205672517973738</c:v>
                </c:pt>
                <c:pt idx="343">
                  <c:v>0.0248460015642147</c:v>
                </c:pt>
                <c:pt idx="344">
                  <c:v>0.00495147527920991</c:v>
                </c:pt>
                <c:pt idx="345">
                  <c:v>-0.0310557538257399</c:v>
                </c:pt>
                <c:pt idx="346">
                  <c:v>-0.0588426984974557</c:v>
                </c:pt>
                <c:pt idx="347">
                  <c:v>-0.035146825982153</c:v>
                </c:pt>
                <c:pt idx="348">
                  <c:v>-0.0462916485089746</c:v>
                </c:pt>
                <c:pt idx="349">
                  <c:v>-0.0610149384890119</c:v>
                </c:pt>
                <c:pt idx="350">
                  <c:v>-0.063943078471981</c:v>
                </c:pt>
                <c:pt idx="351">
                  <c:v>-0.0230733584069682</c:v>
                </c:pt>
                <c:pt idx="352">
                  <c:v>-0.0281882621871468</c:v>
                </c:pt>
                <c:pt idx="353">
                  <c:v>-0.0183359657441358</c:v>
                </c:pt>
                <c:pt idx="354">
                  <c:v>-0.0579305232459193</c:v>
                </c:pt>
                <c:pt idx="355">
                  <c:v>-0.0326090084618427</c:v>
                </c:pt>
                <c:pt idx="356">
                  <c:v>-0.0359590953471249</c:v>
                </c:pt>
                <c:pt idx="357">
                  <c:v>-0.0464840920200951</c:v>
                </c:pt>
                <c:pt idx="358">
                  <c:v>-0.0522263612476026</c:v>
                </c:pt>
                <c:pt idx="359">
                  <c:v>-0.0344667952907898</c:v>
                </c:pt>
                <c:pt idx="360">
                  <c:v>-0.039698559732523</c:v>
                </c:pt>
                <c:pt idx="361">
                  <c:v>-0.0223780464182521</c:v>
                </c:pt>
                <c:pt idx="362">
                  <c:v>-0.0156890582674549</c:v>
                </c:pt>
                <c:pt idx="363">
                  <c:v>-0.0239039758156165</c:v>
                </c:pt>
                <c:pt idx="364">
                  <c:v>-0.0049022167429813</c:v>
                </c:pt>
                <c:pt idx="365">
                  <c:v>-0.0069494454861676</c:v>
                </c:pt>
                <c:pt idx="366">
                  <c:v>0.000349591836547702</c:v>
                </c:pt>
                <c:pt idx="367">
                  <c:v>-0.0296523295050104</c:v>
                </c:pt>
                <c:pt idx="368">
                  <c:v>-0.010783744820217</c:v>
                </c:pt>
                <c:pt idx="369">
                  <c:v>-0.00991769717511825</c:v>
                </c:pt>
                <c:pt idx="370">
                  <c:v>-0.0439712693401972</c:v>
                </c:pt>
                <c:pt idx="371">
                  <c:v>-0.0417913687008209</c:v>
                </c:pt>
                <c:pt idx="372">
                  <c:v>-0.0444016826636764</c:v>
                </c:pt>
                <c:pt idx="373">
                  <c:v>-0.0511748938175724</c:v>
                </c:pt>
                <c:pt idx="374">
                  <c:v>-0.0103532497381185</c:v>
                </c:pt>
                <c:pt idx="375">
                  <c:v>-0.0289146404888632</c:v>
                </c:pt>
                <c:pt idx="376">
                  <c:v>-0.028553991121596</c:v>
                </c:pt>
                <c:pt idx="377">
                  <c:v>-0.0411500071353226</c:v>
                </c:pt>
                <c:pt idx="378">
                  <c:v>-0.029290503237589</c:v>
                </c:pt>
                <c:pt idx="379">
                  <c:v>-0.0437728345084185</c:v>
                </c:pt>
                <c:pt idx="380">
                  <c:v>-0.0455601094675302</c:v>
                </c:pt>
                <c:pt idx="381">
                  <c:v>-0.0612175150067786</c:v>
                </c:pt>
                <c:pt idx="382">
                  <c:v>-0.0234429827555109</c:v>
                </c:pt>
                <c:pt idx="383">
                  <c:v>-0.032801567028347</c:v>
                </c:pt>
                <c:pt idx="384">
                  <c:v>-0.0433671019915973</c:v>
                </c:pt>
                <c:pt idx="385">
                  <c:v>-0.0323862581875245</c:v>
                </c:pt>
                <c:pt idx="386">
                  <c:v>-0.0312599465670109</c:v>
                </c:pt>
                <c:pt idx="387">
                  <c:v>-0.041660386357397</c:v>
                </c:pt>
                <c:pt idx="388">
                  <c:v>-0.0801027307758586</c:v>
                </c:pt>
                <c:pt idx="389">
                  <c:v>-0.0770722077509704</c:v>
                </c:pt>
                <c:pt idx="390">
                  <c:v>-0.0874951714723764</c:v>
                </c:pt>
                <c:pt idx="391">
                  <c:v>-0.0775644619855438</c:v>
                </c:pt>
                <c:pt idx="392">
                  <c:v>-0.0833800968955103</c:v>
                </c:pt>
                <c:pt idx="393">
                  <c:v>-0.0799535535297746</c:v>
                </c:pt>
                <c:pt idx="394">
                  <c:v>-0.0752764158595296</c:v>
                </c:pt>
                <c:pt idx="395">
                  <c:v>-0.0847117403008948</c:v>
                </c:pt>
                <c:pt idx="396">
                  <c:v>-0.0797225274895332</c:v>
                </c:pt>
                <c:pt idx="397">
                  <c:v>-0.0891243798366252</c:v>
                </c:pt>
                <c:pt idx="398">
                  <c:v>-0.0936255545277253</c:v>
                </c:pt>
                <c:pt idx="399">
                  <c:v>-0.0752764158595296</c:v>
                </c:pt>
                <c:pt idx="400">
                  <c:v>-0.0708220279984735</c:v>
                </c:pt>
                <c:pt idx="401">
                  <c:v>-0.0916807029223543</c:v>
                </c:pt>
                <c:pt idx="402">
                  <c:v>-0.0712428560627822</c:v>
                </c:pt>
                <c:pt idx="403">
                  <c:v>-0.0760795362110329</c:v>
                </c:pt>
                <c:pt idx="404">
                  <c:v>-0.0809658967169717</c:v>
                </c:pt>
                <c:pt idx="405">
                  <c:v>-0.0446783271402245</c:v>
                </c:pt>
                <c:pt idx="406">
                  <c:v>-0.0408566609660044</c:v>
                </c:pt>
                <c:pt idx="407">
                  <c:v>-0.0368588230577504</c:v>
                </c:pt>
                <c:pt idx="408">
                  <c:v>-0.0430732753648941</c:v>
                </c:pt>
                <c:pt idx="409">
                  <c:v>-0.0347144448460765</c:v>
                </c:pt>
                <c:pt idx="410">
                  <c:v>-0.0472246529811668</c:v>
                </c:pt>
                <c:pt idx="411">
                  <c:v>-0.0417567274714896</c:v>
                </c:pt>
                <c:pt idx="412">
                  <c:v>-0.0752764158595296</c:v>
                </c:pt>
                <c:pt idx="413">
                  <c:v>-0.0756949656065196</c:v>
                </c:pt>
                <c:pt idx="414">
                  <c:v>-0.0622618660932383</c:v>
                </c:pt>
                <c:pt idx="415">
                  <c:v>-0.061772842082811</c:v>
                </c:pt>
                <c:pt idx="416">
                  <c:v>-0.0579111587541563</c:v>
                </c:pt>
                <c:pt idx="417">
                  <c:v>-0.0640984967194678</c:v>
                </c:pt>
                <c:pt idx="418">
                  <c:v>-0.0612653773834575</c:v>
                </c:pt>
                <c:pt idx="419">
                  <c:v>-0.0564681790171093</c:v>
                </c:pt>
                <c:pt idx="420">
                  <c:v>-0.0447854117485447</c:v>
                </c:pt>
                <c:pt idx="421">
                  <c:v>-0.0514523600530587</c:v>
                </c:pt>
                <c:pt idx="422">
                  <c:v>-0.0414415457117263</c:v>
                </c:pt>
                <c:pt idx="423">
                  <c:v>-0.0380769101875096</c:v>
                </c:pt>
                <c:pt idx="424">
                  <c:v>-0.0452971581609969</c:v>
                </c:pt>
                <c:pt idx="425">
                  <c:v>-0.0313322057455672</c:v>
                </c:pt>
                <c:pt idx="426">
                  <c:v>-0.0417679355158018</c:v>
                </c:pt>
                <c:pt idx="427">
                  <c:v>-0.03902926856248</c:v>
                </c:pt>
                <c:pt idx="428">
                  <c:v>-0.0411947436178162</c:v>
                </c:pt>
                <c:pt idx="429">
                  <c:v>-0.0130708485825108</c:v>
                </c:pt>
                <c:pt idx="430">
                  <c:v>-0.000747482550128353</c:v>
                </c:pt>
                <c:pt idx="431">
                  <c:v>-0.000630135627945449</c:v>
                </c:pt>
                <c:pt idx="432">
                  <c:v>-0.0189091376510282</c:v>
                </c:pt>
                <c:pt idx="433">
                  <c:v>-0.0294540508276446</c:v>
                </c:pt>
                <c:pt idx="434">
                  <c:v>-0.0200884212411578</c:v>
                </c:pt>
                <c:pt idx="435">
                  <c:v>-0.0431160588777795</c:v>
                </c:pt>
                <c:pt idx="436">
                  <c:v>-0.0478225920024791</c:v>
                </c:pt>
                <c:pt idx="437">
                  <c:v>-0.0237909529400344</c:v>
                </c:pt>
                <c:pt idx="438">
                  <c:v>-0.0300639862777832</c:v>
                </c:pt>
                <c:pt idx="439">
                  <c:v>-0.0363867229259451</c:v>
                </c:pt>
                <c:pt idx="440">
                  <c:v>-0.035539647572941</c:v>
                </c:pt>
                <c:pt idx="441">
                  <c:v>-0.0587516625346698</c:v>
                </c:pt>
                <c:pt idx="442">
                  <c:v>-0.0483890192518439</c:v>
                </c:pt>
                <c:pt idx="443">
                  <c:v>-0.0483890192518439</c:v>
                </c:pt>
                <c:pt idx="444">
                  <c:v>-0.0404089609185672</c:v>
                </c:pt>
                <c:pt idx="445">
                  <c:v>-0.0222172674916115</c:v>
                </c:pt>
                <c:pt idx="446">
                  <c:v>-0.021762934407211</c:v>
                </c:pt>
                <c:pt idx="447">
                  <c:v>0.00175077511933708</c:v>
                </c:pt>
                <c:pt idx="448">
                  <c:v>-0.0157342774509797</c:v>
                </c:pt>
                <c:pt idx="449">
                  <c:v>-0.0227765600763927</c:v>
                </c:pt>
                <c:pt idx="450">
                  <c:v>-0.00641622071584713</c:v>
                </c:pt>
                <c:pt idx="451">
                  <c:v>-0.0234045660529665</c:v>
                </c:pt>
                <c:pt idx="452">
                  <c:v>-0.0188391833774197</c:v>
                </c:pt>
                <c:pt idx="453">
                  <c:v>0.00132869469171482</c:v>
                </c:pt>
                <c:pt idx="454">
                  <c:v>-0.021140722487015</c:v>
                </c:pt>
                <c:pt idx="455">
                  <c:v>-0.0166411077742827</c:v>
                </c:pt>
                <c:pt idx="456">
                  <c:v>-0.0085624163064697</c:v>
                </c:pt>
                <c:pt idx="457">
                  <c:v>-0.0040987328186235</c:v>
                </c:pt>
                <c:pt idx="458">
                  <c:v>-0.0111453957989145</c:v>
                </c:pt>
                <c:pt idx="459">
                  <c:v>-0.0102695595889388</c:v>
                </c:pt>
                <c:pt idx="460">
                  <c:v>-0.00582723885561265</c:v>
                </c:pt>
                <c:pt idx="461">
                  <c:v>-0.0121530844371982</c:v>
                </c:pt>
                <c:pt idx="462">
                  <c:v>-0.022202222865296</c:v>
                </c:pt>
                <c:pt idx="463">
                  <c:v>-0.0213090576541068</c:v>
                </c:pt>
                <c:pt idx="464">
                  <c:v>-0.0196215024691826</c:v>
                </c:pt>
                <c:pt idx="465">
                  <c:v>-0.0270016097668053</c:v>
                </c:pt>
                <c:pt idx="466">
                  <c:v>-0.0205296411191993</c:v>
                </c:pt>
                <c:pt idx="467">
                  <c:v>-0.0159517735802206</c:v>
                </c:pt>
                <c:pt idx="468">
                  <c:v>-0.00865247109860956</c:v>
                </c:pt>
                <c:pt idx="469">
                  <c:v>-0.0279786026499771</c:v>
                </c:pt>
                <c:pt idx="470">
                  <c:v>-0.0159189178796781</c:v>
                </c:pt>
                <c:pt idx="471">
                  <c:v>-0.0196811662302139</c:v>
                </c:pt>
                <c:pt idx="472">
                  <c:v>-0.0252704714574055</c:v>
                </c:pt>
                <c:pt idx="473">
                  <c:v>-0.0309525725420965</c:v>
                </c:pt>
                <c:pt idx="474">
                  <c:v>-0.0196849045583125</c:v>
                </c:pt>
                <c:pt idx="475">
                  <c:v>-0.0176001570864752</c:v>
                </c:pt>
                <c:pt idx="476">
                  <c:v>-0.0176001570864752</c:v>
                </c:pt>
                <c:pt idx="477">
                  <c:v>-0.0148708298005351</c:v>
                </c:pt>
                <c:pt idx="478">
                  <c:v>-0.0168210073102371</c:v>
                </c:pt>
                <c:pt idx="479">
                  <c:v>-0.0242680232534411</c:v>
                </c:pt>
                <c:pt idx="480">
                  <c:v>-0.0232449579717509</c:v>
                </c:pt>
                <c:pt idx="481">
                  <c:v>-0.0240707285583053</c:v>
                </c:pt>
                <c:pt idx="482">
                  <c:v>-0.0410175963308177</c:v>
                </c:pt>
                <c:pt idx="483">
                  <c:v>-0.0487058653000929</c:v>
                </c:pt>
                <c:pt idx="484">
                  <c:v>-0.0634710472399345</c:v>
                </c:pt>
                <c:pt idx="485">
                  <c:v>-0.0756202837114603</c:v>
                </c:pt>
                <c:pt idx="486">
                  <c:v>-0.0587971219726064</c:v>
                </c:pt>
                <c:pt idx="487">
                  <c:v>-0.0799934786827441</c:v>
                </c:pt>
                <c:pt idx="488">
                  <c:v>-0.0969002495382529</c:v>
                </c:pt>
                <c:pt idx="489">
                  <c:v>-0.0784017297483253</c:v>
                </c:pt>
                <c:pt idx="490">
                  <c:v>-0.0832514002582725</c:v>
                </c:pt>
                <c:pt idx="491">
                  <c:v>-0.0865318558315753</c:v>
                </c:pt>
                <c:pt idx="492">
                  <c:v>-0.105908142132533</c:v>
                </c:pt>
                <c:pt idx="493">
                  <c:v>-0.0849738597300931</c:v>
                </c:pt>
                <c:pt idx="494">
                  <c:v>-0.0765631987935107</c:v>
                </c:pt>
                <c:pt idx="495">
                  <c:v>-0.0950942356704463</c:v>
                </c:pt>
                <c:pt idx="496">
                  <c:v>-0.0856341202873194</c:v>
                </c:pt>
                <c:pt idx="497">
                  <c:v>-0.115922864115944</c:v>
                </c:pt>
                <c:pt idx="498">
                  <c:v>-0.110357357168475</c:v>
                </c:pt>
                <c:pt idx="499">
                  <c:v>-0.0940256157213612</c:v>
                </c:pt>
                <c:pt idx="500">
                  <c:v>-0.100543039264392</c:v>
                </c:pt>
                <c:pt idx="501">
                  <c:v>-0.101234380601873</c:v>
                </c:pt>
                <c:pt idx="502">
                  <c:v>-0.11360567240442</c:v>
                </c:pt>
                <c:pt idx="503">
                  <c:v>-0.101900392343682</c:v>
                </c:pt>
                <c:pt idx="504">
                  <c:v>-0.105990377595207</c:v>
                </c:pt>
                <c:pt idx="505">
                  <c:v>-0.103479687754893</c:v>
                </c:pt>
                <c:pt idx="506">
                  <c:v>-0.115378906841952</c:v>
                </c:pt>
                <c:pt idx="507">
                  <c:v>-0.116464278393599</c:v>
                </c:pt>
                <c:pt idx="508">
                  <c:v>-0.100543039264392</c:v>
                </c:pt>
                <c:pt idx="509">
                  <c:v>-0.100359282414081</c:v>
                </c:pt>
                <c:pt idx="510">
                  <c:v>-0.100048351139111</c:v>
                </c:pt>
                <c:pt idx="511">
                  <c:v>-0.11147156084988</c:v>
                </c:pt>
                <c:pt idx="512">
                  <c:v>-0.11386941139112</c:v>
                </c:pt>
                <c:pt idx="513">
                  <c:v>-0.119197696099374</c:v>
                </c:pt>
                <c:pt idx="514">
                  <c:v>-0.0925961897696963</c:v>
                </c:pt>
                <c:pt idx="515">
                  <c:v>-0.0819485603688994</c:v>
                </c:pt>
                <c:pt idx="516">
                  <c:v>-0.0968589140729445</c:v>
                </c:pt>
                <c:pt idx="517">
                  <c:v>-0.105088858528855</c:v>
                </c:pt>
                <c:pt idx="518">
                  <c:v>-0.0790064533991703</c:v>
                </c:pt>
                <c:pt idx="519">
                  <c:v>-0.0847271489379313</c:v>
                </c:pt>
                <c:pt idx="520">
                  <c:v>-0.066258081646394</c:v>
                </c:pt>
                <c:pt idx="521">
                  <c:v>-0.0922335680496555</c:v>
                </c:pt>
                <c:pt idx="522">
                  <c:v>-0.0715818716002285</c:v>
                </c:pt>
                <c:pt idx="523">
                  <c:v>-0.0905744409399229</c:v>
                </c:pt>
                <c:pt idx="524">
                  <c:v>-0.0938876291145281</c:v>
                </c:pt>
                <c:pt idx="525">
                  <c:v>-0.0744387178053518</c:v>
                </c:pt>
                <c:pt idx="526">
                  <c:v>-0.0813572806653351</c:v>
                </c:pt>
                <c:pt idx="527">
                  <c:v>-0.0836820164972831</c:v>
                </c:pt>
                <c:pt idx="528">
                  <c:v>-0.0728397376094962</c:v>
                </c:pt>
                <c:pt idx="529">
                  <c:v>-0.0412266283611569</c:v>
                </c:pt>
                <c:pt idx="530">
                  <c:v>-0.0530558712942142</c:v>
                </c:pt>
                <c:pt idx="531">
                  <c:v>-0.0450659948836014</c:v>
                </c:pt>
                <c:pt idx="532">
                  <c:v>-0.038769914046739</c:v>
                </c:pt>
                <c:pt idx="533">
                  <c:v>-0.0256531672828366</c:v>
                </c:pt>
                <c:pt idx="534">
                  <c:v>-0.0017967696071981</c:v>
                </c:pt>
                <c:pt idx="535">
                  <c:v>-0.0237909529400344</c:v>
                </c:pt>
                <c:pt idx="536">
                  <c:v>-0.0184087157779098</c:v>
                </c:pt>
                <c:pt idx="537">
                  <c:v>-0.00915204077929044</c:v>
                </c:pt>
                <c:pt idx="538">
                  <c:v>-0.00694008287951941</c:v>
                </c:pt>
                <c:pt idx="539">
                  <c:v>-0.0178520805428288</c:v>
                </c:pt>
                <c:pt idx="540">
                  <c:v>-0.0237909529400344</c:v>
                </c:pt>
                <c:pt idx="541">
                  <c:v>-0.0172474658638269</c:v>
                </c:pt>
                <c:pt idx="542">
                  <c:v>-0.00157768129938862</c:v>
                </c:pt>
                <c:pt idx="543">
                  <c:v>0.0107014039812112</c:v>
                </c:pt>
                <c:pt idx="544">
                  <c:v>-0.0039123721827865</c:v>
                </c:pt>
                <c:pt idx="545">
                  <c:v>0.00645595765775653</c:v>
                </c:pt>
                <c:pt idx="546">
                  <c:v>0.0111939287762448</c:v>
                </c:pt>
                <c:pt idx="547">
                  <c:v>-0.000373447850666508</c:v>
                </c:pt>
                <c:pt idx="548">
                  <c:v>0.00881976320291144</c:v>
                </c:pt>
                <c:pt idx="549">
                  <c:v>0.0102606372924976</c:v>
                </c:pt>
                <c:pt idx="550">
                  <c:v>0.00350823244386955</c:v>
                </c:pt>
                <c:pt idx="551">
                  <c:v>-0.0133747014675007</c:v>
                </c:pt>
                <c:pt idx="552">
                  <c:v>-0.00544088846224167</c:v>
                </c:pt>
                <c:pt idx="553">
                  <c:v>0.0031372276675885</c:v>
                </c:pt>
                <c:pt idx="554">
                  <c:v>-0.0185443108282817</c:v>
                </c:pt>
                <c:pt idx="555">
                  <c:v>-0.0154209796582867</c:v>
                </c:pt>
                <c:pt idx="556">
                  <c:v>-0.0298610028969719</c:v>
                </c:pt>
                <c:pt idx="557">
                  <c:v>-0.0378565411054073</c:v>
                </c:pt>
                <c:pt idx="558">
                  <c:v>-0.0116731080715686</c:v>
                </c:pt>
                <c:pt idx="559">
                  <c:v>-0.0196045027297824</c:v>
                </c:pt>
                <c:pt idx="560">
                  <c:v>-0.0164525602653978</c:v>
                </c:pt>
                <c:pt idx="561">
                  <c:v>-0.0179763434863744</c:v>
                </c:pt>
                <c:pt idx="562">
                  <c:v>-0.0309659366457282</c:v>
                </c:pt>
                <c:pt idx="563">
                  <c:v>-0.0225221428438029</c:v>
                </c:pt>
                <c:pt idx="564">
                  <c:v>-0.0222038303685954</c:v>
                </c:pt>
                <c:pt idx="565">
                  <c:v>-0.0160248804463086</c:v>
                </c:pt>
                <c:pt idx="566">
                  <c:v>-0.0285244710457526</c:v>
                </c:pt>
                <c:pt idx="567">
                  <c:v>-0.049590609943138</c:v>
                </c:pt>
                <c:pt idx="568">
                  <c:v>-0.0476699856274205</c:v>
                </c:pt>
                <c:pt idx="569">
                  <c:v>-0.0396529158160348</c:v>
                </c:pt>
                <c:pt idx="570">
                  <c:v>-0.0465245248029245</c:v>
                </c:pt>
                <c:pt idx="571">
                  <c:v>-0.0427248501613224</c:v>
                </c:pt>
                <c:pt idx="572">
                  <c:v>-0.0292111309946001</c:v>
                </c:pt>
                <c:pt idx="573">
                  <c:v>-0.0340221059812018</c:v>
                </c:pt>
                <c:pt idx="574">
                  <c:v>-0.049590609943138</c:v>
                </c:pt>
                <c:pt idx="575">
                  <c:v>-0.0530448448112253</c:v>
                </c:pt>
                <c:pt idx="576">
                  <c:v>-0.0320580299950039</c:v>
                </c:pt>
                <c:pt idx="577">
                  <c:v>-0.0353446824726866</c:v>
                </c:pt>
                <c:pt idx="578">
                  <c:v>-0.0376779434146552</c:v>
                </c:pt>
                <c:pt idx="579">
                  <c:v>-0.0373428714715711</c:v>
                </c:pt>
                <c:pt idx="580">
                  <c:v>-0.032693018218727</c:v>
                </c:pt>
                <c:pt idx="581">
                  <c:v>-0.0177742970840367</c:v>
                </c:pt>
                <c:pt idx="582">
                  <c:v>-0.022191698887057</c:v>
                </c:pt>
                <c:pt idx="583">
                  <c:v>-0.0110245694609246</c:v>
                </c:pt>
                <c:pt idx="584">
                  <c:v>-0.0151817646890828</c:v>
                </c:pt>
                <c:pt idx="585">
                  <c:v>-0.000146847533601502</c:v>
                </c:pt>
                <c:pt idx="586">
                  <c:v>-0.00497414778437388</c:v>
                </c:pt>
                <c:pt idx="587">
                  <c:v>0.0046739792737247</c:v>
                </c:pt>
                <c:pt idx="588">
                  <c:v>0.0136930648892584</c:v>
                </c:pt>
                <c:pt idx="589">
                  <c:v>0.025696238439382</c:v>
                </c:pt>
                <c:pt idx="590">
                  <c:v>0.0280161759375561</c:v>
                </c:pt>
                <c:pt idx="591">
                  <c:v>0.0361659207413165</c:v>
                </c:pt>
                <c:pt idx="592">
                  <c:v>0.0111494922675268</c:v>
                </c:pt>
                <c:pt idx="593">
                  <c:v>0.0232700350883288</c:v>
                </c:pt>
                <c:pt idx="594">
                  <c:v>0.0251045808039159</c:v>
                </c:pt>
                <c:pt idx="595">
                  <c:v>-0.0118212847229415</c:v>
                </c:pt>
                <c:pt idx="596">
                  <c:v>-0.0147454730807892</c:v>
                </c:pt>
                <c:pt idx="597">
                  <c:v>-0.0150733201093178</c:v>
                </c:pt>
                <c:pt idx="598">
                  <c:v>-0.000381947204896704</c:v>
                </c:pt>
                <c:pt idx="599">
                  <c:v>0.00281805552577374</c:v>
                </c:pt>
                <c:pt idx="600">
                  <c:v>-0.0229793463960393</c:v>
                </c:pt>
                <c:pt idx="601">
                  <c:v>-0.0204739564577885</c:v>
                </c:pt>
                <c:pt idx="602">
                  <c:v>-0.0488069883998525</c:v>
                </c:pt>
                <c:pt idx="603">
                  <c:v>-0.0667404531769051</c:v>
                </c:pt>
                <c:pt idx="604">
                  <c:v>-0.0592931824753222</c:v>
                </c:pt>
                <c:pt idx="605">
                  <c:v>-0.0492764042318505</c:v>
                </c:pt>
                <c:pt idx="606">
                  <c:v>-0.0528332428664546</c:v>
                </c:pt>
                <c:pt idx="607">
                  <c:v>-0.0565608623034501</c:v>
                </c:pt>
                <c:pt idx="608">
                  <c:v>-0.0581321901293341</c:v>
                </c:pt>
                <c:pt idx="609">
                  <c:v>-0.0683299869787506</c:v>
                </c:pt>
                <c:pt idx="610">
                  <c:v>-0.0650241988442515</c:v>
                </c:pt>
                <c:pt idx="611">
                  <c:v>-0.0588253502723637</c:v>
                </c:pt>
                <c:pt idx="612">
                  <c:v>-0.0605770399173329</c:v>
                </c:pt>
                <c:pt idx="613">
                  <c:v>-0.0570738230191443</c:v>
                </c:pt>
                <c:pt idx="614">
                  <c:v>-0.0644617404073351</c:v>
                </c:pt>
                <c:pt idx="615">
                  <c:v>-0.0617293029473993</c:v>
                </c:pt>
                <c:pt idx="616">
                  <c:v>-0.0575772548843831</c:v>
                </c:pt>
                <c:pt idx="617">
                  <c:v>-0.0578638819683697</c:v>
                </c:pt>
                <c:pt idx="618">
                  <c:v>-0.057394289672338</c:v>
                </c:pt>
                <c:pt idx="619">
                  <c:v>-0.0456960569095655</c:v>
                </c:pt>
                <c:pt idx="620">
                  <c:v>-0.0462107021059621</c:v>
                </c:pt>
                <c:pt idx="621">
                  <c:v>-0.0405960119758415</c:v>
                </c:pt>
                <c:pt idx="622">
                  <c:v>-0.0270001245273921</c:v>
                </c:pt>
                <c:pt idx="623">
                  <c:v>-0.0241686420440192</c:v>
                </c:pt>
                <c:pt idx="624">
                  <c:v>-0.0187461268345208</c:v>
                </c:pt>
                <c:pt idx="625">
                  <c:v>-0.00946929959241505</c:v>
                </c:pt>
                <c:pt idx="626">
                  <c:v>-0.0137313745649106</c:v>
                </c:pt>
                <c:pt idx="627">
                  <c:v>-0.0180192959869743</c:v>
                </c:pt>
                <c:pt idx="628">
                  <c:v>-0.013740317075178</c:v>
                </c:pt>
                <c:pt idx="629">
                  <c:v>-0.0155203856301487</c:v>
                </c:pt>
                <c:pt idx="630">
                  <c:v>-0.0123203828994782</c:v>
                </c:pt>
                <c:pt idx="631">
                  <c:v>-0.00457537038998978</c:v>
                </c:pt>
                <c:pt idx="632">
                  <c:v>-0.00142576148709494</c:v>
                </c:pt>
                <c:pt idx="633">
                  <c:v>0.00966737560852504</c:v>
                </c:pt>
                <c:pt idx="634">
                  <c:v>0.00737889461863617</c:v>
                </c:pt>
                <c:pt idx="635">
                  <c:v>0.00897686634165584</c:v>
                </c:pt>
                <c:pt idx="636">
                  <c:v>-0.00320733351537861</c:v>
                </c:pt>
                <c:pt idx="637">
                  <c:v>7.67416858113989E-5</c:v>
                </c:pt>
                <c:pt idx="638">
                  <c:v>-0.0115966885448664</c:v>
                </c:pt>
                <c:pt idx="639">
                  <c:v>-0.0210111109634568</c:v>
                </c:pt>
                <c:pt idx="640">
                  <c:v>-0.00843560438228863</c:v>
                </c:pt>
                <c:pt idx="641">
                  <c:v>0.00328566719702383</c:v>
                </c:pt>
                <c:pt idx="642">
                  <c:v>0.00103433119579144</c:v>
                </c:pt>
                <c:pt idx="643">
                  <c:v>-0.00422634427405821</c:v>
                </c:pt>
                <c:pt idx="644">
                  <c:v>0.00585028526617659</c:v>
                </c:pt>
                <c:pt idx="645">
                  <c:v>0.0152319993841328</c:v>
                </c:pt>
                <c:pt idx="646">
                  <c:v>0.0391341774280622</c:v>
                </c:pt>
                <c:pt idx="647">
                  <c:v>0.0682800671624202</c:v>
                </c:pt>
                <c:pt idx="648">
                  <c:v>0.066891475275761</c:v>
                </c:pt>
                <c:pt idx="649">
                  <c:v>0.0518260608780645</c:v>
                </c:pt>
                <c:pt idx="650">
                  <c:v>0.0481683523297809</c:v>
                </c:pt>
                <c:pt idx="651">
                  <c:v>0.0789302079939702</c:v>
                </c:pt>
                <c:pt idx="652">
                  <c:v>0.085143666018638</c:v>
                </c:pt>
                <c:pt idx="653">
                  <c:v>0.0749581885906663</c:v>
                </c:pt>
                <c:pt idx="654">
                  <c:v>0.0700431424997303</c:v>
                </c:pt>
                <c:pt idx="655">
                  <c:v>0.0726484715087947</c:v>
                </c:pt>
                <c:pt idx="656">
                  <c:v>0.0806305396649733</c:v>
                </c:pt>
                <c:pt idx="657">
                  <c:v>0.0707453968106879</c:v>
                </c:pt>
                <c:pt idx="658">
                  <c:v>0.0759672428633138</c:v>
                </c:pt>
                <c:pt idx="659">
                  <c:v>0.0773650870627511</c:v>
                </c:pt>
                <c:pt idx="660">
                  <c:v>0.0841003615558433</c:v>
                </c:pt>
                <c:pt idx="661">
                  <c:v>0.0821846874907743</c:v>
                </c:pt>
                <c:pt idx="662">
                  <c:v>0.0993994320698581</c:v>
                </c:pt>
                <c:pt idx="663">
                  <c:v>0.13092568999758</c:v>
                </c:pt>
                <c:pt idx="664">
                  <c:v>0.138730344132283</c:v>
                </c:pt>
                <c:pt idx="665">
                  <c:v>0.14360486787582</c:v>
                </c:pt>
                <c:pt idx="666">
                  <c:v>0.145817415177161</c:v>
                </c:pt>
                <c:pt idx="667">
                  <c:v>0.138484325835669</c:v>
                </c:pt>
                <c:pt idx="668">
                  <c:v>0.135795761690158</c:v>
                </c:pt>
                <c:pt idx="669">
                  <c:v>0.114077834020765</c:v>
                </c:pt>
                <c:pt idx="670">
                  <c:v>0.134836887280827</c:v>
                </c:pt>
                <c:pt idx="671">
                  <c:v>0.138878015114591</c:v>
                </c:pt>
                <c:pt idx="672">
                  <c:v>0.125288293790573</c:v>
                </c:pt>
                <c:pt idx="673">
                  <c:v>0.128864921131721</c:v>
                </c:pt>
                <c:pt idx="674">
                  <c:v>0.136000315286977</c:v>
                </c:pt>
                <c:pt idx="675">
                  <c:v>0.153143592273415</c:v>
                </c:pt>
                <c:pt idx="676">
                  <c:v>0.148747326945942</c:v>
                </c:pt>
                <c:pt idx="677">
                  <c:v>0.141112070203889</c:v>
                </c:pt>
                <c:pt idx="678">
                  <c:v>0.15294219615998</c:v>
                </c:pt>
                <c:pt idx="679">
                  <c:v>0.166632498526498</c:v>
                </c:pt>
                <c:pt idx="680">
                  <c:v>0.154983357981604</c:v>
                </c:pt>
                <c:pt idx="681">
                  <c:v>0.159337266123817</c:v>
                </c:pt>
                <c:pt idx="682">
                  <c:v>0.174771738802787</c:v>
                </c:pt>
                <c:pt idx="683">
                  <c:v>0.162708252081636</c:v>
                </c:pt>
                <c:pt idx="684">
                  <c:v>0.168657749583907</c:v>
                </c:pt>
                <c:pt idx="685">
                  <c:v>0.166380839558105</c:v>
                </c:pt>
                <c:pt idx="686">
                  <c:v>0.161445785895286</c:v>
                </c:pt>
                <c:pt idx="687">
                  <c:v>0.170117870623891</c:v>
                </c:pt>
                <c:pt idx="688">
                  <c:v>0.167118354413843</c:v>
                </c:pt>
                <c:pt idx="689">
                  <c:v>0.165644327442112</c:v>
                </c:pt>
                <c:pt idx="690">
                  <c:v>0.174280994910919</c:v>
                </c:pt>
                <c:pt idx="691">
                  <c:v>0.169839444528203</c:v>
                </c:pt>
                <c:pt idx="692">
                  <c:v>0.162067545293869</c:v>
                </c:pt>
                <c:pt idx="693">
                  <c:v>0.156243483867798</c:v>
                </c:pt>
                <c:pt idx="694">
                  <c:v>0.170171005039139</c:v>
                </c:pt>
                <c:pt idx="695">
                  <c:v>0.167397078156412</c:v>
                </c:pt>
                <c:pt idx="696">
                  <c:v>0.173240160999195</c:v>
                </c:pt>
                <c:pt idx="697">
                  <c:v>0.174781284593029</c:v>
                </c:pt>
                <c:pt idx="698">
                  <c:v>0.171703409393059</c:v>
                </c:pt>
                <c:pt idx="699">
                  <c:v>0.17677642823633</c:v>
                </c:pt>
                <c:pt idx="700">
                  <c:v>0.187420555069023</c:v>
                </c:pt>
                <c:pt idx="701">
                  <c:v>0.204039514970799</c:v>
                </c:pt>
                <c:pt idx="702">
                  <c:v>0.198658819351547</c:v>
                </c:pt>
                <c:pt idx="703">
                  <c:v>0.203637126658268</c:v>
                </c:pt>
                <c:pt idx="704">
                  <c:v>0.198658819351547</c:v>
                </c:pt>
                <c:pt idx="705">
                  <c:v>0.184956013777843</c:v>
                </c:pt>
                <c:pt idx="706">
                  <c:v>0.178565680224655</c:v>
                </c:pt>
                <c:pt idx="707">
                  <c:v>0.148486333996451</c:v>
                </c:pt>
                <c:pt idx="708">
                  <c:v>0.143793185587541</c:v>
                </c:pt>
                <c:pt idx="709">
                  <c:v>0.168146729758302</c:v>
                </c:pt>
                <c:pt idx="710">
                  <c:v>0.184046452012645</c:v>
                </c:pt>
                <c:pt idx="711">
                  <c:v>0.209002182053336</c:v>
                </c:pt>
                <c:pt idx="712">
                  <c:v>0.203681895746453</c:v>
                </c:pt>
                <c:pt idx="713">
                  <c:v>0.199114579743973</c:v>
                </c:pt>
                <c:pt idx="714">
                  <c:v>0.196961835478524</c:v>
                </c:pt>
                <c:pt idx="715">
                  <c:v>0.20563047054216</c:v>
                </c:pt>
                <c:pt idx="716">
                  <c:v>0.206723617784321</c:v>
                </c:pt>
                <c:pt idx="717">
                  <c:v>0.215017099688219</c:v>
                </c:pt>
                <c:pt idx="718">
                  <c:v>0.221384122450289</c:v>
                </c:pt>
                <c:pt idx="719">
                  <c:v>0.242698548088905</c:v>
                </c:pt>
                <c:pt idx="720">
                  <c:v>0.229861401328224</c:v>
                </c:pt>
                <c:pt idx="721">
                  <c:v>0.253771648427471</c:v>
                </c:pt>
                <c:pt idx="722">
                  <c:v>0.279684874380069</c:v>
                </c:pt>
                <c:pt idx="723">
                  <c:v>0.262087863420448</c:v>
                </c:pt>
                <c:pt idx="724">
                  <c:v>0.28839818547676</c:v>
                </c:pt>
                <c:pt idx="725">
                  <c:v>0.293309199907</c:v>
                </c:pt>
                <c:pt idx="726">
                  <c:v>0.301012950112335</c:v>
                </c:pt>
                <c:pt idx="727">
                  <c:v>0.295399380935743</c:v>
                </c:pt>
                <c:pt idx="728">
                  <c:v>0.323206502295686</c:v>
                </c:pt>
                <c:pt idx="729">
                  <c:v>0.30628225366072</c:v>
                </c:pt>
                <c:pt idx="730">
                  <c:v>0.282029349604486</c:v>
                </c:pt>
                <c:pt idx="731">
                  <c:v>0.248728973083164</c:v>
                </c:pt>
                <c:pt idx="732">
                  <c:v>0.284400159497917</c:v>
                </c:pt>
                <c:pt idx="733">
                  <c:v>0.278222780935176</c:v>
                </c:pt>
                <c:pt idx="734">
                  <c:v>0.280255445901294</c:v>
                </c:pt>
                <c:pt idx="735">
                  <c:v>0.305308932838142</c:v>
                </c:pt>
                <c:pt idx="736">
                  <c:v>0.300111530918389</c:v>
                </c:pt>
                <c:pt idx="737">
                  <c:v>0.288432718402095</c:v>
                </c:pt>
                <c:pt idx="738">
                  <c:v>0.295566068546714</c:v>
                </c:pt>
                <c:pt idx="739">
                  <c:v>0.263306044299309</c:v>
                </c:pt>
                <c:pt idx="740">
                  <c:v>0.250942897467529</c:v>
                </c:pt>
                <c:pt idx="741">
                  <c:v>0.270883040243818</c:v>
                </c:pt>
                <c:pt idx="742">
                  <c:v>0.255820955920961</c:v>
                </c:pt>
                <c:pt idx="743">
                  <c:v>0.256615248541836</c:v>
                </c:pt>
                <c:pt idx="744">
                  <c:v>0.278597856528996</c:v>
                </c:pt>
                <c:pt idx="745">
                  <c:v>0.271360189228766</c:v>
                </c:pt>
                <c:pt idx="746">
                  <c:v>0.28577130826129</c:v>
                </c:pt>
                <c:pt idx="747">
                  <c:v>0.305151413343722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Strategy!$H$22</c:f>
              <c:strCache>
                <c:ptCount val="1"/>
                <c:pt idx="0">
                  <c:v>Smoothing Spread_ε</c:v>
                </c:pt>
              </c:strCache>
            </c:strRef>
          </c:tx>
          <c:spPr>
            <a:ln w="25400">
              <a:solidFill>
                <a:srgbClr val="FF0000">
                  <a:alpha val="50000"/>
                </a:srgbClr>
              </a:solidFill>
            </a:ln>
          </c:spPr>
          <c:marker>
            <c:symbol val="none"/>
          </c:marker>
          <c:cat>
            <c:numRef>
              <c:f>Strategy!$A$23:$A$771</c:f>
              <c:numCache>
                <c:formatCode>m/d/yy</c:formatCode>
                <c:ptCount val="749"/>
                <c:pt idx="0">
                  <c:v>40339.0</c:v>
                </c:pt>
                <c:pt idx="1">
                  <c:v>40340.0</c:v>
                </c:pt>
                <c:pt idx="2">
                  <c:v>40343.0</c:v>
                </c:pt>
                <c:pt idx="3">
                  <c:v>40344.0</c:v>
                </c:pt>
                <c:pt idx="4">
                  <c:v>40345.0</c:v>
                </c:pt>
                <c:pt idx="5">
                  <c:v>40346.0</c:v>
                </c:pt>
                <c:pt idx="6">
                  <c:v>40347.0</c:v>
                </c:pt>
                <c:pt idx="7">
                  <c:v>40350.0</c:v>
                </c:pt>
                <c:pt idx="8">
                  <c:v>40351.0</c:v>
                </c:pt>
                <c:pt idx="9">
                  <c:v>40352.0</c:v>
                </c:pt>
                <c:pt idx="10">
                  <c:v>40353.0</c:v>
                </c:pt>
                <c:pt idx="11">
                  <c:v>40354.0</c:v>
                </c:pt>
                <c:pt idx="12">
                  <c:v>40357.0</c:v>
                </c:pt>
                <c:pt idx="13">
                  <c:v>40358.0</c:v>
                </c:pt>
                <c:pt idx="14">
                  <c:v>40359.0</c:v>
                </c:pt>
                <c:pt idx="15">
                  <c:v>40360.0</c:v>
                </c:pt>
                <c:pt idx="16">
                  <c:v>40361.0</c:v>
                </c:pt>
                <c:pt idx="17">
                  <c:v>40364.0</c:v>
                </c:pt>
                <c:pt idx="18">
                  <c:v>40365.0</c:v>
                </c:pt>
                <c:pt idx="19">
                  <c:v>40366.0</c:v>
                </c:pt>
                <c:pt idx="20">
                  <c:v>40367.0</c:v>
                </c:pt>
                <c:pt idx="21">
                  <c:v>40368.0</c:v>
                </c:pt>
                <c:pt idx="22">
                  <c:v>40371.0</c:v>
                </c:pt>
                <c:pt idx="23">
                  <c:v>40372.0</c:v>
                </c:pt>
                <c:pt idx="24">
                  <c:v>40373.0</c:v>
                </c:pt>
                <c:pt idx="25">
                  <c:v>40374.0</c:v>
                </c:pt>
                <c:pt idx="26">
                  <c:v>40375.0</c:v>
                </c:pt>
                <c:pt idx="27">
                  <c:v>40378.0</c:v>
                </c:pt>
                <c:pt idx="28">
                  <c:v>40379.0</c:v>
                </c:pt>
                <c:pt idx="29">
                  <c:v>40380.0</c:v>
                </c:pt>
                <c:pt idx="30">
                  <c:v>40381.0</c:v>
                </c:pt>
                <c:pt idx="31">
                  <c:v>40382.0</c:v>
                </c:pt>
                <c:pt idx="32">
                  <c:v>40385.0</c:v>
                </c:pt>
                <c:pt idx="33">
                  <c:v>40386.0</c:v>
                </c:pt>
                <c:pt idx="34">
                  <c:v>40387.0</c:v>
                </c:pt>
                <c:pt idx="35">
                  <c:v>40388.0</c:v>
                </c:pt>
                <c:pt idx="36">
                  <c:v>40389.0</c:v>
                </c:pt>
                <c:pt idx="37">
                  <c:v>40392.0</c:v>
                </c:pt>
                <c:pt idx="38">
                  <c:v>40393.0</c:v>
                </c:pt>
                <c:pt idx="39">
                  <c:v>40394.0</c:v>
                </c:pt>
                <c:pt idx="40">
                  <c:v>40395.0</c:v>
                </c:pt>
                <c:pt idx="41">
                  <c:v>40396.0</c:v>
                </c:pt>
                <c:pt idx="42">
                  <c:v>40399.0</c:v>
                </c:pt>
                <c:pt idx="43">
                  <c:v>40400.0</c:v>
                </c:pt>
                <c:pt idx="44">
                  <c:v>40401.0</c:v>
                </c:pt>
                <c:pt idx="45">
                  <c:v>40402.0</c:v>
                </c:pt>
                <c:pt idx="46">
                  <c:v>40403.0</c:v>
                </c:pt>
                <c:pt idx="47">
                  <c:v>40406.0</c:v>
                </c:pt>
                <c:pt idx="48">
                  <c:v>40407.0</c:v>
                </c:pt>
                <c:pt idx="49">
                  <c:v>40408.0</c:v>
                </c:pt>
                <c:pt idx="50">
                  <c:v>40409.0</c:v>
                </c:pt>
                <c:pt idx="51">
                  <c:v>40410.0</c:v>
                </c:pt>
                <c:pt idx="52">
                  <c:v>40413.0</c:v>
                </c:pt>
                <c:pt idx="53">
                  <c:v>40414.0</c:v>
                </c:pt>
                <c:pt idx="54">
                  <c:v>40415.0</c:v>
                </c:pt>
                <c:pt idx="55">
                  <c:v>40416.0</c:v>
                </c:pt>
                <c:pt idx="56">
                  <c:v>40417.0</c:v>
                </c:pt>
                <c:pt idx="57">
                  <c:v>40420.0</c:v>
                </c:pt>
                <c:pt idx="58">
                  <c:v>40421.0</c:v>
                </c:pt>
                <c:pt idx="59">
                  <c:v>40422.0</c:v>
                </c:pt>
                <c:pt idx="60">
                  <c:v>40423.0</c:v>
                </c:pt>
                <c:pt idx="61">
                  <c:v>40424.0</c:v>
                </c:pt>
                <c:pt idx="62">
                  <c:v>40427.0</c:v>
                </c:pt>
                <c:pt idx="63">
                  <c:v>40428.0</c:v>
                </c:pt>
                <c:pt idx="64">
                  <c:v>40429.0</c:v>
                </c:pt>
                <c:pt idx="65">
                  <c:v>40430.0</c:v>
                </c:pt>
                <c:pt idx="66">
                  <c:v>40431.0</c:v>
                </c:pt>
                <c:pt idx="67">
                  <c:v>40434.0</c:v>
                </c:pt>
                <c:pt idx="68">
                  <c:v>40435.0</c:v>
                </c:pt>
                <c:pt idx="69">
                  <c:v>40436.0</c:v>
                </c:pt>
                <c:pt idx="70">
                  <c:v>40437.0</c:v>
                </c:pt>
                <c:pt idx="71">
                  <c:v>40438.0</c:v>
                </c:pt>
                <c:pt idx="72">
                  <c:v>40441.0</c:v>
                </c:pt>
                <c:pt idx="73">
                  <c:v>40445.0</c:v>
                </c:pt>
                <c:pt idx="74">
                  <c:v>40448.0</c:v>
                </c:pt>
                <c:pt idx="75">
                  <c:v>40449.0</c:v>
                </c:pt>
                <c:pt idx="76">
                  <c:v>40450.0</c:v>
                </c:pt>
                <c:pt idx="77">
                  <c:v>40451.0</c:v>
                </c:pt>
                <c:pt idx="78">
                  <c:v>40452.0</c:v>
                </c:pt>
                <c:pt idx="79">
                  <c:v>40455.0</c:v>
                </c:pt>
                <c:pt idx="80">
                  <c:v>40456.0</c:v>
                </c:pt>
                <c:pt idx="81">
                  <c:v>40457.0</c:v>
                </c:pt>
                <c:pt idx="82">
                  <c:v>40458.0</c:v>
                </c:pt>
                <c:pt idx="83">
                  <c:v>40459.0</c:v>
                </c:pt>
                <c:pt idx="84">
                  <c:v>40462.0</c:v>
                </c:pt>
                <c:pt idx="85">
                  <c:v>40463.0</c:v>
                </c:pt>
                <c:pt idx="86">
                  <c:v>40464.0</c:v>
                </c:pt>
                <c:pt idx="87">
                  <c:v>40465.0</c:v>
                </c:pt>
                <c:pt idx="88">
                  <c:v>40466.0</c:v>
                </c:pt>
                <c:pt idx="89">
                  <c:v>40469.0</c:v>
                </c:pt>
                <c:pt idx="90">
                  <c:v>40470.0</c:v>
                </c:pt>
                <c:pt idx="91">
                  <c:v>40471.0</c:v>
                </c:pt>
                <c:pt idx="92">
                  <c:v>40472.0</c:v>
                </c:pt>
                <c:pt idx="93">
                  <c:v>40473.0</c:v>
                </c:pt>
                <c:pt idx="94">
                  <c:v>40476.0</c:v>
                </c:pt>
                <c:pt idx="95">
                  <c:v>40477.0</c:v>
                </c:pt>
                <c:pt idx="96">
                  <c:v>40478.0</c:v>
                </c:pt>
                <c:pt idx="97">
                  <c:v>40479.0</c:v>
                </c:pt>
                <c:pt idx="98">
                  <c:v>40480.0</c:v>
                </c:pt>
                <c:pt idx="99">
                  <c:v>40483.0</c:v>
                </c:pt>
                <c:pt idx="100">
                  <c:v>40484.0</c:v>
                </c:pt>
                <c:pt idx="101">
                  <c:v>40485.0</c:v>
                </c:pt>
                <c:pt idx="102">
                  <c:v>40486.0</c:v>
                </c:pt>
                <c:pt idx="103">
                  <c:v>40487.0</c:v>
                </c:pt>
                <c:pt idx="104">
                  <c:v>40490.0</c:v>
                </c:pt>
                <c:pt idx="105">
                  <c:v>40491.0</c:v>
                </c:pt>
                <c:pt idx="106">
                  <c:v>40492.0</c:v>
                </c:pt>
                <c:pt idx="107">
                  <c:v>40493.0</c:v>
                </c:pt>
                <c:pt idx="108">
                  <c:v>40494.0</c:v>
                </c:pt>
                <c:pt idx="109">
                  <c:v>40497.0</c:v>
                </c:pt>
                <c:pt idx="110">
                  <c:v>40498.0</c:v>
                </c:pt>
                <c:pt idx="111">
                  <c:v>40499.0</c:v>
                </c:pt>
                <c:pt idx="112">
                  <c:v>40500.0</c:v>
                </c:pt>
                <c:pt idx="113">
                  <c:v>40501.0</c:v>
                </c:pt>
                <c:pt idx="114">
                  <c:v>40504.0</c:v>
                </c:pt>
                <c:pt idx="115">
                  <c:v>40505.0</c:v>
                </c:pt>
                <c:pt idx="116">
                  <c:v>40506.0</c:v>
                </c:pt>
                <c:pt idx="117">
                  <c:v>40507.0</c:v>
                </c:pt>
                <c:pt idx="118">
                  <c:v>40508.0</c:v>
                </c:pt>
                <c:pt idx="119">
                  <c:v>40511.0</c:v>
                </c:pt>
                <c:pt idx="120">
                  <c:v>40512.0</c:v>
                </c:pt>
                <c:pt idx="121">
                  <c:v>40513.0</c:v>
                </c:pt>
                <c:pt idx="122">
                  <c:v>40514.0</c:v>
                </c:pt>
                <c:pt idx="123">
                  <c:v>40515.0</c:v>
                </c:pt>
                <c:pt idx="124">
                  <c:v>40518.0</c:v>
                </c:pt>
                <c:pt idx="125">
                  <c:v>40519.0</c:v>
                </c:pt>
                <c:pt idx="126">
                  <c:v>40520.0</c:v>
                </c:pt>
                <c:pt idx="127">
                  <c:v>40521.0</c:v>
                </c:pt>
                <c:pt idx="128">
                  <c:v>40522.0</c:v>
                </c:pt>
                <c:pt idx="129">
                  <c:v>40525.0</c:v>
                </c:pt>
                <c:pt idx="130">
                  <c:v>40526.0</c:v>
                </c:pt>
                <c:pt idx="131">
                  <c:v>40527.0</c:v>
                </c:pt>
                <c:pt idx="132">
                  <c:v>40528.0</c:v>
                </c:pt>
                <c:pt idx="133">
                  <c:v>40529.0</c:v>
                </c:pt>
                <c:pt idx="134">
                  <c:v>40532.0</c:v>
                </c:pt>
                <c:pt idx="135">
                  <c:v>40533.0</c:v>
                </c:pt>
                <c:pt idx="136">
                  <c:v>40534.0</c:v>
                </c:pt>
                <c:pt idx="137">
                  <c:v>40535.0</c:v>
                </c:pt>
                <c:pt idx="138">
                  <c:v>40536.0</c:v>
                </c:pt>
                <c:pt idx="139">
                  <c:v>40539.0</c:v>
                </c:pt>
                <c:pt idx="140">
                  <c:v>40540.0</c:v>
                </c:pt>
                <c:pt idx="141">
                  <c:v>40541.0</c:v>
                </c:pt>
                <c:pt idx="142">
                  <c:v>40542.0</c:v>
                </c:pt>
                <c:pt idx="143">
                  <c:v>40546.0</c:v>
                </c:pt>
                <c:pt idx="144">
                  <c:v>40547.0</c:v>
                </c:pt>
                <c:pt idx="145">
                  <c:v>40548.0</c:v>
                </c:pt>
                <c:pt idx="146">
                  <c:v>40549.0</c:v>
                </c:pt>
                <c:pt idx="147">
                  <c:v>40550.0</c:v>
                </c:pt>
                <c:pt idx="148">
                  <c:v>40553.0</c:v>
                </c:pt>
                <c:pt idx="149">
                  <c:v>40554.0</c:v>
                </c:pt>
                <c:pt idx="150">
                  <c:v>40555.0</c:v>
                </c:pt>
                <c:pt idx="151">
                  <c:v>40556.0</c:v>
                </c:pt>
                <c:pt idx="152">
                  <c:v>40557.0</c:v>
                </c:pt>
                <c:pt idx="153">
                  <c:v>40560.0</c:v>
                </c:pt>
                <c:pt idx="154">
                  <c:v>40561.0</c:v>
                </c:pt>
                <c:pt idx="155">
                  <c:v>40562.0</c:v>
                </c:pt>
                <c:pt idx="156">
                  <c:v>40563.0</c:v>
                </c:pt>
                <c:pt idx="157">
                  <c:v>40564.0</c:v>
                </c:pt>
                <c:pt idx="158">
                  <c:v>40567.0</c:v>
                </c:pt>
                <c:pt idx="159">
                  <c:v>40568.0</c:v>
                </c:pt>
                <c:pt idx="160">
                  <c:v>40569.0</c:v>
                </c:pt>
                <c:pt idx="161">
                  <c:v>40570.0</c:v>
                </c:pt>
                <c:pt idx="162">
                  <c:v>40571.0</c:v>
                </c:pt>
                <c:pt idx="163">
                  <c:v>40574.0</c:v>
                </c:pt>
                <c:pt idx="164">
                  <c:v>40575.0</c:v>
                </c:pt>
                <c:pt idx="165">
                  <c:v>40581.0</c:v>
                </c:pt>
                <c:pt idx="166">
                  <c:v>40582.0</c:v>
                </c:pt>
                <c:pt idx="167">
                  <c:v>40583.0</c:v>
                </c:pt>
                <c:pt idx="168">
                  <c:v>40584.0</c:v>
                </c:pt>
                <c:pt idx="169">
                  <c:v>40585.0</c:v>
                </c:pt>
                <c:pt idx="170">
                  <c:v>40588.0</c:v>
                </c:pt>
                <c:pt idx="171">
                  <c:v>40589.0</c:v>
                </c:pt>
                <c:pt idx="172">
                  <c:v>40590.0</c:v>
                </c:pt>
                <c:pt idx="173">
                  <c:v>40591.0</c:v>
                </c:pt>
                <c:pt idx="174">
                  <c:v>40592.0</c:v>
                </c:pt>
                <c:pt idx="175">
                  <c:v>40595.0</c:v>
                </c:pt>
                <c:pt idx="176">
                  <c:v>40596.0</c:v>
                </c:pt>
                <c:pt idx="177">
                  <c:v>40597.0</c:v>
                </c:pt>
                <c:pt idx="178">
                  <c:v>40598.0</c:v>
                </c:pt>
                <c:pt idx="179">
                  <c:v>40599.0</c:v>
                </c:pt>
                <c:pt idx="180">
                  <c:v>40602.0</c:v>
                </c:pt>
                <c:pt idx="181">
                  <c:v>40604.0</c:v>
                </c:pt>
                <c:pt idx="182">
                  <c:v>40605.0</c:v>
                </c:pt>
                <c:pt idx="183">
                  <c:v>40606.0</c:v>
                </c:pt>
                <c:pt idx="184">
                  <c:v>40609.0</c:v>
                </c:pt>
                <c:pt idx="185">
                  <c:v>40610.0</c:v>
                </c:pt>
                <c:pt idx="186">
                  <c:v>40611.0</c:v>
                </c:pt>
                <c:pt idx="187">
                  <c:v>40612.0</c:v>
                </c:pt>
                <c:pt idx="188">
                  <c:v>40613.0</c:v>
                </c:pt>
                <c:pt idx="189">
                  <c:v>40616.0</c:v>
                </c:pt>
                <c:pt idx="190">
                  <c:v>40617.0</c:v>
                </c:pt>
                <c:pt idx="191">
                  <c:v>40618.0</c:v>
                </c:pt>
                <c:pt idx="192">
                  <c:v>40619.0</c:v>
                </c:pt>
                <c:pt idx="193">
                  <c:v>40620.0</c:v>
                </c:pt>
                <c:pt idx="194">
                  <c:v>40623.0</c:v>
                </c:pt>
                <c:pt idx="195">
                  <c:v>40624.0</c:v>
                </c:pt>
                <c:pt idx="196">
                  <c:v>40625.0</c:v>
                </c:pt>
                <c:pt idx="197">
                  <c:v>40626.0</c:v>
                </c:pt>
                <c:pt idx="198">
                  <c:v>40627.0</c:v>
                </c:pt>
                <c:pt idx="199">
                  <c:v>40630.0</c:v>
                </c:pt>
                <c:pt idx="200">
                  <c:v>40631.0</c:v>
                </c:pt>
                <c:pt idx="201">
                  <c:v>40632.0</c:v>
                </c:pt>
                <c:pt idx="202">
                  <c:v>40633.0</c:v>
                </c:pt>
                <c:pt idx="203">
                  <c:v>40634.0</c:v>
                </c:pt>
                <c:pt idx="204">
                  <c:v>40637.0</c:v>
                </c:pt>
                <c:pt idx="205">
                  <c:v>40638.0</c:v>
                </c:pt>
                <c:pt idx="206">
                  <c:v>40639.0</c:v>
                </c:pt>
                <c:pt idx="207">
                  <c:v>40640.0</c:v>
                </c:pt>
                <c:pt idx="208">
                  <c:v>40641.0</c:v>
                </c:pt>
                <c:pt idx="209">
                  <c:v>40644.0</c:v>
                </c:pt>
                <c:pt idx="210">
                  <c:v>40645.0</c:v>
                </c:pt>
                <c:pt idx="211">
                  <c:v>40646.0</c:v>
                </c:pt>
                <c:pt idx="212">
                  <c:v>40647.0</c:v>
                </c:pt>
                <c:pt idx="213">
                  <c:v>40648.0</c:v>
                </c:pt>
                <c:pt idx="214">
                  <c:v>40651.0</c:v>
                </c:pt>
                <c:pt idx="215">
                  <c:v>40652.0</c:v>
                </c:pt>
                <c:pt idx="216">
                  <c:v>40653.0</c:v>
                </c:pt>
                <c:pt idx="217">
                  <c:v>40654.0</c:v>
                </c:pt>
                <c:pt idx="218">
                  <c:v>40655.0</c:v>
                </c:pt>
                <c:pt idx="219">
                  <c:v>40658.0</c:v>
                </c:pt>
                <c:pt idx="220">
                  <c:v>40659.0</c:v>
                </c:pt>
                <c:pt idx="221">
                  <c:v>40660.0</c:v>
                </c:pt>
                <c:pt idx="222">
                  <c:v>40661.0</c:v>
                </c:pt>
                <c:pt idx="223">
                  <c:v>40662.0</c:v>
                </c:pt>
                <c:pt idx="224">
                  <c:v>40665.0</c:v>
                </c:pt>
                <c:pt idx="225">
                  <c:v>40666.0</c:v>
                </c:pt>
                <c:pt idx="226">
                  <c:v>40667.0</c:v>
                </c:pt>
                <c:pt idx="227">
                  <c:v>40669.0</c:v>
                </c:pt>
                <c:pt idx="228">
                  <c:v>40672.0</c:v>
                </c:pt>
                <c:pt idx="229">
                  <c:v>40674.0</c:v>
                </c:pt>
                <c:pt idx="230">
                  <c:v>40675.0</c:v>
                </c:pt>
                <c:pt idx="231">
                  <c:v>40676.0</c:v>
                </c:pt>
                <c:pt idx="232">
                  <c:v>40679.0</c:v>
                </c:pt>
                <c:pt idx="233">
                  <c:v>40680.0</c:v>
                </c:pt>
                <c:pt idx="234">
                  <c:v>40681.0</c:v>
                </c:pt>
                <c:pt idx="235">
                  <c:v>40682.0</c:v>
                </c:pt>
                <c:pt idx="236">
                  <c:v>40683.0</c:v>
                </c:pt>
                <c:pt idx="237">
                  <c:v>40686.0</c:v>
                </c:pt>
                <c:pt idx="238">
                  <c:v>40687.0</c:v>
                </c:pt>
                <c:pt idx="239">
                  <c:v>40688.0</c:v>
                </c:pt>
                <c:pt idx="240">
                  <c:v>40689.0</c:v>
                </c:pt>
                <c:pt idx="241">
                  <c:v>40690.0</c:v>
                </c:pt>
                <c:pt idx="242">
                  <c:v>40693.0</c:v>
                </c:pt>
                <c:pt idx="243">
                  <c:v>40694.0</c:v>
                </c:pt>
                <c:pt idx="244">
                  <c:v>40695.0</c:v>
                </c:pt>
                <c:pt idx="245">
                  <c:v>40696.0</c:v>
                </c:pt>
                <c:pt idx="246">
                  <c:v>40697.0</c:v>
                </c:pt>
                <c:pt idx="247">
                  <c:v>40701.0</c:v>
                </c:pt>
                <c:pt idx="248">
                  <c:v>40702.0</c:v>
                </c:pt>
                <c:pt idx="249">
                  <c:v>40703.0</c:v>
                </c:pt>
                <c:pt idx="250">
                  <c:v>40704.0</c:v>
                </c:pt>
                <c:pt idx="251">
                  <c:v>40707.0</c:v>
                </c:pt>
                <c:pt idx="252">
                  <c:v>40708.0</c:v>
                </c:pt>
                <c:pt idx="253">
                  <c:v>40709.0</c:v>
                </c:pt>
                <c:pt idx="254">
                  <c:v>40710.0</c:v>
                </c:pt>
                <c:pt idx="255">
                  <c:v>40711.0</c:v>
                </c:pt>
                <c:pt idx="256">
                  <c:v>40714.0</c:v>
                </c:pt>
                <c:pt idx="257">
                  <c:v>40715.0</c:v>
                </c:pt>
                <c:pt idx="258">
                  <c:v>40716.0</c:v>
                </c:pt>
                <c:pt idx="259">
                  <c:v>40717.0</c:v>
                </c:pt>
                <c:pt idx="260">
                  <c:v>40718.0</c:v>
                </c:pt>
                <c:pt idx="261">
                  <c:v>40721.0</c:v>
                </c:pt>
                <c:pt idx="262">
                  <c:v>40722.0</c:v>
                </c:pt>
                <c:pt idx="263">
                  <c:v>40723.0</c:v>
                </c:pt>
                <c:pt idx="264">
                  <c:v>40724.0</c:v>
                </c:pt>
                <c:pt idx="265">
                  <c:v>40725.0</c:v>
                </c:pt>
                <c:pt idx="266">
                  <c:v>40728.0</c:v>
                </c:pt>
                <c:pt idx="267">
                  <c:v>40729.0</c:v>
                </c:pt>
                <c:pt idx="268">
                  <c:v>40730.0</c:v>
                </c:pt>
                <c:pt idx="269">
                  <c:v>40731.0</c:v>
                </c:pt>
                <c:pt idx="270">
                  <c:v>40732.0</c:v>
                </c:pt>
                <c:pt idx="271">
                  <c:v>40735.0</c:v>
                </c:pt>
                <c:pt idx="272">
                  <c:v>40736.0</c:v>
                </c:pt>
                <c:pt idx="273">
                  <c:v>40737.0</c:v>
                </c:pt>
                <c:pt idx="274">
                  <c:v>40738.0</c:v>
                </c:pt>
                <c:pt idx="275">
                  <c:v>40739.0</c:v>
                </c:pt>
                <c:pt idx="276">
                  <c:v>40742.0</c:v>
                </c:pt>
                <c:pt idx="277">
                  <c:v>40743.0</c:v>
                </c:pt>
                <c:pt idx="278">
                  <c:v>40744.0</c:v>
                </c:pt>
                <c:pt idx="279">
                  <c:v>40745.0</c:v>
                </c:pt>
                <c:pt idx="280">
                  <c:v>40746.0</c:v>
                </c:pt>
                <c:pt idx="281">
                  <c:v>40749.0</c:v>
                </c:pt>
                <c:pt idx="282">
                  <c:v>40750.0</c:v>
                </c:pt>
                <c:pt idx="283">
                  <c:v>40751.0</c:v>
                </c:pt>
                <c:pt idx="284">
                  <c:v>40752.0</c:v>
                </c:pt>
                <c:pt idx="285">
                  <c:v>40753.0</c:v>
                </c:pt>
                <c:pt idx="286">
                  <c:v>40756.0</c:v>
                </c:pt>
                <c:pt idx="287">
                  <c:v>40757.0</c:v>
                </c:pt>
                <c:pt idx="288">
                  <c:v>40758.0</c:v>
                </c:pt>
                <c:pt idx="289">
                  <c:v>40759.0</c:v>
                </c:pt>
                <c:pt idx="290">
                  <c:v>40760.0</c:v>
                </c:pt>
                <c:pt idx="291">
                  <c:v>40763.0</c:v>
                </c:pt>
                <c:pt idx="292">
                  <c:v>40764.0</c:v>
                </c:pt>
                <c:pt idx="293">
                  <c:v>40765.0</c:v>
                </c:pt>
                <c:pt idx="294">
                  <c:v>40766.0</c:v>
                </c:pt>
                <c:pt idx="295">
                  <c:v>40767.0</c:v>
                </c:pt>
                <c:pt idx="296">
                  <c:v>40771.0</c:v>
                </c:pt>
                <c:pt idx="297">
                  <c:v>40772.0</c:v>
                </c:pt>
                <c:pt idx="298">
                  <c:v>40773.0</c:v>
                </c:pt>
                <c:pt idx="299">
                  <c:v>40774.0</c:v>
                </c:pt>
                <c:pt idx="300">
                  <c:v>40777.0</c:v>
                </c:pt>
                <c:pt idx="301">
                  <c:v>40778.0</c:v>
                </c:pt>
                <c:pt idx="302">
                  <c:v>40779.0</c:v>
                </c:pt>
                <c:pt idx="303">
                  <c:v>40780.0</c:v>
                </c:pt>
                <c:pt idx="304">
                  <c:v>40781.0</c:v>
                </c:pt>
                <c:pt idx="305">
                  <c:v>40784.0</c:v>
                </c:pt>
                <c:pt idx="306">
                  <c:v>40785.0</c:v>
                </c:pt>
                <c:pt idx="307">
                  <c:v>40786.0</c:v>
                </c:pt>
                <c:pt idx="308">
                  <c:v>40787.0</c:v>
                </c:pt>
                <c:pt idx="309">
                  <c:v>40788.0</c:v>
                </c:pt>
                <c:pt idx="310">
                  <c:v>40791.0</c:v>
                </c:pt>
                <c:pt idx="311">
                  <c:v>40792.0</c:v>
                </c:pt>
                <c:pt idx="312">
                  <c:v>40793.0</c:v>
                </c:pt>
                <c:pt idx="313">
                  <c:v>40794.0</c:v>
                </c:pt>
                <c:pt idx="314">
                  <c:v>40795.0</c:v>
                </c:pt>
                <c:pt idx="315">
                  <c:v>40800.0</c:v>
                </c:pt>
                <c:pt idx="316">
                  <c:v>40801.0</c:v>
                </c:pt>
                <c:pt idx="317">
                  <c:v>40802.0</c:v>
                </c:pt>
                <c:pt idx="318">
                  <c:v>40805.0</c:v>
                </c:pt>
                <c:pt idx="319">
                  <c:v>40806.0</c:v>
                </c:pt>
                <c:pt idx="320">
                  <c:v>40807.0</c:v>
                </c:pt>
                <c:pt idx="321">
                  <c:v>40808.0</c:v>
                </c:pt>
                <c:pt idx="322">
                  <c:v>40809.0</c:v>
                </c:pt>
                <c:pt idx="323">
                  <c:v>40812.0</c:v>
                </c:pt>
                <c:pt idx="324">
                  <c:v>40813.0</c:v>
                </c:pt>
                <c:pt idx="325">
                  <c:v>40814.0</c:v>
                </c:pt>
                <c:pt idx="326">
                  <c:v>40815.0</c:v>
                </c:pt>
                <c:pt idx="327">
                  <c:v>40816.0</c:v>
                </c:pt>
                <c:pt idx="328">
                  <c:v>40820.0</c:v>
                </c:pt>
                <c:pt idx="329">
                  <c:v>40821.0</c:v>
                </c:pt>
                <c:pt idx="330">
                  <c:v>40822.0</c:v>
                </c:pt>
                <c:pt idx="331">
                  <c:v>40823.0</c:v>
                </c:pt>
                <c:pt idx="332">
                  <c:v>40826.0</c:v>
                </c:pt>
                <c:pt idx="333">
                  <c:v>40827.0</c:v>
                </c:pt>
                <c:pt idx="334">
                  <c:v>40828.0</c:v>
                </c:pt>
                <c:pt idx="335">
                  <c:v>40829.0</c:v>
                </c:pt>
                <c:pt idx="336">
                  <c:v>40830.0</c:v>
                </c:pt>
                <c:pt idx="337">
                  <c:v>40833.0</c:v>
                </c:pt>
                <c:pt idx="338">
                  <c:v>40834.0</c:v>
                </c:pt>
                <c:pt idx="339">
                  <c:v>40835.0</c:v>
                </c:pt>
                <c:pt idx="340">
                  <c:v>40836.0</c:v>
                </c:pt>
                <c:pt idx="341">
                  <c:v>40837.0</c:v>
                </c:pt>
                <c:pt idx="342">
                  <c:v>40840.0</c:v>
                </c:pt>
                <c:pt idx="343">
                  <c:v>40841.0</c:v>
                </c:pt>
                <c:pt idx="344">
                  <c:v>40842.0</c:v>
                </c:pt>
                <c:pt idx="345">
                  <c:v>40843.0</c:v>
                </c:pt>
                <c:pt idx="346">
                  <c:v>40844.0</c:v>
                </c:pt>
                <c:pt idx="347">
                  <c:v>40847.0</c:v>
                </c:pt>
                <c:pt idx="348">
                  <c:v>40848.0</c:v>
                </c:pt>
                <c:pt idx="349">
                  <c:v>40849.0</c:v>
                </c:pt>
                <c:pt idx="350">
                  <c:v>40850.0</c:v>
                </c:pt>
                <c:pt idx="351">
                  <c:v>40851.0</c:v>
                </c:pt>
                <c:pt idx="352">
                  <c:v>40854.0</c:v>
                </c:pt>
                <c:pt idx="353">
                  <c:v>40855.0</c:v>
                </c:pt>
                <c:pt idx="354">
                  <c:v>40856.0</c:v>
                </c:pt>
                <c:pt idx="355">
                  <c:v>40857.0</c:v>
                </c:pt>
                <c:pt idx="356">
                  <c:v>40858.0</c:v>
                </c:pt>
                <c:pt idx="357">
                  <c:v>40861.0</c:v>
                </c:pt>
                <c:pt idx="358">
                  <c:v>40862.0</c:v>
                </c:pt>
                <c:pt idx="359">
                  <c:v>40863.0</c:v>
                </c:pt>
                <c:pt idx="360">
                  <c:v>40864.0</c:v>
                </c:pt>
                <c:pt idx="361">
                  <c:v>40865.0</c:v>
                </c:pt>
                <c:pt idx="362">
                  <c:v>40868.0</c:v>
                </c:pt>
                <c:pt idx="363">
                  <c:v>40869.0</c:v>
                </c:pt>
                <c:pt idx="364">
                  <c:v>40870.0</c:v>
                </c:pt>
                <c:pt idx="365">
                  <c:v>40871.0</c:v>
                </c:pt>
                <c:pt idx="366">
                  <c:v>40872.0</c:v>
                </c:pt>
                <c:pt idx="367">
                  <c:v>40875.0</c:v>
                </c:pt>
                <c:pt idx="368">
                  <c:v>40876.0</c:v>
                </c:pt>
                <c:pt idx="369">
                  <c:v>40877.0</c:v>
                </c:pt>
                <c:pt idx="370">
                  <c:v>40878.0</c:v>
                </c:pt>
                <c:pt idx="371">
                  <c:v>40879.0</c:v>
                </c:pt>
                <c:pt idx="372">
                  <c:v>40882.0</c:v>
                </c:pt>
                <c:pt idx="373">
                  <c:v>40883.0</c:v>
                </c:pt>
                <c:pt idx="374">
                  <c:v>40884.0</c:v>
                </c:pt>
                <c:pt idx="375">
                  <c:v>40885.0</c:v>
                </c:pt>
                <c:pt idx="376">
                  <c:v>40886.0</c:v>
                </c:pt>
                <c:pt idx="377">
                  <c:v>40889.0</c:v>
                </c:pt>
                <c:pt idx="378">
                  <c:v>40890.0</c:v>
                </c:pt>
                <c:pt idx="379">
                  <c:v>40891.0</c:v>
                </c:pt>
                <c:pt idx="380">
                  <c:v>40892.0</c:v>
                </c:pt>
                <c:pt idx="381">
                  <c:v>40893.0</c:v>
                </c:pt>
                <c:pt idx="382">
                  <c:v>40896.0</c:v>
                </c:pt>
                <c:pt idx="383">
                  <c:v>40897.0</c:v>
                </c:pt>
                <c:pt idx="384">
                  <c:v>40898.0</c:v>
                </c:pt>
                <c:pt idx="385">
                  <c:v>40899.0</c:v>
                </c:pt>
                <c:pt idx="386">
                  <c:v>40900.0</c:v>
                </c:pt>
                <c:pt idx="387">
                  <c:v>40903.0</c:v>
                </c:pt>
                <c:pt idx="388">
                  <c:v>40904.0</c:v>
                </c:pt>
                <c:pt idx="389">
                  <c:v>40905.0</c:v>
                </c:pt>
                <c:pt idx="390">
                  <c:v>40906.0</c:v>
                </c:pt>
                <c:pt idx="391">
                  <c:v>40910.0</c:v>
                </c:pt>
                <c:pt idx="392">
                  <c:v>40911.0</c:v>
                </c:pt>
                <c:pt idx="393">
                  <c:v>40912.0</c:v>
                </c:pt>
                <c:pt idx="394">
                  <c:v>40913.0</c:v>
                </c:pt>
                <c:pt idx="395">
                  <c:v>40914.0</c:v>
                </c:pt>
                <c:pt idx="396">
                  <c:v>40917.0</c:v>
                </c:pt>
                <c:pt idx="397">
                  <c:v>40918.0</c:v>
                </c:pt>
                <c:pt idx="398">
                  <c:v>40919.0</c:v>
                </c:pt>
                <c:pt idx="399">
                  <c:v>40920.0</c:v>
                </c:pt>
                <c:pt idx="400">
                  <c:v>40921.0</c:v>
                </c:pt>
                <c:pt idx="401">
                  <c:v>40924.0</c:v>
                </c:pt>
                <c:pt idx="402">
                  <c:v>40925.0</c:v>
                </c:pt>
                <c:pt idx="403">
                  <c:v>40926.0</c:v>
                </c:pt>
                <c:pt idx="404">
                  <c:v>40927.0</c:v>
                </c:pt>
                <c:pt idx="405">
                  <c:v>40928.0</c:v>
                </c:pt>
                <c:pt idx="406">
                  <c:v>40933.0</c:v>
                </c:pt>
                <c:pt idx="407">
                  <c:v>40934.0</c:v>
                </c:pt>
                <c:pt idx="408">
                  <c:v>40935.0</c:v>
                </c:pt>
                <c:pt idx="409">
                  <c:v>40938.0</c:v>
                </c:pt>
                <c:pt idx="410">
                  <c:v>40939.0</c:v>
                </c:pt>
                <c:pt idx="411">
                  <c:v>40940.0</c:v>
                </c:pt>
                <c:pt idx="412">
                  <c:v>40941.0</c:v>
                </c:pt>
                <c:pt idx="413">
                  <c:v>40942.0</c:v>
                </c:pt>
                <c:pt idx="414">
                  <c:v>40945.0</c:v>
                </c:pt>
                <c:pt idx="415">
                  <c:v>40946.0</c:v>
                </c:pt>
                <c:pt idx="416">
                  <c:v>40947.0</c:v>
                </c:pt>
                <c:pt idx="417">
                  <c:v>40948.0</c:v>
                </c:pt>
                <c:pt idx="418">
                  <c:v>40949.0</c:v>
                </c:pt>
                <c:pt idx="419">
                  <c:v>40952.0</c:v>
                </c:pt>
                <c:pt idx="420">
                  <c:v>40953.0</c:v>
                </c:pt>
                <c:pt idx="421">
                  <c:v>40954.0</c:v>
                </c:pt>
                <c:pt idx="422">
                  <c:v>40955.0</c:v>
                </c:pt>
                <c:pt idx="423">
                  <c:v>40956.0</c:v>
                </c:pt>
                <c:pt idx="424">
                  <c:v>40959.0</c:v>
                </c:pt>
                <c:pt idx="425">
                  <c:v>40960.0</c:v>
                </c:pt>
                <c:pt idx="426">
                  <c:v>40961.0</c:v>
                </c:pt>
                <c:pt idx="427">
                  <c:v>40962.0</c:v>
                </c:pt>
                <c:pt idx="428">
                  <c:v>40963.0</c:v>
                </c:pt>
                <c:pt idx="429">
                  <c:v>40966.0</c:v>
                </c:pt>
                <c:pt idx="430">
                  <c:v>40967.0</c:v>
                </c:pt>
                <c:pt idx="431">
                  <c:v>40968.0</c:v>
                </c:pt>
                <c:pt idx="432">
                  <c:v>40970.0</c:v>
                </c:pt>
                <c:pt idx="433">
                  <c:v>40973.0</c:v>
                </c:pt>
                <c:pt idx="434">
                  <c:v>40974.0</c:v>
                </c:pt>
                <c:pt idx="435">
                  <c:v>40975.0</c:v>
                </c:pt>
                <c:pt idx="436">
                  <c:v>40976.0</c:v>
                </c:pt>
                <c:pt idx="437">
                  <c:v>40977.0</c:v>
                </c:pt>
                <c:pt idx="438">
                  <c:v>40980.0</c:v>
                </c:pt>
                <c:pt idx="439">
                  <c:v>40981.0</c:v>
                </c:pt>
                <c:pt idx="440">
                  <c:v>40982.0</c:v>
                </c:pt>
                <c:pt idx="441">
                  <c:v>40983.0</c:v>
                </c:pt>
                <c:pt idx="442">
                  <c:v>40984.0</c:v>
                </c:pt>
                <c:pt idx="443">
                  <c:v>40987.0</c:v>
                </c:pt>
                <c:pt idx="444">
                  <c:v>40988.0</c:v>
                </c:pt>
                <c:pt idx="445">
                  <c:v>40989.0</c:v>
                </c:pt>
                <c:pt idx="446">
                  <c:v>40990.0</c:v>
                </c:pt>
                <c:pt idx="447">
                  <c:v>40991.0</c:v>
                </c:pt>
                <c:pt idx="448">
                  <c:v>40994.0</c:v>
                </c:pt>
                <c:pt idx="449">
                  <c:v>40995.0</c:v>
                </c:pt>
                <c:pt idx="450">
                  <c:v>40996.0</c:v>
                </c:pt>
                <c:pt idx="451">
                  <c:v>40997.0</c:v>
                </c:pt>
                <c:pt idx="452">
                  <c:v>40998.0</c:v>
                </c:pt>
                <c:pt idx="453">
                  <c:v>41001.0</c:v>
                </c:pt>
                <c:pt idx="454">
                  <c:v>41002.0</c:v>
                </c:pt>
                <c:pt idx="455">
                  <c:v>41003.0</c:v>
                </c:pt>
                <c:pt idx="456">
                  <c:v>41004.0</c:v>
                </c:pt>
                <c:pt idx="457">
                  <c:v>41005.0</c:v>
                </c:pt>
                <c:pt idx="458">
                  <c:v>41008.0</c:v>
                </c:pt>
                <c:pt idx="459">
                  <c:v>41009.0</c:v>
                </c:pt>
                <c:pt idx="460">
                  <c:v>41011.0</c:v>
                </c:pt>
                <c:pt idx="461">
                  <c:v>41012.0</c:v>
                </c:pt>
                <c:pt idx="462">
                  <c:v>41015.0</c:v>
                </c:pt>
                <c:pt idx="463">
                  <c:v>41016.0</c:v>
                </c:pt>
                <c:pt idx="464">
                  <c:v>41017.0</c:v>
                </c:pt>
                <c:pt idx="465">
                  <c:v>41018.0</c:v>
                </c:pt>
                <c:pt idx="466">
                  <c:v>41019.0</c:v>
                </c:pt>
                <c:pt idx="467">
                  <c:v>41022.0</c:v>
                </c:pt>
                <c:pt idx="468">
                  <c:v>41023.0</c:v>
                </c:pt>
                <c:pt idx="469">
                  <c:v>41024.0</c:v>
                </c:pt>
                <c:pt idx="470">
                  <c:v>41025.0</c:v>
                </c:pt>
                <c:pt idx="471">
                  <c:v>41026.0</c:v>
                </c:pt>
                <c:pt idx="472">
                  <c:v>41029.0</c:v>
                </c:pt>
                <c:pt idx="473">
                  <c:v>41031.0</c:v>
                </c:pt>
                <c:pt idx="474">
                  <c:v>41032.0</c:v>
                </c:pt>
                <c:pt idx="475">
                  <c:v>41033.0</c:v>
                </c:pt>
                <c:pt idx="476">
                  <c:v>41036.0</c:v>
                </c:pt>
                <c:pt idx="477">
                  <c:v>41037.0</c:v>
                </c:pt>
                <c:pt idx="478">
                  <c:v>41038.0</c:v>
                </c:pt>
                <c:pt idx="479">
                  <c:v>41039.0</c:v>
                </c:pt>
                <c:pt idx="480">
                  <c:v>41040.0</c:v>
                </c:pt>
                <c:pt idx="481">
                  <c:v>41043.0</c:v>
                </c:pt>
                <c:pt idx="482">
                  <c:v>41044.0</c:v>
                </c:pt>
                <c:pt idx="483">
                  <c:v>41045.0</c:v>
                </c:pt>
                <c:pt idx="484">
                  <c:v>41046.0</c:v>
                </c:pt>
                <c:pt idx="485">
                  <c:v>41047.0</c:v>
                </c:pt>
                <c:pt idx="486">
                  <c:v>41050.0</c:v>
                </c:pt>
                <c:pt idx="487">
                  <c:v>41051.0</c:v>
                </c:pt>
                <c:pt idx="488">
                  <c:v>41052.0</c:v>
                </c:pt>
                <c:pt idx="489">
                  <c:v>41053.0</c:v>
                </c:pt>
                <c:pt idx="490">
                  <c:v>41054.0</c:v>
                </c:pt>
                <c:pt idx="491">
                  <c:v>41058.0</c:v>
                </c:pt>
                <c:pt idx="492">
                  <c:v>41059.0</c:v>
                </c:pt>
                <c:pt idx="493">
                  <c:v>41060.0</c:v>
                </c:pt>
                <c:pt idx="494">
                  <c:v>41061.0</c:v>
                </c:pt>
                <c:pt idx="495">
                  <c:v>41064.0</c:v>
                </c:pt>
                <c:pt idx="496">
                  <c:v>41065.0</c:v>
                </c:pt>
                <c:pt idx="497">
                  <c:v>41067.0</c:v>
                </c:pt>
                <c:pt idx="498">
                  <c:v>41068.0</c:v>
                </c:pt>
                <c:pt idx="499">
                  <c:v>41071.0</c:v>
                </c:pt>
                <c:pt idx="500">
                  <c:v>41072.0</c:v>
                </c:pt>
                <c:pt idx="501">
                  <c:v>41073.0</c:v>
                </c:pt>
                <c:pt idx="502">
                  <c:v>41074.0</c:v>
                </c:pt>
                <c:pt idx="503">
                  <c:v>41075.0</c:v>
                </c:pt>
                <c:pt idx="504">
                  <c:v>41078.0</c:v>
                </c:pt>
                <c:pt idx="505">
                  <c:v>41079.0</c:v>
                </c:pt>
                <c:pt idx="506">
                  <c:v>41080.0</c:v>
                </c:pt>
                <c:pt idx="507">
                  <c:v>41081.0</c:v>
                </c:pt>
                <c:pt idx="508">
                  <c:v>41082.0</c:v>
                </c:pt>
                <c:pt idx="509">
                  <c:v>41085.0</c:v>
                </c:pt>
                <c:pt idx="510">
                  <c:v>41086.0</c:v>
                </c:pt>
                <c:pt idx="511">
                  <c:v>41087.0</c:v>
                </c:pt>
                <c:pt idx="512">
                  <c:v>41088.0</c:v>
                </c:pt>
                <c:pt idx="513">
                  <c:v>41089.0</c:v>
                </c:pt>
                <c:pt idx="514">
                  <c:v>41092.0</c:v>
                </c:pt>
                <c:pt idx="515">
                  <c:v>41093.0</c:v>
                </c:pt>
                <c:pt idx="516">
                  <c:v>41094.0</c:v>
                </c:pt>
                <c:pt idx="517">
                  <c:v>41095.0</c:v>
                </c:pt>
                <c:pt idx="518">
                  <c:v>41096.0</c:v>
                </c:pt>
                <c:pt idx="519">
                  <c:v>41099.0</c:v>
                </c:pt>
                <c:pt idx="520">
                  <c:v>41100.0</c:v>
                </c:pt>
                <c:pt idx="521">
                  <c:v>41101.0</c:v>
                </c:pt>
                <c:pt idx="522">
                  <c:v>41102.0</c:v>
                </c:pt>
                <c:pt idx="523">
                  <c:v>41103.0</c:v>
                </c:pt>
                <c:pt idx="524">
                  <c:v>41106.0</c:v>
                </c:pt>
                <c:pt idx="525">
                  <c:v>41107.0</c:v>
                </c:pt>
                <c:pt idx="526">
                  <c:v>41108.0</c:v>
                </c:pt>
                <c:pt idx="527">
                  <c:v>41109.0</c:v>
                </c:pt>
                <c:pt idx="528">
                  <c:v>41110.0</c:v>
                </c:pt>
                <c:pt idx="529">
                  <c:v>41113.0</c:v>
                </c:pt>
                <c:pt idx="530">
                  <c:v>41114.0</c:v>
                </c:pt>
                <c:pt idx="531">
                  <c:v>41115.0</c:v>
                </c:pt>
                <c:pt idx="532">
                  <c:v>41116.0</c:v>
                </c:pt>
                <c:pt idx="533">
                  <c:v>41117.0</c:v>
                </c:pt>
                <c:pt idx="534">
                  <c:v>41120.0</c:v>
                </c:pt>
                <c:pt idx="535">
                  <c:v>41121.0</c:v>
                </c:pt>
                <c:pt idx="536">
                  <c:v>41122.0</c:v>
                </c:pt>
                <c:pt idx="537">
                  <c:v>41123.0</c:v>
                </c:pt>
                <c:pt idx="538">
                  <c:v>41124.0</c:v>
                </c:pt>
                <c:pt idx="539">
                  <c:v>41127.0</c:v>
                </c:pt>
                <c:pt idx="540">
                  <c:v>41128.0</c:v>
                </c:pt>
                <c:pt idx="541">
                  <c:v>41129.0</c:v>
                </c:pt>
                <c:pt idx="542">
                  <c:v>41130.0</c:v>
                </c:pt>
                <c:pt idx="543">
                  <c:v>41131.0</c:v>
                </c:pt>
                <c:pt idx="544">
                  <c:v>41134.0</c:v>
                </c:pt>
                <c:pt idx="545">
                  <c:v>41135.0</c:v>
                </c:pt>
                <c:pt idx="546">
                  <c:v>41137.0</c:v>
                </c:pt>
                <c:pt idx="547">
                  <c:v>41138.0</c:v>
                </c:pt>
                <c:pt idx="548">
                  <c:v>41141.0</c:v>
                </c:pt>
                <c:pt idx="549">
                  <c:v>41142.0</c:v>
                </c:pt>
                <c:pt idx="550">
                  <c:v>41143.0</c:v>
                </c:pt>
                <c:pt idx="551">
                  <c:v>41144.0</c:v>
                </c:pt>
                <c:pt idx="552">
                  <c:v>41145.0</c:v>
                </c:pt>
                <c:pt idx="553">
                  <c:v>41148.0</c:v>
                </c:pt>
                <c:pt idx="554">
                  <c:v>41149.0</c:v>
                </c:pt>
                <c:pt idx="555">
                  <c:v>41150.0</c:v>
                </c:pt>
                <c:pt idx="556">
                  <c:v>41151.0</c:v>
                </c:pt>
                <c:pt idx="557">
                  <c:v>41152.0</c:v>
                </c:pt>
                <c:pt idx="558">
                  <c:v>41155.0</c:v>
                </c:pt>
                <c:pt idx="559">
                  <c:v>41156.0</c:v>
                </c:pt>
                <c:pt idx="560">
                  <c:v>41157.0</c:v>
                </c:pt>
                <c:pt idx="561">
                  <c:v>41158.0</c:v>
                </c:pt>
                <c:pt idx="562">
                  <c:v>41159.0</c:v>
                </c:pt>
                <c:pt idx="563">
                  <c:v>41162.0</c:v>
                </c:pt>
                <c:pt idx="564">
                  <c:v>41163.0</c:v>
                </c:pt>
                <c:pt idx="565">
                  <c:v>41164.0</c:v>
                </c:pt>
                <c:pt idx="566">
                  <c:v>41165.0</c:v>
                </c:pt>
                <c:pt idx="567">
                  <c:v>41166.0</c:v>
                </c:pt>
                <c:pt idx="568">
                  <c:v>41169.0</c:v>
                </c:pt>
                <c:pt idx="569">
                  <c:v>41170.0</c:v>
                </c:pt>
                <c:pt idx="570">
                  <c:v>41171.0</c:v>
                </c:pt>
                <c:pt idx="571">
                  <c:v>41172.0</c:v>
                </c:pt>
                <c:pt idx="572">
                  <c:v>41173.0</c:v>
                </c:pt>
                <c:pt idx="573">
                  <c:v>41176.0</c:v>
                </c:pt>
                <c:pt idx="574">
                  <c:v>41177.0</c:v>
                </c:pt>
                <c:pt idx="575">
                  <c:v>41178.0</c:v>
                </c:pt>
                <c:pt idx="576">
                  <c:v>41179.0</c:v>
                </c:pt>
                <c:pt idx="577">
                  <c:v>41180.0</c:v>
                </c:pt>
                <c:pt idx="578">
                  <c:v>41184.0</c:v>
                </c:pt>
                <c:pt idx="579">
                  <c:v>41186.0</c:v>
                </c:pt>
                <c:pt idx="580">
                  <c:v>41187.0</c:v>
                </c:pt>
                <c:pt idx="581">
                  <c:v>41190.0</c:v>
                </c:pt>
                <c:pt idx="582">
                  <c:v>41191.0</c:v>
                </c:pt>
                <c:pt idx="583">
                  <c:v>41192.0</c:v>
                </c:pt>
                <c:pt idx="584">
                  <c:v>41193.0</c:v>
                </c:pt>
                <c:pt idx="585">
                  <c:v>41194.0</c:v>
                </c:pt>
                <c:pt idx="586">
                  <c:v>41197.0</c:v>
                </c:pt>
                <c:pt idx="587">
                  <c:v>41198.0</c:v>
                </c:pt>
                <c:pt idx="588">
                  <c:v>41199.0</c:v>
                </c:pt>
                <c:pt idx="589">
                  <c:v>41200.0</c:v>
                </c:pt>
                <c:pt idx="590">
                  <c:v>41201.0</c:v>
                </c:pt>
                <c:pt idx="591">
                  <c:v>41204.0</c:v>
                </c:pt>
                <c:pt idx="592">
                  <c:v>41205.0</c:v>
                </c:pt>
                <c:pt idx="593">
                  <c:v>41206.0</c:v>
                </c:pt>
                <c:pt idx="594">
                  <c:v>41207.0</c:v>
                </c:pt>
                <c:pt idx="595">
                  <c:v>41208.0</c:v>
                </c:pt>
                <c:pt idx="596">
                  <c:v>41211.0</c:v>
                </c:pt>
                <c:pt idx="597">
                  <c:v>41212.0</c:v>
                </c:pt>
                <c:pt idx="598">
                  <c:v>41213.0</c:v>
                </c:pt>
                <c:pt idx="599">
                  <c:v>41214.0</c:v>
                </c:pt>
                <c:pt idx="600">
                  <c:v>41215.0</c:v>
                </c:pt>
                <c:pt idx="601">
                  <c:v>41218.0</c:v>
                </c:pt>
                <c:pt idx="602">
                  <c:v>41219.0</c:v>
                </c:pt>
                <c:pt idx="603">
                  <c:v>41220.0</c:v>
                </c:pt>
                <c:pt idx="604">
                  <c:v>41221.0</c:v>
                </c:pt>
                <c:pt idx="605">
                  <c:v>41222.0</c:v>
                </c:pt>
                <c:pt idx="606">
                  <c:v>41225.0</c:v>
                </c:pt>
                <c:pt idx="607">
                  <c:v>41226.0</c:v>
                </c:pt>
                <c:pt idx="608">
                  <c:v>41227.0</c:v>
                </c:pt>
                <c:pt idx="609">
                  <c:v>41228.0</c:v>
                </c:pt>
                <c:pt idx="610">
                  <c:v>41229.0</c:v>
                </c:pt>
                <c:pt idx="611">
                  <c:v>41232.0</c:v>
                </c:pt>
                <c:pt idx="612">
                  <c:v>41233.0</c:v>
                </c:pt>
                <c:pt idx="613">
                  <c:v>41234.0</c:v>
                </c:pt>
                <c:pt idx="614">
                  <c:v>41235.0</c:v>
                </c:pt>
                <c:pt idx="615">
                  <c:v>41236.0</c:v>
                </c:pt>
                <c:pt idx="616">
                  <c:v>41239.0</c:v>
                </c:pt>
                <c:pt idx="617">
                  <c:v>41240.0</c:v>
                </c:pt>
                <c:pt idx="618">
                  <c:v>41241.0</c:v>
                </c:pt>
                <c:pt idx="619">
                  <c:v>41242.0</c:v>
                </c:pt>
                <c:pt idx="620">
                  <c:v>41243.0</c:v>
                </c:pt>
                <c:pt idx="621">
                  <c:v>41246.0</c:v>
                </c:pt>
                <c:pt idx="622">
                  <c:v>41247.0</c:v>
                </c:pt>
                <c:pt idx="623">
                  <c:v>41248.0</c:v>
                </c:pt>
                <c:pt idx="624">
                  <c:v>41249.0</c:v>
                </c:pt>
                <c:pt idx="625">
                  <c:v>41250.0</c:v>
                </c:pt>
                <c:pt idx="626">
                  <c:v>41253.0</c:v>
                </c:pt>
                <c:pt idx="627">
                  <c:v>41254.0</c:v>
                </c:pt>
                <c:pt idx="628">
                  <c:v>41255.0</c:v>
                </c:pt>
                <c:pt idx="629">
                  <c:v>41256.0</c:v>
                </c:pt>
                <c:pt idx="630">
                  <c:v>41257.0</c:v>
                </c:pt>
                <c:pt idx="631">
                  <c:v>41260.0</c:v>
                </c:pt>
                <c:pt idx="632">
                  <c:v>41261.0</c:v>
                </c:pt>
                <c:pt idx="633">
                  <c:v>41263.0</c:v>
                </c:pt>
                <c:pt idx="634">
                  <c:v>41264.0</c:v>
                </c:pt>
                <c:pt idx="635">
                  <c:v>41267.0</c:v>
                </c:pt>
                <c:pt idx="636">
                  <c:v>41269.0</c:v>
                </c:pt>
                <c:pt idx="637">
                  <c:v>41270.0</c:v>
                </c:pt>
                <c:pt idx="638">
                  <c:v>41271.0</c:v>
                </c:pt>
                <c:pt idx="639">
                  <c:v>41276.0</c:v>
                </c:pt>
                <c:pt idx="640">
                  <c:v>41277.0</c:v>
                </c:pt>
                <c:pt idx="641">
                  <c:v>41278.0</c:v>
                </c:pt>
                <c:pt idx="642">
                  <c:v>41281.0</c:v>
                </c:pt>
                <c:pt idx="643">
                  <c:v>41282.0</c:v>
                </c:pt>
                <c:pt idx="644">
                  <c:v>41283.0</c:v>
                </c:pt>
                <c:pt idx="645">
                  <c:v>41284.0</c:v>
                </c:pt>
                <c:pt idx="646">
                  <c:v>41285.0</c:v>
                </c:pt>
                <c:pt idx="647">
                  <c:v>41288.0</c:v>
                </c:pt>
                <c:pt idx="648">
                  <c:v>41289.0</c:v>
                </c:pt>
                <c:pt idx="649">
                  <c:v>41290.0</c:v>
                </c:pt>
                <c:pt idx="650">
                  <c:v>41291.0</c:v>
                </c:pt>
                <c:pt idx="651">
                  <c:v>41292.0</c:v>
                </c:pt>
                <c:pt idx="652">
                  <c:v>41295.0</c:v>
                </c:pt>
                <c:pt idx="653">
                  <c:v>41296.0</c:v>
                </c:pt>
                <c:pt idx="654">
                  <c:v>41297.0</c:v>
                </c:pt>
                <c:pt idx="655">
                  <c:v>41298.0</c:v>
                </c:pt>
                <c:pt idx="656">
                  <c:v>41299.0</c:v>
                </c:pt>
                <c:pt idx="657">
                  <c:v>41302.0</c:v>
                </c:pt>
                <c:pt idx="658">
                  <c:v>41303.0</c:v>
                </c:pt>
                <c:pt idx="659">
                  <c:v>41304.0</c:v>
                </c:pt>
                <c:pt idx="660">
                  <c:v>41305.0</c:v>
                </c:pt>
                <c:pt idx="661">
                  <c:v>41306.0</c:v>
                </c:pt>
                <c:pt idx="662">
                  <c:v>41309.0</c:v>
                </c:pt>
                <c:pt idx="663">
                  <c:v>41310.0</c:v>
                </c:pt>
                <c:pt idx="664">
                  <c:v>41311.0</c:v>
                </c:pt>
                <c:pt idx="665">
                  <c:v>41312.0</c:v>
                </c:pt>
                <c:pt idx="666">
                  <c:v>41313.0</c:v>
                </c:pt>
                <c:pt idx="667">
                  <c:v>41317.0</c:v>
                </c:pt>
                <c:pt idx="668">
                  <c:v>41318.0</c:v>
                </c:pt>
                <c:pt idx="669">
                  <c:v>41319.0</c:v>
                </c:pt>
                <c:pt idx="670">
                  <c:v>41320.0</c:v>
                </c:pt>
                <c:pt idx="671">
                  <c:v>41323.0</c:v>
                </c:pt>
                <c:pt idx="672">
                  <c:v>41324.0</c:v>
                </c:pt>
                <c:pt idx="673">
                  <c:v>41325.0</c:v>
                </c:pt>
                <c:pt idx="674">
                  <c:v>41326.0</c:v>
                </c:pt>
                <c:pt idx="675">
                  <c:v>41327.0</c:v>
                </c:pt>
                <c:pt idx="676">
                  <c:v>41330.0</c:v>
                </c:pt>
                <c:pt idx="677">
                  <c:v>41331.0</c:v>
                </c:pt>
                <c:pt idx="678">
                  <c:v>41332.0</c:v>
                </c:pt>
                <c:pt idx="679">
                  <c:v>41333.0</c:v>
                </c:pt>
                <c:pt idx="680">
                  <c:v>41337.0</c:v>
                </c:pt>
                <c:pt idx="681">
                  <c:v>41338.0</c:v>
                </c:pt>
                <c:pt idx="682">
                  <c:v>41339.0</c:v>
                </c:pt>
                <c:pt idx="683">
                  <c:v>41340.0</c:v>
                </c:pt>
                <c:pt idx="684">
                  <c:v>41341.0</c:v>
                </c:pt>
                <c:pt idx="685">
                  <c:v>41344.0</c:v>
                </c:pt>
                <c:pt idx="686">
                  <c:v>41345.0</c:v>
                </c:pt>
                <c:pt idx="687">
                  <c:v>41346.0</c:v>
                </c:pt>
                <c:pt idx="688">
                  <c:v>41347.0</c:v>
                </c:pt>
                <c:pt idx="689">
                  <c:v>41348.0</c:v>
                </c:pt>
                <c:pt idx="690">
                  <c:v>41351.0</c:v>
                </c:pt>
                <c:pt idx="691">
                  <c:v>41352.0</c:v>
                </c:pt>
                <c:pt idx="692">
                  <c:v>41353.0</c:v>
                </c:pt>
                <c:pt idx="693">
                  <c:v>41354.0</c:v>
                </c:pt>
                <c:pt idx="694">
                  <c:v>41355.0</c:v>
                </c:pt>
                <c:pt idx="695">
                  <c:v>41358.0</c:v>
                </c:pt>
                <c:pt idx="696">
                  <c:v>41359.0</c:v>
                </c:pt>
                <c:pt idx="697">
                  <c:v>41360.0</c:v>
                </c:pt>
                <c:pt idx="698">
                  <c:v>41361.0</c:v>
                </c:pt>
                <c:pt idx="699">
                  <c:v>41362.0</c:v>
                </c:pt>
                <c:pt idx="700">
                  <c:v>41365.0</c:v>
                </c:pt>
                <c:pt idx="701">
                  <c:v>41366.0</c:v>
                </c:pt>
                <c:pt idx="702">
                  <c:v>41367.0</c:v>
                </c:pt>
                <c:pt idx="703">
                  <c:v>41368.0</c:v>
                </c:pt>
                <c:pt idx="704">
                  <c:v>41369.0</c:v>
                </c:pt>
                <c:pt idx="705">
                  <c:v>41372.0</c:v>
                </c:pt>
                <c:pt idx="706">
                  <c:v>41373.0</c:v>
                </c:pt>
                <c:pt idx="707">
                  <c:v>41374.0</c:v>
                </c:pt>
                <c:pt idx="708">
                  <c:v>41375.0</c:v>
                </c:pt>
                <c:pt idx="709">
                  <c:v>41376.0</c:v>
                </c:pt>
                <c:pt idx="710">
                  <c:v>41379.0</c:v>
                </c:pt>
                <c:pt idx="711">
                  <c:v>41380.0</c:v>
                </c:pt>
                <c:pt idx="712">
                  <c:v>41381.0</c:v>
                </c:pt>
                <c:pt idx="713">
                  <c:v>41382.0</c:v>
                </c:pt>
                <c:pt idx="714">
                  <c:v>41383.0</c:v>
                </c:pt>
                <c:pt idx="715">
                  <c:v>41386.0</c:v>
                </c:pt>
                <c:pt idx="716">
                  <c:v>41387.0</c:v>
                </c:pt>
                <c:pt idx="717">
                  <c:v>41388.0</c:v>
                </c:pt>
                <c:pt idx="718">
                  <c:v>41389.0</c:v>
                </c:pt>
                <c:pt idx="719">
                  <c:v>41390.0</c:v>
                </c:pt>
                <c:pt idx="720">
                  <c:v>41393.0</c:v>
                </c:pt>
                <c:pt idx="721">
                  <c:v>41394.0</c:v>
                </c:pt>
                <c:pt idx="722">
                  <c:v>41396.0</c:v>
                </c:pt>
                <c:pt idx="723">
                  <c:v>41397.0</c:v>
                </c:pt>
                <c:pt idx="724">
                  <c:v>41400.0</c:v>
                </c:pt>
                <c:pt idx="725">
                  <c:v>41401.0</c:v>
                </c:pt>
                <c:pt idx="726">
                  <c:v>41402.0</c:v>
                </c:pt>
                <c:pt idx="727">
                  <c:v>41403.0</c:v>
                </c:pt>
                <c:pt idx="728">
                  <c:v>41404.0</c:v>
                </c:pt>
                <c:pt idx="729">
                  <c:v>41407.0</c:v>
                </c:pt>
                <c:pt idx="730">
                  <c:v>41408.0</c:v>
                </c:pt>
                <c:pt idx="731">
                  <c:v>41409.0</c:v>
                </c:pt>
                <c:pt idx="732">
                  <c:v>41410.0</c:v>
                </c:pt>
                <c:pt idx="733">
                  <c:v>41414.0</c:v>
                </c:pt>
                <c:pt idx="734">
                  <c:v>41415.0</c:v>
                </c:pt>
                <c:pt idx="735">
                  <c:v>41416.0</c:v>
                </c:pt>
                <c:pt idx="736">
                  <c:v>41417.0</c:v>
                </c:pt>
                <c:pt idx="737">
                  <c:v>41418.0</c:v>
                </c:pt>
                <c:pt idx="738">
                  <c:v>41421.0</c:v>
                </c:pt>
                <c:pt idx="739">
                  <c:v>41422.0</c:v>
                </c:pt>
                <c:pt idx="740">
                  <c:v>41423.0</c:v>
                </c:pt>
                <c:pt idx="741">
                  <c:v>41424.0</c:v>
                </c:pt>
                <c:pt idx="742">
                  <c:v>41425.0</c:v>
                </c:pt>
                <c:pt idx="743">
                  <c:v>41428.0</c:v>
                </c:pt>
                <c:pt idx="744">
                  <c:v>41429.0</c:v>
                </c:pt>
                <c:pt idx="745">
                  <c:v>41430.0</c:v>
                </c:pt>
                <c:pt idx="746">
                  <c:v>41432.0</c:v>
                </c:pt>
                <c:pt idx="747">
                  <c:v>41435.0</c:v>
                </c:pt>
                <c:pt idx="748">
                  <c:v>41436.0</c:v>
                </c:pt>
              </c:numCache>
            </c:numRef>
          </c:cat>
          <c:val>
            <c:numRef>
              <c:f>Strategy!$H$24:$H$771</c:f>
              <c:numCache>
                <c:formatCode>0.0%</c:formatCode>
                <c:ptCount val="748"/>
                <c:pt idx="0">
                  <c:v>-0.0701572767974081</c:v>
                </c:pt>
                <c:pt idx="1">
                  <c:v>-0.0703066934355064</c:v>
                </c:pt>
                <c:pt idx="2">
                  <c:v>-0.0704330647613354</c:v>
                </c:pt>
                <c:pt idx="3">
                  <c:v>-0.0705230716702343</c:v>
                </c:pt>
                <c:pt idx="4">
                  <c:v>-0.0705615054518335</c:v>
                </c:pt>
                <c:pt idx="5">
                  <c:v>-0.0705313912445254</c:v>
                </c:pt>
                <c:pt idx="6">
                  <c:v>-0.0704140473801172</c:v>
                </c:pt>
                <c:pt idx="7">
                  <c:v>-0.0701890276682838</c:v>
                </c:pt>
                <c:pt idx="8">
                  <c:v>-0.0698339875982546</c:v>
                </c:pt>
                <c:pt idx="9">
                  <c:v>-0.0693246698701248</c:v>
                </c:pt>
                <c:pt idx="10">
                  <c:v>-0.0686353565667683</c:v>
                </c:pt>
                <c:pt idx="11">
                  <c:v>-0.067740176050019</c:v>
                </c:pt>
                <c:pt idx="12">
                  <c:v>-0.0666154836541839</c:v>
                </c:pt>
                <c:pt idx="13">
                  <c:v>-0.0652431468072858</c:v>
                </c:pt>
                <c:pt idx="14">
                  <c:v>-0.0636140820312837</c:v>
                </c:pt>
                <c:pt idx="15">
                  <c:v>-0.0617310362609801</c:v>
                </c:pt>
                <c:pt idx="16">
                  <c:v>-0.0596095898253727</c:v>
                </c:pt>
                <c:pt idx="17">
                  <c:v>-0.0572767643671709</c:v>
                </c:pt>
                <c:pt idx="18">
                  <c:v>-0.0547673375550715</c:v>
                </c:pt>
                <c:pt idx="19">
                  <c:v>-0.0521187341035206</c:v>
                </c:pt>
                <c:pt idx="20">
                  <c:v>-0.0493658710924383</c:v>
                </c:pt>
                <c:pt idx="21">
                  <c:v>-0.0465373677443792</c:v>
                </c:pt>
                <c:pt idx="22">
                  <c:v>-0.0436540597484203</c:v>
                </c:pt>
                <c:pt idx="23">
                  <c:v>-0.0407299685311563</c:v>
                </c:pt>
                <c:pt idx="24">
                  <c:v>-0.037775081112174</c:v>
                </c:pt>
                <c:pt idx="25">
                  <c:v>-0.0347988056643704</c:v>
                </c:pt>
                <c:pt idx="26">
                  <c:v>-0.0318129520320706</c:v>
                </c:pt>
                <c:pt idx="27">
                  <c:v>-0.0288335091241625</c:v>
                </c:pt>
                <c:pt idx="28">
                  <c:v>-0.0258811370670369</c:v>
                </c:pt>
                <c:pt idx="29">
                  <c:v>-0.0229808711824351</c:v>
                </c:pt>
                <c:pt idx="30">
                  <c:v>-0.0201618103250654</c:v>
                </c:pt>
                <c:pt idx="31">
                  <c:v>-0.0174574430725694</c:v>
                </c:pt>
                <c:pt idx="32">
                  <c:v>-0.0149068288213126</c:v>
                </c:pt>
                <c:pt idx="33">
                  <c:v>-0.0125562928424317</c:v>
                </c:pt>
                <c:pt idx="34">
                  <c:v>-0.0104608398564403</c:v>
                </c:pt>
                <c:pt idx="35">
                  <c:v>-0.00868430679926146</c:v>
                </c:pt>
                <c:pt idx="36">
                  <c:v>-0.00729742062259959</c:v>
                </c:pt>
                <c:pt idx="37">
                  <c:v>-0.00637334947789309</c:v>
                </c:pt>
                <c:pt idx="38">
                  <c:v>-0.00598091101013984</c:v>
                </c:pt>
                <c:pt idx="39">
                  <c:v>-0.00617618412962794</c:v>
                </c:pt>
                <c:pt idx="40">
                  <c:v>-0.00699373443629721</c:v>
                </c:pt>
                <c:pt idx="41">
                  <c:v>-0.00843891881243424</c:v>
                </c:pt>
                <c:pt idx="42">
                  <c:v>-0.0104827265624668</c:v>
                </c:pt>
                <c:pt idx="43">
                  <c:v>-0.013060318516056</c:v>
                </c:pt>
                <c:pt idx="44">
                  <c:v>-0.0160738566749441</c:v>
                </c:pt>
                <c:pt idx="45">
                  <c:v>-0.0193994502357962</c:v>
                </c:pt>
                <c:pt idx="46">
                  <c:v>-0.0228972285350612</c:v>
                </c:pt>
                <c:pt idx="47">
                  <c:v>-0.0264228950060434</c:v>
                </c:pt>
                <c:pt idx="48">
                  <c:v>-0.029838825665994</c:v>
                </c:pt>
                <c:pt idx="49">
                  <c:v>-0.0330229737380894</c:v>
                </c:pt>
                <c:pt idx="50">
                  <c:v>-0.0358744976666773</c:v>
                </c:pt>
                <c:pt idx="51">
                  <c:v>-0.0383159452923111</c:v>
                </c:pt>
                <c:pt idx="52">
                  <c:v>-0.0402927001979243</c:v>
                </c:pt>
                <c:pt idx="53">
                  <c:v>-0.0417709368791233</c:v>
                </c:pt>
                <c:pt idx="54">
                  <c:v>-0.0427353789124302</c:v>
                </c:pt>
                <c:pt idx="55">
                  <c:v>-0.0431877417053157</c:v>
                </c:pt>
                <c:pt idx="56">
                  <c:v>-0.0431460744666044</c:v>
                </c:pt>
                <c:pt idx="57">
                  <c:v>-0.0426445794045431</c:v>
                </c:pt>
                <c:pt idx="58">
                  <c:v>-0.0417331222210908</c:v>
                </c:pt>
                <c:pt idx="59">
                  <c:v>-0.04047566354222</c:v>
                </c:pt>
                <c:pt idx="60">
                  <c:v>-0.0389471797562214</c:v>
                </c:pt>
                <c:pt idx="61">
                  <c:v>-0.0372291277076138</c:v>
                </c:pt>
                <c:pt idx="62">
                  <c:v>-0.0354039327272386</c:v>
                </c:pt>
                <c:pt idx="63">
                  <c:v>-0.0335491943825166</c:v>
                </c:pt>
                <c:pt idx="64">
                  <c:v>-0.0317322743243749</c:v>
                </c:pt>
                <c:pt idx="65">
                  <c:v>-0.0300057352444522</c:v>
                </c:pt>
                <c:pt idx="66">
                  <c:v>-0.0284038815217174</c:v>
                </c:pt>
                <c:pt idx="67">
                  <c:v>-0.0269405379523519</c:v>
                </c:pt>
                <c:pt idx="68">
                  <c:v>-0.0256082381218843</c:v>
                </c:pt>
                <c:pt idx="69">
                  <c:v>-0.0243791169725835</c:v>
                </c:pt>
                <c:pt idx="70">
                  <c:v>-0.0232078764773333</c:v>
                </c:pt>
                <c:pt idx="71">
                  <c:v>-0.0220370813838762</c:v>
                </c:pt>
                <c:pt idx="72">
                  <c:v>-0.0208046841967277</c:v>
                </c:pt>
                <c:pt idx="73">
                  <c:v>-0.0194531371397166</c:v>
                </c:pt>
                <c:pt idx="74">
                  <c:v>-0.0179388917487852</c:v>
                </c:pt>
                <c:pt idx="75">
                  <c:v>-0.0162407191172364</c:v>
                </c:pt>
                <c:pt idx="76">
                  <c:v>-0.0143652614467125</c:v>
                </c:pt>
                <c:pt idx="77">
                  <c:v>-0.0123485928224984</c:v>
                </c:pt>
                <c:pt idx="78">
                  <c:v>-0.0102532459813342</c:v>
                </c:pt>
                <c:pt idx="79">
                  <c:v>-0.00816098970349007</c:v>
                </c:pt>
                <c:pt idx="80">
                  <c:v>-0.00616243206139767</c:v>
                </c:pt>
                <c:pt idx="81">
                  <c:v>-0.00434512022824784</c:v>
                </c:pt>
                <c:pt idx="82">
                  <c:v>-0.00278210355794348</c:v>
                </c:pt>
                <c:pt idx="83">
                  <c:v>-0.00152287327725526</c:v>
                </c:pt>
                <c:pt idx="84">
                  <c:v>-0.000588187482616996</c:v>
                </c:pt>
                <c:pt idx="85">
                  <c:v>3.04176459897199E-5</c:v>
                </c:pt>
                <c:pt idx="86">
                  <c:v>0.00036653045273293</c:v>
                </c:pt>
                <c:pt idx="87">
                  <c:v>0.000471196523246945</c:v>
                </c:pt>
                <c:pt idx="88">
                  <c:v>0.000403404902907532</c:v>
                </c:pt>
                <c:pt idx="89">
                  <c:v>0.000220737856454967</c:v>
                </c:pt>
                <c:pt idx="90">
                  <c:v>-2.80531698990949E-5</c:v>
                </c:pt>
                <c:pt idx="91">
                  <c:v>-0.000307508398537616</c:v>
                </c:pt>
                <c:pt idx="92">
                  <c:v>-0.000596886213021069</c:v>
                </c:pt>
                <c:pt idx="93">
                  <c:v>-0.000889340557319314</c:v>
                </c:pt>
                <c:pt idx="94">
                  <c:v>-0.00119005974445722</c:v>
                </c:pt>
                <c:pt idx="95">
                  <c:v>-0.00151442501393005</c:v>
                </c:pt>
                <c:pt idx="96">
                  <c:v>-0.00188662737148579</c:v>
                </c:pt>
                <c:pt idx="97">
                  <c:v>-0.0023384207986299</c:v>
                </c:pt>
                <c:pt idx="98">
                  <c:v>-0.00290718276422725</c:v>
                </c:pt>
                <c:pt idx="99">
                  <c:v>-0.00363246803210963</c:v>
                </c:pt>
                <c:pt idx="100">
                  <c:v>-0.004550788040006</c:v>
                </c:pt>
                <c:pt idx="101">
                  <c:v>-0.00568916995901295</c:v>
                </c:pt>
                <c:pt idx="102">
                  <c:v>-0.00705875658725066</c:v>
                </c:pt>
                <c:pt idx="103">
                  <c:v>-0.00864997124360791</c:v>
                </c:pt>
                <c:pt idx="104">
                  <c:v>-0.0104304796166583</c:v>
                </c:pt>
                <c:pt idx="105">
                  <c:v>-0.0123464771314087</c:v>
                </c:pt>
                <c:pt idx="106">
                  <c:v>-0.0143270206107806</c:v>
                </c:pt>
                <c:pt idx="107">
                  <c:v>-0.0162905076758588</c:v>
                </c:pt>
                <c:pt idx="108">
                  <c:v>-0.0181521443213379</c:v>
                </c:pt>
                <c:pt idx="109">
                  <c:v>-0.0198313043885064</c:v>
                </c:pt>
                <c:pt idx="110">
                  <c:v>-0.0212579295509317</c:v>
                </c:pt>
                <c:pt idx="111">
                  <c:v>-0.022377397187578</c:v>
                </c:pt>
                <c:pt idx="112">
                  <c:v>-0.0231535314637662</c:v>
                </c:pt>
                <c:pt idx="113">
                  <c:v>-0.0235696737182998</c:v>
                </c:pt>
                <c:pt idx="114">
                  <c:v>-0.0236280064879004</c:v>
                </c:pt>
                <c:pt idx="115">
                  <c:v>-0.0233476252696584</c:v>
                </c:pt>
                <c:pt idx="116">
                  <c:v>-0.0227620678697148</c:v>
                </c:pt>
                <c:pt idx="117">
                  <c:v>-0.0219169995958385</c:v>
                </c:pt>
                <c:pt idx="118">
                  <c:v>-0.0208684359918022</c:v>
                </c:pt>
                <c:pt idx="119">
                  <c:v>-0.0196813374451915</c:v>
                </c:pt>
                <c:pt idx="120">
                  <c:v>-0.0184278625626196</c:v>
                </c:pt>
                <c:pt idx="121">
                  <c:v>-0.0171843131056668</c:v>
                </c:pt>
                <c:pt idx="122">
                  <c:v>-0.0160260486660192</c:v>
                </c:pt>
                <c:pt idx="123">
                  <c:v>-0.0150203869533495</c:v>
                </c:pt>
                <c:pt idx="124">
                  <c:v>-0.0142184852070924</c:v>
                </c:pt>
                <c:pt idx="125">
                  <c:v>-0.0136480166291438</c:v>
                </c:pt>
                <c:pt idx="126">
                  <c:v>-0.0133087292837061</c:v>
                </c:pt>
                <c:pt idx="127">
                  <c:v>-0.0131725135054207</c:v>
                </c:pt>
                <c:pt idx="128">
                  <c:v>-0.0131885043775473</c:v>
                </c:pt>
                <c:pt idx="129">
                  <c:v>-0.01329236276078</c:v>
                </c:pt>
                <c:pt idx="130">
                  <c:v>-0.0134176864017327</c:v>
                </c:pt>
                <c:pt idx="131">
                  <c:v>-0.0135069133827049</c:v>
                </c:pt>
                <c:pt idx="132">
                  <c:v>-0.0135192894017879</c:v>
                </c:pt>
                <c:pt idx="133">
                  <c:v>-0.0134343939647288</c:v>
                </c:pt>
                <c:pt idx="134">
                  <c:v>-0.0132510357121009</c:v>
                </c:pt>
                <c:pt idx="135">
                  <c:v>-0.0129825951064225</c:v>
                </c:pt>
                <c:pt idx="136">
                  <c:v>-0.0126507137871588</c:v>
                </c:pt>
                <c:pt idx="137">
                  <c:v>-0.0122793755314251</c:v>
                </c:pt>
                <c:pt idx="138">
                  <c:v>-0.0118909045848783</c:v>
                </c:pt>
                <c:pt idx="139">
                  <c:v>-0.0115044575201363</c:v>
                </c:pt>
                <c:pt idx="140">
                  <c:v>-0.0111365715574692</c:v>
                </c:pt>
                <c:pt idx="141">
                  <c:v>-0.0108026197480545</c:v>
                </c:pt>
                <c:pt idx="142">
                  <c:v>-0.0105178426230144</c:v>
                </c:pt>
                <c:pt idx="143">
                  <c:v>-0.0102969963926744</c:v>
                </c:pt>
                <c:pt idx="144">
                  <c:v>-0.010152391720419</c:v>
                </c:pt>
                <c:pt idx="145">
                  <c:v>-0.0100908834073548</c:v>
                </c:pt>
                <c:pt idx="146">
                  <c:v>-0.0101109038452484</c:v>
                </c:pt>
                <c:pt idx="147">
                  <c:v>-0.0102007284468196</c:v>
                </c:pt>
                <c:pt idx="148">
                  <c:v>-0.0103388179935794</c:v>
                </c:pt>
                <c:pt idx="149">
                  <c:v>-0.0104964616760943</c:v>
                </c:pt>
                <c:pt idx="150">
                  <c:v>-0.0106422858894147</c:v>
                </c:pt>
                <c:pt idx="151">
                  <c:v>-0.0107477146623968</c:v>
                </c:pt>
                <c:pt idx="152">
                  <c:v>-0.0107922851317574</c:v>
                </c:pt>
                <c:pt idx="153">
                  <c:v>-0.0107678311515043</c:v>
                </c:pt>
                <c:pt idx="154">
                  <c:v>-0.0106808554977204</c:v>
                </c:pt>
                <c:pt idx="155">
                  <c:v>-0.0105527915568082</c:v>
                </c:pt>
                <c:pt idx="156">
                  <c:v>-0.010418207544909</c:v>
                </c:pt>
                <c:pt idx="157">
                  <c:v>-0.0103212760409535</c:v>
                </c:pt>
                <c:pt idx="158">
                  <c:v>-0.0103110042998947</c:v>
                </c:pt>
                <c:pt idx="159">
                  <c:v>-0.010435798947099</c:v>
                </c:pt>
                <c:pt idx="160">
                  <c:v>-0.0107379263951491</c:v>
                </c:pt>
                <c:pt idx="161">
                  <c:v>-0.0112483362274696</c:v>
                </c:pt>
                <c:pt idx="162">
                  <c:v>-0.011982166663774</c:v>
                </c:pt>
                <c:pt idx="163">
                  <c:v>-0.0129351052104791</c:v>
                </c:pt>
                <c:pt idx="164">
                  <c:v>-0.0140807060170569</c:v>
                </c:pt>
                <c:pt idx="165">
                  <c:v>-0.0153688225610916</c:v>
                </c:pt>
                <c:pt idx="166">
                  <c:v>-0.0167254963736711</c:v>
                </c:pt>
                <c:pt idx="167">
                  <c:v>-0.0180548667559566</c:v>
                </c:pt>
                <c:pt idx="168">
                  <c:v>-0.0192437864688329</c:v>
                </c:pt>
                <c:pt idx="169">
                  <c:v>-0.0201696878727039</c:v>
                </c:pt>
                <c:pt idx="170">
                  <c:v>-0.0207117504902657</c:v>
                </c:pt>
                <c:pt idx="171">
                  <c:v>-0.0207646101608134</c:v>
                </c:pt>
                <c:pt idx="172">
                  <c:v>-0.0202529096409882</c:v>
                </c:pt>
                <c:pt idx="173">
                  <c:v>-0.0191442241915193</c:v>
                </c:pt>
                <c:pt idx="174">
                  <c:v>-0.0174576270308654</c:v>
                </c:pt>
                <c:pt idx="175">
                  <c:v>-0.0152656049607249</c:v>
                </c:pt>
                <c:pt idx="176">
                  <c:v>-0.0126881931909299</c:v>
                </c:pt>
                <c:pt idx="177">
                  <c:v>-0.00987981357526173</c:v>
                </c:pt>
                <c:pt idx="178">
                  <c:v>-0.00701092323493307</c:v>
                </c:pt>
                <c:pt idx="179">
                  <c:v>-0.00424772383581032</c:v>
                </c:pt>
                <c:pt idx="180">
                  <c:v>-0.00173350383004767</c:v>
                </c:pt>
                <c:pt idx="181">
                  <c:v>0.000425379017853663</c:v>
                </c:pt>
                <c:pt idx="182">
                  <c:v>0.00216709326996685</c:v>
                </c:pt>
                <c:pt idx="183">
                  <c:v>0.00347519882252755</c:v>
                </c:pt>
                <c:pt idx="184">
                  <c:v>0.00437376153895984</c:v>
                </c:pt>
                <c:pt idx="185">
                  <c:v>0.00491850865633082</c:v>
                </c:pt>
                <c:pt idx="186">
                  <c:v>0.00518606096810791</c:v>
                </c:pt>
                <c:pt idx="187">
                  <c:v>0.00526304955200323</c:v>
                </c:pt>
                <c:pt idx="188">
                  <c:v>0.00523641263793267</c:v>
                </c:pt>
                <c:pt idx="189">
                  <c:v>0.00518557026986084</c:v>
                </c:pt>
                <c:pt idx="190">
                  <c:v>0.00517664619916659</c:v>
                </c:pt>
                <c:pt idx="191">
                  <c:v>0.00525854722337825</c:v>
                </c:pt>
                <c:pt idx="192">
                  <c:v>0.00546056610374318</c:v>
                </c:pt>
                <c:pt idx="193">
                  <c:v>0.00579123810552221</c:v>
                </c:pt>
                <c:pt idx="194">
                  <c:v>0.00623838851163776</c:v>
                </c:pt>
                <c:pt idx="195">
                  <c:v>0.00677054450140246</c:v>
                </c:pt>
                <c:pt idx="196">
                  <c:v>0.00734001681371383</c:v>
                </c:pt>
                <c:pt idx="197">
                  <c:v>0.00788788488077243</c:v>
                </c:pt>
                <c:pt idx="198">
                  <c:v>0.00835082310867406</c:v>
                </c:pt>
                <c:pt idx="199">
                  <c:v>0.00866925946668663</c:v>
                </c:pt>
                <c:pt idx="200">
                  <c:v>0.00879590247580901</c:v>
                </c:pt>
                <c:pt idx="201">
                  <c:v>0.00870336500388543</c:v>
                </c:pt>
                <c:pt idx="202">
                  <c:v>0.00838956739295775</c:v>
                </c:pt>
                <c:pt idx="203">
                  <c:v>0.00787985740748094</c:v>
                </c:pt>
                <c:pt idx="204">
                  <c:v>0.00722529917739502</c:v>
                </c:pt>
                <c:pt idx="205">
                  <c:v>0.00649725313576309</c:v>
                </c:pt>
                <c:pt idx="206">
                  <c:v>0.00577905188999087</c:v>
                </c:pt>
                <c:pt idx="207">
                  <c:v>0.00515612188246424</c:v>
                </c:pt>
                <c:pt idx="208">
                  <c:v>0.00470617776925679</c:v>
                </c:pt>
                <c:pt idx="209">
                  <c:v>0.00449104979262615</c:v>
                </c:pt>
                <c:pt idx="210">
                  <c:v>0.00455130032079191</c:v>
                </c:pt>
                <c:pt idx="211">
                  <c:v>0.00490414296684067</c:v>
                </c:pt>
                <c:pt idx="212">
                  <c:v>0.00554446793893818</c:v>
                </c:pt>
                <c:pt idx="213">
                  <c:v>0.00644819510946343</c:v>
                </c:pt>
                <c:pt idx="214">
                  <c:v>0.00757687492594477</c:v>
                </c:pt>
                <c:pt idx="215">
                  <c:v>0.00888249589245139</c:v>
                </c:pt>
                <c:pt idx="216">
                  <c:v>0.0103117828655147</c:v>
                </c:pt>
                <c:pt idx="217">
                  <c:v>0.0118097409480145</c:v>
                </c:pt>
                <c:pt idx="218">
                  <c:v>0.0133226377663929</c:v>
                </c:pt>
                <c:pt idx="219">
                  <c:v>0.0148008686676168</c:v>
                </c:pt>
                <c:pt idx="220">
                  <c:v>0.0162021292745616</c:v>
                </c:pt>
                <c:pt idx="221">
                  <c:v>0.0174950296987254</c:v>
                </c:pt>
                <c:pt idx="222">
                  <c:v>0.0186628109526371</c:v>
                </c:pt>
                <c:pt idx="223">
                  <c:v>0.0197063203752932</c:v>
                </c:pt>
                <c:pt idx="224">
                  <c:v>0.0206450607354754</c:v>
                </c:pt>
                <c:pt idx="225">
                  <c:v>0.0215151315685099</c:v>
                </c:pt>
                <c:pt idx="226">
                  <c:v>0.0223633463027314</c:v>
                </c:pt>
                <c:pt idx="227">
                  <c:v>0.0232377137850845</c:v>
                </c:pt>
                <c:pt idx="228">
                  <c:v>0.0241756204328515</c:v>
                </c:pt>
                <c:pt idx="229">
                  <c:v>0.0251920876500892</c:v>
                </c:pt>
                <c:pt idx="230">
                  <c:v>0.0262710032780536</c:v>
                </c:pt>
                <c:pt idx="231">
                  <c:v>0.0273619335193812</c:v>
                </c:pt>
                <c:pt idx="232">
                  <c:v>0.0283839625999765</c:v>
                </c:pt>
                <c:pt idx="233">
                  <c:v>0.0292362499971959</c:v>
                </c:pt>
                <c:pt idx="234">
                  <c:v>0.02981316591026</c:v>
                </c:pt>
                <c:pt idx="235">
                  <c:v>0.0300205707418398</c:v>
                </c:pt>
                <c:pt idx="236">
                  <c:v>0.0297895010848152</c:v>
                </c:pt>
                <c:pt idx="237">
                  <c:v>0.0290843396534788</c:v>
                </c:pt>
                <c:pt idx="238">
                  <c:v>0.0279042171306145</c:v>
                </c:pt>
                <c:pt idx="239">
                  <c:v>0.0262783590278662</c:v>
                </c:pt>
                <c:pt idx="240">
                  <c:v>0.0242576945772511</c:v>
                </c:pt>
                <c:pt idx="241">
                  <c:v>0.0219057726524698</c:v>
                </c:pt>
                <c:pt idx="242">
                  <c:v>0.0192916870198443</c:v>
                </c:pt>
                <c:pt idx="243">
                  <c:v>0.0164864837544962</c:v>
                </c:pt>
                <c:pt idx="244">
                  <c:v>0.0135628922458135</c:v>
                </c:pt>
                <c:pt idx="245">
                  <c:v>0.0105967925398061</c:v>
                </c:pt>
                <c:pt idx="246">
                  <c:v>0.00766811351713611</c:v>
                </c:pt>
                <c:pt idx="247">
                  <c:v>0.00485908355060698</c:v>
                </c:pt>
                <c:pt idx="248">
                  <c:v>0.00224881551378505</c:v>
                </c:pt>
                <c:pt idx="249">
                  <c:v>-9.53082453256836E-5</c:v>
                </c:pt>
                <c:pt idx="250">
                  <c:v>-0.00212763098093028</c:v>
                </c:pt>
                <c:pt idx="251">
                  <c:v>-0.0038330469602541</c:v>
                </c:pt>
                <c:pt idx="252">
                  <c:v>-0.00523226456450725</c:v>
                </c:pt>
                <c:pt idx="253">
                  <c:v>-0.00638209876426824</c:v>
                </c:pt>
                <c:pt idx="254">
                  <c:v>-0.00737084158110493</c:v>
                </c:pt>
                <c:pt idx="255">
                  <c:v>-0.00831016727226566</c:v>
                </c:pt>
                <c:pt idx="256">
                  <c:v>-0.00932588271196323</c:v>
                </c:pt>
                <c:pt idx="257">
                  <c:v>-0.0105498175567021</c:v>
                </c:pt>
                <c:pt idx="258">
                  <c:v>-0.012114249821493</c:v>
                </c:pt>
                <c:pt idx="259">
                  <c:v>-0.0141487845397835</c:v>
                </c:pt>
                <c:pt idx="260">
                  <c:v>-0.0167780832318544</c:v>
                </c:pt>
                <c:pt idx="261">
                  <c:v>-0.020117885864356</c:v>
                </c:pt>
                <c:pt idx="262">
                  <c:v>-0.0242668475798961</c:v>
                </c:pt>
                <c:pt idx="263">
                  <c:v>-0.0292929849075083</c:v>
                </c:pt>
                <c:pt idx="264">
                  <c:v>-0.0352157228290844</c:v>
                </c:pt>
                <c:pt idx="265">
                  <c:v>-0.0419869901617392</c:v>
                </c:pt>
                <c:pt idx="266">
                  <c:v>-0.0494766408106715</c:v>
                </c:pt>
                <c:pt idx="267">
                  <c:v>-0.0574678717437437</c:v>
                </c:pt>
                <c:pt idx="268">
                  <c:v>-0.0656668516679844</c:v>
                </c:pt>
                <c:pt idx="269">
                  <c:v>-0.0737276741298213</c:v>
                </c:pt>
                <c:pt idx="270">
                  <c:v>-0.0812898400396022</c:v>
                </c:pt>
                <c:pt idx="271">
                  <c:v>-0.0880219724169201</c:v>
                </c:pt>
                <c:pt idx="272">
                  <c:v>-0.0936635314466753</c:v>
                </c:pt>
                <c:pt idx="273">
                  <c:v>-0.0980565866994686</c:v>
                </c:pt>
                <c:pt idx="274">
                  <c:v>-0.101162097580909</c:v>
                </c:pt>
                <c:pt idx="275">
                  <c:v>-0.103058805591277</c:v>
                </c:pt>
                <c:pt idx="276">
                  <c:v>-0.103926526125463</c:v>
                </c:pt>
                <c:pt idx="277">
                  <c:v>-0.10401823617689</c:v>
                </c:pt>
                <c:pt idx="278">
                  <c:v>-0.103626320348307</c:v>
                </c:pt>
                <c:pt idx="279">
                  <c:v>-0.103047790195073</c:v>
                </c:pt>
                <c:pt idx="280">
                  <c:v>-0.102551897592974</c:v>
                </c:pt>
                <c:pt idx="281">
                  <c:v>-0.102352153988047</c:v>
                </c:pt>
                <c:pt idx="282">
                  <c:v>-0.102583952038803</c:v>
                </c:pt>
                <c:pt idx="283">
                  <c:v>-0.103288916575329</c:v>
                </c:pt>
                <c:pt idx="284">
                  <c:v>-0.104407491159778</c:v>
                </c:pt>
                <c:pt idx="285">
                  <c:v>-0.10578155109849</c:v>
                </c:pt>
                <c:pt idx="286">
                  <c:v>-0.107168510726337</c:v>
                </c:pt>
                <c:pt idx="287">
                  <c:v>-0.108267208478727</c:v>
                </c:pt>
                <c:pt idx="288">
                  <c:v>-0.108753916105572</c:v>
                </c:pt>
                <c:pt idx="289">
                  <c:v>-0.108324565528052</c:v>
                </c:pt>
                <c:pt idx="290">
                  <c:v>-0.106737348235189</c:v>
                </c:pt>
                <c:pt idx="291">
                  <c:v>-0.103848851818321</c:v>
                </c:pt>
                <c:pt idx="292">
                  <c:v>-0.0996373020571725</c:v>
                </c:pt>
                <c:pt idx="293">
                  <c:v>-0.0942083836735555</c:v>
                </c:pt>
                <c:pt idx="294">
                  <c:v>-0.0877822183485963</c:v>
                </c:pt>
                <c:pt idx="295">
                  <c:v>-0.080663722087016</c:v>
                </c:pt>
                <c:pt idx="296">
                  <c:v>-0.0732018777490428</c:v>
                </c:pt>
                <c:pt idx="297">
                  <c:v>-0.0657456041611901</c:v>
                </c:pt>
                <c:pt idx="298">
                  <c:v>-0.0586043139977981</c:v>
                </c:pt>
                <c:pt idx="299">
                  <c:v>-0.0520198069315864</c:v>
                </c:pt>
                <c:pt idx="300">
                  <c:v>-0.0461532133281303</c:v>
                </c:pt>
                <c:pt idx="301">
                  <c:v>-0.0410870563097528</c:v>
                </c:pt>
                <c:pt idx="302">
                  <c:v>-0.0368390948224845</c:v>
                </c:pt>
                <c:pt idx="303">
                  <c:v>-0.03338232951633</c:v>
                </c:pt>
                <c:pt idx="304">
                  <c:v>-0.0306649533335627</c:v>
                </c:pt>
                <c:pt idx="305">
                  <c:v>-0.0286251777211214</c:v>
                </c:pt>
                <c:pt idx="306">
                  <c:v>-0.0271983178497754</c:v>
                </c:pt>
                <c:pt idx="307">
                  <c:v>-0.0263164485155152</c:v>
                </c:pt>
                <c:pt idx="308">
                  <c:v>-0.025903397401381</c:v>
                </c:pt>
                <c:pt idx="309">
                  <c:v>-0.0258690679373276</c:v>
                </c:pt>
                <c:pt idx="310">
                  <c:v>-0.0261067773897652</c:v>
                </c:pt>
                <c:pt idx="311">
                  <c:v>-0.0264957103304072</c:v>
                </c:pt>
                <c:pt idx="312">
                  <c:v>-0.0269084237801851</c:v>
                </c:pt>
                <c:pt idx="313">
                  <c:v>-0.0272214573780734</c:v>
                </c:pt>
                <c:pt idx="314">
                  <c:v>-0.0273261664798547</c:v>
                </c:pt>
                <c:pt idx="315">
                  <c:v>-0.0271371235655178</c:v>
                </c:pt>
                <c:pt idx="316">
                  <c:v>-0.0265965423221308</c:v>
                </c:pt>
                <c:pt idx="317">
                  <c:v>-0.0256745751003476</c:v>
                </c:pt>
                <c:pt idx="318">
                  <c:v>-0.0243664229470345</c:v>
                </c:pt>
                <c:pt idx="319">
                  <c:v>-0.0226876534043201</c:v>
                </c:pt>
                <c:pt idx="320">
                  <c:v>-0.0206689837432305</c:v>
                </c:pt>
                <c:pt idx="321">
                  <c:v>-0.0183513468670934</c:v>
                </c:pt>
                <c:pt idx="322">
                  <c:v>-0.0157816339472635</c:v>
                </c:pt>
                <c:pt idx="323">
                  <c:v>-0.013009269835507</c:v>
                </c:pt>
                <c:pt idx="324">
                  <c:v>-0.0100837017190991</c:v>
                </c:pt>
                <c:pt idx="325">
                  <c:v>-0.00705285275080976</c:v>
                </c:pt>
                <c:pt idx="326">
                  <c:v>-0.00396253524719573</c:v>
                </c:pt>
                <c:pt idx="327">
                  <c:v>-0.00085675595705992</c:v>
                </c:pt>
                <c:pt idx="328">
                  <c:v>0.00222115158380176</c:v>
                </c:pt>
                <c:pt idx="329">
                  <c:v>0.00522655363861452</c:v>
                </c:pt>
                <c:pt idx="330">
                  <c:v>0.00811063229606351</c:v>
                </c:pt>
                <c:pt idx="331">
                  <c:v>0.0108166472577272</c:v>
                </c:pt>
                <c:pt idx="332">
                  <c:v>0.013275794408787</c:v>
                </c:pt>
                <c:pt idx="333">
                  <c:v>0.0154036876391616</c:v>
                </c:pt>
                <c:pt idx="334">
                  <c:v>0.0170989872096505</c:v>
                </c:pt>
                <c:pt idx="335">
                  <c:v>0.0182458085528566</c:v>
                </c:pt>
                <c:pt idx="336">
                  <c:v>0.0187210802073423</c:v>
                </c:pt>
                <c:pt idx="337">
                  <c:v>0.0184070136026419</c:v>
                </c:pt>
                <c:pt idx="338">
                  <c:v>0.0172075485522128</c:v>
                </c:pt>
                <c:pt idx="339">
                  <c:v>0.0150663990198027</c:v>
                </c:pt>
                <c:pt idx="340">
                  <c:v>0.0119834715881572</c:v>
                </c:pt>
                <c:pt idx="341">
                  <c:v>0.00802618570289816</c:v>
                </c:pt>
                <c:pt idx="342">
                  <c:v>0.00333268927671009</c:v>
                </c:pt>
                <c:pt idx="343">
                  <c:v>-0.00189487561798166</c:v>
                </c:pt>
                <c:pt idx="344">
                  <c:v>-0.00740716989827602</c:v>
                </c:pt>
                <c:pt idx="345">
                  <c:v>-0.0129325943956729</c:v>
                </c:pt>
                <c:pt idx="346">
                  <c:v>-0.0182065256559287</c:v>
                </c:pt>
                <c:pt idx="347">
                  <c:v>-0.0229997278501029</c:v>
                </c:pt>
                <c:pt idx="348">
                  <c:v>-0.0271406379629871</c:v>
                </c:pt>
                <c:pt idx="349">
                  <c:v>-0.0305273639636922</c:v>
                </c:pt>
                <c:pt idx="350">
                  <c:v>-0.0331275308720317</c:v>
                </c:pt>
                <c:pt idx="351">
                  <c:v>-0.0349669867086766</c:v>
                </c:pt>
                <c:pt idx="352">
                  <c:v>-0.0361110236222734</c:v>
                </c:pt>
                <c:pt idx="353">
                  <c:v>-0.0366433907608593</c:v>
                </c:pt>
                <c:pt idx="354">
                  <c:v>-0.0366484932266321</c:v>
                </c:pt>
                <c:pt idx="355">
                  <c:v>-0.036200782145204</c:v>
                </c:pt>
                <c:pt idx="356">
                  <c:v>-0.0353629135937186</c:v>
                </c:pt>
                <c:pt idx="357">
                  <c:v>-0.0341915571534411</c:v>
                </c:pt>
                <c:pt idx="358">
                  <c:v>-0.032747569358165</c:v>
                </c:pt>
                <c:pt idx="359">
                  <c:v>-0.0311061932353231</c:v>
                </c:pt>
                <c:pt idx="360">
                  <c:v>-0.0293632072302831</c:v>
                </c:pt>
                <c:pt idx="361">
                  <c:v>-0.0276343390191257</c:v>
                </c:pt>
                <c:pt idx="362">
                  <c:v>-0.0260473095496325</c:v>
                </c:pt>
                <c:pt idx="363">
                  <c:v>-0.0247279887954844</c:v>
                </c:pt>
                <c:pt idx="364">
                  <c:v>-0.0237837837426213</c:v>
                </c:pt>
                <c:pt idx="365">
                  <c:v>-0.0232881660353001</c:v>
                </c:pt>
                <c:pt idx="366">
                  <c:v>-0.0232700341218511</c:v>
                </c:pt>
                <c:pt idx="367">
                  <c:v>-0.0237104794090244</c:v>
                </c:pt>
                <c:pt idx="368">
                  <c:v>-0.0245477782297361</c:v>
                </c:pt>
                <c:pt idx="369">
                  <c:v>-0.0256894966553316</c:v>
                </c:pt>
                <c:pt idx="370">
                  <c:v>-0.0270289661360659</c:v>
                </c:pt>
                <c:pt idx="371">
                  <c:v>-0.0284624993147204</c:v>
                </c:pt>
                <c:pt idx="372">
                  <c:v>-0.0299038166919493</c:v>
                </c:pt>
                <c:pt idx="373">
                  <c:v>-0.0312932112920052</c:v>
                </c:pt>
                <c:pt idx="374">
                  <c:v>-0.0326006489419085</c:v>
                </c:pt>
                <c:pt idx="375">
                  <c:v>-0.0338237272883903</c:v>
                </c:pt>
                <c:pt idx="376">
                  <c:v>-0.0349826084800718</c:v>
                </c:pt>
                <c:pt idx="377">
                  <c:v>-0.0361143043548242</c:v>
                </c:pt>
                <c:pt idx="378">
                  <c:v>-0.0372679960123072</c:v>
                </c:pt>
                <c:pt idx="379">
                  <c:v>-0.0385017673072297</c:v>
                </c:pt>
                <c:pt idx="380">
                  <c:v>-0.0398798304747893</c:v>
                </c:pt>
                <c:pt idx="381">
                  <c:v>-0.0414686263233304</c:v>
                </c:pt>
                <c:pt idx="382">
                  <c:v>-0.0433304322749765</c:v>
                </c:pt>
                <c:pt idx="383">
                  <c:v>-0.0455142320536868</c:v>
                </c:pt>
                <c:pt idx="384">
                  <c:v>-0.0480451199132341</c:v>
                </c:pt>
                <c:pt idx="385">
                  <c:v>-0.050914760426831</c:v>
                </c:pt>
                <c:pt idx="386">
                  <c:v>-0.0540758188737986</c:v>
                </c:pt>
                <c:pt idx="387">
                  <c:v>-0.0574425717260596</c:v>
                </c:pt>
                <c:pt idx="388">
                  <c:v>-0.0608983032333669</c:v>
                </c:pt>
                <c:pt idx="389">
                  <c:v>-0.0643081617365858</c:v>
                </c:pt>
                <c:pt idx="390">
                  <c:v>-0.0675345922196414</c:v>
                </c:pt>
                <c:pt idx="391">
                  <c:v>-0.0704518352528732</c:v>
                </c:pt>
                <c:pt idx="392">
                  <c:v>-0.072956480905166</c:v>
                </c:pt>
                <c:pt idx="393">
                  <c:v>-0.0749724660729988</c:v>
                </c:pt>
                <c:pt idx="394">
                  <c:v>-0.0764506781275844</c:v>
                </c:pt>
                <c:pt idx="395">
                  <c:v>-0.0773648673191626</c:v>
                </c:pt>
                <c:pt idx="396">
                  <c:v>-0.0777064078586957</c:v>
                </c:pt>
                <c:pt idx="397">
                  <c:v>-0.0774803964361523</c:v>
                </c:pt>
                <c:pt idx="398">
                  <c:v>-0.0767047448548792</c:v>
                </c:pt>
                <c:pt idx="399">
                  <c:v>-0.0754126259211658</c:v>
                </c:pt>
                <c:pt idx="400">
                  <c:v>-0.0736572656363095</c:v>
                </c:pt>
                <c:pt idx="401">
                  <c:v>-0.071517009432955</c:v>
                </c:pt>
                <c:pt idx="402">
                  <c:v>-0.0690981001859489</c:v>
                </c:pt>
                <c:pt idx="403">
                  <c:v>-0.0665328359186064</c:v>
                </c:pt>
                <c:pt idx="404">
                  <c:v>-0.063971717789156</c:v>
                </c:pt>
                <c:pt idx="405">
                  <c:v>-0.0615696763158773</c:v>
                </c:pt>
                <c:pt idx="406">
                  <c:v>-0.0594681340993124</c:v>
                </c:pt>
                <c:pt idx="407">
                  <c:v>-0.0577760771303715</c:v>
                </c:pt>
                <c:pt idx="408">
                  <c:v>-0.0565540230160984</c:v>
                </c:pt>
                <c:pt idx="409">
                  <c:v>-0.0558045082383923</c:v>
                </c:pt>
                <c:pt idx="410">
                  <c:v>-0.0554714608003144</c:v>
                </c:pt>
                <c:pt idx="411">
                  <c:v>-0.0554488840061184</c:v>
                </c:pt>
                <c:pt idx="412">
                  <c:v>-0.0555971858823799</c:v>
                </c:pt>
                <c:pt idx="413">
                  <c:v>-0.0557638358834536</c:v>
                </c:pt>
                <c:pt idx="414">
                  <c:v>-0.0558042611133464</c:v>
                </c:pt>
                <c:pt idx="415">
                  <c:v>-0.0555991677522715</c:v>
                </c:pt>
                <c:pt idx="416">
                  <c:v>-0.0550656328489513</c:v>
                </c:pt>
                <c:pt idx="417">
                  <c:v>-0.0541609670108716</c:v>
                </c:pt>
                <c:pt idx="418">
                  <c:v>-0.0528800263348138</c:v>
                </c:pt>
                <c:pt idx="419">
                  <c:v>-0.0512479439685686</c:v>
                </c:pt>
                <c:pt idx="420">
                  <c:v>-0.049310908462716</c:v>
                </c:pt>
                <c:pt idx="421">
                  <c:v>-0.0471275691802556</c:v>
                </c:pt>
                <c:pt idx="422">
                  <c:v>-0.0447629837932991</c:v>
                </c:pt>
                <c:pt idx="423">
                  <c:v>-0.0422859360375748</c:v>
                </c:pt>
                <c:pt idx="424">
                  <c:v>-0.0397692160549405</c:v>
                </c:pt>
                <c:pt idx="425">
                  <c:v>-0.037291385808585</c:v>
                </c:pt>
                <c:pt idx="426">
                  <c:v>-0.0349379530536194</c:v>
                </c:pt>
                <c:pt idx="427">
                  <c:v>-0.0327999614424504</c:v>
                </c:pt>
                <c:pt idx="428">
                  <c:v>-0.0309687984982892</c:v>
                </c:pt>
                <c:pt idx="429">
                  <c:v>-0.0295273149928533</c:v>
                </c:pt>
                <c:pt idx="430">
                  <c:v>-0.0285387216419153</c:v>
                </c:pt>
                <c:pt idx="431">
                  <c:v>-0.0280356971672037</c:v>
                </c:pt>
                <c:pt idx="432">
                  <c:v>-0.0280123471834328</c:v>
                </c:pt>
                <c:pt idx="433">
                  <c:v>-0.028421025157998</c:v>
                </c:pt>
                <c:pt idx="434">
                  <c:v>-0.0291748215703947</c:v>
                </c:pt>
                <c:pt idx="435">
                  <c:v>-0.0301552155449236</c:v>
                </c:pt>
                <c:pt idx="436">
                  <c:v>-0.0312234293988974</c:v>
                </c:pt>
                <c:pt idx="437">
                  <c:v>-0.032233677557338</c:v>
                </c:pt>
                <c:pt idx="438">
                  <c:v>-0.0330466925447</c:v>
                </c:pt>
                <c:pt idx="439">
                  <c:v>-0.0335423408648416</c:v>
                </c:pt>
                <c:pt idx="440">
                  <c:v>-0.0336304698367788</c:v>
                </c:pt>
                <c:pt idx="441">
                  <c:v>-0.0332591786725422</c:v>
                </c:pt>
                <c:pt idx="442">
                  <c:v>-0.0324195713220892</c:v>
                </c:pt>
                <c:pt idx="443">
                  <c:v>-0.0311460078059882</c:v>
                </c:pt>
                <c:pt idx="444">
                  <c:v>-0.0295112143327631</c:v>
                </c:pt>
                <c:pt idx="445">
                  <c:v>-0.0276164383670935</c:v>
                </c:pt>
                <c:pt idx="446">
                  <c:v>-0.0255779569659232</c:v>
                </c:pt>
                <c:pt idx="447">
                  <c:v>-0.0235122616578201</c:v>
                </c:pt>
                <c:pt idx="448">
                  <c:v>-0.0215227190322131</c:v>
                </c:pt>
                <c:pt idx="449">
                  <c:v>-0.0196901928083101</c:v>
                </c:pt>
                <c:pt idx="450">
                  <c:v>-0.0180690649885415</c:v>
                </c:pt>
                <c:pt idx="451">
                  <c:v>-0.0166886496107351</c:v>
                </c:pt>
                <c:pt idx="452">
                  <c:v>-0.0155586311699103</c:v>
                </c:pt>
                <c:pt idx="453">
                  <c:v>-0.0146763071500941</c:v>
                </c:pt>
                <c:pt idx="454">
                  <c:v>-0.0140332925284049</c:v>
                </c:pt>
                <c:pt idx="455">
                  <c:v>-0.0136199167007334</c:v>
                </c:pt>
                <c:pt idx="456">
                  <c:v>-0.0134265592700333</c:v>
                </c:pt>
                <c:pt idx="457">
                  <c:v>-0.0134422747503971</c:v>
                </c:pt>
                <c:pt idx="458">
                  <c:v>-0.013651908522512</c:v>
                </c:pt>
                <c:pt idx="459">
                  <c:v>-0.0140332804950112</c:v>
                </c:pt>
                <c:pt idx="460">
                  <c:v>-0.0145558442614523</c:v>
                </c:pt>
                <c:pt idx="461">
                  <c:v>-0.0151816187075649</c:v>
                </c:pt>
                <c:pt idx="462">
                  <c:v>-0.0158683636425331</c:v>
                </c:pt>
                <c:pt idx="463">
                  <c:v>-0.016574215313051</c:v>
                </c:pt>
                <c:pt idx="464">
                  <c:v>-0.0172625640173205</c:v>
                </c:pt>
                <c:pt idx="465">
                  <c:v>-0.0179059813203137</c:v>
                </c:pt>
                <c:pt idx="466">
                  <c:v>-0.018488459137142</c:v>
                </c:pt>
                <c:pt idx="467">
                  <c:v>-0.0190059172717543</c:v>
                </c:pt>
                <c:pt idx="468">
                  <c:v>-0.0194655869838993</c:v>
                </c:pt>
                <c:pt idx="469">
                  <c:v>-0.0198852183484263</c:v>
                </c:pt>
                <c:pt idx="470">
                  <c:v>-0.0202929440971393</c:v>
                </c:pt>
                <c:pt idx="471">
                  <c:v>-0.0207281022059795</c:v>
                </c:pt>
                <c:pt idx="472">
                  <c:v>-0.0212425855086415</c:v>
                </c:pt>
                <c:pt idx="473">
                  <c:v>-0.0219016502670412</c:v>
                </c:pt>
                <c:pt idx="474">
                  <c:v>-0.0227828493472523</c:v>
                </c:pt>
                <c:pt idx="475">
                  <c:v>-0.0239719983440463</c:v>
                </c:pt>
                <c:pt idx="476">
                  <c:v>-0.0255557897765842</c:v>
                </c:pt>
                <c:pt idx="477">
                  <c:v>-0.0276116328112159</c:v>
                </c:pt>
                <c:pt idx="478">
                  <c:v>-0.0301962186733917</c:v>
                </c:pt>
                <c:pt idx="479">
                  <c:v>-0.0333349133501844</c:v>
                </c:pt>
                <c:pt idx="480">
                  <c:v>-0.0370141776133041</c:v>
                </c:pt>
                <c:pt idx="481">
                  <c:v>-0.041178774622772</c:v>
                </c:pt>
                <c:pt idx="482">
                  <c:v>-0.0457346576142924</c:v>
                </c:pt>
                <c:pt idx="483">
                  <c:v>-0.0505573487539797</c:v>
                </c:pt>
                <c:pt idx="484">
                  <c:v>-0.0555045793695715</c:v>
                </c:pt>
                <c:pt idx="485">
                  <c:v>-0.0604311884398845</c:v>
                </c:pt>
                <c:pt idx="486">
                  <c:v>-0.0652039183193829</c:v>
                </c:pt>
                <c:pt idx="487">
                  <c:v>-0.0697138481954777</c:v>
                </c:pt>
                <c:pt idx="488">
                  <c:v>-0.073884712106323</c:v>
                </c:pt>
                <c:pt idx="489">
                  <c:v>-0.0776761341565122</c:v>
                </c:pt>
                <c:pt idx="490">
                  <c:v>-0.0810817191741668</c:v>
                </c:pt>
                <c:pt idx="491">
                  <c:v>-0.0841227995732585</c:v>
                </c:pt>
                <c:pt idx="492">
                  <c:v>-0.0868393128546825</c:v>
                </c:pt>
                <c:pt idx="493">
                  <c:v>-0.0892796542714585</c:v>
                </c:pt>
                <c:pt idx="494">
                  <c:v>-0.0914913481479561</c:v>
                </c:pt>
                <c:pt idx="495">
                  <c:v>-0.0935140098444529</c:v>
                </c:pt>
                <c:pt idx="496">
                  <c:v>-0.0953754137869324</c:v>
                </c:pt>
                <c:pt idx="497">
                  <c:v>-0.0970907061529245</c:v>
                </c:pt>
                <c:pt idx="498">
                  <c:v>-0.0986641090268635</c:v>
                </c:pt>
                <c:pt idx="499">
                  <c:v>-0.100092036094072</c:v>
                </c:pt>
                <c:pt idx="500">
                  <c:v>-0.101366467194473</c:v>
                </c:pt>
                <c:pt idx="501">
                  <c:v>-0.102477676510416</c:v>
                </c:pt>
                <c:pt idx="502">
                  <c:v>-0.103415841868007</c:v>
                </c:pt>
                <c:pt idx="503">
                  <c:v>-0.104171509982941</c:v>
                </c:pt>
                <c:pt idx="504">
                  <c:v>-0.104735222778272</c:v>
                </c:pt>
                <c:pt idx="505">
                  <c:v>-0.105096774196917</c:v>
                </c:pt>
                <c:pt idx="506">
                  <c:v>-0.10524459197488</c:v>
                </c:pt>
                <c:pt idx="507">
                  <c:v>-0.105165680656016</c:v>
                </c:pt>
                <c:pt idx="508">
                  <c:v>-0.104846455187</c:v>
                </c:pt>
                <c:pt idx="509">
                  <c:v>-0.104274631334724</c:v>
                </c:pt>
                <c:pt idx="510">
                  <c:v>-0.103442092865374</c:v>
                </c:pt>
                <c:pt idx="511">
                  <c:v>-0.102348325887557</c:v>
                </c:pt>
                <c:pt idx="512">
                  <c:v>-0.101003660872843</c:v>
                </c:pt>
                <c:pt idx="513">
                  <c:v>-0.0994313149286424</c:v>
                </c:pt>
                <c:pt idx="514">
                  <c:v>-0.097667216515694</c:v>
                </c:pt>
                <c:pt idx="515">
                  <c:v>-0.0957569056077695</c:v>
                </c:pt>
                <c:pt idx="516">
                  <c:v>-0.0937494161592239</c:v>
                </c:pt>
                <c:pt idx="517">
                  <c:v>-0.0916888354790612</c:v>
                </c:pt>
                <c:pt idx="518">
                  <c:v>-0.089604990699266</c:v>
                </c:pt>
                <c:pt idx="519">
                  <c:v>-0.0875052147413892</c:v>
                </c:pt>
                <c:pt idx="520">
                  <c:v>-0.0853692221179839</c:v>
                </c:pt>
                <c:pt idx="521">
                  <c:v>-0.0831487083781267</c:v>
                </c:pt>
                <c:pt idx="522">
                  <c:v>-0.0807724310422959</c:v>
                </c:pt>
                <c:pt idx="523">
                  <c:v>-0.078156408459814</c:v>
                </c:pt>
                <c:pt idx="524">
                  <c:v>-0.0752177415340125</c:v>
                </c:pt>
                <c:pt idx="525">
                  <c:v>-0.0718896949947135</c:v>
                </c:pt>
                <c:pt idx="526">
                  <c:v>-0.0681352867703159</c:v>
                </c:pt>
                <c:pt idx="527">
                  <c:v>-0.0639568247772399</c:v>
                </c:pt>
                <c:pt idx="528">
                  <c:v>-0.0593995544483328</c:v>
                </c:pt>
                <c:pt idx="529">
                  <c:v>-0.0545486671846451</c:v>
                </c:pt>
                <c:pt idx="530">
                  <c:v>-0.049520130765821</c:v>
                </c:pt>
                <c:pt idx="531">
                  <c:v>-0.0444468978684143</c:v>
                </c:pt>
                <c:pt idx="532">
                  <c:v>-0.0394628395352664</c:v>
                </c:pt>
                <c:pt idx="533">
                  <c:v>-0.0346871209960667</c:v>
                </c:pt>
                <c:pt idx="534">
                  <c:v>-0.0302116418446983</c:v>
                </c:pt>
                <c:pt idx="535">
                  <c:v>-0.0260936149934597</c:v>
                </c:pt>
                <c:pt idx="536">
                  <c:v>-0.02235443060925</c:v>
                </c:pt>
                <c:pt idx="537">
                  <c:v>-0.0189847797656194</c:v>
                </c:pt>
                <c:pt idx="538">
                  <c:v>-0.0159548037864471</c:v>
                </c:pt>
                <c:pt idx="539">
                  <c:v>-0.0132270411096037</c:v>
                </c:pt>
                <c:pt idx="540">
                  <c:v>-0.0107694049125235</c:v>
                </c:pt>
                <c:pt idx="541">
                  <c:v>-0.00856549428276254</c:v>
                </c:pt>
                <c:pt idx="542">
                  <c:v>-0.00662021846271108</c:v>
                </c:pt>
                <c:pt idx="543">
                  <c:v>-0.00495982576876511</c:v>
                </c:pt>
                <c:pt idx="544">
                  <c:v>-0.00362668025197646</c:v>
                </c:pt>
                <c:pt idx="545">
                  <c:v>-0.00267019728426352</c:v>
                </c:pt>
                <c:pt idx="546">
                  <c:v>-0.00213599194517124</c:v>
                </c:pt>
                <c:pt idx="547">
                  <c:v>-0.00205542137945197</c:v>
                </c:pt>
                <c:pt idx="548">
                  <c:v>-0.00243738294756636</c:v>
                </c:pt>
                <c:pt idx="549">
                  <c:v>-0.00326363622352648</c:v>
                </c:pt>
                <c:pt idx="550">
                  <c:v>-0.00448823904171447</c:v>
                </c:pt>
                <c:pt idx="551">
                  <c:v>-0.00604106165783854</c:v>
                </c:pt>
                <c:pt idx="552">
                  <c:v>-0.00783482172690271</c:v>
                </c:pt>
                <c:pt idx="553">
                  <c:v>-0.00977465848671022</c:v>
                </c:pt>
                <c:pt idx="554">
                  <c:v>-0.0117689200722122</c:v>
                </c:pt>
                <c:pt idx="555">
                  <c:v>-0.0137395928466315</c:v>
                </c:pt>
                <c:pt idx="556">
                  <c:v>-0.0156307246270778</c:v>
                </c:pt>
                <c:pt idx="557">
                  <c:v>-0.0174133726077402</c:v>
                </c:pt>
                <c:pt idx="558">
                  <c:v>-0.0190860935949717</c:v>
                </c:pt>
                <c:pt idx="559">
                  <c:v>-0.0206707553253698</c:v>
                </c:pt>
                <c:pt idx="560">
                  <c:v>-0.0222043485545038</c:v>
                </c:pt>
                <c:pt idx="561">
                  <c:v>-0.023728313333314</c:v>
                </c:pt>
                <c:pt idx="562">
                  <c:v>-0.0252774413691092</c:v>
                </c:pt>
                <c:pt idx="563">
                  <c:v>-0.0268705191878078</c:v>
                </c:pt>
                <c:pt idx="564">
                  <c:v>-0.0285044830330881</c:v>
                </c:pt>
                <c:pt idx="565">
                  <c:v>-0.0301530451710748</c:v>
                </c:pt>
                <c:pt idx="566">
                  <c:v>-0.0317697176715446</c:v>
                </c:pt>
                <c:pt idx="567">
                  <c:v>-0.0332941694742156</c:v>
                </c:pt>
                <c:pt idx="568">
                  <c:v>-0.0346601719369877</c:v>
                </c:pt>
                <c:pt idx="569">
                  <c:v>-0.0358032039268167</c:v>
                </c:pt>
                <c:pt idx="570">
                  <c:v>-0.0366661406349567</c:v>
                </c:pt>
                <c:pt idx="571">
                  <c:v>-0.0372022113281096</c:v>
                </c:pt>
                <c:pt idx="572">
                  <c:v>-0.0373753184438228</c:v>
                </c:pt>
                <c:pt idx="573">
                  <c:v>-0.0371585631591703</c:v>
                </c:pt>
                <c:pt idx="574">
                  <c:v>-0.0365321949079289</c:v>
                </c:pt>
                <c:pt idx="575">
                  <c:v>-0.0354821263582904</c:v>
                </c:pt>
                <c:pt idx="576">
                  <c:v>-0.0339997349289694</c:v>
                </c:pt>
                <c:pt idx="577">
                  <c:v>-0.032083121781682</c:v>
                </c:pt>
                <c:pt idx="578">
                  <c:v>-0.0297395413045856</c:v>
                </c:pt>
                <c:pt idx="579">
                  <c:v>-0.0269884818809913</c:v>
                </c:pt>
                <c:pt idx="580">
                  <c:v>-0.0238648732786322</c:v>
                </c:pt>
                <c:pt idx="581">
                  <c:v>-0.0204220088103816</c:v>
                </c:pt>
                <c:pt idx="582">
                  <c:v>-0.0167338563416838</c:v>
                </c:pt>
                <c:pt idx="583">
                  <c:v>-0.0128963945700961</c:v>
                </c:pt>
                <c:pt idx="584">
                  <c:v>-0.00902745886717706</c:v>
                </c:pt>
                <c:pt idx="585">
                  <c:v>-0.00526443225992244</c:v>
                </c:pt>
                <c:pt idx="586">
                  <c:v>-0.00175914414163381</c:v>
                </c:pt>
                <c:pt idx="587">
                  <c:v>0.00133032196988797</c:v>
                </c:pt>
                <c:pt idx="588">
                  <c:v>0.0038505481811379</c:v>
                </c:pt>
                <c:pt idx="589">
                  <c:v>0.00566523528945315</c:v>
                </c:pt>
                <c:pt idx="590">
                  <c:v>0.00666728415276939</c:v>
                </c:pt>
                <c:pt idx="591">
                  <c:v>0.00678832542960809</c:v>
                </c:pt>
                <c:pt idx="592">
                  <c:v>0.00600387986285186</c:v>
                </c:pt>
                <c:pt idx="593">
                  <c:v>0.00433330123882533</c:v>
                </c:pt>
                <c:pt idx="594">
                  <c:v>0.00183494572608364</c:v>
                </c:pt>
                <c:pt idx="595">
                  <c:v>-0.00140182837613703</c:v>
                </c:pt>
                <c:pt idx="596">
                  <c:v>-0.00526563506952803</c:v>
                </c:pt>
                <c:pt idx="597">
                  <c:v>-0.00963101734298659</c:v>
                </c:pt>
                <c:pt idx="598">
                  <c:v>-0.0143642904325527</c:v>
                </c:pt>
                <c:pt idx="599">
                  <c:v>-0.0193273648972819</c:v>
                </c:pt>
                <c:pt idx="600">
                  <c:v>-0.0243806000034405</c:v>
                </c:pt>
                <c:pt idx="601">
                  <c:v>-0.02938605460114</c:v>
                </c:pt>
                <c:pt idx="602">
                  <c:v>-0.0342120738599411</c:v>
                </c:pt>
                <c:pt idx="603">
                  <c:v>-0.0387392164529713</c:v>
                </c:pt>
                <c:pt idx="604">
                  <c:v>-0.0428665482658485</c:v>
                </c:pt>
                <c:pt idx="605">
                  <c:v>-0.0465167596106095</c:v>
                </c:pt>
                <c:pt idx="606">
                  <c:v>-0.0496386435899012</c:v>
                </c:pt>
                <c:pt idx="607">
                  <c:v>-0.0522061424720173</c:v>
                </c:pt>
                <c:pt idx="608">
                  <c:v>-0.0542141272313408</c:v>
                </c:pt>
                <c:pt idx="609">
                  <c:v>-0.0556719485535153</c:v>
                </c:pt>
                <c:pt idx="610">
                  <c:v>-0.056596304660376</c:v>
                </c:pt>
                <c:pt idx="611">
                  <c:v>-0.0570050152471429</c:v>
                </c:pt>
                <c:pt idx="612">
                  <c:v>-0.0569129459973718</c:v>
                </c:pt>
                <c:pt idx="613">
                  <c:v>-0.0563307583546669</c:v>
                </c:pt>
                <c:pt idx="614">
                  <c:v>-0.0552665279861796</c:v>
                </c:pt>
                <c:pt idx="615">
                  <c:v>-0.0537296965153102</c:v>
                </c:pt>
                <c:pt idx="616">
                  <c:v>-0.0517363605565102</c:v>
                </c:pt>
                <c:pt idx="617">
                  <c:v>-0.0493146074450922</c:v>
                </c:pt>
                <c:pt idx="618">
                  <c:v>-0.0465085304996883</c:v>
                </c:pt>
                <c:pt idx="619">
                  <c:v>-0.0433797493129397</c:v>
                </c:pt>
                <c:pt idx="620">
                  <c:v>-0.040005740005843</c:v>
                </c:pt>
                <c:pt idx="621">
                  <c:v>-0.0364749920309067</c:v>
                </c:pt>
                <c:pt idx="622">
                  <c:v>-0.0328798069535196</c:v>
                </c:pt>
                <c:pt idx="623">
                  <c:v>-0.0293082252718046</c:v>
                </c:pt>
                <c:pt idx="624">
                  <c:v>-0.0258368836516366</c:v>
                </c:pt>
                <c:pt idx="625">
                  <c:v>-0.0225264124625472</c:v>
                </c:pt>
                <c:pt idx="626">
                  <c:v>-0.0194202737713401</c:v>
                </c:pt>
                <c:pt idx="627">
                  <c:v>-0.0165468837518103</c:v>
                </c:pt>
                <c:pt idx="628">
                  <c:v>-0.013923779705024</c:v>
                </c:pt>
                <c:pt idx="629">
                  <c:v>-0.0115618523817177</c:v>
                </c:pt>
                <c:pt idx="630">
                  <c:v>-0.00946756238226781</c:v>
                </c:pt>
                <c:pt idx="631">
                  <c:v>-0.0076416909963864</c:v>
                </c:pt>
                <c:pt idx="632">
                  <c:v>-0.0060743838903626</c:v>
                </c:pt>
                <c:pt idx="633">
                  <c:v>-0.00473765819318806</c:v>
                </c:pt>
                <c:pt idx="634">
                  <c:v>-0.00357769530063928</c:v>
                </c:pt>
                <c:pt idx="635">
                  <c:v>-0.00250973994378811</c:v>
                </c:pt>
                <c:pt idx="636">
                  <c:v>-0.00141808763407243</c:v>
                </c:pt>
                <c:pt idx="637">
                  <c:v>-0.000162553087076197</c:v>
                </c:pt>
                <c:pt idx="638">
                  <c:v>0.00140871557089487</c:v>
                </c:pt>
                <c:pt idx="639">
                  <c:v>0.00344175590990954</c:v>
                </c:pt>
                <c:pt idx="640">
                  <c:v>0.00605749097890479</c:v>
                </c:pt>
                <c:pt idx="641">
                  <c:v>0.00933399432106722</c:v>
                </c:pt>
                <c:pt idx="642">
                  <c:v>0.0132935330652163</c:v>
                </c:pt>
                <c:pt idx="643">
                  <c:v>0.0178968027750173</c:v>
                </c:pt>
                <c:pt idx="644">
                  <c:v>0.0230455328036403</c:v>
                </c:pt>
                <c:pt idx="645">
                  <c:v>0.0285932209824894</c:v>
                </c:pt>
                <c:pt idx="646">
                  <c:v>0.03436241920343</c:v>
                </c:pt>
                <c:pt idx="647">
                  <c:v>0.0401659810667967</c:v>
                </c:pt>
                <c:pt idx="648">
                  <c:v>0.0458291736544932</c:v>
                </c:pt>
                <c:pt idx="649">
                  <c:v>0.0512096066383756</c:v>
                </c:pt>
                <c:pt idx="650">
                  <c:v>0.0562124657967692</c:v>
                </c:pt>
                <c:pt idx="651">
                  <c:v>0.0607993667670607</c:v>
                </c:pt>
                <c:pt idx="652">
                  <c:v>0.0649900444853737</c:v>
                </c:pt>
                <c:pt idx="653">
                  <c:v>0.0688568952654374</c:v>
                </c:pt>
                <c:pt idx="654">
                  <c:v>0.0725130389191458</c:v>
                </c:pt>
                <c:pt idx="655">
                  <c:v>0.0760951259340303</c:v>
                </c:pt>
                <c:pt idx="656">
                  <c:v>0.0797426774401235</c:v>
                </c:pt>
                <c:pt idx="657">
                  <c:v>0.0835763509070643</c:v>
                </c:pt>
                <c:pt idx="658">
                  <c:v>0.0876780764578347</c:v>
                </c:pt>
                <c:pt idx="659">
                  <c:v>0.0920762794359904</c:v>
                </c:pt>
                <c:pt idx="660">
                  <c:v>0.0967391198643118</c:v>
                </c:pt>
                <c:pt idx="661">
                  <c:v>0.101577656494261</c:v>
                </c:pt>
                <c:pt idx="662">
                  <c:v>0.106459123131249</c:v>
                </c:pt>
                <c:pt idx="663">
                  <c:v>0.111228407658041</c:v>
                </c:pt>
                <c:pt idx="664">
                  <c:v>0.115733888720796</c:v>
                </c:pt>
                <c:pt idx="665">
                  <c:v>0.119852601733171</c:v>
                </c:pt>
                <c:pt idx="666">
                  <c:v>0.123509699340146</c:v>
                </c:pt>
                <c:pt idx="667">
                  <c:v>0.12668842415871</c:v>
                </c:pt>
                <c:pt idx="668">
                  <c:v>0.129429007757745</c:v>
                </c:pt>
                <c:pt idx="669">
                  <c:v>0.131817431934763</c:v>
                </c:pt>
                <c:pt idx="670">
                  <c:v>0.133967130127611</c:v>
                </c:pt>
                <c:pt idx="671">
                  <c:v>0.135997915562573</c:v>
                </c:pt>
                <c:pt idx="672">
                  <c:v>0.13801647255957</c:v>
                </c:pt>
                <c:pt idx="673">
                  <c:v>0.140101779764129</c:v>
                </c:pt>
                <c:pt idx="674">
                  <c:v>0.142297263458156</c:v>
                </c:pt>
                <c:pt idx="675">
                  <c:v>0.144609817191164</c:v>
                </c:pt>
                <c:pt idx="676">
                  <c:v>0.147014501113662</c:v>
                </c:pt>
                <c:pt idx="677">
                  <c:v>0.14946298507612</c:v>
                </c:pt>
                <c:pt idx="678">
                  <c:v>0.15189364057783</c:v>
                </c:pt>
                <c:pt idx="679">
                  <c:v>0.154241474371913</c:v>
                </c:pt>
                <c:pt idx="680">
                  <c:v>0.156446621806318</c:v>
                </c:pt>
                <c:pt idx="681">
                  <c:v>0.158460692452433</c:v>
                </c:pt>
                <c:pt idx="682">
                  <c:v>0.160250763433111</c:v>
                </c:pt>
                <c:pt idx="683">
                  <c:v>0.161801195178614</c:v>
                </c:pt>
                <c:pt idx="684">
                  <c:v>0.163113689367802</c:v>
                </c:pt>
                <c:pt idx="685">
                  <c:v>0.164206119510069</c:v>
                </c:pt>
                <c:pt idx="686">
                  <c:v>0.165110639108212</c:v>
                </c:pt>
                <c:pt idx="687">
                  <c:v>0.16587141693419</c:v>
                </c:pt>
                <c:pt idx="688">
                  <c:v>0.166542098708522</c:v>
                </c:pt>
                <c:pt idx="689">
                  <c:v>0.167182824649592</c:v>
                </c:pt>
                <c:pt idx="690">
                  <c:v>0.167856446990792</c:v>
                </c:pt>
                <c:pt idx="691">
                  <c:v>0.168623590212126</c:v>
                </c:pt>
                <c:pt idx="692">
                  <c:v>0.169536434079023</c:v>
                </c:pt>
                <c:pt idx="693">
                  <c:v>0.170631556609355</c:v>
                </c:pt>
                <c:pt idx="694">
                  <c:v>0.171922752374965</c:v>
                </c:pt>
                <c:pt idx="695">
                  <c:v>0.173395280383232</c:v>
                </c:pt>
                <c:pt idx="696">
                  <c:v>0.175003304773644</c:v>
                </c:pt>
                <c:pt idx="697">
                  <c:v>0.176672192604827</c:v>
                </c:pt>
                <c:pt idx="698">
                  <c:v>0.17830671070628</c:v>
                </c:pt>
                <c:pt idx="699">
                  <c:v>0.179805022031977</c:v>
                </c:pt>
                <c:pt idx="700">
                  <c:v>0.181076894182863</c:v>
                </c:pt>
                <c:pt idx="701">
                  <c:v>0.182063053040138</c:v>
                </c:pt>
                <c:pt idx="702">
                  <c:v>0.182751620050507</c:v>
                </c:pt>
                <c:pt idx="703">
                  <c:v>0.183187521652967</c:v>
                </c:pt>
                <c:pt idx="704">
                  <c:v>0.18347190226638</c:v>
                </c:pt>
                <c:pt idx="705">
                  <c:v>0.18375078113907</c:v>
                </c:pt>
                <c:pt idx="706">
                  <c:v>0.184194920281162</c:v>
                </c:pt>
                <c:pt idx="707">
                  <c:v>0.184975279256411</c:v>
                </c:pt>
                <c:pt idx="708">
                  <c:v>0.186239686158931</c:v>
                </c:pt>
                <c:pt idx="709">
                  <c:v>0.188095952093226</c:v>
                </c:pt>
                <c:pt idx="710">
                  <c:v>0.190604667715074</c:v>
                </c:pt>
                <c:pt idx="711">
                  <c:v>0.193781993174485</c:v>
                </c:pt>
                <c:pt idx="712">
                  <c:v>0.197609880112824</c:v>
                </c:pt>
                <c:pt idx="713">
                  <c:v>0.202049299823638</c:v>
                </c:pt>
                <c:pt idx="714">
                  <c:v>0.20705174622512</c:v>
                </c:pt>
                <c:pt idx="715">
                  <c:v>0.212565500957139</c:v>
                </c:pt>
                <c:pt idx="716">
                  <c:v>0.218535336015545</c:v>
                </c:pt>
                <c:pt idx="717">
                  <c:v>0.224896676933287</c:v>
                </c:pt>
                <c:pt idx="718">
                  <c:v>0.231567017269041</c:v>
                </c:pt>
                <c:pt idx="719">
                  <c:v>0.238438134590127</c:v>
                </c:pt>
                <c:pt idx="720">
                  <c:v>0.245372362480107</c:v>
                </c:pt>
                <c:pt idx="721">
                  <c:v>0.252205069119052</c:v>
                </c:pt>
                <c:pt idx="722">
                  <c:v>0.2587539560638</c:v>
                </c:pt>
                <c:pt idx="723">
                  <c:v>0.264834181831892</c:v>
                </c:pt>
                <c:pt idx="724">
                  <c:v>0.270276917722994</c:v>
                </c:pt>
                <c:pt idx="725">
                  <c:v>0.274947978546881</c:v>
                </c:pt>
                <c:pt idx="726">
                  <c:v>0.278762830424166</c:v>
                </c:pt>
                <c:pt idx="727">
                  <c:v>0.281694718847504</c:v>
                </c:pt>
                <c:pt idx="728">
                  <c:v>0.283773934157778</c:v>
                </c:pt>
                <c:pt idx="729">
                  <c:v>0.285078180881264</c:v>
                </c:pt>
                <c:pt idx="730">
                  <c:v>0.285716216160269</c:v>
                </c:pt>
                <c:pt idx="731">
                  <c:v>0.285808734524389</c:v>
                </c:pt>
                <c:pt idx="732">
                  <c:v>0.285471248544996</c:v>
                </c:pt>
                <c:pt idx="733">
                  <c:v>0.284803048009863</c:v>
                </c:pt>
                <c:pt idx="734">
                  <c:v>0.283884295797137</c:v>
                </c:pt>
                <c:pt idx="735">
                  <c:v>0.282780561085816</c:v>
                </c:pt>
                <c:pt idx="736">
                  <c:v>0.281551594933076</c:v>
                </c:pt>
                <c:pt idx="737">
                  <c:v>0.280259905932831</c:v>
                </c:pt>
                <c:pt idx="738">
                  <c:v>0.27897522019341</c:v>
                </c:pt>
                <c:pt idx="739">
                  <c:v>0.277772968576492</c:v>
                </c:pt>
                <c:pt idx="740">
                  <c:v>0.276727580661458</c:v>
                </c:pt>
                <c:pt idx="741">
                  <c:v>0.275903377849928</c:v>
                </c:pt>
                <c:pt idx="742">
                  <c:v>0.275346440229489</c:v>
                </c:pt>
                <c:pt idx="743">
                  <c:v>0.275079960751641</c:v>
                </c:pt>
                <c:pt idx="744">
                  <c:v>0.275103969369291</c:v>
                </c:pt>
                <c:pt idx="745">
                  <c:v>0.275398774010429</c:v>
                </c:pt>
                <c:pt idx="746">
                  <c:v>0.275930593582688</c:v>
                </c:pt>
                <c:pt idx="747">
                  <c:v>0.276657745333545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Strategy!$O$22</c:f>
              <c:strCache>
                <c:ptCount val="1"/>
                <c:pt idx="0">
                  <c:v>Optimal Entry Point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Strategy!$A$23:$A$771</c:f>
              <c:numCache>
                <c:formatCode>m/d/yy</c:formatCode>
                <c:ptCount val="749"/>
                <c:pt idx="0">
                  <c:v>40339.0</c:v>
                </c:pt>
                <c:pt idx="1">
                  <c:v>40340.0</c:v>
                </c:pt>
                <c:pt idx="2">
                  <c:v>40343.0</c:v>
                </c:pt>
                <c:pt idx="3">
                  <c:v>40344.0</c:v>
                </c:pt>
                <c:pt idx="4">
                  <c:v>40345.0</c:v>
                </c:pt>
                <c:pt idx="5">
                  <c:v>40346.0</c:v>
                </c:pt>
                <c:pt idx="6">
                  <c:v>40347.0</c:v>
                </c:pt>
                <c:pt idx="7">
                  <c:v>40350.0</c:v>
                </c:pt>
                <c:pt idx="8">
                  <c:v>40351.0</c:v>
                </c:pt>
                <c:pt idx="9">
                  <c:v>40352.0</c:v>
                </c:pt>
                <c:pt idx="10">
                  <c:v>40353.0</c:v>
                </c:pt>
                <c:pt idx="11">
                  <c:v>40354.0</c:v>
                </c:pt>
                <c:pt idx="12">
                  <c:v>40357.0</c:v>
                </c:pt>
                <c:pt idx="13">
                  <c:v>40358.0</c:v>
                </c:pt>
                <c:pt idx="14">
                  <c:v>40359.0</c:v>
                </c:pt>
                <c:pt idx="15">
                  <c:v>40360.0</c:v>
                </c:pt>
                <c:pt idx="16">
                  <c:v>40361.0</c:v>
                </c:pt>
                <c:pt idx="17">
                  <c:v>40364.0</c:v>
                </c:pt>
                <c:pt idx="18">
                  <c:v>40365.0</c:v>
                </c:pt>
                <c:pt idx="19">
                  <c:v>40366.0</c:v>
                </c:pt>
                <c:pt idx="20">
                  <c:v>40367.0</c:v>
                </c:pt>
                <c:pt idx="21">
                  <c:v>40368.0</c:v>
                </c:pt>
                <c:pt idx="22">
                  <c:v>40371.0</c:v>
                </c:pt>
                <c:pt idx="23">
                  <c:v>40372.0</c:v>
                </c:pt>
                <c:pt idx="24">
                  <c:v>40373.0</c:v>
                </c:pt>
                <c:pt idx="25">
                  <c:v>40374.0</c:v>
                </c:pt>
                <c:pt idx="26">
                  <c:v>40375.0</c:v>
                </c:pt>
                <c:pt idx="27">
                  <c:v>40378.0</c:v>
                </c:pt>
                <c:pt idx="28">
                  <c:v>40379.0</c:v>
                </c:pt>
                <c:pt idx="29">
                  <c:v>40380.0</c:v>
                </c:pt>
                <c:pt idx="30">
                  <c:v>40381.0</c:v>
                </c:pt>
                <c:pt idx="31">
                  <c:v>40382.0</c:v>
                </c:pt>
                <c:pt idx="32">
                  <c:v>40385.0</c:v>
                </c:pt>
                <c:pt idx="33">
                  <c:v>40386.0</c:v>
                </c:pt>
                <c:pt idx="34">
                  <c:v>40387.0</c:v>
                </c:pt>
                <c:pt idx="35">
                  <c:v>40388.0</c:v>
                </c:pt>
                <c:pt idx="36">
                  <c:v>40389.0</c:v>
                </c:pt>
                <c:pt idx="37">
                  <c:v>40392.0</c:v>
                </c:pt>
                <c:pt idx="38">
                  <c:v>40393.0</c:v>
                </c:pt>
                <c:pt idx="39">
                  <c:v>40394.0</c:v>
                </c:pt>
                <c:pt idx="40">
                  <c:v>40395.0</c:v>
                </c:pt>
                <c:pt idx="41">
                  <c:v>40396.0</c:v>
                </c:pt>
                <c:pt idx="42">
                  <c:v>40399.0</c:v>
                </c:pt>
                <c:pt idx="43">
                  <c:v>40400.0</c:v>
                </c:pt>
                <c:pt idx="44">
                  <c:v>40401.0</c:v>
                </c:pt>
                <c:pt idx="45">
                  <c:v>40402.0</c:v>
                </c:pt>
                <c:pt idx="46">
                  <c:v>40403.0</c:v>
                </c:pt>
                <c:pt idx="47">
                  <c:v>40406.0</c:v>
                </c:pt>
                <c:pt idx="48">
                  <c:v>40407.0</c:v>
                </c:pt>
                <c:pt idx="49">
                  <c:v>40408.0</c:v>
                </c:pt>
                <c:pt idx="50">
                  <c:v>40409.0</c:v>
                </c:pt>
                <c:pt idx="51">
                  <c:v>40410.0</c:v>
                </c:pt>
                <c:pt idx="52">
                  <c:v>40413.0</c:v>
                </c:pt>
                <c:pt idx="53">
                  <c:v>40414.0</c:v>
                </c:pt>
                <c:pt idx="54">
                  <c:v>40415.0</c:v>
                </c:pt>
                <c:pt idx="55">
                  <c:v>40416.0</c:v>
                </c:pt>
                <c:pt idx="56">
                  <c:v>40417.0</c:v>
                </c:pt>
                <c:pt idx="57">
                  <c:v>40420.0</c:v>
                </c:pt>
                <c:pt idx="58">
                  <c:v>40421.0</c:v>
                </c:pt>
                <c:pt idx="59">
                  <c:v>40422.0</c:v>
                </c:pt>
                <c:pt idx="60">
                  <c:v>40423.0</c:v>
                </c:pt>
                <c:pt idx="61">
                  <c:v>40424.0</c:v>
                </c:pt>
                <c:pt idx="62">
                  <c:v>40427.0</c:v>
                </c:pt>
                <c:pt idx="63">
                  <c:v>40428.0</c:v>
                </c:pt>
                <c:pt idx="64">
                  <c:v>40429.0</c:v>
                </c:pt>
                <c:pt idx="65">
                  <c:v>40430.0</c:v>
                </c:pt>
                <c:pt idx="66">
                  <c:v>40431.0</c:v>
                </c:pt>
                <c:pt idx="67">
                  <c:v>40434.0</c:v>
                </c:pt>
                <c:pt idx="68">
                  <c:v>40435.0</c:v>
                </c:pt>
                <c:pt idx="69">
                  <c:v>40436.0</c:v>
                </c:pt>
                <c:pt idx="70">
                  <c:v>40437.0</c:v>
                </c:pt>
                <c:pt idx="71">
                  <c:v>40438.0</c:v>
                </c:pt>
                <c:pt idx="72">
                  <c:v>40441.0</c:v>
                </c:pt>
                <c:pt idx="73">
                  <c:v>40445.0</c:v>
                </c:pt>
                <c:pt idx="74">
                  <c:v>40448.0</c:v>
                </c:pt>
                <c:pt idx="75">
                  <c:v>40449.0</c:v>
                </c:pt>
                <c:pt idx="76">
                  <c:v>40450.0</c:v>
                </c:pt>
                <c:pt idx="77">
                  <c:v>40451.0</c:v>
                </c:pt>
                <c:pt idx="78">
                  <c:v>40452.0</c:v>
                </c:pt>
                <c:pt idx="79">
                  <c:v>40455.0</c:v>
                </c:pt>
                <c:pt idx="80">
                  <c:v>40456.0</c:v>
                </c:pt>
                <c:pt idx="81">
                  <c:v>40457.0</c:v>
                </c:pt>
                <c:pt idx="82">
                  <c:v>40458.0</c:v>
                </c:pt>
                <c:pt idx="83">
                  <c:v>40459.0</c:v>
                </c:pt>
                <c:pt idx="84">
                  <c:v>40462.0</c:v>
                </c:pt>
                <c:pt idx="85">
                  <c:v>40463.0</c:v>
                </c:pt>
                <c:pt idx="86">
                  <c:v>40464.0</c:v>
                </c:pt>
                <c:pt idx="87">
                  <c:v>40465.0</c:v>
                </c:pt>
                <c:pt idx="88">
                  <c:v>40466.0</c:v>
                </c:pt>
                <c:pt idx="89">
                  <c:v>40469.0</c:v>
                </c:pt>
                <c:pt idx="90">
                  <c:v>40470.0</c:v>
                </c:pt>
                <c:pt idx="91">
                  <c:v>40471.0</c:v>
                </c:pt>
                <c:pt idx="92">
                  <c:v>40472.0</c:v>
                </c:pt>
                <c:pt idx="93">
                  <c:v>40473.0</c:v>
                </c:pt>
                <c:pt idx="94">
                  <c:v>40476.0</c:v>
                </c:pt>
                <c:pt idx="95">
                  <c:v>40477.0</c:v>
                </c:pt>
                <c:pt idx="96">
                  <c:v>40478.0</c:v>
                </c:pt>
                <c:pt idx="97">
                  <c:v>40479.0</c:v>
                </c:pt>
                <c:pt idx="98">
                  <c:v>40480.0</c:v>
                </c:pt>
                <c:pt idx="99">
                  <c:v>40483.0</c:v>
                </c:pt>
                <c:pt idx="100">
                  <c:v>40484.0</c:v>
                </c:pt>
                <c:pt idx="101">
                  <c:v>40485.0</c:v>
                </c:pt>
                <c:pt idx="102">
                  <c:v>40486.0</c:v>
                </c:pt>
                <c:pt idx="103">
                  <c:v>40487.0</c:v>
                </c:pt>
                <c:pt idx="104">
                  <c:v>40490.0</c:v>
                </c:pt>
                <c:pt idx="105">
                  <c:v>40491.0</c:v>
                </c:pt>
                <c:pt idx="106">
                  <c:v>40492.0</c:v>
                </c:pt>
                <c:pt idx="107">
                  <c:v>40493.0</c:v>
                </c:pt>
                <c:pt idx="108">
                  <c:v>40494.0</c:v>
                </c:pt>
                <c:pt idx="109">
                  <c:v>40497.0</c:v>
                </c:pt>
                <c:pt idx="110">
                  <c:v>40498.0</c:v>
                </c:pt>
                <c:pt idx="111">
                  <c:v>40499.0</c:v>
                </c:pt>
                <c:pt idx="112">
                  <c:v>40500.0</c:v>
                </c:pt>
                <c:pt idx="113">
                  <c:v>40501.0</c:v>
                </c:pt>
                <c:pt idx="114">
                  <c:v>40504.0</c:v>
                </c:pt>
                <c:pt idx="115">
                  <c:v>40505.0</c:v>
                </c:pt>
                <c:pt idx="116">
                  <c:v>40506.0</c:v>
                </c:pt>
                <c:pt idx="117">
                  <c:v>40507.0</c:v>
                </c:pt>
                <c:pt idx="118">
                  <c:v>40508.0</c:v>
                </c:pt>
                <c:pt idx="119">
                  <c:v>40511.0</c:v>
                </c:pt>
                <c:pt idx="120">
                  <c:v>40512.0</c:v>
                </c:pt>
                <c:pt idx="121">
                  <c:v>40513.0</c:v>
                </c:pt>
                <c:pt idx="122">
                  <c:v>40514.0</c:v>
                </c:pt>
                <c:pt idx="123">
                  <c:v>40515.0</c:v>
                </c:pt>
                <c:pt idx="124">
                  <c:v>40518.0</c:v>
                </c:pt>
                <c:pt idx="125">
                  <c:v>40519.0</c:v>
                </c:pt>
                <c:pt idx="126">
                  <c:v>40520.0</c:v>
                </c:pt>
                <c:pt idx="127">
                  <c:v>40521.0</c:v>
                </c:pt>
                <c:pt idx="128">
                  <c:v>40522.0</c:v>
                </c:pt>
                <c:pt idx="129">
                  <c:v>40525.0</c:v>
                </c:pt>
                <c:pt idx="130">
                  <c:v>40526.0</c:v>
                </c:pt>
                <c:pt idx="131">
                  <c:v>40527.0</c:v>
                </c:pt>
                <c:pt idx="132">
                  <c:v>40528.0</c:v>
                </c:pt>
                <c:pt idx="133">
                  <c:v>40529.0</c:v>
                </c:pt>
                <c:pt idx="134">
                  <c:v>40532.0</c:v>
                </c:pt>
                <c:pt idx="135">
                  <c:v>40533.0</c:v>
                </c:pt>
                <c:pt idx="136">
                  <c:v>40534.0</c:v>
                </c:pt>
                <c:pt idx="137">
                  <c:v>40535.0</c:v>
                </c:pt>
                <c:pt idx="138">
                  <c:v>40536.0</c:v>
                </c:pt>
                <c:pt idx="139">
                  <c:v>40539.0</c:v>
                </c:pt>
                <c:pt idx="140">
                  <c:v>40540.0</c:v>
                </c:pt>
                <c:pt idx="141">
                  <c:v>40541.0</c:v>
                </c:pt>
                <c:pt idx="142">
                  <c:v>40542.0</c:v>
                </c:pt>
                <c:pt idx="143">
                  <c:v>40546.0</c:v>
                </c:pt>
                <c:pt idx="144">
                  <c:v>40547.0</c:v>
                </c:pt>
                <c:pt idx="145">
                  <c:v>40548.0</c:v>
                </c:pt>
                <c:pt idx="146">
                  <c:v>40549.0</c:v>
                </c:pt>
                <c:pt idx="147">
                  <c:v>40550.0</c:v>
                </c:pt>
                <c:pt idx="148">
                  <c:v>40553.0</c:v>
                </c:pt>
                <c:pt idx="149">
                  <c:v>40554.0</c:v>
                </c:pt>
                <c:pt idx="150">
                  <c:v>40555.0</c:v>
                </c:pt>
                <c:pt idx="151">
                  <c:v>40556.0</c:v>
                </c:pt>
                <c:pt idx="152">
                  <c:v>40557.0</c:v>
                </c:pt>
                <c:pt idx="153">
                  <c:v>40560.0</c:v>
                </c:pt>
                <c:pt idx="154">
                  <c:v>40561.0</c:v>
                </c:pt>
                <c:pt idx="155">
                  <c:v>40562.0</c:v>
                </c:pt>
                <c:pt idx="156">
                  <c:v>40563.0</c:v>
                </c:pt>
                <c:pt idx="157">
                  <c:v>40564.0</c:v>
                </c:pt>
                <c:pt idx="158">
                  <c:v>40567.0</c:v>
                </c:pt>
                <c:pt idx="159">
                  <c:v>40568.0</c:v>
                </c:pt>
                <c:pt idx="160">
                  <c:v>40569.0</c:v>
                </c:pt>
                <c:pt idx="161">
                  <c:v>40570.0</c:v>
                </c:pt>
                <c:pt idx="162">
                  <c:v>40571.0</c:v>
                </c:pt>
                <c:pt idx="163">
                  <c:v>40574.0</c:v>
                </c:pt>
                <c:pt idx="164">
                  <c:v>40575.0</c:v>
                </c:pt>
                <c:pt idx="165">
                  <c:v>40581.0</c:v>
                </c:pt>
                <c:pt idx="166">
                  <c:v>40582.0</c:v>
                </c:pt>
                <c:pt idx="167">
                  <c:v>40583.0</c:v>
                </c:pt>
                <c:pt idx="168">
                  <c:v>40584.0</c:v>
                </c:pt>
                <c:pt idx="169">
                  <c:v>40585.0</c:v>
                </c:pt>
                <c:pt idx="170">
                  <c:v>40588.0</c:v>
                </c:pt>
                <c:pt idx="171">
                  <c:v>40589.0</c:v>
                </c:pt>
                <c:pt idx="172">
                  <c:v>40590.0</c:v>
                </c:pt>
                <c:pt idx="173">
                  <c:v>40591.0</c:v>
                </c:pt>
                <c:pt idx="174">
                  <c:v>40592.0</c:v>
                </c:pt>
                <c:pt idx="175">
                  <c:v>40595.0</c:v>
                </c:pt>
                <c:pt idx="176">
                  <c:v>40596.0</c:v>
                </c:pt>
                <c:pt idx="177">
                  <c:v>40597.0</c:v>
                </c:pt>
                <c:pt idx="178">
                  <c:v>40598.0</c:v>
                </c:pt>
                <c:pt idx="179">
                  <c:v>40599.0</c:v>
                </c:pt>
                <c:pt idx="180">
                  <c:v>40602.0</c:v>
                </c:pt>
                <c:pt idx="181">
                  <c:v>40604.0</c:v>
                </c:pt>
                <c:pt idx="182">
                  <c:v>40605.0</c:v>
                </c:pt>
                <c:pt idx="183">
                  <c:v>40606.0</c:v>
                </c:pt>
                <c:pt idx="184">
                  <c:v>40609.0</c:v>
                </c:pt>
                <c:pt idx="185">
                  <c:v>40610.0</c:v>
                </c:pt>
                <c:pt idx="186">
                  <c:v>40611.0</c:v>
                </c:pt>
                <c:pt idx="187">
                  <c:v>40612.0</c:v>
                </c:pt>
                <c:pt idx="188">
                  <c:v>40613.0</c:v>
                </c:pt>
                <c:pt idx="189">
                  <c:v>40616.0</c:v>
                </c:pt>
                <c:pt idx="190">
                  <c:v>40617.0</c:v>
                </c:pt>
                <c:pt idx="191">
                  <c:v>40618.0</c:v>
                </c:pt>
                <c:pt idx="192">
                  <c:v>40619.0</c:v>
                </c:pt>
                <c:pt idx="193">
                  <c:v>40620.0</c:v>
                </c:pt>
                <c:pt idx="194">
                  <c:v>40623.0</c:v>
                </c:pt>
                <c:pt idx="195">
                  <c:v>40624.0</c:v>
                </c:pt>
                <c:pt idx="196">
                  <c:v>40625.0</c:v>
                </c:pt>
                <c:pt idx="197">
                  <c:v>40626.0</c:v>
                </c:pt>
                <c:pt idx="198">
                  <c:v>40627.0</c:v>
                </c:pt>
                <c:pt idx="199">
                  <c:v>40630.0</c:v>
                </c:pt>
                <c:pt idx="200">
                  <c:v>40631.0</c:v>
                </c:pt>
                <c:pt idx="201">
                  <c:v>40632.0</c:v>
                </c:pt>
                <c:pt idx="202">
                  <c:v>40633.0</c:v>
                </c:pt>
                <c:pt idx="203">
                  <c:v>40634.0</c:v>
                </c:pt>
                <c:pt idx="204">
                  <c:v>40637.0</c:v>
                </c:pt>
                <c:pt idx="205">
                  <c:v>40638.0</c:v>
                </c:pt>
                <c:pt idx="206">
                  <c:v>40639.0</c:v>
                </c:pt>
                <c:pt idx="207">
                  <c:v>40640.0</c:v>
                </c:pt>
                <c:pt idx="208">
                  <c:v>40641.0</c:v>
                </c:pt>
                <c:pt idx="209">
                  <c:v>40644.0</c:v>
                </c:pt>
                <c:pt idx="210">
                  <c:v>40645.0</c:v>
                </c:pt>
                <c:pt idx="211">
                  <c:v>40646.0</c:v>
                </c:pt>
                <c:pt idx="212">
                  <c:v>40647.0</c:v>
                </c:pt>
                <c:pt idx="213">
                  <c:v>40648.0</c:v>
                </c:pt>
                <c:pt idx="214">
                  <c:v>40651.0</c:v>
                </c:pt>
                <c:pt idx="215">
                  <c:v>40652.0</c:v>
                </c:pt>
                <c:pt idx="216">
                  <c:v>40653.0</c:v>
                </c:pt>
                <c:pt idx="217">
                  <c:v>40654.0</c:v>
                </c:pt>
                <c:pt idx="218">
                  <c:v>40655.0</c:v>
                </c:pt>
                <c:pt idx="219">
                  <c:v>40658.0</c:v>
                </c:pt>
                <c:pt idx="220">
                  <c:v>40659.0</c:v>
                </c:pt>
                <c:pt idx="221">
                  <c:v>40660.0</c:v>
                </c:pt>
                <c:pt idx="222">
                  <c:v>40661.0</c:v>
                </c:pt>
                <c:pt idx="223">
                  <c:v>40662.0</c:v>
                </c:pt>
                <c:pt idx="224">
                  <c:v>40665.0</c:v>
                </c:pt>
                <c:pt idx="225">
                  <c:v>40666.0</c:v>
                </c:pt>
                <c:pt idx="226">
                  <c:v>40667.0</c:v>
                </c:pt>
                <c:pt idx="227">
                  <c:v>40669.0</c:v>
                </c:pt>
                <c:pt idx="228">
                  <c:v>40672.0</c:v>
                </c:pt>
                <c:pt idx="229">
                  <c:v>40674.0</c:v>
                </c:pt>
                <c:pt idx="230">
                  <c:v>40675.0</c:v>
                </c:pt>
                <c:pt idx="231">
                  <c:v>40676.0</c:v>
                </c:pt>
                <c:pt idx="232">
                  <c:v>40679.0</c:v>
                </c:pt>
                <c:pt idx="233">
                  <c:v>40680.0</c:v>
                </c:pt>
                <c:pt idx="234">
                  <c:v>40681.0</c:v>
                </c:pt>
                <c:pt idx="235">
                  <c:v>40682.0</c:v>
                </c:pt>
                <c:pt idx="236">
                  <c:v>40683.0</c:v>
                </c:pt>
                <c:pt idx="237">
                  <c:v>40686.0</c:v>
                </c:pt>
                <c:pt idx="238">
                  <c:v>40687.0</c:v>
                </c:pt>
                <c:pt idx="239">
                  <c:v>40688.0</c:v>
                </c:pt>
                <c:pt idx="240">
                  <c:v>40689.0</c:v>
                </c:pt>
                <c:pt idx="241">
                  <c:v>40690.0</c:v>
                </c:pt>
                <c:pt idx="242">
                  <c:v>40693.0</c:v>
                </c:pt>
                <c:pt idx="243">
                  <c:v>40694.0</c:v>
                </c:pt>
                <c:pt idx="244">
                  <c:v>40695.0</c:v>
                </c:pt>
                <c:pt idx="245">
                  <c:v>40696.0</c:v>
                </c:pt>
                <c:pt idx="246">
                  <c:v>40697.0</c:v>
                </c:pt>
                <c:pt idx="247">
                  <c:v>40701.0</c:v>
                </c:pt>
                <c:pt idx="248">
                  <c:v>40702.0</c:v>
                </c:pt>
                <c:pt idx="249">
                  <c:v>40703.0</c:v>
                </c:pt>
                <c:pt idx="250">
                  <c:v>40704.0</c:v>
                </c:pt>
                <c:pt idx="251">
                  <c:v>40707.0</c:v>
                </c:pt>
                <c:pt idx="252">
                  <c:v>40708.0</c:v>
                </c:pt>
                <c:pt idx="253">
                  <c:v>40709.0</c:v>
                </c:pt>
                <c:pt idx="254">
                  <c:v>40710.0</c:v>
                </c:pt>
                <c:pt idx="255">
                  <c:v>40711.0</c:v>
                </c:pt>
                <c:pt idx="256">
                  <c:v>40714.0</c:v>
                </c:pt>
                <c:pt idx="257">
                  <c:v>40715.0</c:v>
                </c:pt>
                <c:pt idx="258">
                  <c:v>40716.0</c:v>
                </c:pt>
                <c:pt idx="259">
                  <c:v>40717.0</c:v>
                </c:pt>
                <c:pt idx="260">
                  <c:v>40718.0</c:v>
                </c:pt>
                <c:pt idx="261">
                  <c:v>40721.0</c:v>
                </c:pt>
                <c:pt idx="262">
                  <c:v>40722.0</c:v>
                </c:pt>
                <c:pt idx="263">
                  <c:v>40723.0</c:v>
                </c:pt>
                <c:pt idx="264">
                  <c:v>40724.0</c:v>
                </c:pt>
                <c:pt idx="265">
                  <c:v>40725.0</c:v>
                </c:pt>
                <c:pt idx="266">
                  <c:v>40728.0</c:v>
                </c:pt>
                <c:pt idx="267">
                  <c:v>40729.0</c:v>
                </c:pt>
                <c:pt idx="268">
                  <c:v>40730.0</c:v>
                </c:pt>
                <c:pt idx="269">
                  <c:v>40731.0</c:v>
                </c:pt>
                <c:pt idx="270">
                  <c:v>40732.0</c:v>
                </c:pt>
                <c:pt idx="271">
                  <c:v>40735.0</c:v>
                </c:pt>
                <c:pt idx="272">
                  <c:v>40736.0</c:v>
                </c:pt>
                <c:pt idx="273">
                  <c:v>40737.0</c:v>
                </c:pt>
                <c:pt idx="274">
                  <c:v>40738.0</c:v>
                </c:pt>
                <c:pt idx="275">
                  <c:v>40739.0</c:v>
                </c:pt>
                <c:pt idx="276">
                  <c:v>40742.0</c:v>
                </c:pt>
                <c:pt idx="277">
                  <c:v>40743.0</c:v>
                </c:pt>
                <c:pt idx="278">
                  <c:v>40744.0</c:v>
                </c:pt>
                <c:pt idx="279">
                  <c:v>40745.0</c:v>
                </c:pt>
                <c:pt idx="280">
                  <c:v>40746.0</c:v>
                </c:pt>
                <c:pt idx="281">
                  <c:v>40749.0</c:v>
                </c:pt>
                <c:pt idx="282">
                  <c:v>40750.0</c:v>
                </c:pt>
                <c:pt idx="283">
                  <c:v>40751.0</c:v>
                </c:pt>
                <c:pt idx="284">
                  <c:v>40752.0</c:v>
                </c:pt>
                <c:pt idx="285">
                  <c:v>40753.0</c:v>
                </c:pt>
                <c:pt idx="286">
                  <c:v>40756.0</c:v>
                </c:pt>
                <c:pt idx="287">
                  <c:v>40757.0</c:v>
                </c:pt>
                <c:pt idx="288">
                  <c:v>40758.0</c:v>
                </c:pt>
                <c:pt idx="289">
                  <c:v>40759.0</c:v>
                </c:pt>
                <c:pt idx="290">
                  <c:v>40760.0</c:v>
                </c:pt>
                <c:pt idx="291">
                  <c:v>40763.0</c:v>
                </c:pt>
                <c:pt idx="292">
                  <c:v>40764.0</c:v>
                </c:pt>
                <c:pt idx="293">
                  <c:v>40765.0</c:v>
                </c:pt>
                <c:pt idx="294">
                  <c:v>40766.0</c:v>
                </c:pt>
                <c:pt idx="295">
                  <c:v>40767.0</c:v>
                </c:pt>
                <c:pt idx="296">
                  <c:v>40771.0</c:v>
                </c:pt>
                <c:pt idx="297">
                  <c:v>40772.0</c:v>
                </c:pt>
                <c:pt idx="298">
                  <c:v>40773.0</c:v>
                </c:pt>
                <c:pt idx="299">
                  <c:v>40774.0</c:v>
                </c:pt>
                <c:pt idx="300">
                  <c:v>40777.0</c:v>
                </c:pt>
                <c:pt idx="301">
                  <c:v>40778.0</c:v>
                </c:pt>
                <c:pt idx="302">
                  <c:v>40779.0</c:v>
                </c:pt>
                <c:pt idx="303">
                  <c:v>40780.0</c:v>
                </c:pt>
                <c:pt idx="304">
                  <c:v>40781.0</c:v>
                </c:pt>
                <c:pt idx="305">
                  <c:v>40784.0</c:v>
                </c:pt>
                <c:pt idx="306">
                  <c:v>40785.0</c:v>
                </c:pt>
                <c:pt idx="307">
                  <c:v>40786.0</c:v>
                </c:pt>
                <c:pt idx="308">
                  <c:v>40787.0</c:v>
                </c:pt>
                <c:pt idx="309">
                  <c:v>40788.0</c:v>
                </c:pt>
                <c:pt idx="310">
                  <c:v>40791.0</c:v>
                </c:pt>
                <c:pt idx="311">
                  <c:v>40792.0</c:v>
                </c:pt>
                <c:pt idx="312">
                  <c:v>40793.0</c:v>
                </c:pt>
                <c:pt idx="313">
                  <c:v>40794.0</c:v>
                </c:pt>
                <c:pt idx="314">
                  <c:v>40795.0</c:v>
                </c:pt>
                <c:pt idx="315">
                  <c:v>40800.0</c:v>
                </c:pt>
                <c:pt idx="316">
                  <c:v>40801.0</c:v>
                </c:pt>
                <c:pt idx="317">
                  <c:v>40802.0</c:v>
                </c:pt>
                <c:pt idx="318">
                  <c:v>40805.0</c:v>
                </c:pt>
                <c:pt idx="319">
                  <c:v>40806.0</c:v>
                </c:pt>
                <c:pt idx="320">
                  <c:v>40807.0</c:v>
                </c:pt>
                <c:pt idx="321">
                  <c:v>40808.0</c:v>
                </c:pt>
                <c:pt idx="322">
                  <c:v>40809.0</c:v>
                </c:pt>
                <c:pt idx="323">
                  <c:v>40812.0</c:v>
                </c:pt>
                <c:pt idx="324">
                  <c:v>40813.0</c:v>
                </c:pt>
                <c:pt idx="325">
                  <c:v>40814.0</c:v>
                </c:pt>
                <c:pt idx="326">
                  <c:v>40815.0</c:v>
                </c:pt>
                <c:pt idx="327">
                  <c:v>40816.0</c:v>
                </c:pt>
                <c:pt idx="328">
                  <c:v>40820.0</c:v>
                </c:pt>
                <c:pt idx="329">
                  <c:v>40821.0</c:v>
                </c:pt>
                <c:pt idx="330">
                  <c:v>40822.0</c:v>
                </c:pt>
                <c:pt idx="331">
                  <c:v>40823.0</c:v>
                </c:pt>
                <c:pt idx="332">
                  <c:v>40826.0</c:v>
                </c:pt>
                <c:pt idx="333">
                  <c:v>40827.0</c:v>
                </c:pt>
                <c:pt idx="334">
                  <c:v>40828.0</c:v>
                </c:pt>
                <c:pt idx="335">
                  <c:v>40829.0</c:v>
                </c:pt>
                <c:pt idx="336">
                  <c:v>40830.0</c:v>
                </c:pt>
                <c:pt idx="337">
                  <c:v>40833.0</c:v>
                </c:pt>
                <c:pt idx="338">
                  <c:v>40834.0</c:v>
                </c:pt>
                <c:pt idx="339">
                  <c:v>40835.0</c:v>
                </c:pt>
                <c:pt idx="340">
                  <c:v>40836.0</c:v>
                </c:pt>
                <c:pt idx="341">
                  <c:v>40837.0</c:v>
                </c:pt>
                <c:pt idx="342">
                  <c:v>40840.0</c:v>
                </c:pt>
                <c:pt idx="343">
                  <c:v>40841.0</c:v>
                </c:pt>
                <c:pt idx="344">
                  <c:v>40842.0</c:v>
                </c:pt>
                <c:pt idx="345">
                  <c:v>40843.0</c:v>
                </c:pt>
                <c:pt idx="346">
                  <c:v>40844.0</c:v>
                </c:pt>
                <c:pt idx="347">
                  <c:v>40847.0</c:v>
                </c:pt>
                <c:pt idx="348">
                  <c:v>40848.0</c:v>
                </c:pt>
                <c:pt idx="349">
                  <c:v>40849.0</c:v>
                </c:pt>
                <c:pt idx="350">
                  <c:v>40850.0</c:v>
                </c:pt>
                <c:pt idx="351">
                  <c:v>40851.0</c:v>
                </c:pt>
                <c:pt idx="352">
                  <c:v>40854.0</c:v>
                </c:pt>
                <c:pt idx="353">
                  <c:v>40855.0</c:v>
                </c:pt>
                <c:pt idx="354">
                  <c:v>40856.0</c:v>
                </c:pt>
                <c:pt idx="355">
                  <c:v>40857.0</c:v>
                </c:pt>
                <c:pt idx="356">
                  <c:v>40858.0</c:v>
                </c:pt>
                <c:pt idx="357">
                  <c:v>40861.0</c:v>
                </c:pt>
                <c:pt idx="358">
                  <c:v>40862.0</c:v>
                </c:pt>
                <c:pt idx="359">
                  <c:v>40863.0</c:v>
                </c:pt>
                <c:pt idx="360">
                  <c:v>40864.0</c:v>
                </c:pt>
                <c:pt idx="361">
                  <c:v>40865.0</c:v>
                </c:pt>
                <c:pt idx="362">
                  <c:v>40868.0</c:v>
                </c:pt>
                <c:pt idx="363">
                  <c:v>40869.0</c:v>
                </c:pt>
                <c:pt idx="364">
                  <c:v>40870.0</c:v>
                </c:pt>
                <c:pt idx="365">
                  <c:v>40871.0</c:v>
                </c:pt>
                <c:pt idx="366">
                  <c:v>40872.0</c:v>
                </c:pt>
                <c:pt idx="367">
                  <c:v>40875.0</c:v>
                </c:pt>
                <c:pt idx="368">
                  <c:v>40876.0</c:v>
                </c:pt>
                <c:pt idx="369">
                  <c:v>40877.0</c:v>
                </c:pt>
                <c:pt idx="370">
                  <c:v>40878.0</c:v>
                </c:pt>
                <c:pt idx="371">
                  <c:v>40879.0</c:v>
                </c:pt>
                <c:pt idx="372">
                  <c:v>40882.0</c:v>
                </c:pt>
                <c:pt idx="373">
                  <c:v>40883.0</c:v>
                </c:pt>
                <c:pt idx="374">
                  <c:v>40884.0</c:v>
                </c:pt>
                <c:pt idx="375">
                  <c:v>40885.0</c:v>
                </c:pt>
                <c:pt idx="376">
                  <c:v>40886.0</c:v>
                </c:pt>
                <c:pt idx="377">
                  <c:v>40889.0</c:v>
                </c:pt>
                <c:pt idx="378">
                  <c:v>40890.0</c:v>
                </c:pt>
                <c:pt idx="379">
                  <c:v>40891.0</c:v>
                </c:pt>
                <c:pt idx="380">
                  <c:v>40892.0</c:v>
                </c:pt>
                <c:pt idx="381">
                  <c:v>40893.0</c:v>
                </c:pt>
                <c:pt idx="382">
                  <c:v>40896.0</c:v>
                </c:pt>
                <c:pt idx="383">
                  <c:v>40897.0</c:v>
                </c:pt>
                <c:pt idx="384">
                  <c:v>40898.0</c:v>
                </c:pt>
                <c:pt idx="385">
                  <c:v>40899.0</c:v>
                </c:pt>
                <c:pt idx="386">
                  <c:v>40900.0</c:v>
                </c:pt>
                <c:pt idx="387">
                  <c:v>40903.0</c:v>
                </c:pt>
                <c:pt idx="388">
                  <c:v>40904.0</c:v>
                </c:pt>
                <c:pt idx="389">
                  <c:v>40905.0</c:v>
                </c:pt>
                <c:pt idx="390">
                  <c:v>40906.0</c:v>
                </c:pt>
                <c:pt idx="391">
                  <c:v>40910.0</c:v>
                </c:pt>
                <c:pt idx="392">
                  <c:v>40911.0</c:v>
                </c:pt>
                <c:pt idx="393">
                  <c:v>40912.0</c:v>
                </c:pt>
                <c:pt idx="394">
                  <c:v>40913.0</c:v>
                </c:pt>
                <c:pt idx="395">
                  <c:v>40914.0</c:v>
                </c:pt>
                <c:pt idx="396">
                  <c:v>40917.0</c:v>
                </c:pt>
                <c:pt idx="397">
                  <c:v>40918.0</c:v>
                </c:pt>
                <c:pt idx="398">
                  <c:v>40919.0</c:v>
                </c:pt>
                <c:pt idx="399">
                  <c:v>40920.0</c:v>
                </c:pt>
                <c:pt idx="400">
                  <c:v>40921.0</c:v>
                </c:pt>
                <c:pt idx="401">
                  <c:v>40924.0</c:v>
                </c:pt>
                <c:pt idx="402">
                  <c:v>40925.0</c:v>
                </c:pt>
                <c:pt idx="403">
                  <c:v>40926.0</c:v>
                </c:pt>
                <c:pt idx="404">
                  <c:v>40927.0</c:v>
                </c:pt>
                <c:pt idx="405">
                  <c:v>40928.0</c:v>
                </c:pt>
                <c:pt idx="406">
                  <c:v>40933.0</c:v>
                </c:pt>
                <c:pt idx="407">
                  <c:v>40934.0</c:v>
                </c:pt>
                <c:pt idx="408">
                  <c:v>40935.0</c:v>
                </c:pt>
                <c:pt idx="409">
                  <c:v>40938.0</c:v>
                </c:pt>
                <c:pt idx="410">
                  <c:v>40939.0</c:v>
                </c:pt>
                <c:pt idx="411">
                  <c:v>40940.0</c:v>
                </c:pt>
                <c:pt idx="412">
                  <c:v>40941.0</c:v>
                </c:pt>
                <c:pt idx="413">
                  <c:v>40942.0</c:v>
                </c:pt>
                <c:pt idx="414">
                  <c:v>40945.0</c:v>
                </c:pt>
                <c:pt idx="415">
                  <c:v>40946.0</c:v>
                </c:pt>
                <c:pt idx="416">
                  <c:v>40947.0</c:v>
                </c:pt>
                <c:pt idx="417">
                  <c:v>40948.0</c:v>
                </c:pt>
                <c:pt idx="418">
                  <c:v>40949.0</c:v>
                </c:pt>
                <c:pt idx="419">
                  <c:v>40952.0</c:v>
                </c:pt>
                <c:pt idx="420">
                  <c:v>40953.0</c:v>
                </c:pt>
                <c:pt idx="421">
                  <c:v>40954.0</c:v>
                </c:pt>
                <c:pt idx="422">
                  <c:v>40955.0</c:v>
                </c:pt>
                <c:pt idx="423">
                  <c:v>40956.0</c:v>
                </c:pt>
                <c:pt idx="424">
                  <c:v>40959.0</c:v>
                </c:pt>
                <c:pt idx="425">
                  <c:v>40960.0</c:v>
                </c:pt>
                <c:pt idx="426">
                  <c:v>40961.0</c:v>
                </c:pt>
                <c:pt idx="427">
                  <c:v>40962.0</c:v>
                </c:pt>
                <c:pt idx="428">
                  <c:v>40963.0</c:v>
                </c:pt>
                <c:pt idx="429">
                  <c:v>40966.0</c:v>
                </c:pt>
                <c:pt idx="430">
                  <c:v>40967.0</c:v>
                </c:pt>
                <c:pt idx="431">
                  <c:v>40968.0</c:v>
                </c:pt>
                <c:pt idx="432">
                  <c:v>40970.0</c:v>
                </c:pt>
                <c:pt idx="433">
                  <c:v>40973.0</c:v>
                </c:pt>
                <c:pt idx="434">
                  <c:v>40974.0</c:v>
                </c:pt>
                <c:pt idx="435">
                  <c:v>40975.0</c:v>
                </c:pt>
                <c:pt idx="436">
                  <c:v>40976.0</c:v>
                </c:pt>
                <c:pt idx="437">
                  <c:v>40977.0</c:v>
                </c:pt>
                <c:pt idx="438">
                  <c:v>40980.0</c:v>
                </c:pt>
                <c:pt idx="439">
                  <c:v>40981.0</c:v>
                </c:pt>
                <c:pt idx="440">
                  <c:v>40982.0</c:v>
                </c:pt>
                <c:pt idx="441">
                  <c:v>40983.0</c:v>
                </c:pt>
                <c:pt idx="442">
                  <c:v>40984.0</c:v>
                </c:pt>
                <c:pt idx="443">
                  <c:v>40987.0</c:v>
                </c:pt>
                <c:pt idx="444">
                  <c:v>40988.0</c:v>
                </c:pt>
                <c:pt idx="445">
                  <c:v>40989.0</c:v>
                </c:pt>
                <c:pt idx="446">
                  <c:v>40990.0</c:v>
                </c:pt>
                <c:pt idx="447">
                  <c:v>40991.0</c:v>
                </c:pt>
                <c:pt idx="448">
                  <c:v>40994.0</c:v>
                </c:pt>
                <c:pt idx="449">
                  <c:v>40995.0</c:v>
                </c:pt>
                <c:pt idx="450">
                  <c:v>40996.0</c:v>
                </c:pt>
                <c:pt idx="451">
                  <c:v>40997.0</c:v>
                </c:pt>
                <c:pt idx="452">
                  <c:v>40998.0</c:v>
                </c:pt>
                <c:pt idx="453">
                  <c:v>41001.0</c:v>
                </c:pt>
                <c:pt idx="454">
                  <c:v>41002.0</c:v>
                </c:pt>
                <c:pt idx="455">
                  <c:v>41003.0</c:v>
                </c:pt>
                <c:pt idx="456">
                  <c:v>41004.0</c:v>
                </c:pt>
                <c:pt idx="457">
                  <c:v>41005.0</c:v>
                </c:pt>
                <c:pt idx="458">
                  <c:v>41008.0</c:v>
                </c:pt>
                <c:pt idx="459">
                  <c:v>41009.0</c:v>
                </c:pt>
                <c:pt idx="460">
                  <c:v>41011.0</c:v>
                </c:pt>
                <c:pt idx="461">
                  <c:v>41012.0</c:v>
                </c:pt>
                <c:pt idx="462">
                  <c:v>41015.0</c:v>
                </c:pt>
                <c:pt idx="463">
                  <c:v>41016.0</c:v>
                </c:pt>
                <c:pt idx="464">
                  <c:v>41017.0</c:v>
                </c:pt>
                <c:pt idx="465">
                  <c:v>41018.0</c:v>
                </c:pt>
                <c:pt idx="466">
                  <c:v>41019.0</c:v>
                </c:pt>
                <c:pt idx="467">
                  <c:v>41022.0</c:v>
                </c:pt>
                <c:pt idx="468">
                  <c:v>41023.0</c:v>
                </c:pt>
                <c:pt idx="469">
                  <c:v>41024.0</c:v>
                </c:pt>
                <c:pt idx="470">
                  <c:v>41025.0</c:v>
                </c:pt>
                <c:pt idx="471">
                  <c:v>41026.0</c:v>
                </c:pt>
                <c:pt idx="472">
                  <c:v>41029.0</c:v>
                </c:pt>
                <c:pt idx="473">
                  <c:v>41031.0</c:v>
                </c:pt>
                <c:pt idx="474">
                  <c:v>41032.0</c:v>
                </c:pt>
                <c:pt idx="475">
                  <c:v>41033.0</c:v>
                </c:pt>
                <c:pt idx="476">
                  <c:v>41036.0</c:v>
                </c:pt>
                <c:pt idx="477">
                  <c:v>41037.0</c:v>
                </c:pt>
                <c:pt idx="478">
                  <c:v>41038.0</c:v>
                </c:pt>
                <c:pt idx="479">
                  <c:v>41039.0</c:v>
                </c:pt>
                <c:pt idx="480">
                  <c:v>41040.0</c:v>
                </c:pt>
                <c:pt idx="481">
                  <c:v>41043.0</c:v>
                </c:pt>
                <c:pt idx="482">
                  <c:v>41044.0</c:v>
                </c:pt>
                <c:pt idx="483">
                  <c:v>41045.0</c:v>
                </c:pt>
                <c:pt idx="484">
                  <c:v>41046.0</c:v>
                </c:pt>
                <c:pt idx="485">
                  <c:v>41047.0</c:v>
                </c:pt>
                <c:pt idx="486">
                  <c:v>41050.0</c:v>
                </c:pt>
                <c:pt idx="487">
                  <c:v>41051.0</c:v>
                </c:pt>
                <c:pt idx="488">
                  <c:v>41052.0</c:v>
                </c:pt>
                <c:pt idx="489">
                  <c:v>41053.0</c:v>
                </c:pt>
                <c:pt idx="490">
                  <c:v>41054.0</c:v>
                </c:pt>
                <c:pt idx="491">
                  <c:v>41058.0</c:v>
                </c:pt>
                <c:pt idx="492">
                  <c:v>41059.0</c:v>
                </c:pt>
                <c:pt idx="493">
                  <c:v>41060.0</c:v>
                </c:pt>
                <c:pt idx="494">
                  <c:v>41061.0</c:v>
                </c:pt>
                <c:pt idx="495">
                  <c:v>41064.0</c:v>
                </c:pt>
                <c:pt idx="496">
                  <c:v>41065.0</c:v>
                </c:pt>
                <c:pt idx="497">
                  <c:v>41067.0</c:v>
                </c:pt>
                <c:pt idx="498">
                  <c:v>41068.0</c:v>
                </c:pt>
                <c:pt idx="499">
                  <c:v>41071.0</c:v>
                </c:pt>
                <c:pt idx="500">
                  <c:v>41072.0</c:v>
                </c:pt>
                <c:pt idx="501">
                  <c:v>41073.0</c:v>
                </c:pt>
                <c:pt idx="502">
                  <c:v>41074.0</c:v>
                </c:pt>
                <c:pt idx="503">
                  <c:v>41075.0</c:v>
                </c:pt>
                <c:pt idx="504">
                  <c:v>41078.0</c:v>
                </c:pt>
                <c:pt idx="505">
                  <c:v>41079.0</c:v>
                </c:pt>
                <c:pt idx="506">
                  <c:v>41080.0</c:v>
                </c:pt>
                <c:pt idx="507">
                  <c:v>41081.0</c:v>
                </c:pt>
                <c:pt idx="508">
                  <c:v>41082.0</c:v>
                </c:pt>
                <c:pt idx="509">
                  <c:v>41085.0</c:v>
                </c:pt>
                <c:pt idx="510">
                  <c:v>41086.0</c:v>
                </c:pt>
                <c:pt idx="511">
                  <c:v>41087.0</c:v>
                </c:pt>
                <c:pt idx="512">
                  <c:v>41088.0</c:v>
                </c:pt>
                <c:pt idx="513">
                  <c:v>41089.0</c:v>
                </c:pt>
                <c:pt idx="514">
                  <c:v>41092.0</c:v>
                </c:pt>
                <c:pt idx="515">
                  <c:v>41093.0</c:v>
                </c:pt>
                <c:pt idx="516">
                  <c:v>41094.0</c:v>
                </c:pt>
                <c:pt idx="517">
                  <c:v>41095.0</c:v>
                </c:pt>
                <c:pt idx="518">
                  <c:v>41096.0</c:v>
                </c:pt>
                <c:pt idx="519">
                  <c:v>41099.0</c:v>
                </c:pt>
                <c:pt idx="520">
                  <c:v>41100.0</c:v>
                </c:pt>
                <c:pt idx="521">
                  <c:v>41101.0</c:v>
                </c:pt>
                <c:pt idx="522">
                  <c:v>41102.0</c:v>
                </c:pt>
                <c:pt idx="523">
                  <c:v>41103.0</c:v>
                </c:pt>
                <c:pt idx="524">
                  <c:v>41106.0</c:v>
                </c:pt>
                <c:pt idx="525">
                  <c:v>41107.0</c:v>
                </c:pt>
                <c:pt idx="526">
                  <c:v>41108.0</c:v>
                </c:pt>
                <c:pt idx="527">
                  <c:v>41109.0</c:v>
                </c:pt>
                <c:pt idx="528">
                  <c:v>41110.0</c:v>
                </c:pt>
                <c:pt idx="529">
                  <c:v>41113.0</c:v>
                </c:pt>
                <c:pt idx="530">
                  <c:v>41114.0</c:v>
                </c:pt>
                <c:pt idx="531">
                  <c:v>41115.0</c:v>
                </c:pt>
                <c:pt idx="532">
                  <c:v>41116.0</c:v>
                </c:pt>
                <c:pt idx="533">
                  <c:v>41117.0</c:v>
                </c:pt>
                <c:pt idx="534">
                  <c:v>41120.0</c:v>
                </c:pt>
                <c:pt idx="535">
                  <c:v>41121.0</c:v>
                </c:pt>
                <c:pt idx="536">
                  <c:v>41122.0</c:v>
                </c:pt>
                <c:pt idx="537">
                  <c:v>41123.0</c:v>
                </c:pt>
                <c:pt idx="538">
                  <c:v>41124.0</c:v>
                </c:pt>
                <c:pt idx="539">
                  <c:v>41127.0</c:v>
                </c:pt>
                <c:pt idx="540">
                  <c:v>41128.0</c:v>
                </c:pt>
                <c:pt idx="541">
                  <c:v>41129.0</c:v>
                </c:pt>
                <c:pt idx="542">
                  <c:v>41130.0</c:v>
                </c:pt>
                <c:pt idx="543">
                  <c:v>41131.0</c:v>
                </c:pt>
                <c:pt idx="544">
                  <c:v>41134.0</c:v>
                </c:pt>
                <c:pt idx="545">
                  <c:v>41135.0</c:v>
                </c:pt>
                <c:pt idx="546">
                  <c:v>41137.0</c:v>
                </c:pt>
                <c:pt idx="547">
                  <c:v>41138.0</c:v>
                </c:pt>
                <c:pt idx="548">
                  <c:v>41141.0</c:v>
                </c:pt>
                <c:pt idx="549">
                  <c:v>41142.0</c:v>
                </c:pt>
                <c:pt idx="550">
                  <c:v>41143.0</c:v>
                </c:pt>
                <c:pt idx="551">
                  <c:v>41144.0</c:v>
                </c:pt>
                <c:pt idx="552">
                  <c:v>41145.0</c:v>
                </c:pt>
                <c:pt idx="553">
                  <c:v>41148.0</c:v>
                </c:pt>
                <c:pt idx="554">
                  <c:v>41149.0</c:v>
                </c:pt>
                <c:pt idx="555">
                  <c:v>41150.0</c:v>
                </c:pt>
                <c:pt idx="556">
                  <c:v>41151.0</c:v>
                </c:pt>
                <c:pt idx="557">
                  <c:v>41152.0</c:v>
                </c:pt>
                <c:pt idx="558">
                  <c:v>41155.0</c:v>
                </c:pt>
                <c:pt idx="559">
                  <c:v>41156.0</c:v>
                </c:pt>
                <c:pt idx="560">
                  <c:v>41157.0</c:v>
                </c:pt>
                <c:pt idx="561">
                  <c:v>41158.0</c:v>
                </c:pt>
                <c:pt idx="562">
                  <c:v>41159.0</c:v>
                </c:pt>
                <c:pt idx="563">
                  <c:v>41162.0</c:v>
                </c:pt>
                <c:pt idx="564">
                  <c:v>41163.0</c:v>
                </c:pt>
                <c:pt idx="565">
                  <c:v>41164.0</c:v>
                </c:pt>
                <c:pt idx="566">
                  <c:v>41165.0</c:v>
                </c:pt>
                <c:pt idx="567">
                  <c:v>41166.0</c:v>
                </c:pt>
                <c:pt idx="568">
                  <c:v>41169.0</c:v>
                </c:pt>
                <c:pt idx="569">
                  <c:v>41170.0</c:v>
                </c:pt>
                <c:pt idx="570">
                  <c:v>41171.0</c:v>
                </c:pt>
                <c:pt idx="571">
                  <c:v>41172.0</c:v>
                </c:pt>
                <c:pt idx="572">
                  <c:v>41173.0</c:v>
                </c:pt>
                <c:pt idx="573">
                  <c:v>41176.0</c:v>
                </c:pt>
                <c:pt idx="574">
                  <c:v>41177.0</c:v>
                </c:pt>
                <c:pt idx="575">
                  <c:v>41178.0</c:v>
                </c:pt>
                <c:pt idx="576">
                  <c:v>41179.0</c:v>
                </c:pt>
                <c:pt idx="577">
                  <c:v>41180.0</c:v>
                </c:pt>
                <c:pt idx="578">
                  <c:v>41184.0</c:v>
                </c:pt>
                <c:pt idx="579">
                  <c:v>41186.0</c:v>
                </c:pt>
                <c:pt idx="580">
                  <c:v>41187.0</c:v>
                </c:pt>
                <c:pt idx="581">
                  <c:v>41190.0</c:v>
                </c:pt>
                <c:pt idx="582">
                  <c:v>41191.0</c:v>
                </c:pt>
                <c:pt idx="583">
                  <c:v>41192.0</c:v>
                </c:pt>
                <c:pt idx="584">
                  <c:v>41193.0</c:v>
                </c:pt>
                <c:pt idx="585">
                  <c:v>41194.0</c:v>
                </c:pt>
                <c:pt idx="586">
                  <c:v>41197.0</c:v>
                </c:pt>
                <c:pt idx="587">
                  <c:v>41198.0</c:v>
                </c:pt>
                <c:pt idx="588">
                  <c:v>41199.0</c:v>
                </c:pt>
                <c:pt idx="589">
                  <c:v>41200.0</c:v>
                </c:pt>
                <c:pt idx="590">
                  <c:v>41201.0</c:v>
                </c:pt>
                <c:pt idx="591">
                  <c:v>41204.0</c:v>
                </c:pt>
                <c:pt idx="592">
                  <c:v>41205.0</c:v>
                </c:pt>
                <c:pt idx="593">
                  <c:v>41206.0</c:v>
                </c:pt>
                <c:pt idx="594">
                  <c:v>41207.0</c:v>
                </c:pt>
                <c:pt idx="595">
                  <c:v>41208.0</c:v>
                </c:pt>
                <c:pt idx="596">
                  <c:v>41211.0</c:v>
                </c:pt>
                <c:pt idx="597">
                  <c:v>41212.0</c:v>
                </c:pt>
                <c:pt idx="598">
                  <c:v>41213.0</c:v>
                </c:pt>
                <c:pt idx="599">
                  <c:v>41214.0</c:v>
                </c:pt>
                <c:pt idx="600">
                  <c:v>41215.0</c:v>
                </c:pt>
                <c:pt idx="601">
                  <c:v>41218.0</c:v>
                </c:pt>
                <c:pt idx="602">
                  <c:v>41219.0</c:v>
                </c:pt>
                <c:pt idx="603">
                  <c:v>41220.0</c:v>
                </c:pt>
                <c:pt idx="604">
                  <c:v>41221.0</c:v>
                </c:pt>
                <c:pt idx="605">
                  <c:v>41222.0</c:v>
                </c:pt>
                <c:pt idx="606">
                  <c:v>41225.0</c:v>
                </c:pt>
                <c:pt idx="607">
                  <c:v>41226.0</c:v>
                </c:pt>
                <c:pt idx="608">
                  <c:v>41227.0</c:v>
                </c:pt>
                <c:pt idx="609">
                  <c:v>41228.0</c:v>
                </c:pt>
                <c:pt idx="610">
                  <c:v>41229.0</c:v>
                </c:pt>
                <c:pt idx="611">
                  <c:v>41232.0</c:v>
                </c:pt>
                <c:pt idx="612">
                  <c:v>41233.0</c:v>
                </c:pt>
                <c:pt idx="613">
                  <c:v>41234.0</c:v>
                </c:pt>
                <c:pt idx="614">
                  <c:v>41235.0</c:v>
                </c:pt>
                <c:pt idx="615">
                  <c:v>41236.0</c:v>
                </c:pt>
                <c:pt idx="616">
                  <c:v>41239.0</c:v>
                </c:pt>
                <c:pt idx="617">
                  <c:v>41240.0</c:v>
                </c:pt>
                <c:pt idx="618">
                  <c:v>41241.0</c:v>
                </c:pt>
                <c:pt idx="619">
                  <c:v>41242.0</c:v>
                </c:pt>
                <c:pt idx="620">
                  <c:v>41243.0</c:v>
                </c:pt>
                <c:pt idx="621">
                  <c:v>41246.0</c:v>
                </c:pt>
                <c:pt idx="622">
                  <c:v>41247.0</c:v>
                </c:pt>
                <c:pt idx="623">
                  <c:v>41248.0</c:v>
                </c:pt>
                <c:pt idx="624">
                  <c:v>41249.0</c:v>
                </c:pt>
                <c:pt idx="625">
                  <c:v>41250.0</c:v>
                </c:pt>
                <c:pt idx="626">
                  <c:v>41253.0</c:v>
                </c:pt>
                <c:pt idx="627">
                  <c:v>41254.0</c:v>
                </c:pt>
                <c:pt idx="628">
                  <c:v>41255.0</c:v>
                </c:pt>
                <c:pt idx="629">
                  <c:v>41256.0</c:v>
                </c:pt>
                <c:pt idx="630">
                  <c:v>41257.0</c:v>
                </c:pt>
                <c:pt idx="631">
                  <c:v>41260.0</c:v>
                </c:pt>
                <c:pt idx="632">
                  <c:v>41261.0</c:v>
                </c:pt>
                <c:pt idx="633">
                  <c:v>41263.0</c:v>
                </c:pt>
                <c:pt idx="634">
                  <c:v>41264.0</c:v>
                </c:pt>
                <c:pt idx="635">
                  <c:v>41267.0</c:v>
                </c:pt>
                <c:pt idx="636">
                  <c:v>41269.0</c:v>
                </c:pt>
                <c:pt idx="637">
                  <c:v>41270.0</c:v>
                </c:pt>
                <c:pt idx="638">
                  <c:v>41271.0</c:v>
                </c:pt>
                <c:pt idx="639">
                  <c:v>41276.0</c:v>
                </c:pt>
                <c:pt idx="640">
                  <c:v>41277.0</c:v>
                </c:pt>
                <c:pt idx="641">
                  <c:v>41278.0</c:v>
                </c:pt>
                <c:pt idx="642">
                  <c:v>41281.0</c:v>
                </c:pt>
                <c:pt idx="643">
                  <c:v>41282.0</c:v>
                </c:pt>
                <c:pt idx="644">
                  <c:v>41283.0</c:v>
                </c:pt>
                <c:pt idx="645">
                  <c:v>41284.0</c:v>
                </c:pt>
                <c:pt idx="646">
                  <c:v>41285.0</c:v>
                </c:pt>
                <c:pt idx="647">
                  <c:v>41288.0</c:v>
                </c:pt>
                <c:pt idx="648">
                  <c:v>41289.0</c:v>
                </c:pt>
                <c:pt idx="649">
                  <c:v>41290.0</c:v>
                </c:pt>
                <c:pt idx="650">
                  <c:v>41291.0</c:v>
                </c:pt>
                <c:pt idx="651">
                  <c:v>41292.0</c:v>
                </c:pt>
                <c:pt idx="652">
                  <c:v>41295.0</c:v>
                </c:pt>
                <c:pt idx="653">
                  <c:v>41296.0</c:v>
                </c:pt>
                <c:pt idx="654">
                  <c:v>41297.0</c:v>
                </c:pt>
                <c:pt idx="655">
                  <c:v>41298.0</c:v>
                </c:pt>
                <c:pt idx="656">
                  <c:v>41299.0</c:v>
                </c:pt>
                <c:pt idx="657">
                  <c:v>41302.0</c:v>
                </c:pt>
                <c:pt idx="658">
                  <c:v>41303.0</c:v>
                </c:pt>
                <c:pt idx="659">
                  <c:v>41304.0</c:v>
                </c:pt>
                <c:pt idx="660">
                  <c:v>41305.0</c:v>
                </c:pt>
                <c:pt idx="661">
                  <c:v>41306.0</c:v>
                </c:pt>
                <c:pt idx="662">
                  <c:v>41309.0</c:v>
                </c:pt>
                <c:pt idx="663">
                  <c:v>41310.0</c:v>
                </c:pt>
                <c:pt idx="664">
                  <c:v>41311.0</c:v>
                </c:pt>
                <c:pt idx="665">
                  <c:v>41312.0</c:v>
                </c:pt>
                <c:pt idx="666">
                  <c:v>41313.0</c:v>
                </c:pt>
                <c:pt idx="667">
                  <c:v>41317.0</c:v>
                </c:pt>
                <c:pt idx="668">
                  <c:v>41318.0</c:v>
                </c:pt>
                <c:pt idx="669">
                  <c:v>41319.0</c:v>
                </c:pt>
                <c:pt idx="670">
                  <c:v>41320.0</c:v>
                </c:pt>
                <c:pt idx="671">
                  <c:v>41323.0</c:v>
                </c:pt>
                <c:pt idx="672">
                  <c:v>41324.0</c:v>
                </c:pt>
                <c:pt idx="673">
                  <c:v>41325.0</c:v>
                </c:pt>
                <c:pt idx="674">
                  <c:v>41326.0</c:v>
                </c:pt>
                <c:pt idx="675">
                  <c:v>41327.0</c:v>
                </c:pt>
                <c:pt idx="676">
                  <c:v>41330.0</c:v>
                </c:pt>
                <c:pt idx="677">
                  <c:v>41331.0</c:v>
                </c:pt>
                <c:pt idx="678">
                  <c:v>41332.0</c:v>
                </c:pt>
                <c:pt idx="679">
                  <c:v>41333.0</c:v>
                </c:pt>
                <c:pt idx="680">
                  <c:v>41337.0</c:v>
                </c:pt>
                <c:pt idx="681">
                  <c:v>41338.0</c:v>
                </c:pt>
                <c:pt idx="682">
                  <c:v>41339.0</c:v>
                </c:pt>
                <c:pt idx="683">
                  <c:v>41340.0</c:v>
                </c:pt>
                <c:pt idx="684">
                  <c:v>41341.0</c:v>
                </c:pt>
                <c:pt idx="685">
                  <c:v>41344.0</c:v>
                </c:pt>
                <c:pt idx="686">
                  <c:v>41345.0</c:v>
                </c:pt>
                <c:pt idx="687">
                  <c:v>41346.0</c:v>
                </c:pt>
                <c:pt idx="688">
                  <c:v>41347.0</c:v>
                </c:pt>
                <c:pt idx="689">
                  <c:v>41348.0</c:v>
                </c:pt>
                <c:pt idx="690">
                  <c:v>41351.0</c:v>
                </c:pt>
                <c:pt idx="691">
                  <c:v>41352.0</c:v>
                </c:pt>
                <c:pt idx="692">
                  <c:v>41353.0</c:v>
                </c:pt>
                <c:pt idx="693">
                  <c:v>41354.0</c:v>
                </c:pt>
                <c:pt idx="694">
                  <c:v>41355.0</c:v>
                </c:pt>
                <c:pt idx="695">
                  <c:v>41358.0</c:v>
                </c:pt>
                <c:pt idx="696">
                  <c:v>41359.0</c:v>
                </c:pt>
                <c:pt idx="697">
                  <c:v>41360.0</c:v>
                </c:pt>
                <c:pt idx="698">
                  <c:v>41361.0</c:v>
                </c:pt>
                <c:pt idx="699">
                  <c:v>41362.0</c:v>
                </c:pt>
                <c:pt idx="700">
                  <c:v>41365.0</c:v>
                </c:pt>
                <c:pt idx="701">
                  <c:v>41366.0</c:v>
                </c:pt>
                <c:pt idx="702">
                  <c:v>41367.0</c:v>
                </c:pt>
                <c:pt idx="703">
                  <c:v>41368.0</c:v>
                </c:pt>
                <c:pt idx="704">
                  <c:v>41369.0</c:v>
                </c:pt>
                <c:pt idx="705">
                  <c:v>41372.0</c:v>
                </c:pt>
                <c:pt idx="706">
                  <c:v>41373.0</c:v>
                </c:pt>
                <c:pt idx="707">
                  <c:v>41374.0</c:v>
                </c:pt>
                <c:pt idx="708">
                  <c:v>41375.0</c:v>
                </c:pt>
                <c:pt idx="709">
                  <c:v>41376.0</c:v>
                </c:pt>
                <c:pt idx="710">
                  <c:v>41379.0</c:v>
                </c:pt>
                <c:pt idx="711">
                  <c:v>41380.0</c:v>
                </c:pt>
                <c:pt idx="712">
                  <c:v>41381.0</c:v>
                </c:pt>
                <c:pt idx="713">
                  <c:v>41382.0</c:v>
                </c:pt>
                <c:pt idx="714">
                  <c:v>41383.0</c:v>
                </c:pt>
                <c:pt idx="715">
                  <c:v>41386.0</c:v>
                </c:pt>
                <c:pt idx="716">
                  <c:v>41387.0</c:v>
                </c:pt>
                <c:pt idx="717">
                  <c:v>41388.0</c:v>
                </c:pt>
                <c:pt idx="718">
                  <c:v>41389.0</c:v>
                </c:pt>
                <c:pt idx="719">
                  <c:v>41390.0</c:v>
                </c:pt>
                <c:pt idx="720">
                  <c:v>41393.0</c:v>
                </c:pt>
                <c:pt idx="721">
                  <c:v>41394.0</c:v>
                </c:pt>
                <c:pt idx="722">
                  <c:v>41396.0</c:v>
                </c:pt>
                <c:pt idx="723">
                  <c:v>41397.0</c:v>
                </c:pt>
                <c:pt idx="724">
                  <c:v>41400.0</c:v>
                </c:pt>
                <c:pt idx="725">
                  <c:v>41401.0</c:v>
                </c:pt>
                <c:pt idx="726">
                  <c:v>41402.0</c:v>
                </c:pt>
                <c:pt idx="727">
                  <c:v>41403.0</c:v>
                </c:pt>
                <c:pt idx="728">
                  <c:v>41404.0</c:v>
                </c:pt>
                <c:pt idx="729">
                  <c:v>41407.0</c:v>
                </c:pt>
                <c:pt idx="730">
                  <c:v>41408.0</c:v>
                </c:pt>
                <c:pt idx="731">
                  <c:v>41409.0</c:v>
                </c:pt>
                <c:pt idx="732">
                  <c:v>41410.0</c:v>
                </c:pt>
                <c:pt idx="733">
                  <c:v>41414.0</c:v>
                </c:pt>
                <c:pt idx="734">
                  <c:v>41415.0</c:v>
                </c:pt>
                <c:pt idx="735">
                  <c:v>41416.0</c:v>
                </c:pt>
                <c:pt idx="736">
                  <c:v>41417.0</c:v>
                </c:pt>
                <c:pt idx="737">
                  <c:v>41418.0</c:v>
                </c:pt>
                <c:pt idx="738">
                  <c:v>41421.0</c:v>
                </c:pt>
                <c:pt idx="739">
                  <c:v>41422.0</c:v>
                </c:pt>
                <c:pt idx="740">
                  <c:v>41423.0</c:v>
                </c:pt>
                <c:pt idx="741">
                  <c:v>41424.0</c:v>
                </c:pt>
                <c:pt idx="742">
                  <c:v>41425.0</c:v>
                </c:pt>
                <c:pt idx="743">
                  <c:v>41428.0</c:v>
                </c:pt>
                <c:pt idx="744">
                  <c:v>41429.0</c:v>
                </c:pt>
                <c:pt idx="745">
                  <c:v>41430.0</c:v>
                </c:pt>
                <c:pt idx="746">
                  <c:v>41432.0</c:v>
                </c:pt>
                <c:pt idx="747">
                  <c:v>41435.0</c:v>
                </c:pt>
                <c:pt idx="748">
                  <c:v>41436.0</c:v>
                </c:pt>
              </c:numCache>
            </c:numRef>
          </c:cat>
          <c:val>
            <c:numRef>
              <c:f>Strategy!$O$23:$O$771</c:f>
              <c:numCache>
                <c:formatCode>0.0%</c:formatCode>
                <c:ptCount val="749"/>
                <c:pt idx="1">
                  <c:v>-0.055682005046053</c:v>
                </c:pt>
                <c:pt idx="2">
                  <c:v>-0.055682005046053</c:v>
                </c:pt>
                <c:pt idx="3">
                  <c:v>-0.055682005046053</c:v>
                </c:pt>
                <c:pt idx="4">
                  <c:v>-0.055682005046053</c:v>
                </c:pt>
                <c:pt idx="5">
                  <c:v>-0.055682005046053</c:v>
                </c:pt>
                <c:pt idx="6">
                  <c:v>-0.055682005046053</c:v>
                </c:pt>
                <c:pt idx="7">
                  <c:v>-0.055682005046053</c:v>
                </c:pt>
                <c:pt idx="8">
                  <c:v>-0.055682005046053</c:v>
                </c:pt>
                <c:pt idx="9">
                  <c:v>-0.055682005046053</c:v>
                </c:pt>
                <c:pt idx="10">
                  <c:v>-0.055682005046053</c:v>
                </c:pt>
                <c:pt idx="11">
                  <c:v>-0.055682005046053</c:v>
                </c:pt>
                <c:pt idx="12">
                  <c:v>-0.055682005046053</c:v>
                </c:pt>
                <c:pt idx="13">
                  <c:v>-0.055682005046053</c:v>
                </c:pt>
                <c:pt idx="14">
                  <c:v>-0.055682005046053</c:v>
                </c:pt>
                <c:pt idx="15">
                  <c:v>-0.055682005046053</c:v>
                </c:pt>
                <c:pt idx="16">
                  <c:v>-0.055682005046053</c:v>
                </c:pt>
                <c:pt idx="17">
                  <c:v>-0.055682005046053</c:v>
                </c:pt>
                <c:pt idx="18">
                  <c:v>-0.055682005046053</c:v>
                </c:pt>
                <c:pt idx="19">
                  <c:v>-0.055682005046053</c:v>
                </c:pt>
                <c:pt idx="20">
                  <c:v>-0.055682005046053</c:v>
                </c:pt>
                <c:pt idx="21">
                  <c:v>-0.055682005046053</c:v>
                </c:pt>
                <c:pt idx="22">
                  <c:v>-0.055682005046053</c:v>
                </c:pt>
                <c:pt idx="23">
                  <c:v>-0.055682005046053</c:v>
                </c:pt>
                <c:pt idx="24">
                  <c:v>-0.055682005046053</c:v>
                </c:pt>
                <c:pt idx="25">
                  <c:v>-0.055682005046053</c:v>
                </c:pt>
                <c:pt idx="26">
                  <c:v>-0.055682005046053</c:v>
                </c:pt>
                <c:pt idx="27">
                  <c:v>-0.055682005046053</c:v>
                </c:pt>
                <c:pt idx="28">
                  <c:v>-0.055682005046053</c:v>
                </c:pt>
                <c:pt idx="29">
                  <c:v>-0.055682005046053</c:v>
                </c:pt>
                <c:pt idx="30">
                  <c:v>-0.055682005046053</c:v>
                </c:pt>
                <c:pt idx="31">
                  <c:v>-0.055682005046053</c:v>
                </c:pt>
                <c:pt idx="32">
                  <c:v>-0.055682005046053</c:v>
                </c:pt>
                <c:pt idx="33">
                  <c:v>-0.055682005046053</c:v>
                </c:pt>
                <c:pt idx="34">
                  <c:v>-0.055682005046053</c:v>
                </c:pt>
                <c:pt idx="35">
                  <c:v>-0.055682005046053</c:v>
                </c:pt>
                <c:pt idx="36">
                  <c:v>-0.055682005046053</c:v>
                </c:pt>
                <c:pt idx="37">
                  <c:v>-0.055682005046053</c:v>
                </c:pt>
                <c:pt idx="38">
                  <c:v>-0.055682005046053</c:v>
                </c:pt>
                <c:pt idx="39">
                  <c:v>-0.055682005046053</c:v>
                </c:pt>
                <c:pt idx="40">
                  <c:v>-0.055682005046053</c:v>
                </c:pt>
                <c:pt idx="41">
                  <c:v>-0.055682005046053</c:v>
                </c:pt>
                <c:pt idx="42">
                  <c:v>-0.055682005046053</c:v>
                </c:pt>
                <c:pt idx="43">
                  <c:v>-0.055682005046053</c:v>
                </c:pt>
                <c:pt idx="44">
                  <c:v>-0.055682005046053</c:v>
                </c:pt>
                <c:pt idx="45">
                  <c:v>-0.055682005046053</c:v>
                </c:pt>
                <c:pt idx="46">
                  <c:v>-0.055682005046053</c:v>
                </c:pt>
                <c:pt idx="47">
                  <c:v>-0.055682005046053</c:v>
                </c:pt>
                <c:pt idx="48">
                  <c:v>-0.055682005046053</c:v>
                </c:pt>
                <c:pt idx="49">
                  <c:v>-0.055682005046053</c:v>
                </c:pt>
                <c:pt idx="50">
                  <c:v>-0.055682005046053</c:v>
                </c:pt>
                <c:pt idx="51">
                  <c:v>-0.055682005046053</c:v>
                </c:pt>
                <c:pt idx="52">
                  <c:v>-0.055682005046053</c:v>
                </c:pt>
                <c:pt idx="53">
                  <c:v>-0.055682005046053</c:v>
                </c:pt>
                <c:pt idx="54">
                  <c:v>-0.055682005046053</c:v>
                </c:pt>
                <c:pt idx="55">
                  <c:v>-0.055682005046053</c:v>
                </c:pt>
                <c:pt idx="56">
                  <c:v>-0.055682005046053</c:v>
                </c:pt>
                <c:pt idx="57">
                  <c:v>-0.055682005046053</c:v>
                </c:pt>
                <c:pt idx="58">
                  <c:v>-0.055682005046053</c:v>
                </c:pt>
                <c:pt idx="59">
                  <c:v>-0.055682005046053</c:v>
                </c:pt>
                <c:pt idx="60">
                  <c:v>-0.055682005046053</c:v>
                </c:pt>
                <c:pt idx="61">
                  <c:v>-0.055682005046053</c:v>
                </c:pt>
                <c:pt idx="62">
                  <c:v>-0.055682005046053</c:v>
                </c:pt>
                <c:pt idx="63">
                  <c:v>-0.055682005046053</c:v>
                </c:pt>
                <c:pt idx="64">
                  <c:v>-0.055682005046053</c:v>
                </c:pt>
                <c:pt idx="65">
                  <c:v>-0.055682005046053</c:v>
                </c:pt>
                <c:pt idx="66">
                  <c:v>-0.055682005046053</c:v>
                </c:pt>
                <c:pt idx="67">
                  <c:v>-0.055682005046053</c:v>
                </c:pt>
                <c:pt idx="68">
                  <c:v>-0.055682005046053</c:v>
                </c:pt>
                <c:pt idx="69">
                  <c:v>-0.055682005046053</c:v>
                </c:pt>
                <c:pt idx="70">
                  <c:v>-0.055682005046053</c:v>
                </c:pt>
                <c:pt idx="71">
                  <c:v>-0.055682005046053</c:v>
                </c:pt>
                <c:pt idx="72">
                  <c:v>-0.055682005046053</c:v>
                </c:pt>
                <c:pt idx="73">
                  <c:v>-0.055682005046053</c:v>
                </c:pt>
                <c:pt idx="74">
                  <c:v>-0.055682005046053</c:v>
                </c:pt>
                <c:pt idx="75">
                  <c:v>-0.055682005046053</c:v>
                </c:pt>
                <c:pt idx="76">
                  <c:v>-0.055682005046053</c:v>
                </c:pt>
                <c:pt idx="77">
                  <c:v>-0.055682005046053</c:v>
                </c:pt>
                <c:pt idx="78">
                  <c:v>-0.055682005046053</c:v>
                </c:pt>
                <c:pt idx="79">
                  <c:v>-0.055682005046053</c:v>
                </c:pt>
                <c:pt idx="80">
                  <c:v>-0.055682005046053</c:v>
                </c:pt>
                <c:pt idx="81">
                  <c:v>-0.055682005046053</c:v>
                </c:pt>
                <c:pt idx="82">
                  <c:v>-0.055682005046053</c:v>
                </c:pt>
                <c:pt idx="83">
                  <c:v>-0.055682005046053</c:v>
                </c:pt>
                <c:pt idx="84">
                  <c:v>-0.055682005046053</c:v>
                </c:pt>
                <c:pt idx="85">
                  <c:v>-0.055682005046053</c:v>
                </c:pt>
                <c:pt idx="86">
                  <c:v>-0.055682005046053</c:v>
                </c:pt>
                <c:pt idx="87">
                  <c:v>-0.055682005046053</c:v>
                </c:pt>
                <c:pt idx="88">
                  <c:v>-0.055682005046053</c:v>
                </c:pt>
                <c:pt idx="89">
                  <c:v>-0.055682005046053</c:v>
                </c:pt>
                <c:pt idx="90">
                  <c:v>-0.055682005046053</c:v>
                </c:pt>
                <c:pt idx="91">
                  <c:v>-0.055682005046053</c:v>
                </c:pt>
                <c:pt idx="92">
                  <c:v>-0.055682005046053</c:v>
                </c:pt>
                <c:pt idx="93">
                  <c:v>-0.055682005046053</c:v>
                </c:pt>
                <c:pt idx="94">
                  <c:v>-0.055682005046053</c:v>
                </c:pt>
                <c:pt idx="95">
                  <c:v>-0.055682005046053</c:v>
                </c:pt>
                <c:pt idx="96">
                  <c:v>-0.055682005046053</c:v>
                </c:pt>
                <c:pt idx="97">
                  <c:v>-0.055682005046053</c:v>
                </c:pt>
                <c:pt idx="98">
                  <c:v>-0.055682005046053</c:v>
                </c:pt>
                <c:pt idx="99">
                  <c:v>-0.055682005046053</c:v>
                </c:pt>
                <c:pt idx="100">
                  <c:v>-0.055682005046053</c:v>
                </c:pt>
                <c:pt idx="101">
                  <c:v>-0.055682005046053</c:v>
                </c:pt>
                <c:pt idx="102">
                  <c:v>-0.055682005046053</c:v>
                </c:pt>
                <c:pt idx="103">
                  <c:v>-0.055682005046053</c:v>
                </c:pt>
                <c:pt idx="104">
                  <c:v>-0.055682005046053</c:v>
                </c:pt>
                <c:pt idx="105">
                  <c:v>-0.055682005046053</c:v>
                </c:pt>
                <c:pt idx="106">
                  <c:v>-0.055682005046053</c:v>
                </c:pt>
                <c:pt idx="107">
                  <c:v>-0.055682005046053</c:v>
                </c:pt>
                <c:pt idx="108">
                  <c:v>-0.055682005046053</c:v>
                </c:pt>
                <c:pt idx="109">
                  <c:v>-0.055682005046053</c:v>
                </c:pt>
                <c:pt idx="110">
                  <c:v>-0.055682005046053</c:v>
                </c:pt>
                <c:pt idx="111">
                  <c:v>-0.055682005046053</c:v>
                </c:pt>
                <c:pt idx="112">
                  <c:v>-0.055682005046053</c:v>
                </c:pt>
                <c:pt idx="113">
                  <c:v>-0.055682005046053</c:v>
                </c:pt>
                <c:pt idx="114">
                  <c:v>-0.055682005046053</c:v>
                </c:pt>
                <c:pt idx="115">
                  <c:v>-0.055682005046053</c:v>
                </c:pt>
                <c:pt idx="116">
                  <c:v>-0.055682005046053</c:v>
                </c:pt>
                <c:pt idx="117">
                  <c:v>-0.055682005046053</c:v>
                </c:pt>
                <c:pt idx="118">
                  <c:v>-0.055682005046053</c:v>
                </c:pt>
                <c:pt idx="119">
                  <c:v>-0.055682005046053</c:v>
                </c:pt>
                <c:pt idx="120">
                  <c:v>-0.055682005046053</c:v>
                </c:pt>
                <c:pt idx="121">
                  <c:v>-0.055682005046053</c:v>
                </c:pt>
                <c:pt idx="122">
                  <c:v>-0.055682005046053</c:v>
                </c:pt>
                <c:pt idx="123">
                  <c:v>-0.055682005046053</c:v>
                </c:pt>
                <c:pt idx="124">
                  <c:v>-0.055682005046053</c:v>
                </c:pt>
                <c:pt idx="125">
                  <c:v>-0.055682005046053</c:v>
                </c:pt>
                <c:pt idx="126">
                  <c:v>-0.055682005046053</c:v>
                </c:pt>
                <c:pt idx="127">
                  <c:v>-0.055682005046053</c:v>
                </c:pt>
                <c:pt idx="128">
                  <c:v>-0.055682005046053</c:v>
                </c:pt>
                <c:pt idx="129">
                  <c:v>-0.055682005046053</c:v>
                </c:pt>
                <c:pt idx="130">
                  <c:v>-0.055682005046053</c:v>
                </c:pt>
                <c:pt idx="131">
                  <c:v>-0.055682005046053</c:v>
                </c:pt>
                <c:pt idx="132">
                  <c:v>-0.055682005046053</c:v>
                </c:pt>
                <c:pt idx="133">
                  <c:v>-0.055682005046053</c:v>
                </c:pt>
                <c:pt idx="134">
                  <c:v>-0.055682005046053</c:v>
                </c:pt>
                <c:pt idx="135">
                  <c:v>-0.055682005046053</c:v>
                </c:pt>
                <c:pt idx="136">
                  <c:v>-0.055682005046053</c:v>
                </c:pt>
                <c:pt idx="137">
                  <c:v>-0.055682005046053</c:v>
                </c:pt>
                <c:pt idx="138">
                  <c:v>-0.055682005046053</c:v>
                </c:pt>
                <c:pt idx="139">
                  <c:v>-0.055682005046053</c:v>
                </c:pt>
                <c:pt idx="140">
                  <c:v>-0.055682005046053</c:v>
                </c:pt>
                <c:pt idx="141">
                  <c:v>-0.055682005046053</c:v>
                </c:pt>
                <c:pt idx="142">
                  <c:v>-0.055682005046053</c:v>
                </c:pt>
                <c:pt idx="143">
                  <c:v>-0.055682005046053</c:v>
                </c:pt>
                <c:pt idx="144">
                  <c:v>-0.055682005046053</c:v>
                </c:pt>
                <c:pt idx="145">
                  <c:v>-0.055682005046053</c:v>
                </c:pt>
                <c:pt idx="146">
                  <c:v>-0.055682005046053</c:v>
                </c:pt>
                <c:pt idx="147">
                  <c:v>-0.055682005046053</c:v>
                </c:pt>
                <c:pt idx="148">
                  <c:v>-0.055682005046053</c:v>
                </c:pt>
                <c:pt idx="149">
                  <c:v>-0.055682005046053</c:v>
                </c:pt>
                <c:pt idx="150">
                  <c:v>-0.055682005046053</c:v>
                </c:pt>
                <c:pt idx="151">
                  <c:v>-0.055682005046053</c:v>
                </c:pt>
                <c:pt idx="152">
                  <c:v>-0.055682005046053</c:v>
                </c:pt>
                <c:pt idx="153">
                  <c:v>-0.055682005046053</c:v>
                </c:pt>
                <c:pt idx="154">
                  <c:v>-0.055682005046053</c:v>
                </c:pt>
                <c:pt idx="155">
                  <c:v>-0.055682005046053</c:v>
                </c:pt>
                <c:pt idx="156">
                  <c:v>-0.055682005046053</c:v>
                </c:pt>
                <c:pt idx="157">
                  <c:v>-0.055682005046053</c:v>
                </c:pt>
                <c:pt idx="158">
                  <c:v>-0.055682005046053</c:v>
                </c:pt>
                <c:pt idx="159">
                  <c:v>-0.055682005046053</c:v>
                </c:pt>
                <c:pt idx="160">
                  <c:v>-0.055682005046053</c:v>
                </c:pt>
                <c:pt idx="161">
                  <c:v>-0.055682005046053</c:v>
                </c:pt>
                <c:pt idx="162">
                  <c:v>-0.055682005046053</c:v>
                </c:pt>
                <c:pt idx="163">
                  <c:v>-0.055682005046053</c:v>
                </c:pt>
                <c:pt idx="164">
                  <c:v>-0.055682005046053</c:v>
                </c:pt>
                <c:pt idx="165">
                  <c:v>-0.055682005046053</c:v>
                </c:pt>
                <c:pt idx="166">
                  <c:v>-0.055682005046053</c:v>
                </c:pt>
                <c:pt idx="167">
                  <c:v>-0.055682005046053</c:v>
                </c:pt>
                <c:pt idx="168">
                  <c:v>-0.055682005046053</c:v>
                </c:pt>
                <c:pt idx="169">
                  <c:v>-0.055682005046053</c:v>
                </c:pt>
                <c:pt idx="170">
                  <c:v>-0.055682005046053</c:v>
                </c:pt>
                <c:pt idx="171">
                  <c:v>-0.055682005046053</c:v>
                </c:pt>
                <c:pt idx="172">
                  <c:v>-0.055682005046053</c:v>
                </c:pt>
                <c:pt idx="173">
                  <c:v>-0.055682005046053</c:v>
                </c:pt>
                <c:pt idx="174">
                  <c:v>-0.055682005046053</c:v>
                </c:pt>
                <c:pt idx="175">
                  <c:v>-0.055682005046053</c:v>
                </c:pt>
                <c:pt idx="176">
                  <c:v>-0.055682005046053</c:v>
                </c:pt>
                <c:pt idx="177">
                  <c:v>-0.055682005046053</c:v>
                </c:pt>
                <c:pt idx="178">
                  <c:v>-0.055682005046053</c:v>
                </c:pt>
                <c:pt idx="179">
                  <c:v>-0.055682005046053</c:v>
                </c:pt>
                <c:pt idx="180">
                  <c:v>-0.055682005046053</c:v>
                </c:pt>
                <c:pt idx="181">
                  <c:v>-0.055682005046053</c:v>
                </c:pt>
                <c:pt idx="182">
                  <c:v>-0.055682005046053</c:v>
                </c:pt>
                <c:pt idx="183">
                  <c:v>-0.055682005046053</c:v>
                </c:pt>
                <c:pt idx="184">
                  <c:v>-0.055682005046053</c:v>
                </c:pt>
                <c:pt idx="185">
                  <c:v>-0.055682005046053</c:v>
                </c:pt>
                <c:pt idx="186">
                  <c:v>-0.055682005046053</c:v>
                </c:pt>
                <c:pt idx="187">
                  <c:v>-0.055682005046053</c:v>
                </c:pt>
                <c:pt idx="188">
                  <c:v>-0.055682005046053</c:v>
                </c:pt>
                <c:pt idx="189">
                  <c:v>-0.055682005046053</c:v>
                </c:pt>
                <c:pt idx="190">
                  <c:v>-0.055682005046053</c:v>
                </c:pt>
                <c:pt idx="191">
                  <c:v>-0.055682005046053</c:v>
                </c:pt>
                <c:pt idx="192">
                  <c:v>-0.055682005046053</c:v>
                </c:pt>
                <c:pt idx="193">
                  <c:v>-0.055682005046053</c:v>
                </c:pt>
                <c:pt idx="194">
                  <c:v>-0.055682005046053</c:v>
                </c:pt>
                <c:pt idx="195">
                  <c:v>-0.055682005046053</c:v>
                </c:pt>
                <c:pt idx="196">
                  <c:v>-0.055682005046053</c:v>
                </c:pt>
                <c:pt idx="197">
                  <c:v>-0.055682005046053</c:v>
                </c:pt>
                <c:pt idx="198">
                  <c:v>-0.055682005046053</c:v>
                </c:pt>
                <c:pt idx="199">
                  <c:v>-0.055682005046053</c:v>
                </c:pt>
                <c:pt idx="200">
                  <c:v>-0.055682005046053</c:v>
                </c:pt>
                <c:pt idx="201">
                  <c:v>-0.055682005046053</c:v>
                </c:pt>
                <c:pt idx="202">
                  <c:v>-0.055682005046053</c:v>
                </c:pt>
                <c:pt idx="203">
                  <c:v>-0.055682005046053</c:v>
                </c:pt>
                <c:pt idx="204">
                  <c:v>-0.055682005046053</c:v>
                </c:pt>
                <c:pt idx="205">
                  <c:v>-0.055682005046053</c:v>
                </c:pt>
                <c:pt idx="206">
                  <c:v>-0.055682005046053</c:v>
                </c:pt>
                <c:pt idx="207">
                  <c:v>-0.055682005046053</c:v>
                </c:pt>
                <c:pt idx="208">
                  <c:v>-0.055682005046053</c:v>
                </c:pt>
                <c:pt idx="209">
                  <c:v>-0.055682005046053</c:v>
                </c:pt>
                <c:pt idx="210">
                  <c:v>-0.055682005046053</c:v>
                </c:pt>
                <c:pt idx="211">
                  <c:v>-0.055682005046053</c:v>
                </c:pt>
                <c:pt idx="212">
                  <c:v>-0.055682005046053</c:v>
                </c:pt>
                <c:pt idx="213">
                  <c:v>-0.055682005046053</c:v>
                </c:pt>
                <c:pt idx="214">
                  <c:v>-0.055682005046053</c:v>
                </c:pt>
                <c:pt idx="215">
                  <c:v>-0.055682005046053</c:v>
                </c:pt>
                <c:pt idx="216">
                  <c:v>-0.055682005046053</c:v>
                </c:pt>
                <c:pt idx="217">
                  <c:v>-0.055682005046053</c:v>
                </c:pt>
                <c:pt idx="218">
                  <c:v>-0.055682005046053</c:v>
                </c:pt>
                <c:pt idx="219">
                  <c:v>-0.055682005046053</c:v>
                </c:pt>
                <c:pt idx="220">
                  <c:v>-0.055682005046053</c:v>
                </c:pt>
                <c:pt idx="221">
                  <c:v>-0.055682005046053</c:v>
                </c:pt>
                <c:pt idx="222">
                  <c:v>-0.055682005046053</c:v>
                </c:pt>
                <c:pt idx="223">
                  <c:v>-0.055682005046053</c:v>
                </c:pt>
                <c:pt idx="224">
                  <c:v>-0.055682005046053</c:v>
                </c:pt>
                <c:pt idx="225">
                  <c:v>-0.055682005046053</c:v>
                </c:pt>
                <c:pt idx="226">
                  <c:v>-0.055682005046053</c:v>
                </c:pt>
                <c:pt idx="227">
                  <c:v>-0.055682005046053</c:v>
                </c:pt>
                <c:pt idx="228">
                  <c:v>-0.055682005046053</c:v>
                </c:pt>
                <c:pt idx="229">
                  <c:v>-0.055682005046053</c:v>
                </c:pt>
                <c:pt idx="230">
                  <c:v>-0.055682005046053</c:v>
                </c:pt>
                <c:pt idx="231">
                  <c:v>-0.055682005046053</c:v>
                </c:pt>
                <c:pt idx="232">
                  <c:v>-0.055682005046053</c:v>
                </c:pt>
                <c:pt idx="233">
                  <c:v>-0.055682005046053</c:v>
                </c:pt>
                <c:pt idx="234">
                  <c:v>-0.055682005046053</c:v>
                </c:pt>
                <c:pt idx="235">
                  <c:v>-0.055682005046053</c:v>
                </c:pt>
                <c:pt idx="236">
                  <c:v>-0.055682005046053</c:v>
                </c:pt>
                <c:pt idx="237">
                  <c:v>-0.055682005046053</c:v>
                </c:pt>
                <c:pt idx="238">
                  <c:v>-0.055682005046053</c:v>
                </c:pt>
                <c:pt idx="239">
                  <c:v>-0.055682005046053</c:v>
                </c:pt>
                <c:pt idx="240">
                  <c:v>-0.055682005046053</c:v>
                </c:pt>
                <c:pt idx="241">
                  <c:v>-0.055682005046053</c:v>
                </c:pt>
                <c:pt idx="242">
                  <c:v>-0.055682005046053</c:v>
                </c:pt>
                <c:pt idx="243">
                  <c:v>-0.055682005046053</c:v>
                </c:pt>
                <c:pt idx="244">
                  <c:v>-0.055682005046053</c:v>
                </c:pt>
                <c:pt idx="245">
                  <c:v>-0.055682005046053</c:v>
                </c:pt>
                <c:pt idx="246">
                  <c:v>-0.055682005046053</c:v>
                </c:pt>
                <c:pt idx="247">
                  <c:v>-0.055682005046053</c:v>
                </c:pt>
                <c:pt idx="248">
                  <c:v>-0.055682005046053</c:v>
                </c:pt>
                <c:pt idx="249">
                  <c:v>-0.055682005046053</c:v>
                </c:pt>
                <c:pt idx="250">
                  <c:v>-0.055682005046053</c:v>
                </c:pt>
                <c:pt idx="251">
                  <c:v>-0.055682005046053</c:v>
                </c:pt>
                <c:pt idx="252">
                  <c:v>-0.055682005046053</c:v>
                </c:pt>
                <c:pt idx="253">
                  <c:v>-0.055682005046053</c:v>
                </c:pt>
                <c:pt idx="254">
                  <c:v>-0.055682005046053</c:v>
                </c:pt>
                <c:pt idx="255">
                  <c:v>-0.055682005046053</c:v>
                </c:pt>
                <c:pt idx="256">
                  <c:v>-0.055682005046053</c:v>
                </c:pt>
                <c:pt idx="257">
                  <c:v>-0.055682005046053</c:v>
                </c:pt>
                <c:pt idx="258">
                  <c:v>-0.055682005046053</c:v>
                </c:pt>
                <c:pt idx="259">
                  <c:v>-0.055682005046053</c:v>
                </c:pt>
                <c:pt idx="260">
                  <c:v>-0.055682005046053</c:v>
                </c:pt>
                <c:pt idx="261">
                  <c:v>-0.055682005046053</c:v>
                </c:pt>
                <c:pt idx="262">
                  <c:v>-0.055682005046053</c:v>
                </c:pt>
                <c:pt idx="263">
                  <c:v>-0.055682005046053</c:v>
                </c:pt>
                <c:pt idx="264">
                  <c:v>-0.055682005046053</c:v>
                </c:pt>
                <c:pt idx="265">
                  <c:v>-0.055682005046053</c:v>
                </c:pt>
                <c:pt idx="266">
                  <c:v>-0.055682005046053</c:v>
                </c:pt>
                <c:pt idx="267">
                  <c:v>-0.055682005046053</c:v>
                </c:pt>
                <c:pt idx="268">
                  <c:v>-0.055682005046053</c:v>
                </c:pt>
                <c:pt idx="269">
                  <c:v>-0.055682005046053</c:v>
                </c:pt>
                <c:pt idx="270">
                  <c:v>-0.055682005046053</c:v>
                </c:pt>
                <c:pt idx="271">
                  <c:v>-0.055682005046053</c:v>
                </c:pt>
                <c:pt idx="272">
                  <c:v>-0.055682005046053</c:v>
                </c:pt>
                <c:pt idx="273">
                  <c:v>-0.055682005046053</c:v>
                </c:pt>
                <c:pt idx="274">
                  <c:v>-0.055682005046053</c:v>
                </c:pt>
                <c:pt idx="275">
                  <c:v>-0.055682005046053</c:v>
                </c:pt>
                <c:pt idx="276">
                  <c:v>-0.055682005046053</c:v>
                </c:pt>
                <c:pt idx="277">
                  <c:v>-0.055682005046053</c:v>
                </c:pt>
                <c:pt idx="278">
                  <c:v>-0.055682005046053</c:v>
                </c:pt>
                <c:pt idx="279">
                  <c:v>-0.055682005046053</c:v>
                </c:pt>
                <c:pt idx="280">
                  <c:v>-0.055682005046053</c:v>
                </c:pt>
                <c:pt idx="281">
                  <c:v>-0.055682005046053</c:v>
                </c:pt>
                <c:pt idx="282">
                  <c:v>-0.055682005046053</c:v>
                </c:pt>
                <c:pt idx="283">
                  <c:v>-0.055682005046053</c:v>
                </c:pt>
                <c:pt idx="284">
                  <c:v>-0.055682005046053</c:v>
                </c:pt>
                <c:pt idx="285">
                  <c:v>-0.055682005046053</c:v>
                </c:pt>
                <c:pt idx="286">
                  <c:v>-0.055682005046053</c:v>
                </c:pt>
                <c:pt idx="287">
                  <c:v>-0.055682005046053</c:v>
                </c:pt>
                <c:pt idx="288">
                  <c:v>-0.055682005046053</c:v>
                </c:pt>
                <c:pt idx="289">
                  <c:v>-0.055682005046053</c:v>
                </c:pt>
                <c:pt idx="290">
                  <c:v>-0.055682005046053</c:v>
                </c:pt>
                <c:pt idx="291">
                  <c:v>-0.055682005046053</c:v>
                </c:pt>
                <c:pt idx="292">
                  <c:v>-0.055682005046053</c:v>
                </c:pt>
                <c:pt idx="293">
                  <c:v>-0.055682005046053</c:v>
                </c:pt>
                <c:pt idx="294">
                  <c:v>-0.055682005046053</c:v>
                </c:pt>
                <c:pt idx="295">
                  <c:v>-0.055682005046053</c:v>
                </c:pt>
                <c:pt idx="296">
                  <c:v>-0.055682005046053</c:v>
                </c:pt>
                <c:pt idx="297">
                  <c:v>-0.055682005046053</c:v>
                </c:pt>
                <c:pt idx="298">
                  <c:v>-0.055682005046053</c:v>
                </c:pt>
                <c:pt idx="299">
                  <c:v>-0.055682005046053</c:v>
                </c:pt>
                <c:pt idx="300">
                  <c:v>-0.055682005046053</c:v>
                </c:pt>
                <c:pt idx="301">
                  <c:v>-0.055682005046053</c:v>
                </c:pt>
                <c:pt idx="302">
                  <c:v>-0.055682005046053</c:v>
                </c:pt>
                <c:pt idx="303">
                  <c:v>-0.055682005046053</c:v>
                </c:pt>
                <c:pt idx="304">
                  <c:v>-0.055682005046053</c:v>
                </c:pt>
                <c:pt idx="305">
                  <c:v>-0.055682005046053</c:v>
                </c:pt>
                <c:pt idx="306">
                  <c:v>-0.055682005046053</c:v>
                </c:pt>
                <c:pt idx="307">
                  <c:v>-0.055682005046053</c:v>
                </c:pt>
                <c:pt idx="308">
                  <c:v>-0.055682005046053</c:v>
                </c:pt>
                <c:pt idx="309">
                  <c:v>-0.055682005046053</c:v>
                </c:pt>
                <c:pt idx="310">
                  <c:v>-0.055682005046053</c:v>
                </c:pt>
                <c:pt idx="311">
                  <c:v>-0.055682005046053</c:v>
                </c:pt>
                <c:pt idx="312">
                  <c:v>-0.055682005046053</c:v>
                </c:pt>
                <c:pt idx="313">
                  <c:v>-0.055682005046053</c:v>
                </c:pt>
                <c:pt idx="314">
                  <c:v>-0.055682005046053</c:v>
                </c:pt>
                <c:pt idx="315">
                  <c:v>-0.055682005046053</c:v>
                </c:pt>
                <c:pt idx="316">
                  <c:v>-0.055682005046053</c:v>
                </c:pt>
                <c:pt idx="317">
                  <c:v>-0.055682005046053</c:v>
                </c:pt>
                <c:pt idx="318">
                  <c:v>-0.055682005046053</c:v>
                </c:pt>
                <c:pt idx="319">
                  <c:v>-0.055682005046053</c:v>
                </c:pt>
                <c:pt idx="320">
                  <c:v>-0.055682005046053</c:v>
                </c:pt>
                <c:pt idx="321">
                  <c:v>-0.055682005046053</c:v>
                </c:pt>
                <c:pt idx="322">
                  <c:v>-0.055682005046053</c:v>
                </c:pt>
                <c:pt idx="323">
                  <c:v>-0.055682005046053</c:v>
                </c:pt>
                <c:pt idx="324">
                  <c:v>-0.055682005046053</c:v>
                </c:pt>
                <c:pt idx="325">
                  <c:v>-0.055682005046053</c:v>
                </c:pt>
                <c:pt idx="326">
                  <c:v>-0.055682005046053</c:v>
                </c:pt>
                <c:pt idx="327">
                  <c:v>-0.055682005046053</c:v>
                </c:pt>
                <c:pt idx="328">
                  <c:v>-0.055682005046053</c:v>
                </c:pt>
                <c:pt idx="329">
                  <c:v>-0.055682005046053</c:v>
                </c:pt>
                <c:pt idx="330">
                  <c:v>-0.055682005046053</c:v>
                </c:pt>
                <c:pt idx="331">
                  <c:v>-0.055682005046053</c:v>
                </c:pt>
                <c:pt idx="332">
                  <c:v>-0.055682005046053</c:v>
                </c:pt>
                <c:pt idx="333">
                  <c:v>-0.055682005046053</c:v>
                </c:pt>
                <c:pt idx="334">
                  <c:v>-0.055682005046053</c:v>
                </c:pt>
                <c:pt idx="335">
                  <c:v>-0.055682005046053</c:v>
                </c:pt>
                <c:pt idx="336">
                  <c:v>-0.055682005046053</c:v>
                </c:pt>
                <c:pt idx="337">
                  <c:v>-0.055682005046053</c:v>
                </c:pt>
                <c:pt idx="338">
                  <c:v>-0.055682005046053</c:v>
                </c:pt>
                <c:pt idx="339">
                  <c:v>-0.055682005046053</c:v>
                </c:pt>
                <c:pt idx="340">
                  <c:v>-0.055682005046053</c:v>
                </c:pt>
                <c:pt idx="341">
                  <c:v>-0.055682005046053</c:v>
                </c:pt>
                <c:pt idx="342">
                  <c:v>-0.055682005046053</c:v>
                </c:pt>
                <c:pt idx="343">
                  <c:v>-0.055682005046053</c:v>
                </c:pt>
                <c:pt idx="344">
                  <c:v>-0.055682005046053</c:v>
                </c:pt>
                <c:pt idx="345">
                  <c:v>-0.055682005046053</c:v>
                </c:pt>
                <c:pt idx="346">
                  <c:v>-0.055682005046053</c:v>
                </c:pt>
                <c:pt idx="347">
                  <c:v>-0.055682005046053</c:v>
                </c:pt>
                <c:pt idx="348">
                  <c:v>-0.055682005046053</c:v>
                </c:pt>
                <c:pt idx="349">
                  <c:v>-0.055682005046053</c:v>
                </c:pt>
                <c:pt idx="350">
                  <c:v>-0.055682005046053</c:v>
                </c:pt>
                <c:pt idx="351">
                  <c:v>-0.055682005046053</c:v>
                </c:pt>
                <c:pt idx="352">
                  <c:v>-0.055682005046053</c:v>
                </c:pt>
                <c:pt idx="353">
                  <c:v>-0.055682005046053</c:v>
                </c:pt>
                <c:pt idx="354">
                  <c:v>-0.055682005046053</c:v>
                </c:pt>
                <c:pt idx="355">
                  <c:v>-0.055682005046053</c:v>
                </c:pt>
                <c:pt idx="356">
                  <c:v>-0.055682005046053</c:v>
                </c:pt>
                <c:pt idx="357">
                  <c:v>-0.055682005046053</c:v>
                </c:pt>
                <c:pt idx="358">
                  <c:v>-0.055682005046053</c:v>
                </c:pt>
                <c:pt idx="359">
                  <c:v>-0.055682005046053</c:v>
                </c:pt>
                <c:pt idx="360">
                  <c:v>-0.055682005046053</c:v>
                </c:pt>
                <c:pt idx="361">
                  <c:v>-0.055682005046053</c:v>
                </c:pt>
                <c:pt idx="362">
                  <c:v>-0.055682005046053</c:v>
                </c:pt>
                <c:pt idx="363">
                  <c:v>-0.055682005046053</c:v>
                </c:pt>
                <c:pt idx="364">
                  <c:v>-0.055682005046053</c:v>
                </c:pt>
                <c:pt idx="365">
                  <c:v>-0.055682005046053</c:v>
                </c:pt>
                <c:pt idx="366">
                  <c:v>-0.055682005046053</c:v>
                </c:pt>
                <c:pt idx="367">
                  <c:v>-0.055682005046053</c:v>
                </c:pt>
                <c:pt idx="368">
                  <c:v>-0.055682005046053</c:v>
                </c:pt>
                <c:pt idx="369">
                  <c:v>-0.055682005046053</c:v>
                </c:pt>
                <c:pt idx="370">
                  <c:v>-0.055682005046053</c:v>
                </c:pt>
                <c:pt idx="371">
                  <c:v>-0.055682005046053</c:v>
                </c:pt>
                <c:pt idx="372">
                  <c:v>-0.055682005046053</c:v>
                </c:pt>
                <c:pt idx="373">
                  <c:v>-0.055682005046053</c:v>
                </c:pt>
                <c:pt idx="374">
                  <c:v>-0.055682005046053</c:v>
                </c:pt>
                <c:pt idx="375">
                  <c:v>-0.055682005046053</c:v>
                </c:pt>
                <c:pt idx="376">
                  <c:v>-0.055682005046053</c:v>
                </c:pt>
                <c:pt idx="377">
                  <c:v>-0.055682005046053</c:v>
                </c:pt>
                <c:pt idx="378">
                  <c:v>-0.055682005046053</c:v>
                </c:pt>
                <c:pt idx="379">
                  <c:v>-0.055682005046053</c:v>
                </c:pt>
                <c:pt idx="380">
                  <c:v>-0.055682005046053</c:v>
                </c:pt>
                <c:pt idx="381">
                  <c:v>-0.055682005046053</c:v>
                </c:pt>
                <c:pt idx="382">
                  <c:v>-0.055682005046053</c:v>
                </c:pt>
                <c:pt idx="383">
                  <c:v>-0.055682005046053</c:v>
                </c:pt>
                <c:pt idx="384">
                  <c:v>-0.055682005046053</c:v>
                </c:pt>
                <c:pt idx="385">
                  <c:v>-0.055682005046053</c:v>
                </c:pt>
                <c:pt idx="386">
                  <c:v>-0.055682005046053</c:v>
                </c:pt>
                <c:pt idx="387">
                  <c:v>-0.055682005046053</c:v>
                </c:pt>
                <c:pt idx="388">
                  <c:v>-0.055682005046053</c:v>
                </c:pt>
                <c:pt idx="389">
                  <c:v>-0.055682005046053</c:v>
                </c:pt>
                <c:pt idx="390">
                  <c:v>-0.055682005046053</c:v>
                </c:pt>
                <c:pt idx="391">
                  <c:v>-0.055682005046053</c:v>
                </c:pt>
                <c:pt idx="392">
                  <c:v>-0.055682005046053</c:v>
                </c:pt>
                <c:pt idx="393">
                  <c:v>-0.055682005046053</c:v>
                </c:pt>
                <c:pt idx="394">
                  <c:v>-0.055682005046053</c:v>
                </c:pt>
                <c:pt idx="395">
                  <c:v>-0.055682005046053</c:v>
                </c:pt>
                <c:pt idx="396">
                  <c:v>-0.055682005046053</c:v>
                </c:pt>
                <c:pt idx="397">
                  <c:v>-0.055682005046053</c:v>
                </c:pt>
                <c:pt idx="398">
                  <c:v>-0.055682005046053</c:v>
                </c:pt>
                <c:pt idx="399">
                  <c:v>-0.055682005046053</c:v>
                </c:pt>
                <c:pt idx="400">
                  <c:v>-0.055682005046053</c:v>
                </c:pt>
                <c:pt idx="401">
                  <c:v>-0.055682005046053</c:v>
                </c:pt>
                <c:pt idx="402">
                  <c:v>-0.055682005046053</c:v>
                </c:pt>
                <c:pt idx="403">
                  <c:v>-0.055682005046053</c:v>
                </c:pt>
                <c:pt idx="404">
                  <c:v>-0.055682005046053</c:v>
                </c:pt>
                <c:pt idx="405">
                  <c:v>-0.055682005046053</c:v>
                </c:pt>
                <c:pt idx="406">
                  <c:v>-0.055682005046053</c:v>
                </c:pt>
                <c:pt idx="407">
                  <c:v>-0.055682005046053</c:v>
                </c:pt>
                <c:pt idx="408">
                  <c:v>-0.055682005046053</c:v>
                </c:pt>
                <c:pt idx="409">
                  <c:v>-0.055682005046053</c:v>
                </c:pt>
                <c:pt idx="410">
                  <c:v>-0.055682005046053</c:v>
                </c:pt>
                <c:pt idx="411">
                  <c:v>-0.055682005046053</c:v>
                </c:pt>
                <c:pt idx="412">
                  <c:v>-0.055682005046053</c:v>
                </c:pt>
                <c:pt idx="413">
                  <c:v>-0.055682005046053</c:v>
                </c:pt>
                <c:pt idx="414">
                  <c:v>-0.055682005046053</c:v>
                </c:pt>
                <c:pt idx="415">
                  <c:v>-0.055682005046053</c:v>
                </c:pt>
                <c:pt idx="416">
                  <c:v>-0.055682005046053</c:v>
                </c:pt>
                <c:pt idx="417">
                  <c:v>-0.055682005046053</c:v>
                </c:pt>
                <c:pt idx="418">
                  <c:v>-0.055682005046053</c:v>
                </c:pt>
                <c:pt idx="419">
                  <c:v>-0.055682005046053</c:v>
                </c:pt>
                <c:pt idx="420">
                  <c:v>-0.055682005046053</c:v>
                </c:pt>
                <c:pt idx="421">
                  <c:v>-0.055682005046053</c:v>
                </c:pt>
                <c:pt idx="422">
                  <c:v>-0.055682005046053</c:v>
                </c:pt>
                <c:pt idx="423">
                  <c:v>-0.055682005046053</c:v>
                </c:pt>
                <c:pt idx="424">
                  <c:v>-0.055682005046053</c:v>
                </c:pt>
                <c:pt idx="425">
                  <c:v>-0.055682005046053</c:v>
                </c:pt>
                <c:pt idx="426">
                  <c:v>-0.055682005046053</c:v>
                </c:pt>
                <c:pt idx="427">
                  <c:v>-0.055682005046053</c:v>
                </c:pt>
                <c:pt idx="428">
                  <c:v>-0.055682005046053</c:v>
                </c:pt>
                <c:pt idx="429">
                  <c:v>-0.055682005046053</c:v>
                </c:pt>
                <c:pt idx="430">
                  <c:v>-0.055682005046053</c:v>
                </c:pt>
                <c:pt idx="431">
                  <c:v>-0.055682005046053</c:v>
                </c:pt>
                <c:pt idx="432">
                  <c:v>-0.055682005046053</c:v>
                </c:pt>
                <c:pt idx="433">
                  <c:v>-0.055682005046053</c:v>
                </c:pt>
                <c:pt idx="434">
                  <c:v>-0.055682005046053</c:v>
                </c:pt>
                <c:pt idx="435">
                  <c:v>-0.055682005046053</c:v>
                </c:pt>
                <c:pt idx="436">
                  <c:v>-0.055682005046053</c:v>
                </c:pt>
                <c:pt idx="437">
                  <c:v>-0.055682005046053</c:v>
                </c:pt>
                <c:pt idx="438">
                  <c:v>-0.055682005046053</c:v>
                </c:pt>
                <c:pt idx="439">
                  <c:v>-0.055682005046053</c:v>
                </c:pt>
                <c:pt idx="440">
                  <c:v>-0.055682005046053</c:v>
                </c:pt>
                <c:pt idx="441">
                  <c:v>-0.055682005046053</c:v>
                </c:pt>
                <c:pt idx="442">
                  <c:v>-0.055682005046053</c:v>
                </c:pt>
                <c:pt idx="443">
                  <c:v>-0.055682005046053</c:v>
                </c:pt>
                <c:pt idx="444">
                  <c:v>-0.055682005046053</c:v>
                </c:pt>
                <c:pt idx="445">
                  <c:v>-0.055682005046053</c:v>
                </c:pt>
                <c:pt idx="446">
                  <c:v>-0.055682005046053</c:v>
                </c:pt>
                <c:pt idx="447">
                  <c:v>-0.055682005046053</c:v>
                </c:pt>
                <c:pt idx="448">
                  <c:v>-0.055682005046053</c:v>
                </c:pt>
                <c:pt idx="449">
                  <c:v>-0.055682005046053</c:v>
                </c:pt>
                <c:pt idx="450">
                  <c:v>-0.055682005046053</c:v>
                </c:pt>
                <c:pt idx="451">
                  <c:v>-0.055682005046053</c:v>
                </c:pt>
                <c:pt idx="452">
                  <c:v>-0.055682005046053</c:v>
                </c:pt>
                <c:pt idx="453">
                  <c:v>-0.055682005046053</c:v>
                </c:pt>
                <c:pt idx="454">
                  <c:v>-0.055682005046053</c:v>
                </c:pt>
                <c:pt idx="455">
                  <c:v>-0.055682005046053</c:v>
                </c:pt>
                <c:pt idx="456">
                  <c:v>-0.055682005046053</c:v>
                </c:pt>
                <c:pt idx="457">
                  <c:v>-0.055682005046053</c:v>
                </c:pt>
                <c:pt idx="458">
                  <c:v>-0.055682005046053</c:v>
                </c:pt>
                <c:pt idx="459">
                  <c:v>-0.055682005046053</c:v>
                </c:pt>
                <c:pt idx="460">
                  <c:v>-0.055682005046053</c:v>
                </c:pt>
                <c:pt idx="461">
                  <c:v>-0.055682005046053</c:v>
                </c:pt>
                <c:pt idx="462">
                  <c:v>-0.055682005046053</c:v>
                </c:pt>
                <c:pt idx="463">
                  <c:v>-0.055682005046053</c:v>
                </c:pt>
                <c:pt idx="464">
                  <c:v>-0.055682005046053</c:v>
                </c:pt>
                <c:pt idx="465">
                  <c:v>-0.055682005046053</c:v>
                </c:pt>
                <c:pt idx="466">
                  <c:v>-0.055682005046053</c:v>
                </c:pt>
                <c:pt idx="467">
                  <c:v>-0.055682005046053</c:v>
                </c:pt>
                <c:pt idx="468">
                  <c:v>-0.055682005046053</c:v>
                </c:pt>
                <c:pt idx="469">
                  <c:v>-0.055682005046053</c:v>
                </c:pt>
                <c:pt idx="470">
                  <c:v>-0.055682005046053</c:v>
                </c:pt>
                <c:pt idx="471">
                  <c:v>-0.055682005046053</c:v>
                </c:pt>
                <c:pt idx="472">
                  <c:v>-0.055682005046053</c:v>
                </c:pt>
                <c:pt idx="473">
                  <c:v>-0.055682005046053</c:v>
                </c:pt>
                <c:pt idx="474">
                  <c:v>-0.055682005046053</c:v>
                </c:pt>
                <c:pt idx="475">
                  <c:v>-0.055682005046053</c:v>
                </c:pt>
                <c:pt idx="476">
                  <c:v>-0.055682005046053</c:v>
                </c:pt>
                <c:pt idx="477">
                  <c:v>-0.055682005046053</c:v>
                </c:pt>
                <c:pt idx="478">
                  <c:v>-0.055682005046053</c:v>
                </c:pt>
                <c:pt idx="479">
                  <c:v>-0.055682005046053</c:v>
                </c:pt>
                <c:pt idx="480">
                  <c:v>-0.055682005046053</c:v>
                </c:pt>
                <c:pt idx="481">
                  <c:v>-0.055682005046053</c:v>
                </c:pt>
                <c:pt idx="482">
                  <c:v>-0.055682005046053</c:v>
                </c:pt>
                <c:pt idx="483">
                  <c:v>-0.055682005046053</c:v>
                </c:pt>
                <c:pt idx="484">
                  <c:v>-0.055682005046053</c:v>
                </c:pt>
                <c:pt idx="485">
                  <c:v>-0.055682005046053</c:v>
                </c:pt>
                <c:pt idx="486">
                  <c:v>-0.055682005046053</c:v>
                </c:pt>
                <c:pt idx="487">
                  <c:v>-0.055682005046053</c:v>
                </c:pt>
                <c:pt idx="488">
                  <c:v>-0.055682005046053</c:v>
                </c:pt>
                <c:pt idx="489">
                  <c:v>-0.055682005046053</c:v>
                </c:pt>
                <c:pt idx="490">
                  <c:v>-0.055682005046053</c:v>
                </c:pt>
                <c:pt idx="491">
                  <c:v>-0.055682005046053</c:v>
                </c:pt>
                <c:pt idx="492">
                  <c:v>-0.055682005046053</c:v>
                </c:pt>
                <c:pt idx="493">
                  <c:v>-0.055682005046053</c:v>
                </c:pt>
                <c:pt idx="494">
                  <c:v>-0.055682005046053</c:v>
                </c:pt>
                <c:pt idx="495">
                  <c:v>-0.055682005046053</c:v>
                </c:pt>
                <c:pt idx="496">
                  <c:v>-0.055682005046053</c:v>
                </c:pt>
                <c:pt idx="497">
                  <c:v>-0.055682005046053</c:v>
                </c:pt>
                <c:pt idx="498">
                  <c:v>-0.055682005046053</c:v>
                </c:pt>
                <c:pt idx="499">
                  <c:v>-0.055682005046053</c:v>
                </c:pt>
                <c:pt idx="500">
                  <c:v>-0.055682005046053</c:v>
                </c:pt>
                <c:pt idx="501">
                  <c:v>-0.055682005046053</c:v>
                </c:pt>
                <c:pt idx="502">
                  <c:v>-0.055682005046053</c:v>
                </c:pt>
                <c:pt idx="503">
                  <c:v>-0.055682005046053</c:v>
                </c:pt>
                <c:pt idx="504">
                  <c:v>-0.055682005046053</c:v>
                </c:pt>
                <c:pt idx="505">
                  <c:v>-0.055682005046053</c:v>
                </c:pt>
                <c:pt idx="506">
                  <c:v>-0.055682005046053</c:v>
                </c:pt>
                <c:pt idx="507">
                  <c:v>-0.055682005046053</c:v>
                </c:pt>
                <c:pt idx="508">
                  <c:v>-0.055682005046053</c:v>
                </c:pt>
                <c:pt idx="509">
                  <c:v>-0.055682005046053</c:v>
                </c:pt>
                <c:pt idx="510">
                  <c:v>-0.055682005046053</c:v>
                </c:pt>
                <c:pt idx="511">
                  <c:v>-0.055682005046053</c:v>
                </c:pt>
                <c:pt idx="512">
                  <c:v>-0.055682005046053</c:v>
                </c:pt>
                <c:pt idx="513">
                  <c:v>-0.055682005046053</c:v>
                </c:pt>
                <c:pt idx="514">
                  <c:v>-0.055682005046053</c:v>
                </c:pt>
                <c:pt idx="515">
                  <c:v>-0.055682005046053</c:v>
                </c:pt>
                <c:pt idx="516">
                  <c:v>-0.055682005046053</c:v>
                </c:pt>
                <c:pt idx="517">
                  <c:v>-0.055682005046053</c:v>
                </c:pt>
                <c:pt idx="518">
                  <c:v>-0.055682005046053</c:v>
                </c:pt>
                <c:pt idx="519">
                  <c:v>-0.055682005046053</c:v>
                </c:pt>
                <c:pt idx="520">
                  <c:v>-0.055682005046053</c:v>
                </c:pt>
                <c:pt idx="521">
                  <c:v>-0.055682005046053</c:v>
                </c:pt>
                <c:pt idx="522">
                  <c:v>-0.055682005046053</c:v>
                </c:pt>
                <c:pt idx="523">
                  <c:v>-0.055682005046053</c:v>
                </c:pt>
                <c:pt idx="524">
                  <c:v>-0.055682005046053</c:v>
                </c:pt>
                <c:pt idx="525">
                  <c:v>-0.055682005046053</c:v>
                </c:pt>
                <c:pt idx="526">
                  <c:v>-0.055682005046053</c:v>
                </c:pt>
                <c:pt idx="527">
                  <c:v>-0.055682005046053</c:v>
                </c:pt>
                <c:pt idx="528">
                  <c:v>-0.055682005046053</c:v>
                </c:pt>
                <c:pt idx="529">
                  <c:v>-0.055682005046053</c:v>
                </c:pt>
                <c:pt idx="530">
                  <c:v>-0.055682005046053</c:v>
                </c:pt>
                <c:pt idx="531">
                  <c:v>-0.055682005046053</c:v>
                </c:pt>
                <c:pt idx="532">
                  <c:v>-0.055682005046053</c:v>
                </c:pt>
                <c:pt idx="533">
                  <c:v>-0.055682005046053</c:v>
                </c:pt>
                <c:pt idx="534">
                  <c:v>-0.055682005046053</c:v>
                </c:pt>
                <c:pt idx="535">
                  <c:v>-0.055682005046053</c:v>
                </c:pt>
                <c:pt idx="536">
                  <c:v>-0.055682005046053</c:v>
                </c:pt>
                <c:pt idx="537">
                  <c:v>-0.055682005046053</c:v>
                </c:pt>
                <c:pt idx="538">
                  <c:v>-0.055682005046053</c:v>
                </c:pt>
                <c:pt idx="539">
                  <c:v>-0.055682005046053</c:v>
                </c:pt>
                <c:pt idx="540">
                  <c:v>-0.055682005046053</c:v>
                </c:pt>
                <c:pt idx="541">
                  <c:v>-0.055682005046053</c:v>
                </c:pt>
                <c:pt idx="542">
                  <c:v>-0.055682005046053</c:v>
                </c:pt>
                <c:pt idx="543">
                  <c:v>-0.055682005046053</c:v>
                </c:pt>
                <c:pt idx="544">
                  <c:v>-0.055682005046053</c:v>
                </c:pt>
                <c:pt idx="545">
                  <c:v>-0.055682005046053</c:v>
                </c:pt>
                <c:pt idx="546">
                  <c:v>-0.055682005046053</c:v>
                </c:pt>
                <c:pt idx="547">
                  <c:v>-0.055682005046053</c:v>
                </c:pt>
                <c:pt idx="548">
                  <c:v>-0.055682005046053</c:v>
                </c:pt>
                <c:pt idx="549">
                  <c:v>-0.055682005046053</c:v>
                </c:pt>
                <c:pt idx="550">
                  <c:v>-0.055682005046053</c:v>
                </c:pt>
                <c:pt idx="551">
                  <c:v>-0.055682005046053</c:v>
                </c:pt>
                <c:pt idx="552">
                  <c:v>-0.055682005046053</c:v>
                </c:pt>
                <c:pt idx="553">
                  <c:v>-0.055682005046053</c:v>
                </c:pt>
                <c:pt idx="554">
                  <c:v>-0.055682005046053</c:v>
                </c:pt>
                <c:pt idx="555">
                  <c:v>-0.055682005046053</c:v>
                </c:pt>
                <c:pt idx="556">
                  <c:v>-0.055682005046053</c:v>
                </c:pt>
                <c:pt idx="557">
                  <c:v>-0.055682005046053</c:v>
                </c:pt>
                <c:pt idx="558">
                  <c:v>-0.055682005046053</c:v>
                </c:pt>
                <c:pt idx="559">
                  <c:v>-0.055682005046053</c:v>
                </c:pt>
                <c:pt idx="560">
                  <c:v>-0.055682005046053</c:v>
                </c:pt>
                <c:pt idx="561">
                  <c:v>-0.055682005046053</c:v>
                </c:pt>
                <c:pt idx="562">
                  <c:v>-0.055682005046053</c:v>
                </c:pt>
                <c:pt idx="563">
                  <c:v>-0.055682005046053</c:v>
                </c:pt>
                <c:pt idx="564">
                  <c:v>-0.055682005046053</c:v>
                </c:pt>
                <c:pt idx="565">
                  <c:v>-0.055682005046053</c:v>
                </c:pt>
                <c:pt idx="566">
                  <c:v>-0.055682005046053</c:v>
                </c:pt>
                <c:pt idx="567">
                  <c:v>-0.055682005046053</c:v>
                </c:pt>
                <c:pt idx="568">
                  <c:v>-0.055682005046053</c:v>
                </c:pt>
                <c:pt idx="569">
                  <c:v>-0.055682005046053</c:v>
                </c:pt>
                <c:pt idx="570">
                  <c:v>-0.055682005046053</c:v>
                </c:pt>
                <c:pt idx="571">
                  <c:v>-0.055682005046053</c:v>
                </c:pt>
                <c:pt idx="572">
                  <c:v>-0.055682005046053</c:v>
                </c:pt>
                <c:pt idx="573">
                  <c:v>-0.055682005046053</c:v>
                </c:pt>
                <c:pt idx="574">
                  <c:v>-0.055682005046053</c:v>
                </c:pt>
                <c:pt idx="575">
                  <c:v>-0.055682005046053</c:v>
                </c:pt>
                <c:pt idx="576">
                  <c:v>-0.055682005046053</c:v>
                </c:pt>
                <c:pt idx="577">
                  <c:v>-0.055682005046053</c:v>
                </c:pt>
                <c:pt idx="578">
                  <c:v>-0.055682005046053</c:v>
                </c:pt>
                <c:pt idx="579">
                  <c:v>-0.055682005046053</c:v>
                </c:pt>
                <c:pt idx="580">
                  <c:v>-0.055682005046053</c:v>
                </c:pt>
                <c:pt idx="581">
                  <c:v>-0.055682005046053</c:v>
                </c:pt>
                <c:pt idx="582">
                  <c:v>-0.055682005046053</c:v>
                </c:pt>
                <c:pt idx="583">
                  <c:v>-0.055682005046053</c:v>
                </c:pt>
                <c:pt idx="584">
                  <c:v>-0.055682005046053</c:v>
                </c:pt>
                <c:pt idx="585">
                  <c:v>-0.055682005046053</c:v>
                </c:pt>
                <c:pt idx="586">
                  <c:v>-0.055682005046053</c:v>
                </c:pt>
                <c:pt idx="587">
                  <c:v>-0.055682005046053</c:v>
                </c:pt>
                <c:pt idx="588">
                  <c:v>-0.055682005046053</c:v>
                </c:pt>
                <c:pt idx="589">
                  <c:v>-0.055682005046053</c:v>
                </c:pt>
                <c:pt idx="590">
                  <c:v>-0.055682005046053</c:v>
                </c:pt>
                <c:pt idx="591">
                  <c:v>-0.055682005046053</c:v>
                </c:pt>
                <c:pt idx="592">
                  <c:v>-0.055682005046053</c:v>
                </c:pt>
                <c:pt idx="593">
                  <c:v>-0.055682005046053</c:v>
                </c:pt>
                <c:pt idx="594">
                  <c:v>-0.055682005046053</c:v>
                </c:pt>
                <c:pt idx="595">
                  <c:v>-0.055682005046053</c:v>
                </c:pt>
                <c:pt idx="596">
                  <c:v>-0.055682005046053</c:v>
                </c:pt>
                <c:pt idx="597">
                  <c:v>-0.055682005046053</c:v>
                </c:pt>
                <c:pt idx="598">
                  <c:v>-0.055682005046053</c:v>
                </c:pt>
                <c:pt idx="599">
                  <c:v>-0.055682005046053</c:v>
                </c:pt>
                <c:pt idx="600">
                  <c:v>-0.055682005046053</c:v>
                </c:pt>
                <c:pt idx="601">
                  <c:v>-0.055682005046053</c:v>
                </c:pt>
                <c:pt idx="602">
                  <c:v>-0.055682005046053</c:v>
                </c:pt>
                <c:pt idx="603">
                  <c:v>-0.055682005046053</c:v>
                </c:pt>
                <c:pt idx="604">
                  <c:v>-0.055682005046053</c:v>
                </c:pt>
                <c:pt idx="605">
                  <c:v>-0.055682005046053</c:v>
                </c:pt>
                <c:pt idx="606">
                  <c:v>-0.055682005046053</c:v>
                </c:pt>
                <c:pt idx="607">
                  <c:v>-0.055682005046053</c:v>
                </c:pt>
                <c:pt idx="608">
                  <c:v>-0.055682005046053</c:v>
                </c:pt>
                <c:pt idx="609">
                  <c:v>-0.055682005046053</c:v>
                </c:pt>
                <c:pt idx="610">
                  <c:v>-0.055682005046053</c:v>
                </c:pt>
                <c:pt idx="611">
                  <c:v>-0.055682005046053</c:v>
                </c:pt>
                <c:pt idx="612">
                  <c:v>-0.055682005046053</c:v>
                </c:pt>
                <c:pt idx="613">
                  <c:v>-0.055682005046053</c:v>
                </c:pt>
                <c:pt idx="614">
                  <c:v>-0.055682005046053</c:v>
                </c:pt>
                <c:pt idx="615">
                  <c:v>-0.055682005046053</c:v>
                </c:pt>
                <c:pt idx="616">
                  <c:v>-0.055682005046053</c:v>
                </c:pt>
                <c:pt idx="617">
                  <c:v>-0.055682005046053</c:v>
                </c:pt>
                <c:pt idx="618">
                  <c:v>-0.055682005046053</c:v>
                </c:pt>
                <c:pt idx="619">
                  <c:v>-0.055682005046053</c:v>
                </c:pt>
                <c:pt idx="620">
                  <c:v>-0.055682005046053</c:v>
                </c:pt>
                <c:pt idx="621">
                  <c:v>-0.055682005046053</c:v>
                </c:pt>
                <c:pt idx="622">
                  <c:v>-0.055682005046053</c:v>
                </c:pt>
                <c:pt idx="623">
                  <c:v>-0.055682005046053</c:v>
                </c:pt>
                <c:pt idx="624">
                  <c:v>-0.055682005046053</c:v>
                </c:pt>
                <c:pt idx="625">
                  <c:v>-0.055682005046053</c:v>
                </c:pt>
                <c:pt idx="626">
                  <c:v>-0.055682005046053</c:v>
                </c:pt>
                <c:pt idx="627">
                  <c:v>-0.055682005046053</c:v>
                </c:pt>
                <c:pt idx="628">
                  <c:v>-0.055682005046053</c:v>
                </c:pt>
                <c:pt idx="629">
                  <c:v>-0.055682005046053</c:v>
                </c:pt>
                <c:pt idx="630">
                  <c:v>-0.055682005046053</c:v>
                </c:pt>
                <c:pt idx="631">
                  <c:v>-0.055682005046053</c:v>
                </c:pt>
                <c:pt idx="632">
                  <c:v>-0.055682005046053</c:v>
                </c:pt>
                <c:pt idx="633">
                  <c:v>-0.055682005046053</c:v>
                </c:pt>
                <c:pt idx="634">
                  <c:v>-0.055682005046053</c:v>
                </c:pt>
                <c:pt idx="635">
                  <c:v>-0.055682005046053</c:v>
                </c:pt>
                <c:pt idx="636">
                  <c:v>-0.055682005046053</c:v>
                </c:pt>
                <c:pt idx="637">
                  <c:v>-0.055682005046053</c:v>
                </c:pt>
                <c:pt idx="638">
                  <c:v>-0.055682005046053</c:v>
                </c:pt>
                <c:pt idx="639">
                  <c:v>-0.055682005046053</c:v>
                </c:pt>
                <c:pt idx="640">
                  <c:v>-0.055682005046053</c:v>
                </c:pt>
                <c:pt idx="641">
                  <c:v>-0.055682005046053</c:v>
                </c:pt>
                <c:pt idx="642">
                  <c:v>-0.055682005046053</c:v>
                </c:pt>
                <c:pt idx="643">
                  <c:v>-0.055682005046053</c:v>
                </c:pt>
                <c:pt idx="644">
                  <c:v>-0.055682005046053</c:v>
                </c:pt>
                <c:pt idx="645">
                  <c:v>-0.055682005046053</c:v>
                </c:pt>
                <c:pt idx="646">
                  <c:v>-0.055682005046053</c:v>
                </c:pt>
                <c:pt idx="647">
                  <c:v>-0.055682005046053</c:v>
                </c:pt>
                <c:pt idx="648">
                  <c:v>-0.055682005046053</c:v>
                </c:pt>
                <c:pt idx="649">
                  <c:v>-0.055682005046053</c:v>
                </c:pt>
                <c:pt idx="650">
                  <c:v>-0.055682005046053</c:v>
                </c:pt>
                <c:pt idx="651">
                  <c:v>-0.055682005046053</c:v>
                </c:pt>
                <c:pt idx="652">
                  <c:v>-0.055682005046053</c:v>
                </c:pt>
                <c:pt idx="653">
                  <c:v>-0.055682005046053</c:v>
                </c:pt>
                <c:pt idx="654">
                  <c:v>-0.055682005046053</c:v>
                </c:pt>
                <c:pt idx="655">
                  <c:v>-0.055682005046053</c:v>
                </c:pt>
                <c:pt idx="656">
                  <c:v>-0.055682005046053</c:v>
                </c:pt>
                <c:pt idx="657">
                  <c:v>-0.055682005046053</c:v>
                </c:pt>
                <c:pt idx="658">
                  <c:v>-0.055682005046053</c:v>
                </c:pt>
                <c:pt idx="659">
                  <c:v>-0.055682005046053</c:v>
                </c:pt>
                <c:pt idx="660">
                  <c:v>-0.055682005046053</c:v>
                </c:pt>
                <c:pt idx="661">
                  <c:v>-0.055682005046053</c:v>
                </c:pt>
                <c:pt idx="662">
                  <c:v>-0.055682005046053</c:v>
                </c:pt>
                <c:pt idx="663">
                  <c:v>-0.055682005046053</c:v>
                </c:pt>
                <c:pt idx="664">
                  <c:v>-0.055682005046053</c:v>
                </c:pt>
                <c:pt idx="665">
                  <c:v>-0.055682005046053</c:v>
                </c:pt>
                <c:pt idx="666">
                  <c:v>-0.055682005046053</c:v>
                </c:pt>
                <c:pt idx="667">
                  <c:v>-0.055682005046053</c:v>
                </c:pt>
                <c:pt idx="668">
                  <c:v>-0.055682005046053</c:v>
                </c:pt>
                <c:pt idx="669">
                  <c:v>-0.055682005046053</c:v>
                </c:pt>
                <c:pt idx="670">
                  <c:v>-0.055682005046053</c:v>
                </c:pt>
                <c:pt idx="671">
                  <c:v>-0.055682005046053</c:v>
                </c:pt>
                <c:pt idx="672">
                  <c:v>-0.055682005046053</c:v>
                </c:pt>
                <c:pt idx="673">
                  <c:v>-0.055682005046053</c:v>
                </c:pt>
                <c:pt idx="674">
                  <c:v>-0.055682005046053</c:v>
                </c:pt>
                <c:pt idx="675">
                  <c:v>-0.055682005046053</c:v>
                </c:pt>
                <c:pt idx="676">
                  <c:v>-0.055682005046053</c:v>
                </c:pt>
                <c:pt idx="677">
                  <c:v>-0.055682005046053</c:v>
                </c:pt>
                <c:pt idx="678">
                  <c:v>-0.055682005046053</c:v>
                </c:pt>
                <c:pt idx="679">
                  <c:v>-0.055682005046053</c:v>
                </c:pt>
                <c:pt idx="680">
                  <c:v>-0.055682005046053</c:v>
                </c:pt>
                <c:pt idx="681">
                  <c:v>-0.055682005046053</c:v>
                </c:pt>
                <c:pt idx="682">
                  <c:v>-0.055682005046053</c:v>
                </c:pt>
                <c:pt idx="683">
                  <c:v>-0.055682005046053</c:v>
                </c:pt>
                <c:pt idx="684">
                  <c:v>-0.055682005046053</c:v>
                </c:pt>
                <c:pt idx="685">
                  <c:v>-0.055682005046053</c:v>
                </c:pt>
                <c:pt idx="686">
                  <c:v>-0.055682005046053</c:v>
                </c:pt>
                <c:pt idx="687">
                  <c:v>-0.055682005046053</c:v>
                </c:pt>
                <c:pt idx="688">
                  <c:v>-0.055682005046053</c:v>
                </c:pt>
                <c:pt idx="689">
                  <c:v>-0.055682005046053</c:v>
                </c:pt>
                <c:pt idx="690">
                  <c:v>-0.055682005046053</c:v>
                </c:pt>
                <c:pt idx="691">
                  <c:v>-0.055682005046053</c:v>
                </c:pt>
                <c:pt idx="692">
                  <c:v>-0.055682005046053</c:v>
                </c:pt>
                <c:pt idx="693">
                  <c:v>-0.055682005046053</c:v>
                </c:pt>
                <c:pt idx="694">
                  <c:v>-0.055682005046053</c:v>
                </c:pt>
                <c:pt idx="695">
                  <c:v>-0.055682005046053</c:v>
                </c:pt>
                <c:pt idx="696">
                  <c:v>-0.055682005046053</c:v>
                </c:pt>
                <c:pt idx="697">
                  <c:v>-0.055682005046053</c:v>
                </c:pt>
                <c:pt idx="698">
                  <c:v>-0.055682005046053</c:v>
                </c:pt>
                <c:pt idx="699">
                  <c:v>-0.055682005046053</c:v>
                </c:pt>
                <c:pt idx="700">
                  <c:v>-0.055682005046053</c:v>
                </c:pt>
                <c:pt idx="701">
                  <c:v>-0.055682005046053</c:v>
                </c:pt>
                <c:pt idx="702">
                  <c:v>-0.055682005046053</c:v>
                </c:pt>
                <c:pt idx="703">
                  <c:v>-0.055682005046053</c:v>
                </c:pt>
                <c:pt idx="704">
                  <c:v>-0.055682005046053</c:v>
                </c:pt>
                <c:pt idx="705">
                  <c:v>-0.055682005046053</c:v>
                </c:pt>
                <c:pt idx="706">
                  <c:v>-0.055682005046053</c:v>
                </c:pt>
                <c:pt idx="707">
                  <c:v>-0.055682005046053</c:v>
                </c:pt>
                <c:pt idx="708">
                  <c:v>-0.055682005046053</c:v>
                </c:pt>
                <c:pt idx="709">
                  <c:v>-0.055682005046053</c:v>
                </c:pt>
                <c:pt idx="710">
                  <c:v>-0.055682005046053</c:v>
                </c:pt>
                <c:pt idx="711">
                  <c:v>-0.055682005046053</c:v>
                </c:pt>
                <c:pt idx="712">
                  <c:v>-0.055682005046053</c:v>
                </c:pt>
                <c:pt idx="713">
                  <c:v>-0.055682005046053</c:v>
                </c:pt>
                <c:pt idx="714">
                  <c:v>-0.055682005046053</c:v>
                </c:pt>
                <c:pt idx="715">
                  <c:v>-0.055682005046053</c:v>
                </c:pt>
                <c:pt idx="716">
                  <c:v>-0.055682005046053</c:v>
                </c:pt>
                <c:pt idx="717">
                  <c:v>-0.055682005046053</c:v>
                </c:pt>
                <c:pt idx="718">
                  <c:v>-0.055682005046053</c:v>
                </c:pt>
                <c:pt idx="719">
                  <c:v>-0.055682005046053</c:v>
                </c:pt>
                <c:pt idx="720">
                  <c:v>-0.055682005046053</c:v>
                </c:pt>
                <c:pt idx="721">
                  <c:v>-0.055682005046053</c:v>
                </c:pt>
                <c:pt idx="722">
                  <c:v>-0.055682005046053</c:v>
                </c:pt>
                <c:pt idx="723">
                  <c:v>-0.055682005046053</c:v>
                </c:pt>
                <c:pt idx="724">
                  <c:v>-0.055682005046053</c:v>
                </c:pt>
                <c:pt idx="725">
                  <c:v>-0.055682005046053</c:v>
                </c:pt>
                <c:pt idx="726">
                  <c:v>-0.055682005046053</c:v>
                </c:pt>
                <c:pt idx="727">
                  <c:v>-0.055682005046053</c:v>
                </c:pt>
                <c:pt idx="728">
                  <c:v>-0.055682005046053</c:v>
                </c:pt>
                <c:pt idx="729">
                  <c:v>-0.055682005046053</c:v>
                </c:pt>
                <c:pt idx="730">
                  <c:v>-0.055682005046053</c:v>
                </c:pt>
                <c:pt idx="731">
                  <c:v>-0.055682005046053</c:v>
                </c:pt>
                <c:pt idx="732">
                  <c:v>-0.055682005046053</c:v>
                </c:pt>
                <c:pt idx="733">
                  <c:v>-0.055682005046053</c:v>
                </c:pt>
                <c:pt idx="734">
                  <c:v>-0.055682005046053</c:v>
                </c:pt>
                <c:pt idx="735">
                  <c:v>-0.055682005046053</c:v>
                </c:pt>
                <c:pt idx="736">
                  <c:v>-0.055682005046053</c:v>
                </c:pt>
                <c:pt idx="737">
                  <c:v>-0.055682005046053</c:v>
                </c:pt>
                <c:pt idx="738">
                  <c:v>-0.055682005046053</c:v>
                </c:pt>
                <c:pt idx="739">
                  <c:v>-0.055682005046053</c:v>
                </c:pt>
                <c:pt idx="740">
                  <c:v>-0.055682005046053</c:v>
                </c:pt>
                <c:pt idx="741">
                  <c:v>-0.055682005046053</c:v>
                </c:pt>
                <c:pt idx="742">
                  <c:v>-0.055682005046053</c:v>
                </c:pt>
                <c:pt idx="743">
                  <c:v>-0.055682005046053</c:v>
                </c:pt>
                <c:pt idx="744">
                  <c:v>-0.055682005046053</c:v>
                </c:pt>
                <c:pt idx="745">
                  <c:v>-0.055682005046053</c:v>
                </c:pt>
                <c:pt idx="746">
                  <c:v>-0.055682005046053</c:v>
                </c:pt>
                <c:pt idx="747">
                  <c:v>-0.055682005046053</c:v>
                </c:pt>
                <c:pt idx="748">
                  <c:v>-0.055682005046053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625208"/>
        <c:axId val="2119386008"/>
      </c:lineChart>
      <c:dateAx>
        <c:axId val="2117625208"/>
        <c:scaling>
          <c:orientation val="minMax"/>
        </c:scaling>
        <c:delete val="0"/>
        <c:axPos val="b"/>
        <c:numFmt formatCode="[$-409]mmm&quot;-&quot;yy;@" sourceLinked="0"/>
        <c:majorTickMark val="out"/>
        <c:minorTickMark val="none"/>
        <c:tickLblPos val="low"/>
        <c:crossAx val="2119386008"/>
        <c:crosses val="autoZero"/>
        <c:auto val="1"/>
        <c:lblOffset val="100"/>
        <c:baseTimeUnit val="days"/>
        <c:majorUnit val="6.0"/>
        <c:majorTimeUnit val="months"/>
      </c:dateAx>
      <c:valAx>
        <c:axId val="2119386008"/>
        <c:scaling>
          <c:orientation val="minMax"/>
          <c:max val="0.355527152525254"/>
          <c:min val="-0.355527152525254"/>
        </c:scaling>
        <c:delete val="0"/>
        <c:axPos val="l"/>
        <c:majorGridlines>
          <c:spPr>
            <a:ln>
              <a:solidFill>
                <a:schemeClr val="accent1">
                  <a:shade val="95000"/>
                  <a:satMod val="105000"/>
                  <a:alpha val="10000"/>
                </a:schemeClr>
              </a:solidFill>
            </a:ln>
          </c:spPr>
        </c:majorGridlines>
        <c:numFmt formatCode="0%" sourceLinked="0"/>
        <c:majorTickMark val="out"/>
        <c:minorTickMark val="none"/>
        <c:tickLblPos val="nextTo"/>
        <c:crossAx val="2117625208"/>
        <c:crosses val="autoZero"/>
        <c:crossBetween val="between"/>
      </c:valAx>
      <c:spPr>
        <a:ln>
          <a:noFill/>
        </a:ln>
      </c:spPr>
    </c:plotArea>
    <c:legend>
      <c:legendPos val="l"/>
      <c:layout>
        <c:manualLayout>
          <c:xMode val="edge"/>
          <c:yMode val="edge"/>
          <c:x val="0.0383141878040811"/>
          <c:y val="0.676476969790541"/>
          <c:w val="0.621687519741611"/>
          <c:h val="0.201294014718748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75988568016"/>
          <c:y val="0.0854469661880501"/>
          <c:w val="0.840812712272026"/>
          <c:h val="0.803784056404714"/>
        </c:manualLayout>
      </c:layout>
      <c:barChart>
        <c:barDir val="bar"/>
        <c:grouping val="clustered"/>
        <c:varyColors val="0"/>
        <c:ser>
          <c:idx val="0"/>
          <c:order val="0"/>
          <c:tx>
            <c:v>Spread frequency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val>
            <c:numRef>
              <c:f>Strategy!$J$24:$J$53</c:f>
              <c:numCache>
                <c:formatCode>General</c:formatCode>
                <c:ptCount val="30"/>
                <c:pt idx="0">
                  <c:v>4.0</c:v>
                </c:pt>
                <c:pt idx="1">
                  <c:v>2.0</c:v>
                </c:pt>
                <c:pt idx="2">
                  <c:v>10.0</c:v>
                </c:pt>
                <c:pt idx="3">
                  <c:v>22.0</c:v>
                </c:pt>
                <c:pt idx="4">
                  <c:v>29.0</c:v>
                </c:pt>
                <c:pt idx="5">
                  <c:v>38.0</c:v>
                </c:pt>
                <c:pt idx="6">
                  <c:v>55.0</c:v>
                </c:pt>
                <c:pt idx="7">
                  <c:v>87.0</c:v>
                </c:pt>
                <c:pt idx="8">
                  <c:v>131.0</c:v>
                </c:pt>
                <c:pt idx="9">
                  <c:v>136.0</c:v>
                </c:pt>
                <c:pt idx="10">
                  <c:v>87.0</c:v>
                </c:pt>
                <c:pt idx="11">
                  <c:v>35.0</c:v>
                </c:pt>
                <c:pt idx="12">
                  <c:v>9.0</c:v>
                </c:pt>
                <c:pt idx="13">
                  <c:v>4.0</c:v>
                </c:pt>
                <c:pt idx="14">
                  <c:v>10.0</c:v>
                </c:pt>
                <c:pt idx="15">
                  <c:v>3.0</c:v>
                </c:pt>
                <c:pt idx="16">
                  <c:v>1.0</c:v>
                </c:pt>
                <c:pt idx="17">
                  <c:v>3.0</c:v>
                </c:pt>
                <c:pt idx="18">
                  <c:v>10.0</c:v>
                </c:pt>
                <c:pt idx="19">
                  <c:v>9.0</c:v>
                </c:pt>
                <c:pt idx="20">
                  <c:v>18.0</c:v>
                </c:pt>
                <c:pt idx="21">
                  <c:v>4.0</c:v>
                </c:pt>
                <c:pt idx="22">
                  <c:v>10.0</c:v>
                </c:pt>
                <c:pt idx="23">
                  <c:v>2.0</c:v>
                </c:pt>
                <c:pt idx="24">
                  <c:v>1.0</c:v>
                </c:pt>
                <c:pt idx="25">
                  <c:v>6.0</c:v>
                </c:pt>
                <c:pt idx="26">
                  <c:v>4.0</c:v>
                </c:pt>
                <c:pt idx="27">
                  <c:v>9.0</c:v>
                </c:pt>
                <c:pt idx="28">
                  <c:v>8.0</c:v>
                </c:pt>
                <c:pt idx="29">
                  <c:v>1.0</c:v>
                </c:pt>
              </c:numCache>
            </c:numRef>
          </c:val>
        </c:ser>
        <c:ser>
          <c:idx val="1"/>
          <c:order val="1"/>
          <c:tx>
            <c:v>Expected frequency</c:v>
          </c:tx>
          <c:spPr>
            <a:solidFill>
              <a:schemeClr val="accent3">
                <a:lumMod val="75000"/>
                <a:alpha val="30000"/>
              </a:schemeClr>
            </a:solidFill>
            <a:ln w="38100">
              <a:solidFill>
                <a:schemeClr val="accent3">
                  <a:lumMod val="75000"/>
                  <a:alpha val="30000"/>
                </a:schemeClr>
              </a:solidFill>
            </a:ln>
          </c:spPr>
          <c:invertIfNegative val="0"/>
          <c:val>
            <c:numRef>
              <c:f>Strategy!$L$24:$L$53</c:f>
              <c:numCache>
                <c:formatCode>_-* #,##0_-;\-* #,##0_-;_-* "-"_-;_-@_-</c:formatCode>
                <c:ptCount val="30"/>
                <c:pt idx="0">
                  <c:v>32.10858891562245</c:v>
                </c:pt>
                <c:pt idx="1">
                  <c:v>15.31147410755774</c:v>
                </c:pt>
                <c:pt idx="2">
                  <c:v>20.47244662380919</c:v>
                </c:pt>
                <c:pt idx="3">
                  <c:v>26.3971190785673</c:v>
                </c:pt>
                <c:pt idx="4">
                  <c:v>32.82293408639494</c:v>
                </c:pt>
                <c:pt idx="5">
                  <c:v>39.35794301767398</c:v>
                </c:pt>
                <c:pt idx="6">
                  <c:v>45.51154083172202</c:v>
                </c:pt>
                <c:pt idx="7">
                  <c:v>50.75103056426965</c:v>
                </c:pt>
                <c:pt idx="8">
                  <c:v>54.57608656013074</c:v>
                </c:pt>
                <c:pt idx="9">
                  <c:v>56.59709334826542</c:v>
                </c:pt>
                <c:pt idx="10">
                  <c:v>56.60047586663933</c:v>
                </c:pt>
                <c:pt idx="11">
                  <c:v>54.58587234571564</c:v>
                </c:pt>
                <c:pt idx="12">
                  <c:v>50.76619802895013</c:v>
                </c:pt>
                <c:pt idx="13">
                  <c:v>45.53058420290373</c:v>
                </c:pt>
                <c:pt idx="14">
                  <c:v>39.37911811157723</c:v>
                </c:pt>
                <c:pt idx="15">
                  <c:v>32.84451882416132</c:v>
                </c:pt>
                <c:pt idx="16">
                  <c:v>26.41763555999488</c:v>
                </c:pt>
                <c:pt idx="17">
                  <c:v>20.49080737176763</c:v>
                </c:pt>
                <c:pt idx="18">
                  <c:v>15.32703812508531</c:v>
                </c:pt>
                <c:pt idx="19">
                  <c:v>11.05583109981031</c:v>
                </c:pt>
                <c:pt idx="20">
                  <c:v>7.690569249491625</c:v>
                </c:pt>
                <c:pt idx="21">
                  <c:v>5.158927803758101</c:v>
                </c:pt>
                <c:pt idx="22">
                  <c:v>3.337292064901997</c:v>
                </c:pt>
                <c:pt idx="23">
                  <c:v>2.081913632744533</c:v>
                </c:pt>
                <c:pt idx="24">
                  <c:v>1.252462838425187</c:v>
                </c:pt>
                <c:pt idx="25">
                  <c:v>0.72660862441981</c:v>
                </c:pt>
                <c:pt idx="26">
                  <c:v>0.40650857832701</c:v>
                </c:pt>
                <c:pt idx="27">
                  <c:v>0.219316976005414</c:v>
                </c:pt>
                <c:pt idx="28">
                  <c:v>0.114105885869334</c:v>
                </c:pt>
                <c:pt idx="29">
                  <c:v>0.0572501986701828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456680"/>
        <c:axId val="2119459528"/>
      </c:barChart>
      <c:catAx>
        <c:axId val="2119456680"/>
        <c:scaling>
          <c:orientation val="maxMin"/>
        </c:scaling>
        <c:delete val="0"/>
        <c:axPos val="l"/>
        <c:majorTickMark val="out"/>
        <c:minorTickMark val="none"/>
        <c:tickLblPos val="nextTo"/>
        <c:crossAx val="2119459528"/>
        <c:crosses val="autoZero"/>
        <c:auto val="0"/>
        <c:lblAlgn val="ctr"/>
        <c:lblOffset val="100"/>
        <c:noMultiLvlLbl val="0"/>
      </c:catAx>
      <c:valAx>
        <c:axId val="2119459528"/>
        <c:scaling>
          <c:orientation val="minMax"/>
        </c:scaling>
        <c:delete val="0"/>
        <c:axPos val="t"/>
        <c:majorGridlines>
          <c:spPr>
            <a:ln>
              <a:solidFill>
                <a:schemeClr val="accent1">
                  <a:shade val="95000"/>
                  <a:satMod val="105000"/>
                  <a:alpha val="18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119456680"/>
        <c:crossesAt val="1.0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453668251827249"/>
          <c:y val="0.731228173943046"/>
          <c:w val="0.476988078902158"/>
          <c:h val="0.1674343832021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005279792462"/>
          <c:y val="0.0514005540974045"/>
          <c:w val="0.795742550742642"/>
          <c:h val="0.808953183177684"/>
        </c:manualLayout>
      </c:layout>
      <c:lineChart>
        <c:grouping val="standard"/>
        <c:varyColors val="0"/>
        <c:ser>
          <c:idx val="0"/>
          <c:order val="0"/>
          <c:tx>
            <c:strRef>
              <c:f>data!$D$14</c:f>
              <c:strCache>
                <c:ptCount val="1"/>
                <c:pt idx="0">
                  <c:v> SK텔레콤 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data!$A$15:$A$763</c:f>
              <c:numCache>
                <c:formatCode>yyyy\-mm\-dd</c:formatCode>
                <c:ptCount val="749"/>
                <c:pt idx="0">
                  <c:v>40339.0</c:v>
                </c:pt>
                <c:pt idx="1">
                  <c:v>40340.0</c:v>
                </c:pt>
                <c:pt idx="2">
                  <c:v>40343.0</c:v>
                </c:pt>
                <c:pt idx="3">
                  <c:v>40344.0</c:v>
                </c:pt>
                <c:pt idx="4">
                  <c:v>40345.0</c:v>
                </c:pt>
                <c:pt idx="5">
                  <c:v>40346.0</c:v>
                </c:pt>
                <c:pt idx="6">
                  <c:v>40347.0</c:v>
                </c:pt>
                <c:pt idx="7">
                  <c:v>40350.0</c:v>
                </c:pt>
                <c:pt idx="8">
                  <c:v>40351.0</c:v>
                </c:pt>
                <c:pt idx="9">
                  <c:v>40352.0</c:v>
                </c:pt>
                <c:pt idx="10">
                  <c:v>40353.0</c:v>
                </c:pt>
                <c:pt idx="11">
                  <c:v>40354.0</c:v>
                </c:pt>
                <c:pt idx="12">
                  <c:v>40357.0</c:v>
                </c:pt>
                <c:pt idx="13">
                  <c:v>40358.0</c:v>
                </c:pt>
                <c:pt idx="14">
                  <c:v>40359.0</c:v>
                </c:pt>
                <c:pt idx="15">
                  <c:v>40360.0</c:v>
                </c:pt>
                <c:pt idx="16">
                  <c:v>40361.0</c:v>
                </c:pt>
                <c:pt idx="17">
                  <c:v>40364.0</c:v>
                </c:pt>
                <c:pt idx="18">
                  <c:v>40365.0</c:v>
                </c:pt>
                <c:pt idx="19">
                  <c:v>40366.0</c:v>
                </c:pt>
                <c:pt idx="20">
                  <c:v>40367.0</c:v>
                </c:pt>
                <c:pt idx="21">
                  <c:v>40368.0</c:v>
                </c:pt>
                <c:pt idx="22">
                  <c:v>40371.0</c:v>
                </c:pt>
                <c:pt idx="23">
                  <c:v>40372.0</c:v>
                </c:pt>
                <c:pt idx="24">
                  <c:v>40373.0</c:v>
                </c:pt>
                <c:pt idx="25">
                  <c:v>40374.0</c:v>
                </c:pt>
                <c:pt idx="26">
                  <c:v>40375.0</c:v>
                </c:pt>
                <c:pt idx="27">
                  <c:v>40378.0</c:v>
                </c:pt>
                <c:pt idx="28">
                  <c:v>40379.0</c:v>
                </c:pt>
                <c:pt idx="29">
                  <c:v>40380.0</c:v>
                </c:pt>
                <c:pt idx="30">
                  <c:v>40381.0</c:v>
                </c:pt>
                <c:pt idx="31">
                  <c:v>40382.0</c:v>
                </c:pt>
                <c:pt idx="32">
                  <c:v>40385.0</c:v>
                </c:pt>
                <c:pt idx="33">
                  <c:v>40386.0</c:v>
                </c:pt>
                <c:pt idx="34">
                  <c:v>40387.0</c:v>
                </c:pt>
                <c:pt idx="35">
                  <c:v>40388.0</c:v>
                </c:pt>
                <c:pt idx="36">
                  <c:v>40389.0</c:v>
                </c:pt>
                <c:pt idx="37">
                  <c:v>40392.0</c:v>
                </c:pt>
                <c:pt idx="38">
                  <c:v>40393.0</c:v>
                </c:pt>
                <c:pt idx="39">
                  <c:v>40394.0</c:v>
                </c:pt>
                <c:pt idx="40">
                  <c:v>40395.0</c:v>
                </c:pt>
                <c:pt idx="41">
                  <c:v>40396.0</c:v>
                </c:pt>
                <c:pt idx="42">
                  <c:v>40399.0</c:v>
                </c:pt>
                <c:pt idx="43">
                  <c:v>40400.0</c:v>
                </c:pt>
                <c:pt idx="44">
                  <c:v>40401.0</c:v>
                </c:pt>
                <c:pt idx="45">
                  <c:v>40402.0</c:v>
                </c:pt>
                <c:pt idx="46">
                  <c:v>40403.0</c:v>
                </c:pt>
                <c:pt idx="47">
                  <c:v>40406.0</c:v>
                </c:pt>
                <c:pt idx="48">
                  <c:v>40407.0</c:v>
                </c:pt>
                <c:pt idx="49">
                  <c:v>40408.0</c:v>
                </c:pt>
                <c:pt idx="50">
                  <c:v>40409.0</c:v>
                </c:pt>
                <c:pt idx="51">
                  <c:v>40410.0</c:v>
                </c:pt>
                <c:pt idx="52">
                  <c:v>40413.0</c:v>
                </c:pt>
                <c:pt idx="53">
                  <c:v>40414.0</c:v>
                </c:pt>
                <c:pt idx="54">
                  <c:v>40415.0</c:v>
                </c:pt>
                <c:pt idx="55">
                  <c:v>40416.0</c:v>
                </c:pt>
                <c:pt idx="56">
                  <c:v>40417.0</c:v>
                </c:pt>
                <c:pt idx="57">
                  <c:v>40420.0</c:v>
                </c:pt>
                <c:pt idx="58">
                  <c:v>40421.0</c:v>
                </c:pt>
                <c:pt idx="59">
                  <c:v>40422.0</c:v>
                </c:pt>
                <c:pt idx="60">
                  <c:v>40423.0</c:v>
                </c:pt>
                <c:pt idx="61">
                  <c:v>40424.0</c:v>
                </c:pt>
                <c:pt idx="62">
                  <c:v>40427.0</c:v>
                </c:pt>
                <c:pt idx="63">
                  <c:v>40428.0</c:v>
                </c:pt>
                <c:pt idx="64">
                  <c:v>40429.0</c:v>
                </c:pt>
                <c:pt idx="65">
                  <c:v>40430.0</c:v>
                </c:pt>
                <c:pt idx="66">
                  <c:v>40431.0</c:v>
                </c:pt>
                <c:pt idx="67">
                  <c:v>40434.0</c:v>
                </c:pt>
                <c:pt idx="68">
                  <c:v>40435.0</c:v>
                </c:pt>
                <c:pt idx="69">
                  <c:v>40436.0</c:v>
                </c:pt>
                <c:pt idx="70">
                  <c:v>40437.0</c:v>
                </c:pt>
                <c:pt idx="71">
                  <c:v>40438.0</c:v>
                </c:pt>
                <c:pt idx="72">
                  <c:v>40441.0</c:v>
                </c:pt>
                <c:pt idx="73">
                  <c:v>40445.0</c:v>
                </c:pt>
                <c:pt idx="74">
                  <c:v>40448.0</c:v>
                </c:pt>
                <c:pt idx="75">
                  <c:v>40449.0</c:v>
                </c:pt>
                <c:pt idx="76">
                  <c:v>40450.0</c:v>
                </c:pt>
                <c:pt idx="77">
                  <c:v>40451.0</c:v>
                </c:pt>
                <c:pt idx="78">
                  <c:v>40452.0</c:v>
                </c:pt>
                <c:pt idx="79">
                  <c:v>40455.0</c:v>
                </c:pt>
                <c:pt idx="80">
                  <c:v>40456.0</c:v>
                </c:pt>
                <c:pt idx="81">
                  <c:v>40457.0</c:v>
                </c:pt>
                <c:pt idx="82">
                  <c:v>40458.0</c:v>
                </c:pt>
                <c:pt idx="83">
                  <c:v>40459.0</c:v>
                </c:pt>
                <c:pt idx="84">
                  <c:v>40462.0</c:v>
                </c:pt>
                <c:pt idx="85">
                  <c:v>40463.0</c:v>
                </c:pt>
                <c:pt idx="86">
                  <c:v>40464.0</c:v>
                </c:pt>
                <c:pt idx="87">
                  <c:v>40465.0</c:v>
                </c:pt>
                <c:pt idx="88">
                  <c:v>40466.0</c:v>
                </c:pt>
                <c:pt idx="89">
                  <c:v>40469.0</c:v>
                </c:pt>
                <c:pt idx="90">
                  <c:v>40470.0</c:v>
                </c:pt>
                <c:pt idx="91">
                  <c:v>40471.0</c:v>
                </c:pt>
                <c:pt idx="92">
                  <c:v>40472.0</c:v>
                </c:pt>
                <c:pt idx="93">
                  <c:v>40473.0</c:v>
                </c:pt>
                <c:pt idx="94">
                  <c:v>40476.0</c:v>
                </c:pt>
                <c:pt idx="95">
                  <c:v>40477.0</c:v>
                </c:pt>
                <c:pt idx="96">
                  <c:v>40478.0</c:v>
                </c:pt>
                <c:pt idx="97">
                  <c:v>40479.0</c:v>
                </c:pt>
                <c:pt idx="98">
                  <c:v>40480.0</c:v>
                </c:pt>
                <c:pt idx="99">
                  <c:v>40483.0</c:v>
                </c:pt>
                <c:pt idx="100">
                  <c:v>40484.0</c:v>
                </c:pt>
                <c:pt idx="101">
                  <c:v>40485.0</c:v>
                </c:pt>
                <c:pt idx="102">
                  <c:v>40486.0</c:v>
                </c:pt>
                <c:pt idx="103">
                  <c:v>40487.0</c:v>
                </c:pt>
                <c:pt idx="104">
                  <c:v>40490.0</c:v>
                </c:pt>
                <c:pt idx="105">
                  <c:v>40491.0</c:v>
                </c:pt>
                <c:pt idx="106">
                  <c:v>40492.0</c:v>
                </c:pt>
                <c:pt idx="107">
                  <c:v>40493.0</c:v>
                </c:pt>
                <c:pt idx="108">
                  <c:v>40494.0</c:v>
                </c:pt>
                <c:pt idx="109">
                  <c:v>40497.0</c:v>
                </c:pt>
                <c:pt idx="110">
                  <c:v>40498.0</c:v>
                </c:pt>
                <c:pt idx="111">
                  <c:v>40499.0</c:v>
                </c:pt>
                <c:pt idx="112">
                  <c:v>40500.0</c:v>
                </c:pt>
                <c:pt idx="113">
                  <c:v>40501.0</c:v>
                </c:pt>
                <c:pt idx="114">
                  <c:v>40504.0</c:v>
                </c:pt>
                <c:pt idx="115">
                  <c:v>40505.0</c:v>
                </c:pt>
                <c:pt idx="116">
                  <c:v>40506.0</c:v>
                </c:pt>
                <c:pt idx="117">
                  <c:v>40507.0</c:v>
                </c:pt>
                <c:pt idx="118">
                  <c:v>40508.0</c:v>
                </c:pt>
                <c:pt idx="119">
                  <c:v>40511.0</c:v>
                </c:pt>
                <c:pt idx="120">
                  <c:v>40512.0</c:v>
                </c:pt>
                <c:pt idx="121">
                  <c:v>40513.0</c:v>
                </c:pt>
                <c:pt idx="122">
                  <c:v>40514.0</c:v>
                </c:pt>
                <c:pt idx="123">
                  <c:v>40515.0</c:v>
                </c:pt>
                <c:pt idx="124">
                  <c:v>40518.0</c:v>
                </c:pt>
                <c:pt idx="125">
                  <c:v>40519.0</c:v>
                </c:pt>
                <c:pt idx="126">
                  <c:v>40520.0</c:v>
                </c:pt>
                <c:pt idx="127">
                  <c:v>40521.0</c:v>
                </c:pt>
                <c:pt idx="128">
                  <c:v>40522.0</c:v>
                </c:pt>
                <c:pt idx="129">
                  <c:v>40525.0</c:v>
                </c:pt>
                <c:pt idx="130">
                  <c:v>40526.0</c:v>
                </c:pt>
                <c:pt idx="131">
                  <c:v>40527.0</c:v>
                </c:pt>
                <c:pt idx="132">
                  <c:v>40528.0</c:v>
                </c:pt>
                <c:pt idx="133">
                  <c:v>40529.0</c:v>
                </c:pt>
                <c:pt idx="134">
                  <c:v>40532.0</c:v>
                </c:pt>
                <c:pt idx="135">
                  <c:v>40533.0</c:v>
                </c:pt>
                <c:pt idx="136">
                  <c:v>40534.0</c:v>
                </c:pt>
                <c:pt idx="137">
                  <c:v>40535.0</c:v>
                </c:pt>
                <c:pt idx="138">
                  <c:v>40536.0</c:v>
                </c:pt>
                <c:pt idx="139">
                  <c:v>40539.0</c:v>
                </c:pt>
                <c:pt idx="140">
                  <c:v>40540.0</c:v>
                </c:pt>
                <c:pt idx="141">
                  <c:v>40541.0</c:v>
                </c:pt>
                <c:pt idx="142">
                  <c:v>40542.0</c:v>
                </c:pt>
                <c:pt idx="143">
                  <c:v>40546.0</c:v>
                </c:pt>
                <c:pt idx="144">
                  <c:v>40547.0</c:v>
                </c:pt>
                <c:pt idx="145">
                  <c:v>40548.0</c:v>
                </c:pt>
                <c:pt idx="146">
                  <c:v>40549.0</c:v>
                </c:pt>
                <c:pt idx="147">
                  <c:v>40550.0</c:v>
                </c:pt>
                <c:pt idx="148">
                  <c:v>40553.0</c:v>
                </c:pt>
                <c:pt idx="149">
                  <c:v>40554.0</c:v>
                </c:pt>
                <c:pt idx="150">
                  <c:v>40555.0</c:v>
                </c:pt>
                <c:pt idx="151">
                  <c:v>40556.0</c:v>
                </c:pt>
                <c:pt idx="152">
                  <c:v>40557.0</c:v>
                </c:pt>
                <c:pt idx="153">
                  <c:v>40560.0</c:v>
                </c:pt>
                <c:pt idx="154">
                  <c:v>40561.0</c:v>
                </c:pt>
                <c:pt idx="155">
                  <c:v>40562.0</c:v>
                </c:pt>
                <c:pt idx="156">
                  <c:v>40563.0</c:v>
                </c:pt>
                <c:pt idx="157">
                  <c:v>40564.0</c:v>
                </c:pt>
                <c:pt idx="158">
                  <c:v>40567.0</c:v>
                </c:pt>
                <c:pt idx="159">
                  <c:v>40568.0</c:v>
                </c:pt>
                <c:pt idx="160">
                  <c:v>40569.0</c:v>
                </c:pt>
                <c:pt idx="161">
                  <c:v>40570.0</c:v>
                </c:pt>
                <c:pt idx="162">
                  <c:v>40571.0</c:v>
                </c:pt>
                <c:pt idx="163">
                  <c:v>40574.0</c:v>
                </c:pt>
                <c:pt idx="164">
                  <c:v>40575.0</c:v>
                </c:pt>
                <c:pt idx="165">
                  <c:v>40581.0</c:v>
                </c:pt>
                <c:pt idx="166">
                  <c:v>40582.0</c:v>
                </c:pt>
                <c:pt idx="167">
                  <c:v>40583.0</c:v>
                </c:pt>
                <c:pt idx="168">
                  <c:v>40584.0</c:v>
                </c:pt>
                <c:pt idx="169">
                  <c:v>40585.0</c:v>
                </c:pt>
                <c:pt idx="170">
                  <c:v>40588.0</c:v>
                </c:pt>
                <c:pt idx="171">
                  <c:v>40589.0</c:v>
                </c:pt>
                <c:pt idx="172">
                  <c:v>40590.0</c:v>
                </c:pt>
                <c:pt idx="173">
                  <c:v>40591.0</c:v>
                </c:pt>
                <c:pt idx="174">
                  <c:v>40592.0</c:v>
                </c:pt>
                <c:pt idx="175">
                  <c:v>40595.0</c:v>
                </c:pt>
                <c:pt idx="176">
                  <c:v>40596.0</c:v>
                </c:pt>
                <c:pt idx="177">
                  <c:v>40597.0</c:v>
                </c:pt>
                <c:pt idx="178">
                  <c:v>40598.0</c:v>
                </c:pt>
                <c:pt idx="179">
                  <c:v>40599.0</c:v>
                </c:pt>
                <c:pt idx="180">
                  <c:v>40602.0</c:v>
                </c:pt>
                <c:pt idx="181">
                  <c:v>40604.0</c:v>
                </c:pt>
                <c:pt idx="182">
                  <c:v>40605.0</c:v>
                </c:pt>
                <c:pt idx="183">
                  <c:v>40606.0</c:v>
                </c:pt>
                <c:pt idx="184">
                  <c:v>40609.0</c:v>
                </c:pt>
                <c:pt idx="185">
                  <c:v>40610.0</c:v>
                </c:pt>
                <c:pt idx="186">
                  <c:v>40611.0</c:v>
                </c:pt>
                <c:pt idx="187">
                  <c:v>40612.0</c:v>
                </c:pt>
                <c:pt idx="188">
                  <c:v>40613.0</c:v>
                </c:pt>
                <c:pt idx="189">
                  <c:v>40616.0</c:v>
                </c:pt>
                <c:pt idx="190">
                  <c:v>40617.0</c:v>
                </c:pt>
                <c:pt idx="191">
                  <c:v>40618.0</c:v>
                </c:pt>
                <c:pt idx="192">
                  <c:v>40619.0</c:v>
                </c:pt>
                <c:pt idx="193">
                  <c:v>40620.0</c:v>
                </c:pt>
                <c:pt idx="194">
                  <c:v>40623.0</c:v>
                </c:pt>
                <c:pt idx="195">
                  <c:v>40624.0</c:v>
                </c:pt>
                <c:pt idx="196">
                  <c:v>40625.0</c:v>
                </c:pt>
                <c:pt idx="197">
                  <c:v>40626.0</c:v>
                </c:pt>
                <c:pt idx="198">
                  <c:v>40627.0</c:v>
                </c:pt>
                <c:pt idx="199">
                  <c:v>40630.0</c:v>
                </c:pt>
                <c:pt idx="200">
                  <c:v>40631.0</c:v>
                </c:pt>
                <c:pt idx="201">
                  <c:v>40632.0</c:v>
                </c:pt>
                <c:pt idx="202">
                  <c:v>40633.0</c:v>
                </c:pt>
                <c:pt idx="203">
                  <c:v>40634.0</c:v>
                </c:pt>
                <c:pt idx="204">
                  <c:v>40637.0</c:v>
                </c:pt>
                <c:pt idx="205">
                  <c:v>40638.0</c:v>
                </c:pt>
                <c:pt idx="206">
                  <c:v>40639.0</c:v>
                </c:pt>
                <c:pt idx="207">
                  <c:v>40640.0</c:v>
                </c:pt>
                <c:pt idx="208">
                  <c:v>40641.0</c:v>
                </c:pt>
                <c:pt idx="209">
                  <c:v>40644.0</c:v>
                </c:pt>
                <c:pt idx="210">
                  <c:v>40645.0</c:v>
                </c:pt>
                <c:pt idx="211">
                  <c:v>40646.0</c:v>
                </c:pt>
                <c:pt idx="212">
                  <c:v>40647.0</c:v>
                </c:pt>
                <c:pt idx="213">
                  <c:v>40648.0</c:v>
                </c:pt>
                <c:pt idx="214">
                  <c:v>40651.0</c:v>
                </c:pt>
                <c:pt idx="215">
                  <c:v>40652.0</c:v>
                </c:pt>
                <c:pt idx="216">
                  <c:v>40653.0</c:v>
                </c:pt>
                <c:pt idx="217">
                  <c:v>40654.0</c:v>
                </c:pt>
                <c:pt idx="218">
                  <c:v>40655.0</c:v>
                </c:pt>
                <c:pt idx="219">
                  <c:v>40658.0</c:v>
                </c:pt>
                <c:pt idx="220">
                  <c:v>40659.0</c:v>
                </c:pt>
                <c:pt idx="221">
                  <c:v>40660.0</c:v>
                </c:pt>
                <c:pt idx="222">
                  <c:v>40661.0</c:v>
                </c:pt>
                <c:pt idx="223">
                  <c:v>40662.0</c:v>
                </c:pt>
                <c:pt idx="224">
                  <c:v>40665.0</c:v>
                </c:pt>
                <c:pt idx="225">
                  <c:v>40666.0</c:v>
                </c:pt>
                <c:pt idx="226">
                  <c:v>40667.0</c:v>
                </c:pt>
                <c:pt idx="227">
                  <c:v>40669.0</c:v>
                </c:pt>
                <c:pt idx="228">
                  <c:v>40672.0</c:v>
                </c:pt>
                <c:pt idx="229">
                  <c:v>40674.0</c:v>
                </c:pt>
                <c:pt idx="230">
                  <c:v>40675.0</c:v>
                </c:pt>
                <c:pt idx="231">
                  <c:v>40676.0</c:v>
                </c:pt>
                <c:pt idx="232">
                  <c:v>40679.0</c:v>
                </c:pt>
                <c:pt idx="233">
                  <c:v>40680.0</c:v>
                </c:pt>
                <c:pt idx="234">
                  <c:v>40681.0</c:v>
                </c:pt>
                <c:pt idx="235">
                  <c:v>40682.0</c:v>
                </c:pt>
                <c:pt idx="236">
                  <c:v>40683.0</c:v>
                </c:pt>
                <c:pt idx="237">
                  <c:v>40686.0</c:v>
                </c:pt>
                <c:pt idx="238">
                  <c:v>40687.0</c:v>
                </c:pt>
                <c:pt idx="239">
                  <c:v>40688.0</c:v>
                </c:pt>
                <c:pt idx="240">
                  <c:v>40689.0</c:v>
                </c:pt>
                <c:pt idx="241">
                  <c:v>40690.0</c:v>
                </c:pt>
                <c:pt idx="242">
                  <c:v>40693.0</c:v>
                </c:pt>
                <c:pt idx="243">
                  <c:v>40694.0</c:v>
                </c:pt>
                <c:pt idx="244">
                  <c:v>40695.0</c:v>
                </c:pt>
                <c:pt idx="245">
                  <c:v>40696.0</c:v>
                </c:pt>
                <c:pt idx="246">
                  <c:v>40697.0</c:v>
                </c:pt>
                <c:pt idx="247">
                  <c:v>40701.0</c:v>
                </c:pt>
                <c:pt idx="248">
                  <c:v>40702.0</c:v>
                </c:pt>
                <c:pt idx="249">
                  <c:v>40703.0</c:v>
                </c:pt>
                <c:pt idx="250">
                  <c:v>40704.0</c:v>
                </c:pt>
                <c:pt idx="251">
                  <c:v>40707.0</c:v>
                </c:pt>
                <c:pt idx="252">
                  <c:v>40708.0</c:v>
                </c:pt>
                <c:pt idx="253">
                  <c:v>40709.0</c:v>
                </c:pt>
                <c:pt idx="254">
                  <c:v>40710.0</c:v>
                </c:pt>
                <c:pt idx="255">
                  <c:v>40711.0</c:v>
                </c:pt>
                <c:pt idx="256">
                  <c:v>40714.0</c:v>
                </c:pt>
                <c:pt idx="257">
                  <c:v>40715.0</c:v>
                </c:pt>
                <c:pt idx="258">
                  <c:v>40716.0</c:v>
                </c:pt>
                <c:pt idx="259">
                  <c:v>40717.0</c:v>
                </c:pt>
                <c:pt idx="260">
                  <c:v>40718.0</c:v>
                </c:pt>
                <c:pt idx="261">
                  <c:v>40721.0</c:v>
                </c:pt>
                <c:pt idx="262">
                  <c:v>40722.0</c:v>
                </c:pt>
                <c:pt idx="263">
                  <c:v>40723.0</c:v>
                </c:pt>
                <c:pt idx="264">
                  <c:v>40724.0</c:v>
                </c:pt>
                <c:pt idx="265">
                  <c:v>40725.0</c:v>
                </c:pt>
                <c:pt idx="266">
                  <c:v>40728.0</c:v>
                </c:pt>
                <c:pt idx="267">
                  <c:v>40729.0</c:v>
                </c:pt>
                <c:pt idx="268">
                  <c:v>40730.0</c:v>
                </c:pt>
                <c:pt idx="269">
                  <c:v>40731.0</c:v>
                </c:pt>
                <c:pt idx="270">
                  <c:v>40732.0</c:v>
                </c:pt>
                <c:pt idx="271">
                  <c:v>40735.0</c:v>
                </c:pt>
                <c:pt idx="272">
                  <c:v>40736.0</c:v>
                </c:pt>
                <c:pt idx="273">
                  <c:v>40737.0</c:v>
                </c:pt>
                <c:pt idx="274">
                  <c:v>40738.0</c:v>
                </c:pt>
                <c:pt idx="275">
                  <c:v>40739.0</c:v>
                </c:pt>
                <c:pt idx="276">
                  <c:v>40742.0</c:v>
                </c:pt>
                <c:pt idx="277">
                  <c:v>40743.0</c:v>
                </c:pt>
                <c:pt idx="278">
                  <c:v>40744.0</c:v>
                </c:pt>
                <c:pt idx="279">
                  <c:v>40745.0</c:v>
                </c:pt>
                <c:pt idx="280">
                  <c:v>40746.0</c:v>
                </c:pt>
                <c:pt idx="281">
                  <c:v>40749.0</c:v>
                </c:pt>
                <c:pt idx="282">
                  <c:v>40750.0</c:v>
                </c:pt>
                <c:pt idx="283">
                  <c:v>40751.0</c:v>
                </c:pt>
                <c:pt idx="284">
                  <c:v>40752.0</c:v>
                </c:pt>
                <c:pt idx="285">
                  <c:v>40753.0</c:v>
                </c:pt>
                <c:pt idx="286">
                  <c:v>40756.0</c:v>
                </c:pt>
                <c:pt idx="287">
                  <c:v>40757.0</c:v>
                </c:pt>
                <c:pt idx="288">
                  <c:v>40758.0</c:v>
                </c:pt>
                <c:pt idx="289">
                  <c:v>40759.0</c:v>
                </c:pt>
                <c:pt idx="290">
                  <c:v>40760.0</c:v>
                </c:pt>
                <c:pt idx="291">
                  <c:v>40763.0</c:v>
                </c:pt>
                <c:pt idx="292">
                  <c:v>40764.0</c:v>
                </c:pt>
                <c:pt idx="293">
                  <c:v>40765.0</c:v>
                </c:pt>
                <c:pt idx="294">
                  <c:v>40766.0</c:v>
                </c:pt>
                <c:pt idx="295">
                  <c:v>40767.0</c:v>
                </c:pt>
                <c:pt idx="296">
                  <c:v>40771.0</c:v>
                </c:pt>
                <c:pt idx="297">
                  <c:v>40772.0</c:v>
                </c:pt>
                <c:pt idx="298">
                  <c:v>40773.0</c:v>
                </c:pt>
                <c:pt idx="299">
                  <c:v>40774.0</c:v>
                </c:pt>
                <c:pt idx="300">
                  <c:v>40777.0</c:v>
                </c:pt>
                <c:pt idx="301">
                  <c:v>40778.0</c:v>
                </c:pt>
                <c:pt idx="302">
                  <c:v>40779.0</c:v>
                </c:pt>
                <c:pt idx="303">
                  <c:v>40780.0</c:v>
                </c:pt>
                <c:pt idx="304">
                  <c:v>40781.0</c:v>
                </c:pt>
                <c:pt idx="305">
                  <c:v>40784.0</c:v>
                </c:pt>
                <c:pt idx="306">
                  <c:v>40785.0</c:v>
                </c:pt>
                <c:pt idx="307">
                  <c:v>40786.0</c:v>
                </c:pt>
                <c:pt idx="308">
                  <c:v>40787.0</c:v>
                </c:pt>
                <c:pt idx="309">
                  <c:v>40788.0</c:v>
                </c:pt>
                <c:pt idx="310">
                  <c:v>40791.0</c:v>
                </c:pt>
                <c:pt idx="311">
                  <c:v>40792.0</c:v>
                </c:pt>
                <c:pt idx="312">
                  <c:v>40793.0</c:v>
                </c:pt>
                <c:pt idx="313">
                  <c:v>40794.0</c:v>
                </c:pt>
                <c:pt idx="314">
                  <c:v>40795.0</c:v>
                </c:pt>
                <c:pt idx="315">
                  <c:v>40800.0</c:v>
                </c:pt>
                <c:pt idx="316">
                  <c:v>40801.0</c:v>
                </c:pt>
                <c:pt idx="317">
                  <c:v>40802.0</c:v>
                </c:pt>
                <c:pt idx="318">
                  <c:v>40805.0</c:v>
                </c:pt>
                <c:pt idx="319">
                  <c:v>40806.0</c:v>
                </c:pt>
                <c:pt idx="320">
                  <c:v>40807.0</c:v>
                </c:pt>
                <c:pt idx="321">
                  <c:v>40808.0</c:v>
                </c:pt>
                <c:pt idx="322">
                  <c:v>40809.0</c:v>
                </c:pt>
                <c:pt idx="323">
                  <c:v>40812.0</c:v>
                </c:pt>
                <c:pt idx="324">
                  <c:v>40813.0</c:v>
                </c:pt>
                <c:pt idx="325">
                  <c:v>40814.0</c:v>
                </c:pt>
                <c:pt idx="326">
                  <c:v>40815.0</c:v>
                </c:pt>
                <c:pt idx="327">
                  <c:v>40816.0</c:v>
                </c:pt>
                <c:pt idx="328">
                  <c:v>40820.0</c:v>
                </c:pt>
                <c:pt idx="329">
                  <c:v>40821.0</c:v>
                </c:pt>
                <c:pt idx="330">
                  <c:v>40822.0</c:v>
                </c:pt>
                <c:pt idx="331">
                  <c:v>40823.0</c:v>
                </c:pt>
                <c:pt idx="332">
                  <c:v>40826.0</c:v>
                </c:pt>
                <c:pt idx="333">
                  <c:v>40827.0</c:v>
                </c:pt>
                <c:pt idx="334">
                  <c:v>40828.0</c:v>
                </c:pt>
                <c:pt idx="335">
                  <c:v>40829.0</c:v>
                </c:pt>
                <c:pt idx="336">
                  <c:v>40830.0</c:v>
                </c:pt>
                <c:pt idx="337">
                  <c:v>40833.0</c:v>
                </c:pt>
                <c:pt idx="338">
                  <c:v>40834.0</c:v>
                </c:pt>
                <c:pt idx="339">
                  <c:v>40835.0</c:v>
                </c:pt>
                <c:pt idx="340">
                  <c:v>40836.0</c:v>
                </c:pt>
                <c:pt idx="341">
                  <c:v>40837.0</c:v>
                </c:pt>
                <c:pt idx="342">
                  <c:v>40840.0</c:v>
                </c:pt>
                <c:pt idx="343">
                  <c:v>40841.0</c:v>
                </c:pt>
                <c:pt idx="344">
                  <c:v>40842.0</c:v>
                </c:pt>
                <c:pt idx="345">
                  <c:v>40843.0</c:v>
                </c:pt>
                <c:pt idx="346">
                  <c:v>40844.0</c:v>
                </c:pt>
                <c:pt idx="347">
                  <c:v>40847.0</c:v>
                </c:pt>
                <c:pt idx="348">
                  <c:v>40848.0</c:v>
                </c:pt>
                <c:pt idx="349">
                  <c:v>40849.0</c:v>
                </c:pt>
                <c:pt idx="350">
                  <c:v>40850.0</c:v>
                </c:pt>
                <c:pt idx="351">
                  <c:v>40851.0</c:v>
                </c:pt>
                <c:pt idx="352">
                  <c:v>40854.0</c:v>
                </c:pt>
                <c:pt idx="353">
                  <c:v>40855.0</c:v>
                </c:pt>
                <c:pt idx="354">
                  <c:v>40856.0</c:v>
                </c:pt>
                <c:pt idx="355">
                  <c:v>40857.0</c:v>
                </c:pt>
                <c:pt idx="356">
                  <c:v>40858.0</c:v>
                </c:pt>
                <c:pt idx="357">
                  <c:v>40861.0</c:v>
                </c:pt>
                <c:pt idx="358">
                  <c:v>40862.0</c:v>
                </c:pt>
                <c:pt idx="359">
                  <c:v>40863.0</c:v>
                </c:pt>
                <c:pt idx="360">
                  <c:v>40864.0</c:v>
                </c:pt>
                <c:pt idx="361">
                  <c:v>40865.0</c:v>
                </c:pt>
                <c:pt idx="362">
                  <c:v>40868.0</c:v>
                </c:pt>
                <c:pt idx="363">
                  <c:v>40869.0</c:v>
                </c:pt>
                <c:pt idx="364">
                  <c:v>40870.0</c:v>
                </c:pt>
                <c:pt idx="365">
                  <c:v>40871.0</c:v>
                </c:pt>
                <c:pt idx="366">
                  <c:v>40872.0</c:v>
                </c:pt>
                <c:pt idx="367">
                  <c:v>40875.0</c:v>
                </c:pt>
                <c:pt idx="368">
                  <c:v>40876.0</c:v>
                </c:pt>
                <c:pt idx="369">
                  <c:v>40877.0</c:v>
                </c:pt>
                <c:pt idx="370">
                  <c:v>40878.0</c:v>
                </c:pt>
                <c:pt idx="371">
                  <c:v>40879.0</c:v>
                </c:pt>
                <c:pt idx="372">
                  <c:v>40882.0</c:v>
                </c:pt>
                <c:pt idx="373">
                  <c:v>40883.0</c:v>
                </c:pt>
                <c:pt idx="374">
                  <c:v>40884.0</c:v>
                </c:pt>
                <c:pt idx="375">
                  <c:v>40885.0</c:v>
                </c:pt>
                <c:pt idx="376">
                  <c:v>40886.0</c:v>
                </c:pt>
                <c:pt idx="377">
                  <c:v>40889.0</c:v>
                </c:pt>
                <c:pt idx="378">
                  <c:v>40890.0</c:v>
                </c:pt>
                <c:pt idx="379">
                  <c:v>40891.0</c:v>
                </c:pt>
                <c:pt idx="380">
                  <c:v>40892.0</c:v>
                </c:pt>
                <c:pt idx="381">
                  <c:v>40893.0</c:v>
                </c:pt>
                <c:pt idx="382">
                  <c:v>40896.0</c:v>
                </c:pt>
                <c:pt idx="383">
                  <c:v>40897.0</c:v>
                </c:pt>
                <c:pt idx="384">
                  <c:v>40898.0</c:v>
                </c:pt>
                <c:pt idx="385">
                  <c:v>40899.0</c:v>
                </c:pt>
                <c:pt idx="386">
                  <c:v>40900.0</c:v>
                </c:pt>
                <c:pt idx="387">
                  <c:v>40903.0</c:v>
                </c:pt>
                <c:pt idx="388">
                  <c:v>40904.0</c:v>
                </c:pt>
                <c:pt idx="389">
                  <c:v>40905.0</c:v>
                </c:pt>
                <c:pt idx="390">
                  <c:v>40906.0</c:v>
                </c:pt>
                <c:pt idx="391">
                  <c:v>40910.0</c:v>
                </c:pt>
                <c:pt idx="392">
                  <c:v>40911.0</c:v>
                </c:pt>
                <c:pt idx="393">
                  <c:v>40912.0</c:v>
                </c:pt>
                <c:pt idx="394">
                  <c:v>40913.0</c:v>
                </c:pt>
                <c:pt idx="395">
                  <c:v>40914.0</c:v>
                </c:pt>
                <c:pt idx="396">
                  <c:v>40917.0</c:v>
                </c:pt>
                <c:pt idx="397">
                  <c:v>40918.0</c:v>
                </c:pt>
                <c:pt idx="398">
                  <c:v>40919.0</c:v>
                </c:pt>
                <c:pt idx="399">
                  <c:v>40920.0</c:v>
                </c:pt>
                <c:pt idx="400">
                  <c:v>40921.0</c:v>
                </c:pt>
                <c:pt idx="401">
                  <c:v>40924.0</c:v>
                </c:pt>
                <c:pt idx="402">
                  <c:v>40925.0</c:v>
                </c:pt>
                <c:pt idx="403">
                  <c:v>40926.0</c:v>
                </c:pt>
                <c:pt idx="404">
                  <c:v>40927.0</c:v>
                </c:pt>
                <c:pt idx="405">
                  <c:v>40928.0</c:v>
                </c:pt>
                <c:pt idx="406">
                  <c:v>40933.0</c:v>
                </c:pt>
                <c:pt idx="407">
                  <c:v>40934.0</c:v>
                </c:pt>
                <c:pt idx="408">
                  <c:v>40935.0</c:v>
                </c:pt>
                <c:pt idx="409">
                  <c:v>40938.0</c:v>
                </c:pt>
                <c:pt idx="410">
                  <c:v>40939.0</c:v>
                </c:pt>
                <c:pt idx="411">
                  <c:v>40940.0</c:v>
                </c:pt>
                <c:pt idx="412">
                  <c:v>40941.0</c:v>
                </c:pt>
                <c:pt idx="413">
                  <c:v>40942.0</c:v>
                </c:pt>
                <c:pt idx="414">
                  <c:v>40945.0</c:v>
                </c:pt>
                <c:pt idx="415">
                  <c:v>40946.0</c:v>
                </c:pt>
                <c:pt idx="416">
                  <c:v>40947.0</c:v>
                </c:pt>
                <c:pt idx="417">
                  <c:v>40948.0</c:v>
                </c:pt>
                <c:pt idx="418">
                  <c:v>40949.0</c:v>
                </c:pt>
                <c:pt idx="419">
                  <c:v>40952.0</c:v>
                </c:pt>
                <c:pt idx="420">
                  <c:v>40953.0</c:v>
                </c:pt>
                <c:pt idx="421">
                  <c:v>40954.0</c:v>
                </c:pt>
                <c:pt idx="422">
                  <c:v>40955.0</c:v>
                </c:pt>
                <c:pt idx="423">
                  <c:v>40956.0</c:v>
                </c:pt>
                <c:pt idx="424">
                  <c:v>40959.0</c:v>
                </c:pt>
                <c:pt idx="425">
                  <c:v>40960.0</c:v>
                </c:pt>
                <c:pt idx="426">
                  <c:v>40961.0</c:v>
                </c:pt>
                <c:pt idx="427">
                  <c:v>40962.0</c:v>
                </c:pt>
                <c:pt idx="428">
                  <c:v>40963.0</c:v>
                </c:pt>
                <c:pt idx="429">
                  <c:v>40966.0</c:v>
                </c:pt>
                <c:pt idx="430">
                  <c:v>40967.0</c:v>
                </c:pt>
                <c:pt idx="431">
                  <c:v>40968.0</c:v>
                </c:pt>
                <c:pt idx="432">
                  <c:v>40970.0</c:v>
                </c:pt>
                <c:pt idx="433">
                  <c:v>40973.0</c:v>
                </c:pt>
                <c:pt idx="434">
                  <c:v>40974.0</c:v>
                </c:pt>
                <c:pt idx="435">
                  <c:v>40975.0</c:v>
                </c:pt>
                <c:pt idx="436">
                  <c:v>40976.0</c:v>
                </c:pt>
                <c:pt idx="437">
                  <c:v>40977.0</c:v>
                </c:pt>
                <c:pt idx="438">
                  <c:v>40980.0</c:v>
                </c:pt>
                <c:pt idx="439">
                  <c:v>40981.0</c:v>
                </c:pt>
                <c:pt idx="440">
                  <c:v>40982.0</c:v>
                </c:pt>
                <c:pt idx="441">
                  <c:v>40983.0</c:v>
                </c:pt>
                <c:pt idx="442">
                  <c:v>40984.0</c:v>
                </c:pt>
                <c:pt idx="443">
                  <c:v>40987.0</c:v>
                </c:pt>
                <c:pt idx="444">
                  <c:v>40988.0</c:v>
                </c:pt>
                <c:pt idx="445">
                  <c:v>40989.0</c:v>
                </c:pt>
                <c:pt idx="446">
                  <c:v>40990.0</c:v>
                </c:pt>
                <c:pt idx="447">
                  <c:v>40991.0</c:v>
                </c:pt>
                <c:pt idx="448">
                  <c:v>40994.0</c:v>
                </c:pt>
                <c:pt idx="449">
                  <c:v>40995.0</c:v>
                </c:pt>
                <c:pt idx="450">
                  <c:v>40996.0</c:v>
                </c:pt>
                <c:pt idx="451">
                  <c:v>40997.0</c:v>
                </c:pt>
                <c:pt idx="452">
                  <c:v>40998.0</c:v>
                </c:pt>
                <c:pt idx="453">
                  <c:v>41001.0</c:v>
                </c:pt>
                <c:pt idx="454">
                  <c:v>41002.0</c:v>
                </c:pt>
                <c:pt idx="455">
                  <c:v>41003.0</c:v>
                </c:pt>
                <c:pt idx="456">
                  <c:v>41004.0</c:v>
                </c:pt>
                <c:pt idx="457">
                  <c:v>41005.0</c:v>
                </c:pt>
                <c:pt idx="458">
                  <c:v>41008.0</c:v>
                </c:pt>
                <c:pt idx="459">
                  <c:v>41009.0</c:v>
                </c:pt>
                <c:pt idx="460">
                  <c:v>41011.0</c:v>
                </c:pt>
                <c:pt idx="461">
                  <c:v>41012.0</c:v>
                </c:pt>
                <c:pt idx="462">
                  <c:v>41015.0</c:v>
                </c:pt>
                <c:pt idx="463">
                  <c:v>41016.0</c:v>
                </c:pt>
                <c:pt idx="464">
                  <c:v>41017.0</c:v>
                </c:pt>
                <c:pt idx="465">
                  <c:v>41018.0</c:v>
                </c:pt>
                <c:pt idx="466">
                  <c:v>41019.0</c:v>
                </c:pt>
                <c:pt idx="467">
                  <c:v>41022.0</c:v>
                </c:pt>
                <c:pt idx="468">
                  <c:v>41023.0</c:v>
                </c:pt>
                <c:pt idx="469">
                  <c:v>41024.0</c:v>
                </c:pt>
                <c:pt idx="470">
                  <c:v>41025.0</c:v>
                </c:pt>
                <c:pt idx="471">
                  <c:v>41026.0</c:v>
                </c:pt>
                <c:pt idx="472">
                  <c:v>41029.0</c:v>
                </c:pt>
                <c:pt idx="473">
                  <c:v>41031.0</c:v>
                </c:pt>
                <c:pt idx="474">
                  <c:v>41032.0</c:v>
                </c:pt>
                <c:pt idx="475">
                  <c:v>41033.0</c:v>
                </c:pt>
                <c:pt idx="476">
                  <c:v>41036.0</c:v>
                </c:pt>
                <c:pt idx="477">
                  <c:v>41037.0</c:v>
                </c:pt>
                <c:pt idx="478">
                  <c:v>41038.0</c:v>
                </c:pt>
                <c:pt idx="479">
                  <c:v>41039.0</c:v>
                </c:pt>
                <c:pt idx="480">
                  <c:v>41040.0</c:v>
                </c:pt>
                <c:pt idx="481">
                  <c:v>41043.0</c:v>
                </c:pt>
                <c:pt idx="482">
                  <c:v>41044.0</c:v>
                </c:pt>
                <c:pt idx="483">
                  <c:v>41045.0</c:v>
                </c:pt>
                <c:pt idx="484">
                  <c:v>41046.0</c:v>
                </c:pt>
                <c:pt idx="485">
                  <c:v>41047.0</c:v>
                </c:pt>
                <c:pt idx="486">
                  <c:v>41050.0</c:v>
                </c:pt>
                <c:pt idx="487">
                  <c:v>41051.0</c:v>
                </c:pt>
                <c:pt idx="488">
                  <c:v>41052.0</c:v>
                </c:pt>
                <c:pt idx="489">
                  <c:v>41053.0</c:v>
                </c:pt>
                <c:pt idx="490">
                  <c:v>41054.0</c:v>
                </c:pt>
                <c:pt idx="491">
                  <c:v>41058.0</c:v>
                </c:pt>
                <c:pt idx="492">
                  <c:v>41059.0</c:v>
                </c:pt>
                <c:pt idx="493">
                  <c:v>41060.0</c:v>
                </c:pt>
                <c:pt idx="494">
                  <c:v>41061.0</c:v>
                </c:pt>
                <c:pt idx="495">
                  <c:v>41064.0</c:v>
                </c:pt>
                <c:pt idx="496">
                  <c:v>41065.0</c:v>
                </c:pt>
                <c:pt idx="497">
                  <c:v>41067.0</c:v>
                </c:pt>
                <c:pt idx="498">
                  <c:v>41068.0</c:v>
                </c:pt>
                <c:pt idx="499">
                  <c:v>41071.0</c:v>
                </c:pt>
                <c:pt idx="500">
                  <c:v>41072.0</c:v>
                </c:pt>
                <c:pt idx="501">
                  <c:v>41073.0</c:v>
                </c:pt>
                <c:pt idx="502">
                  <c:v>41074.0</c:v>
                </c:pt>
                <c:pt idx="503">
                  <c:v>41075.0</c:v>
                </c:pt>
                <c:pt idx="504">
                  <c:v>41078.0</c:v>
                </c:pt>
                <c:pt idx="505">
                  <c:v>41079.0</c:v>
                </c:pt>
                <c:pt idx="506">
                  <c:v>41080.0</c:v>
                </c:pt>
                <c:pt idx="507">
                  <c:v>41081.0</c:v>
                </c:pt>
                <c:pt idx="508">
                  <c:v>41082.0</c:v>
                </c:pt>
                <c:pt idx="509">
                  <c:v>41085.0</c:v>
                </c:pt>
                <c:pt idx="510">
                  <c:v>41086.0</c:v>
                </c:pt>
                <c:pt idx="511">
                  <c:v>41087.0</c:v>
                </c:pt>
                <c:pt idx="512">
                  <c:v>41088.0</c:v>
                </c:pt>
                <c:pt idx="513">
                  <c:v>41089.0</c:v>
                </c:pt>
                <c:pt idx="514">
                  <c:v>41092.0</c:v>
                </c:pt>
                <c:pt idx="515">
                  <c:v>41093.0</c:v>
                </c:pt>
                <c:pt idx="516">
                  <c:v>41094.0</c:v>
                </c:pt>
                <c:pt idx="517">
                  <c:v>41095.0</c:v>
                </c:pt>
                <c:pt idx="518">
                  <c:v>41096.0</c:v>
                </c:pt>
                <c:pt idx="519">
                  <c:v>41099.0</c:v>
                </c:pt>
                <c:pt idx="520">
                  <c:v>41100.0</c:v>
                </c:pt>
                <c:pt idx="521">
                  <c:v>41101.0</c:v>
                </c:pt>
                <c:pt idx="522">
                  <c:v>41102.0</c:v>
                </c:pt>
                <c:pt idx="523">
                  <c:v>41103.0</c:v>
                </c:pt>
                <c:pt idx="524">
                  <c:v>41106.0</c:v>
                </c:pt>
                <c:pt idx="525">
                  <c:v>41107.0</c:v>
                </c:pt>
                <c:pt idx="526">
                  <c:v>41108.0</c:v>
                </c:pt>
                <c:pt idx="527">
                  <c:v>41109.0</c:v>
                </c:pt>
                <c:pt idx="528">
                  <c:v>41110.0</c:v>
                </c:pt>
                <c:pt idx="529">
                  <c:v>41113.0</c:v>
                </c:pt>
                <c:pt idx="530">
                  <c:v>41114.0</c:v>
                </c:pt>
                <c:pt idx="531">
                  <c:v>41115.0</c:v>
                </c:pt>
                <c:pt idx="532">
                  <c:v>41116.0</c:v>
                </c:pt>
                <c:pt idx="533">
                  <c:v>41117.0</c:v>
                </c:pt>
                <c:pt idx="534">
                  <c:v>41120.0</c:v>
                </c:pt>
                <c:pt idx="535">
                  <c:v>41121.0</c:v>
                </c:pt>
                <c:pt idx="536">
                  <c:v>41122.0</c:v>
                </c:pt>
                <c:pt idx="537">
                  <c:v>41123.0</c:v>
                </c:pt>
                <c:pt idx="538">
                  <c:v>41124.0</c:v>
                </c:pt>
                <c:pt idx="539">
                  <c:v>41127.0</c:v>
                </c:pt>
                <c:pt idx="540">
                  <c:v>41128.0</c:v>
                </c:pt>
                <c:pt idx="541">
                  <c:v>41129.0</c:v>
                </c:pt>
                <c:pt idx="542">
                  <c:v>41130.0</c:v>
                </c:pt>
                <c:pt idx="543">
                  <c:v>41131.0</c:v>
                </c:pt>
                <c:pt idx="544">
                  <c:v>41134.0</c:v>
                </c:pt>
                <c:pt idx="545">
                  <c:v>41135.0</c:v>
                </c:pt>
                <c:pt idx="546">
                  <c:v>41137.0</c:v>
                </c:pt>
                <c:pt idx="547">
                  <c:v>41138.0</c:v>
                </c:pt>
                <c:pt idx="548">
                  <c:v>41141.0</c:v>
                </c:pt>
                <c:pt idx="549">
                  <c:v>41142.0</c:v>
                </c:pt>
                <c:pt idx="550">
                  <c:v>41143.0</c:v>
                </c:pt>
                <c:pt idx="551">
                  <c:v>41144.0</c:v>
                </c:pt>
                <c:pt idx="552">
                  <c:v>41145.0</c:v>
                </c:pt>
                <c:pt idx="553">
                  <c:v>41148.0</c:v>
                </c:pt>
                <c:pt idx="554">
                  <c:v>41149.0</c:v>
                </c:pt>
                <c:pt idx="555">
                  <c:v>41150.0</c:v>
                </c:pt>
                <c:pt idx="556">
                  <c:v>41151.0</c:v>
                </c:pt>
                <c:pt idx="557">
                  <c:v>41152.0</c:v>
                </c:pt>
                <c:pt idx="558">
                  <c:v>41155.0</c:v>
                </c:pt>
                <c:pt idx="559">
                  <c:v>41156.0</c:v>
                </c:pt>
                <c:pt idx="560">
                  <c:v>41157.0</c:v>
                </c:pt>
                <c:pt idx="561">
                  <c:v>41158.0</c:v>
                </c:pt>
                <c:pt idx="562">
                  <c:v>41159.0</c:v>
                </c:pt>
                <c:pt idx="563">
                  <c:v>41162.0</c:v>
                </c:pt>
                <c:pt idx="564">
                  <c:v>41163.0</c:v>
                </c:pt>
                <c:pt idx="565">
                  <c:v>41164.0</c:v>
                </c:pt>
                <c:pt idx="566">
                  <c:v>41165.0</c:v>
                </c:pt>
                <c:pt idx="567">
                  <c:v>41166.0</c:v>
                </c:pt>
                <c:pt idx="568">
                  <c:v>41169.0</c:v>
                </c:pt>
                <c:pt idx="569">
                  <c:v>41170.0</c:v>
                </c:pt>
                <c:pt idx="570">
                  <c:v>41171.0</c:v>
                </c:pt>
                <c:pt idx="571">
                  <c:v>41172.0</c:v>
                </c:pt>
                <c:pt idx="572">
                  <c:v>41173.0</c:v>
                </c:pt>
                <c:pt idx="573">
                  <c:v>41176.0</c:v>
                </c:pt>
                <c:pt idx="574">
                  <c:v>41177.0</c:v>
                </c:pt>
                <c:pt idx="575">
                  <c:v>41178.0</c:v>
                </c:pt>
                <c:pt idx="576">
                  <c:v>41179.0</c:v>
                </c:pt>
                <c:pt idx="577">
                  <c:v>41180.0</c:v>
                </c:pt>
                <c:pt idx="578">
                  <c:v>41184.0</c:v>
                </c:pt>
                <c:pt idx="579">
                  <c:v>41186.0</c:v>
                </c:pt>
                <c:pt idx="580">
                  <c:v>41187.0</c:v>
                </c:pt>
                <c:pt idx="581">
                  <c:v>41190.0</c:v>
                </c:pt>
                <c:pt idx="582">
                  <c:v>41191.0</c:v>
                </c:pt>
                <c:pt idx="583">
                  <c:v>41192.0</c:v>
                </c:pt>
                <c:pt idx="584">
                  <c:v>41193.0</c:v>
                </c:pt>
                <c:pt idx="585">
                  <c:v>41194.0</c:v>
                </c:pt>
                <c:pt idx="586">
                  <c:v>41197.0</c:v>
                </c:pt>
                <c:pt idx="587">
                  <c:v>41198.0</c:v>
                </c:pt>
                <c:pt idx="588">
                  <c:v>41199.0</c:v>
                </c:pt>
                <c:pt idx="589">
                  <c:v>41200.0</c:v>
                </c:pt>
                <c:pt idx="590">
                  <c:v>41201.0</c:v>
                </c:pt>
                <c:pt idx="591">
                  <c:v>41204.0</c:v>
                </c:pt>
                <c:pt idx="592">
                  <c:v>41205.0</c:v>
                </c:pt>
                <c:pt idx="593">
                  <c:v>41206.0</c:v>
                </c:pt>
                <c:pt idx="594">
                  <c:v>41207.0</c:v>
                </c:pt>
                <c:pt idx="595">
                  <c:v>41208.0</c:v>
                </c:pt>
                <c:pt idx="596">
                  <c:v>41211.0</c:v>
                </c:pt>
                <c:pt idx="597">
                  <c:v>41212.0</c:v>
                </c:pt>
                <c:pt idx="598">
                  <c:v>41213.0</c:v>
                </c:pt>
                <c:pt idx="599">
                  <c:v>41214.0</c:v>
                </c:pt>
                <c:pt idx="600">
                  <c:v>41215.0</c:v>
                </c:pt>
                <c:pt idx="601">
                  <c:v>41218.0</c:v>
                </c:pt>
                <c:pt idx="602">
                  <c:v>41219.0</c:v>
                </c:pt>
                <c:pt idx="603">
                  <c:v>41220.0</c:v>
                </c:pt>
                <c:pt idx="604">
                  <c:v>41221.0</c:v>
                </c:pt>
                <c:pt idx="605">
                  <c:v>41222.0</c:v>
                </c:pt>
                <c:pt idx="606">
                  <c:v>41225.0</c:v>
                </c:pt>
                <c:pt idx="607">
                  <c:v>41226.0</c:v>
                </c:pt>
                <c:pt idx="608">
                  <c:v>41227.0</c:v>
                </c:pt>
                <c:pt idx="609">
                  <c:v>41228.0</c:v>
                </c:pt>
                <c:pt idx="610">
                  <c:v>41229.0</c:v>
                </c:pt>
                <c:pt idx="611">
                  <c:v>41232.0</c:v>
                </c:pt>
                <c:pt idx="612">
                  <c:v>41233.0</c:v>
                </c:pt>
                <c:pt idx="613">
                  <c:v>41234.0</c:v>
                </c:pt>
                <c:pt idx="614">
                  <c:v>41235.0</c:v>
                </c:pt>
                <c:pt idx="615">
                  <c:v>41236.0</c:v>
                </c:pt>
                <c:pt idx="616">
                  <c:v>41239.0</c:v>
                </c:pt>
                <c:pt idx="617">
                  <c:v>41240.0</c:v>
                </c:pt>
                <c:pt idx="618">
                  <c:v>41241.0</c:v>
                </c:pt>
                <c:pt idx="619">
                  <c:v>41242.0</c:v>
                </c:pt>
                <c:pt idx="620">
                  <c:v>41243.0</c:v>
                </c:pt>
                <c:pt idx="621">
                  <c:v>41246.0</c:v>
                </c:pt>
                <c:pt idx="622">
                  <c:v>41247.0</c:v>
                </c:pt>
                <c:pt idx="623">
                  <c:v>41248.0</c:v>
                </c:pt>
                <c:pt idx="624">
                  <c:v>41249.0</c:v>
                </c:pt>
                <c:pt idx="625">
                  <c:v>41250.0</c:v>
                </c:pt>
                <c:pt idx="626">
                  <c:v>41253.0</c:v>
                </c:pt>
                <c:pt idx="627">
                  <c:v>41254.0</c:v>
                </c:pt>
                <c:pt idx="628">
                  <c:v>41255.0</c:v>
                </c:pt>
                <c:pt idx="629">
                  <c:v>41256.0</c:v>
                </c:pt>
                <c:pt idx="630">
                  <c:v>41257.0</c:v>
                </c:pt>
                <c:pt idx="631">
                  <c:v>41260.0</c:v>
                </c:pt>
                <c:pt idx="632">
                  <c:v>41261.0</c:v>
                </c:pt>
                <c:pt idx="633">
                  <c:v>41263.0</c:v>
                </c:pt>
                <c:pt idx="634">
                  <c:v>41264.0</c:v>
                </c:pt>
                <c:pt idx="635">
                  <c:v>41267.0</c:v>
                </c:pt>
                <c:pt idx="636">
                  <c:v>41269.0</c:v>
                </c:pt>
                <c:pt idx="637">
                  <c:v>41270.0</c:v>
                </c:pt>
                <c:pt idx="638">
                  <c:v>41271.0</c:v>
                </c:pt>
                <c:pt idx="639">
                  <c:v>41276.0</c:v>
                </c:pt>
                <c:pt idx="640">
                  <c:v>41277.0</c:v>
                </c:pt>
                <c:pt idx="641">
                  <c:v>41278.0</c:v>
                </c:pt>
                <c:pt idx="642">
                  <c:v>41281.0</c:v>
                </c:pt>
                <c:pt idx="643">
                  <c:v>41282.0</c:v>
                </c:pt>
                <c:pt idx="644">
                  <c:v>41283.0</c:v>
                </c:pt>
                <c:pt idx="645">
                  <c:v>41284.0</c:v>
                </c:pt>
                <c:pt idx="646">
                  <c:v>41285.0</c:v>
                </c:pt>
                <c:pt idx="647">
                  <c:v>41288.0</c:v>
                </c:pt>
                <c:pt idx="648">
                  <c:v>41289.0</c:v>
                </c:pt>
                <c:pt idx="649">
                  <c:v>41290.0</c:v>
                </c:pt>
                <c:pt idx="650">
                  <c:v>41291.0</c:v>
                </c:pt>
                <c:pt idx="651">
                  <c:v>41292.0</c:v>
                </c:pt>
                <c:pt idx="652">
                  <c:v>41295.0</c:v>
                </c:pt>
                <c:pt idx="653">
                  <c:v>41296.0</c:v>
                </c:pt>
                <c:pt idx="654">
                  <c:v>41297.0</c:v>
                </c:pt>
                <c:pt idx="655">
                  <c:v>41298.0</c:v>
                </c:pt>
                <c:pt idx="656">
                  <c:v>41299.0</c:v>
                </c:pt>
                <c:pt idx="657">
                  <c:v>41302.0</c:v>
                </c:pt>
                <c:pt idx="658">
                  <c:v>41303.0</c:v>
                </c:pt>
                <c:pt idx="659">
                  <c:v>41304.0</c:v>
                </c:pt>
                <c:pt idx="660">
                  <c:v>41305.0</c:v>
                </c:pt>
                <c:pt idx="661">
                  <c:v>41306.0</c:v>
                </c:pt>
                <c:pt idx="662">
                  <c:v>41309.0</c:v>
                </c:pt>
                <c:pt idx="663">
                  <c:v>41310.0</c:v>
                </c:pt>
                <c:pt idx="664">
                  <c:v>41311.0</c:v>
                </c:pt>
                <c:pt idx="665">
                  <c:v>41312.0</c:v>
                </c:pt>
                <c:pt idx="666">
                  <c:v>41313.0</c:v>
                </c:pt>
                <c:pt idx="667">
                  <c:v>41317.0</c:v>
                </c:pt>
                <c:pt idx="668">
                  <c:v>41318.0</c:v>
                </c:pt>
                <c:pt idx="669">
                  <c:v>41319.0</c:v>
                </c:pt>
                <c:pt idx="670">
                  <c:v>41320.0</c:v>
                </c:pt>
                <c:pt idx="671">
                  <c:v>41323.0</c:v>
                </c:pt>
                <c:pt idx="672">
                  <c:v>41324.0</c:v>
                </c:pt>
                <c:pt idx="673">
                  <c:v>41325.0</c:v>
                </c:pt>
                <c:pt idx="674">
                  <c:v>41326.0</c:v>
                </c:pt>
                <c:pt idx="675">
                  <c:v>41327.0</c:v>
                </c:pt>
                <c:pt idx="676">
                  <c:v>41330.0</c:v>
                </c:pt>
                <c:pt idx="677">
                  <c:v>41331.0</c:v>
                </c:pt>
                <c:pt idx="678">
                  <c:v>41332.0</c:v>
                </c:pt>
                <c:pt idx="679">
                  <c:v>41333.0</c:v>
                </c:pt>
                <c:pt idx="680">
                  <c:v>41337.0</c:v>
                </c:pt>
                <c:pt idx="681">
                  <c:v>41338.0</c:v>
                </c:pt>
                <c:pt idx="682">
                  <c:v>41339.0</c:v>
                </c:pt>
                <c:pt idx="683">
                  <c:v>41340.0</c:v>
                </c:pt>
                <c:pt idx="684">
                  <c:v>41341.0</c:v>
                </c:pt>
                <c:pt idx="685">
                  <c:v>41344.0</c:v>
                </c:pt>
                <c:pt idx="686">
                  <c:v>41345.0</c:v>
                </c:pt>
                <c:pt idx="687">
                  <c:v>41346.0</c:v>
                </c:pt>
                <c:pt idx="688">
                  <c:v>41347.0</c:v>
                </c:pt>
                <c:pt idx="689">
                  <c:v>41348.0</c:v>
                </c:pt>
                <c:pt idx="690">
                  <c:v>41351.0</c:v>
                </c:pt>
                <c:pt idx="691">
                  <c:v>41352.0</c:v>
                </c:pt>
                <c:pt idx="692">
                  <c:v>41353.0</c:v>
                </c:pt>
                <c:pt idx="693">
                  <c:v>41354.0</c:v>
                </c:pt>
                <c:pt idx="694">
                  <c:v>41355.0</c:v>
                </c:pt>
                <c:pt idx="695">
                  <c:v>41358.0</c:v>
                </c:pt>
                <c:pt idx="696">
                  <c:v>41359.0</c:v>
                </c:pt>
                <c:pt idx="697">
                  <c:v>41360.0</c:v>
                </c:pt>
                <c:pt idx="698">
                  <c:v>41361.0</c:v>
                </c:pt>
                <c:pt idx="699">
                  <c:v>41362.0</c:v>
                </c:pt>
                <c:pt idx="700">
                  <c:v>41365.0</c:v>
                </c:pt>
                <c:pt idx="701">
                  <c:v>41366.0</c:v>
                </c:pt>
                <c:pt idx="702">
                  <c:v>41367.0</c:v>
                </c:pt>
                <c:pt idx="703">
                  <c:v>41368.0</c:v>
                </c:pt>
                <c:pt idx="704">
                  <c:v>41369.0</c:v>
                </c:pt>
                <c:pt idx="705">
                  <c:v>41372.0</c:v>
                </c:pt>
                <c:pt idx="706">
                  <c:v>41373.0</c:v>
                </c:pt>
                <c:pt idx="707">
                  <c:v>41374.0</c:v>
                </c:pt>
                <c:pt idx="708">
                  <c:v>41375.0</c:v>
                </c:pt>
                <c:pt idx="709">
                  <c:v>41376.0</c:v>
                </c:pt>
                <c:pt idx="710">
                  <c:v>41379.0</c:v>
                </c:pt>
                <c:pt idx="711">
                  <c:v>41380.0</c:v>
                </c:pt>
                <c:pt idx="712">
                  <c:v>41381.0</c:v>
                </c:pt>
                <c:pt idx="713">
                  <c:v>41382.0</c:v>
                </c:pt>
                <c:pt idx="714">
                  <c:v>41383.0</c:v>
                </c:pt>
                <c:pt idx="715">
                  <c:v>41386.0</c:v>
                </c:pt>
                <c:pt idx="716">
                  <c:v>41387.0</c:v>
                </c:pt>
                <c:pt idx="717">
                  <c:v>41388.0</c:v>
                </c:pt>
                <c:pt idx="718">
                  <c:v>41389.0</c:v>
                </c:pt>
                <c:pt idx="719">
                  <c:v>41390.0</c:v>
                </c:pt>
                <c:pt idx="720">
                  <c:v>41393.0</c:v>
                </c:pt>
                <c:pt idx="721">
                  <c:v>41394.0</c:v>
                </c:pt>
                <c:pt idx="722">
                  <c:v>41396.0</c:v>
                </c:pt>
                <c:pt idx="723">
                  <c:v>41397.0</c:v>
                </c:pt>
                <c:pt idx="724">
                  <c:v>41400.0</c:v>
                </c:pt>
                <c:pt idx="725">
                  <c:v>41401.0</c:v>
                </c:pt>
                <c:pt idx="726">
                  <c:v>41402.0</c:v>
                </c:pt>
                <c:pt idx="727">
                  <c:v>41403.0</c:v>
                </c:pt>
                <c:pt idx="728">
                  <c:v>41404.0</c:v>
                </c:pt>
                <c:pt idx="729">
                  <c:v>41407.0</c:v>
                </c:pt>
                <c:pt idx="730">
                  <c:v>41408.0</c:v>
                </c:pt>
                <c:pt idx="731">
                  <c:v>41409.0</c:v>
                </c:pt>
                <c:pt idx="732">
                  <c:v>41410.0</c:v>
                </c:pt>
                <c:pt idx="733">
                  <c:v>41414.0</c:v>
                </c:pt>
                <c:pt idx="734">
                  <c:v>41415.0</c:v>
                </c:pt>
                <c:pt idx="735">
                  <c:v>41416.0</c:v>
                </c:pt>
                <c:pt idx="736">
                  <c:v>41417.0</c:v>
                </c:pt>
                <c:pt idx="737">
                  <c:v>41418.0</c:v>
                </c:pt>
                <c:pt idx="738">
                  <c:v>41421.0</c:v>
                </c:pt>
                <c:pt idx="739">
                  <c:v>41422.0</c:v>
                </c:pt>
                <c:pt idx="740">
                  <c:v>41423.0</c:v>
                </c:pt>
                <c:pt idx="741">
                  <c:v>41424.0</c:v>
                </c:pt>
                <c:pt idx="742">
                  <c:v>41425.0</c:v>
                </c:pt>
                <c:pt idx="743">
                  <c:v>41428.0</c:v>
                </c:pt>
                <c:pt idx="744">
                  <c:v>41429.0</c:v>
                </c:pt>
                <c:pt idx="745">
                  <c:v>41430.0</c:v>
                </c:pt>
                <c:pt idx="746">
                  <c:v>41432.0</c:v>
                </c:pt>
                <c:pt idx="747">
                  <c:v>41435.0</c:v>
                </c:pt>
                <c:pt idx="748">
                  <c:v>41436.0</c:v>
                </c:pt>
              </c:numCache>
            </c:numRef>
          </c:cat>
          <c:val>
            <c:numRef>
              <c:f>data!$D$15:$D$763</c:f>
              <c:numCache>
                <c:formatCode>_-* #,##0_-;\-* #,##0_-;_-* "-"_-;_-@_-</c:formatCode>
                <c:ptCount val="749"/>
                <c:pt idx="0">
                  <c:v>10000.0</c:v>
                </c:pt>
                <c:pt idx="1">
                  <c:v>10000.0</c:v>
                </c:pt>
                <c:pt idx="2">
                  <c:v>10029.67359050445</c:v>
                </c:pt>
                <c:pt idx="3">
                  <c:v>9910.979228486647</c:v>
                </c:pt>
                <c:pt idx="4">
                  <c:v>9821.958456973294</c:v>
                </c:pt>
                <c:pt idx="5">
                  <c:v>9554.896142433234</c:v>
                </c:pt>
                <c:pt idx="6">
                  <c:v>9673.590504451038</c:v>
                </c:pt>
                <c:pt idx="7">
                  <c:v>9703.26409495549</c:v>
                </c:pt>
                <c:pt idx="8">
                  <c:v>9732.93768545994</c:v>
                </c:pt>
                <c:pt idx="9">
                  <c:v>9703.26409495549</c:v>
                </c:pt>
                <c:pt idx="10">
                  <c:v>9643.916913946587</c:v>
                </c:pt>
                <c:pt idx="11">
                  <c:v>9643.916913946587</c:v>
                </c:pt>
                <c:pt idx="12">
                  <c:v>9762.611275964391</c:v>
                </c:pt>
                <c:pt idx="13">
                  <c:v>9614.243323442137</c:v>
                </c:pt>
                <c:pt idx="14">
                  <c:v>9525.222551928784</c:v>
                </c:pt>
                <c:pt idx="15">
                  <c:v>9554.896142433234</c:v>
                </c:pt>
                <c:pt idx="16">
                  <c:v>9554.896142433234</c:v>
                </c:pt>
                <c:pt idx="17">
                  <c:v>9643.916913946587</c:v>
                </c:pt>
                <c:pt idx="18">
                  <c:v>9465.875370919881</c:v>
                </c:pt>
                <c:pt idx="19">
                  <c:v>9584.569732937685</c:v>
                </c:pt>
                <c:pt idx="20">
                  <c:v>9643.916913946587</c:v>
                </c:pt>
                <c:pt idx="21">
                  <c:v>9732.93768545994</c:v>
                </c:pt>
                <c:pt idx="22">
                  <c:v>9703.26409495549</c:v>
                </c:pt>
                <c:pt idx="23">
                  <c:v>9703.26409495549</c:v>
                </c:pt>
                <c:pt idx="24">
                  <c:v>9465.875370919881</c:v>
                </c:pt>
                <c:pt idx="25">
                  <c:v>9406.52818991098</c:v>
                </c:pt>
                <c:pt idx="26">
                  <c:v>9495.548961424332</c:v>
                </c:pt>
                <c:pt idx="27">
                  <c:v>9554.896142433234</c:v>
                </c:pt>
                <c:pt idx="28">
                  <c:v>9614.243323442137</c:v>
                </c:pt>
                <c:pt idx="29">
                  <c:v>9584.569732937685</c:v>
                </c:pt>
                <c:pt idx="30">
                  <c:v>9614.243323442137</c:v>
                </c:pt>
                <c:pt idx="31">
                  <c:v>9792.284866468842</c:v>
                </c:pt>
                <c:pt idx="32">
                  <c:v>9762.611275964391</c:v>
                </c:pt>
                <c:pt idx="33">
                  <c:v>9792.284866468842</c:v>
                </c:pt>
                <c:pt idx="34">
                  <c:v>9851.632047477745</c:v>
                </c:pt>
                <c:pt idx="35">
                  <c:v>9910.979228486647</c:v>
                </c:pt>
                <c:pt idx="36">
                  <c:v>9881.305637982196</c:v>
                </c:pt>
                <c:pt idx="37">
                  <c:v>10029.67359050445</c:v>
                </c:pt>
                <c:pt idx="38">
                  <c:v>10029.67359050445</c:v>
                </c:pt>
                <c:pt idx="39">
                  <c:v>10029.67359050445</c:v>
                </c:pt>
                <c:pt idx="40">
                  <c:v>10000.0</c:v>
                </c:pt>
                <c:pt idx="41">
                  <c:v>10000.0</c:v>
                </c:pt>
                <c:pt idx="42">
                  <c:v>9970.326409495548</c:v>
                </c:pt>
                <c:pt idx="43">
                  <c:v>10029.67359050445</c:v>
                </c:pt>
                <c:pt idx="44">
                  <c:v>9970.326409495548</c:v>
                </c:pt>
                <c:pt idx="45">
                  <c:v>9821.958456973294</c:v>
                </c:pt>
                <c:pt idx="46">
                  <c:v>9792.284866468842</c:v>
                </c:pt>
                <c:pt idx="47">
                  <c:v>9792.284866468842</c:v>
                </c:pt>
                <c:pt idx="48">
                  <c:v>9792.284866468842</c:v>
                </c:pt>
                <c:pt idx="49">
                  <c:v>9732.93768545994</c:v>
                </c:pt>
                <c:pt idx="50">
                  <c:v>9762.611275964391</c:v>
                </c:pt>
                <c:pt idx="51">
                  <c:v>9792.284866468842</c:v>
                </c:pt>
                <c:pt idx="52">
                  <c:v>9792.284866468842</c:v>
                </c:pt>
                <c:pt idx="53">
                  <c:v>9703.26409495549</c:v>
                </c:pt>
                <c:pt idx="54">
                  <c:v>9673.590504451038</c:v>
                </c:pt>
                <c:pt idx="55">
                  <c:v>9643.916913946587</c:v>
                </c:pt>
                <c:pt idx="56">
                  <c:v>9614.243323442137</c:v>
                </c:pt>
                <c:pt idx="57">
                  <c:v>9673.590504451038</c:v>
                </c:pt>
                <c:pt idx="58">
                  <c:v>9584.569732937685</c:v>
                </c:pt>
                <c:pt idx="59">
                  <c:v>9732.93768545994</c:v>
                </c:pt>
                <c:pt idx="60">
                  <c:v>9792.284866468842</c:v>
                </c:pt>
                <c:pt idx="61">
                  <c:v>9821.958456973294</c:v>
                </c:pt>
                <c:pt idx="62">
                  <c:v>9762.611275964391</c:v>
                </c:pt>
                <c:pt idx="63">
                  <c:v>9703.26409495549</c:v>
                </c:pt>
                <c:pt idx="64">
                  <c:v>9732.93768545994</c:v>
                </c:pt>
                <c:pt idx="65">
                  <c:v>9703.26409495549</c:v>
                </c:pt>
                <c:pt idx="66">
                  <c:v>9732.93768545994</c:v>
                </c:pt>
                <c:pt idx="67">
                  <c:v>9732.93768545994</c:v>
                </c:pt>
                <c:pt idx="68">
                  <c:v>9732.93768545994</c:v>
                </c:pt>
                <c:pt idx="69">
                  <c:v>9732.93768545994</c:v>
                </c:pt>
                <c:pt idx="70">
                  <c:v>9851.632047477745</c:v>
                </c:pt>
                <c:pt idx="71">
                  <c:v>9851.632047477745</c:v>
                </c:pt>
                <c:pt idx="72">
                  <c:v>9792.284866468842</c:v>
                </c:pt>
                <c:pt idx="73">
                  <c:v>9792.284866468842</c:v>
                </c:pt>
                <c:pt idx="74">
                  <c:v>9881.305637982196</c:v>
                </c:pt>
                <c:pt idx="75">
                  <c:v>9970.326409495548</c:v>
                </c:pt>
                <c:pt idx="76">
                  <c:v>10089.02077151335</c:v>
                </c:pt>
                <c:pt idx="77">
                  <c:v>10178.04154302671</c:v>
                </c:pt>
                <c:pt idx="78">
                  <c:v>10267.06231454006</c:v>
                </c:pt>
                <c:pt idx="79">
                  <c:v>10326.40949554896</c:v>
                </c:pt>
                <c:pt idx="80">
                  <c:v>10356.08308605341</c:v>
                </c:pt>
                <c:pt idx="81">
                  <c:v>10504.45103857567</c:v>
                </c:pt>
                <c:pt idx="82">
                  <c:v>10445.10385756677</c:v>
                </c:pt>
                <c:pt idx="83">
                  <c:v>10534.12462908012</c:v>
                </c:pt>
                <c:pt idx="84">
                  <c:v>10534.12462908012</c:v>
                </c:pt>
                <c:pt idx="85">
                  <c:v>10356.08308605341</c:v>
                </c:pt>
                <c:pt idx="86">
                  <c:v>10445.10385756677</c:v>
                </c:pt>
                <c:pt idx="87">
                  <c:v>10504.45103857567</c:v>
                </c:pt>
                <c:pt idx="88">
                  <c:v>10445.10385756677</c:v>
                </c:pt>
                <c:pt idx="89">
                  <c:v>10237.38872403561</c:v>
                </c:pt>
                <c:pt idx="90">
                  <c:v>10118.6943620178</c:v>
                </c:pt>
                <c:pt idx="91">
                  <c:v>10237.38872403561</c:v>
                </c:pt>
                <c:pt idx="92">
                  <c:v>10148.36795252225</c:v>
                </c:pt>
                <c:pt idx="93">
                  <c:v>10385.75667655786</c:v>
                </c:pt>
                <c:pt idx="94">
                  <c:v>10385.75667655786</c:v>
                </c:pt>
                <c:pt idx="95">
                  <c:v>10296.73590504451</c:v>
                </c:pt>
                <c:pt idx="96">
                  <c:v>10237.38872403561</c:v>
                </c:pt>
                <c:pt idx="97">
                  <c:v>10207.71513353116</c:v>
                </c:pt>
                <c:pt idx="98">
                  <c:v>10118.6943620178</c:v>
                </c:pt>
                <c:pt idx="99">
                  <c:v>10118.6943620178</c:v>
                </c:pt>
                <c:pt idx="100">
                  <c:v>10237.38872403561</c:v>
                </c:pt>
                <c:pt idx="101">
                  <c:v>10237.38872403561</c:v>
                </c:pt>
                <c:pt idx="102">
                  <c:v>10207.71513353116</c:v>
                </c:pt>
                <c:pt idx="103">
                  <c:v>10267.06231454006</c:v>
                </c:pt>
                <c:pt idx="104">
                  <c:v>10237.38872403561</c:v>
                </c:pt>
                <c:pt idx="105">
                  <c:v>10356.08308605341</c:v>
                </c:pt>
                <c:pt idx="106">
                  <c:v>10356.08308605341</c:v>
                </c:pt>
                <c:pt idx="107">
                  <c:v>10000.0</c:v>
                </c:pt>
                <c:pt idx="108">
                  <c:v>10267.06231454006</c:v>
                </c:pt>
                <c:pt idx="109">
                  <c:v>10385.75667655786</c:v>
                </c:pt>
                <c:pt idx="110">
                  <c:v>10296.73590504451</c:v>
                </c:pt>
                <c:pt idx="111">
                  <c:v>10267.06231454006</c:v>
                </c:pt>
                <c:pt idx="112">
                  <c:v>10118.6943620178</c:v>
                </c:pt>
                <c:pt idx="113">
                  <c:v>10178.04154302671</c:v>
                </c:pt>
                <c:pt idx="114">
                  <c:v>10178.04154302671</c:v>
                </c:pt>
                <c:pt idx="115">
                  <c:v>10178.04154302671</c:v>
                </c:pt>
                <c:pt idx="116">
                  <c:v>10148.36795252225</c:v>
                </c:pt>
                <c:pt idx="117">
                  <c:v>10178.04154302671</c:v>
                </c:pt>
                <c:pt idx="118">
                  <c:v>10178.04154302671</c:v>
                </c:pt>
                <c:pt idx="119">
                  <c:v>10207.71513353116</c:v>
                </c:pt>
                <c:pt idx="120">
                  <c:v>10148.36795252225</c:v>
                </c:pt>
                <c:pt idx="121">
                  <c:v>10178.04154302671</c:v>
                </c:pt>
                <c:pt idx="122">
                  <c:v>10207.71513353116</c:v>
                </c:pt>
                <c:pt idx="123">
                  <c:v>10207.71513353116</c:v>
                </c:pt>
                <c:pt idx="124">
                  <c:v>10207.71513353116</c:v>
                </c:pt>
                <c:pt idx="125">
                  <c:v>10474.77744807122</c:v>
                </c:pt>
                <c:pt idx="126">
                  <c:v>10326.40949554896</c:v>
                </c:pt>
                <c:pt idx="127">
                  <c:v>10415.43026706231</c:v>
                </c:pt>
                <c:pt idx="128">
                  <c:v>10356.08308605341</c:v>
                </c:pt>
                <c:pt idx="129">
                  <c:v>10356.08308605341</c:v>
                </c:pt>
                <c:pt idx="130">
                  <c:v>10415.43026706231</c:v>
                </c:pt>
                <c:pt idx="131">
                  <c:v>10415.43026706231</c:v>
                </c:pt>
                <c:pt idx="132">
                  <c:v>10474.77744807122</c:v>
                </c:pt>
                <c:pt idx="133">
                  <c:v>10474.77744807122</c:v>
                </c:pt>
                <c:pt idx="134">
                  <c:v>10445.10385756677</c:v>
                </c:pt>
                <c:pt idx="135">
                  <c:v>10504.45103857567</c:v>
                </c:pt>
                <c:pt idx="136">
                  <c:v>10534.12462908012</c:v>
                </c:pt>
                <c:pt idx="137">
                  <c:v>10593.47181008902</c:v>
                </c:pt>
                <c:pt idx="138">
                  <c:v>10623.14540059347</c:v>
                </c:pt>
                <c:pt idx="139">
                  <c:v>10682.49258160237</c:v>
                </c:pt>
                <c:pt idx="140">
                  <c:v>10712.16617210682</c:v>
                </c:pt>
                <c:pt idx="141">
                  <c:v>10237.38872403561</c:v>
                </c:pt>
                <c:pt idx="142">
                  <c:v>10296.73590504451</c:v>
                </c:pt>
                <c:pt idx="143">
                  <c:v>10237.38872403561</c:v>
                </c:pt>
                <c:pt idx="144">
                  <c:v>10237.38872403561</c:v>
                </c:pt>
                <c:pt idx="145">
                  <c:v>10237.38872403561</c:v>
                </c:pt>
                <c:pt idx="146">
                  <c:v>10207.71513353116</c:v>
                </c:pt>
                <c:pt idx="147">
                  <c:v>10148.36795252225</c:v>
                </c:pt>
                <c:pt idx="148">
                  <c:v>10118.6943620178</c:v>
                </c:pt>
                <c:pt idx="149">
                  <c:v>10059.3471810089</c:v>
                </c:pt>
                <c:pt idx="150">
                  <c:v>10029.67359050445</c:v>
                </c:pt>
                <c:pt idx="151">
                  <c:v>9910.979228486647</c:v>
                </c:pt>
                <c:pt idx="152">
                  <c:v>9881.305637982196</c:v>
                </c:pt>
                <c:pt idx="153">
                  <c:v>9910.979228486647</c:v>
                </c:pt>
                <c:pt idx="154">
                  <c:v>9881.305637982196</c:v>
                </c:pt>
                <c:pt idx="155">
                  <c:v>9970.326409495548</c:v>
                </c:pt>
                <c:pt idx="156">
                  <c:v>10000.0</c:v>
                </c:pt>
                <c:pt idx="157">
                  <c:v>9910.979228486647</c:v>
                </c:pt>
                <c:pt idx="158">
                  <c:v>9970.326409495548</c:v>
                </c:pt>
                <c:pt idx="159">
                  <c:v>9970.326409495548</c:v>
                </c:pt>
                <c:pt idx="160">
                  <c:v>9970.326409495548</c:v>
                </c:pt>
                <c:pt idx="161">
                  <c:v>9940.652818991099</c:v>
                </c:pt>
                <c:pt idx="162">
                  <c:v>9881.305637982196</c:v>
                </c:pt>
                <c:pt idx="163">
                  <c:v>9762.611275964391</c:v>
                </c:pt>
                <c:pt idx="164">
                  <c:v>9732.93768545994</c:v>
                </c:pt>
                <c:pt idx="165">
                  <c:v>9792.284866468842</c:v>
                </c:pt>
                <c:pt idx="166">
                  <c:v>9792.284866468842</c:v>
                </c:pt>
                <c:pt idx="167">
                  <c:v>9732.93768545994</c:v>
                </c:pt>
                <c:pt idx="168">
                  <c:v>9584.569732937685</c:v>
                </c:pt>
                <c:pt idx="169">
                  <c:v>9643.916913946587</c:v>
                </c:pt>
                <c:pt idx="170">
                  <c:v>9584.569732937685</c:v>
                </c:pt>
                <c:pt idx="171">
                  <c:v>9406.52818991098</c:v>
                </c:pt>
                <c:pt idx="172">
                  <c:v>9495.548961424332</c:v>
                </c:pt>
                <c:pt idx="173">
                  <c:v>9317.507418397626</c:v>
                </c:pt>
                <c:pt idx="174">
                  <c:v>9317.507418397626</c:v>
                </c:pt>
                <c:pt idx="175">
                  <c:v>9287.833827893175</c:v>
                </c:pt>
                <c:pt idx="176">
                  <c:v>9258.160237388723</c:v>
                </c:pt>
                <c:pt idx="177">
                  <c:v>9347.181008902076</c:v>
                </c:pt>
                <c:pt idx="178">
                  <c:v>9643.916913946587</c:v>
                </c:pt>
                <c:pt idx="179">
                  <c:v>9792.284866468842</c:v>
                </c:pt>
                <c:pt idx="180">
                  <c:v>9673.590504451038</c:v>
                </c:pt>
                <c:pt idx="181">
                  <c:v>9584.569732937685</c:v>
                </c:pt>
                <c:pt idx="182">
                  <c:v>9525.222551928784</c:v>
                </c:pt>
                <c:pt idx="183">
                  <c:v>9762.611275964391</c:v>
                </c:pt>
                <c:pt idx="184">
                  <c:v>9614.243323442137</c:v>
                </c:pt>
                <c:pt idx="185">
                  <c:v>9703.26409495549</c:v>
                </c:pt>
                <c:pt idx="186">
                  <c:v>9851.632047477745</c:v>
                </c:pt>
                <c:pt idx="187">
                  <c:v>9703.26409495549</c:v>
                </c:pt>
                <c:pt idx="188">
                  <c:v>9525.222551928784</c:v>
                </c:pt>
                <c:pt idx="189">
                  <c:v>9525.222551928784</c:v>
                </c:pt>
                <c:pt idx="190">
                  <c:v>9317.507418397626</c:v>
                </c:pt>
                <c:pt idx="191">
                  <c:v>9495.548961424332</c:v>
                </c:pt>
                <c:pt idx="192">
                  <c:v>9495.548961424332</c:v>
                </c:pt>
                <c:pt idx="193">
                  <c:v>9376.854599406528</c:v>
                </c:pt>
                <c:pt idx="194">
                  <c:v>9525.222551928784</c:v>
                </c:pt>
                <c:pt idx="195">
                  <c:v>9406.52818991098</c:v>
                </c:pt>
                <c:pt idx="196">
                  <c:v>9436.20178041543</c:v>
                </c:pt>
                <c:pt idx="197">
                  <c:v>9436.20178041543</c:v>
                </c:pt>
                <c:pt idx="198">
                  <c:v>9525.222551928784</c:v>
                </c:pt>
                <c:pt idx="199">
                  <c:v>9554.896142433234</c:v>
                </c:pt>
                <c:pt idx="200">
                  <c:v>9525.222551928784</c:v>
                </c:pt>
                <c:pt idx="201">
                  <c:v>9554.896142433234</c:v>
                </c:pt>
                <c:pt idx="202">
                  <c:v>9703.26409495549</c:v>
                </c:pt>
                <c:pt idx="203">
                  <c:v>9821.958456973294</c:v>
                </c:pt>
                <c:pt idx="204">
                  <c:v>9792.284866468842</c:v>
                </c:pt>
                <c:pt idx="205">
                  <c:v>9851.632047477745</c:v>
                </c:pt>
                <c:pt idx="206">
                  <c:v>9732.93768545994</c:v>
                </c:pt>
                <c:pt idx="207">
                  <c:v>9614.243323442137</c:v>
                </c:pt>
                <c:pt idx="208">
                  <c:v>9525.222551928784</c:v>
                </c:pt>
                <c:pt idx="209">
                  <c:v>9436.20178041543</c:v>
                </c:pt>
                <c:pt idx="210">
                  <c:v>9465.875370919881</c:v>
                </c:pt>
                <c:pt idx="211">
                  <c:v>9436.20178041543</c:v>
                </c:pt>
                <c:pt idx="212">
                  <c:v>9436.20178041543</c:v>
                </c:pt>
                <c:pt idx="213">
                  <c:v>9376.854599406528</c:v>
                </c:pt>
                <c:pt idx="214">
                  <c:v>9406.52818991098</c:v>
                </c:pt>
                <c:pt idx="215">
                  <c:v>9347.181008902076</c:v>
                </c:pt>
                <c:pt idx="216">
                  <c:v>9436.20178041543</c:v>
                </c:pt>
                <c:pt idx="217">
                  <c:v>9465.875370919881</c:v>
                </c:pt>
                <c:pt idx="218">
                  <c:v>9406.52818991098</c:v>
                </c:pt>
                <c:pt idx="219">
                  <c:v>9495.548961424332</c:v>
                </c:pt>
                <c:pt idx="220">
                  <c:v>9525.222551928784</c:v>
                </c:pt>
                <c:pt idx="221">
                  <c:v>9673.590504451038</c:v>
                </c:pt>
                <c:pt idx="222">
                  <c:v>9584.569732937685</c:v>
                </c:pt>
                <c:pt idx="223">
                  <c:v>9643.916913946587</c:v>
                </c:pt>
                <c:pt idx="224">
                  <c:v>9703.26409495549</c:v>
                </c:pt>
                <c:pt idx="225">
                  <c:v>9792.284866468842</c:v>
                </c:pt>
                <c:pt idx="226">
                  <c:v>9851.632047477745</c:v>
                </c:pt>
                <c:pt idx="227">
                  <c:v>10029.67359050445</c:v>
                </c:pt>
                <c:pt idx="228">
                  <c:v>9821.958456973294</c:v>
                </c:pt>
                <c:pt idx="229">
                  <c:v>9643.916913946587</c:v>
                </c:pt>
                <c:pt idx="230">
                  <c:v>9554.896142433234</c:v>
                </c:pt>
                <c:pt idx="231">
                  <c:v>9614.243323442137</c:v>
                </c:pt>
                <c:pt idx="232">
                  <c:v>9732.93768545994</c:v>
                </c:pt>
                <c:pt idx="233">
                  <c:v>9703.26409495549</c:v>
                </c:pt>
                <c:pt idx="234">
                  <c:v>9792.284866468842</c:v>
                </c:pt>
                <c:pt idx="235">
                  <c:v>9792.284866468842</c:v>
                </c:pt>
                <c:pt idx="236">
                  <c:v>9940.652818991099</c:v>
                </c:pt>
                <c:pt idx="237">
                  <c:v>9970.326409495548</c:v>
                </c:pt>
                <c:pt idx="238">
                  <c:v>9732.93768545994</c:v>
                </c:pt>
                <c:pt idx="239">
                  <c:v>9643.916913946587</c:v>
                </c:pt>
                <c:pt idx="240">
                  <c:v>9584.569732937685</c:v>
                </c:pt>
                <c:pt idx="241">
                  <c:v>9554.896142433234</c:v>
                </c:pt>
                <c:pt idx="242">
                  <c:v>9495.548961424332</c:v>
                </c:pt>
                <c:pt idx="243">
                  <c:v>9495.548961424332</c:v>
                </c:pt>
                <c:pt idx="244">
                  <c:v>9495.548961424332</c:v>
                </c:pt>
                <c:pt idx="245">
                  <c:v>9436.20178041543</c:v>
                </c:pt>
                <c:pt idx="246">
                  <c:v>9465.875370919881</c:v>
                </c:pt>
                <c:pt idx="247">
                  <c:v>9495.548961424332</c:v>
                </c:pt>
                <c:pt idx="248">
                  <c:v>9347.181008902076</c:v>
                </c:pt>
                <c:pt idx="249">
                  <c:v>9228.486646884274</c:v>
                </c:pt>
                <c:pt idx="250">
                  <c:v>9050.445103857568</c:v>
                </c:pt>
                <c:pt idx="251">
                  <c:v>9109.79228486647</c:v>
                </c:pt>
                <c:pt idx="252">
                  <c:v>9050.445103857568</c:v>
                </c:pt>
                <c:pt idx="253">
                  <c:v>9109.79228486647</c:v>
                </c:pt>
                <c:pt idx="254">
                  <c:v>9080.118694362018</c:v>
                </c:pt>
                <c:pt idx="255">
                  <c:v>9139.465875370921</c:v>
                </c:pt>
                <c:pt idx="256">
                  <c:v>9169.13946587537</c:v>
                </c:pt>
                <c:pt idx="257">
                  <c:v>9287.833827893175</c:v>
                </c:pt>
                <c:pt idx="258">
                  <c:v>9406.52818991098</c:v>
                </c:pt>
                <c:pt idx="259">
                  <c:v>9347.181008902076</c:v>
                </c:pt>
                <c:pt idx="260">
                  <c:v>9495.548961424332</c:v>
                </c:pt>
                <c:pt idx="261">
                  <c:v>9287.833827893175</c:v>
                </c:pt>
                <c:pt idx="262">
                  <c:v>9436.20178041543</c:v>
                </c:pt>
                <c:pt idx="263">
                  <c:v>9465.875370919881</c:v>
                </c:pt>
                <c:pt idx="264">
                  <c:v>9584.569732937685</c:v>
                </c:pt>
                <c:pt idx="265">
                  <c:v>9554.896142433234</c:v>
                </c:pt>
                <c:pt idx="266">
                  <c:v>9584.569732937685</c:v>
                </c:pt>
                <c:pt idx="267">
                  <c:v>9525.222551928784</c:v>
                </c:pt>
                <c:pt idx="268">
                  <c:v>9465.875370919881</c:v>
                </c:pt>
                <c:pt idx="269">
                  <c:v>9169.13946587537</c:v>
                </c:pt>
                <c:pt idx="270">
                  <c:v>8872.40356083086</c:v>
                </c:pt>
                <c:pt idx="271">
                  <c:v>8545.994065281899</c:v>
                </c:pt>
                <c:pt idx="272">
                  <c:v>8338.278931750741</c:v>
                </c:pt>
                <c:pt idx="273">
                  <c:v>8308.605341246291</c:v>
                </c:pt>
                <c:pt idx="274">
                  <c:v>8338.278931750741</c:v>
                </c:pt>
                <c:pt idx="275">
                  <c:v>8545.994065281899</c:v>
                </c:pt>
                <c:pt idx="276">
                  <c:v>8545.994065281899</c:v>
                </c:pt>
                <c:pt idx="277">
                  <c:v>8516.320474777447</c:v>
                </c:pt>
                <c:pt idx="278">
                  <c:v>8545.994065281899</c:v>
                </c:pt>
                <c:pt idx="279">
                  <c:v>8575.66765578635</c:v>
                </c:pt>
                <c:pt idx="280">
                  <c:v>8516.320474777447</c:v>
                </c:pt>
                <c:pt idx="281">
                  <c:v>8575.66765578635</c:v>
                </c:pt>
                <c:pt idx="282">
                  <c:v>8753.709198813055</c:v>
                </c:pt>
                <c:pt idx="283">
                  <c:v>8991.097922848665</c:v>
                </c:pt>
                <c:pt idx="284">
                  <c:v>8753.709198813055</c:v>
                </c:pt>
                <c:pt idx="285">
                  <c:v>8724.035608308606</c:v>
                </c:pt>
                <c:pt idx="286">
                  <c:v>8872.40356083086</c:v>
                </c:pt>
                <c:pt idx="287">
                  <c:v>8635.014836795251</c:v>
                </c:pt>
                <c:pt idx="288">
                  <c:v>8545.994065281899</c:v>
                </c:pt>
                <c:pt idx="289">
                  <c:v>8605.3412462908</c:v>
                </c:pt>
                <c:pt idx="290">
                  <c:v>8367.952522255193</c:v>
                </c:pt>
                <c:pt idx="291">
                  <c:v>8041.543026706231</c:v>
                </c:pt>
                <c:pt idx="292">
                  <c:v>7804.154302670623</c:v>
                </c:pt>
                <c:pt idx="293">
                  <c:v>7774.480712166172</c:v>
                </c:pt>
                <c:pt idx="294">
                  <c:v>8011.86943620178</c:v>
                </c:pt>
                <c:pt idx="295">
                  <c:v>7952.52225519288</c:v>
                </c:pt>
                <c:pt idx="296">
                  <c:v>8278.93175074184</c:v>
                </c:pt>
                <c:pt idx="297">
                  <c:v>8694.362017804155</c:v>
                </c:pt>
                <c:pt idx="298">
                  <c:v>9258.160237388723</c:v>
                </c:pt>
                <c:pt idx="299">
                  <c:v>8991.097922848665</c:v>
                </c:pt>
                <c:pt idx="300">
                  <c:v>9050.445103857568</c:v>
                </c:pt>
                <c:pt idx="301">
                  <c:v>9347.181008902076</c:v>
                </c:pt>
                <c:pt idx="302">
                  <c:v>8991.097922848665</c:v>
                </c:pt>
                <c:pt idx="303">
                  <c:v>9050.445103857568</c:v>
                </c:pt>
                <c:pt idx="304">
                  <c:v>8575.66765578635</c:v>
                </c:pt>
                <c:pt idx="305">
                  <c:v>8902.077151335312</c:v>
                </c:pt>
                <c:pt idx="306">
                  <c:v>9020.771513353115</c:v>
                </c:pt>
                <c:pt idx="307">
                  <c:v>9198.81305637982</c:v>
                </c:pt>
                <c:pt idx="308">
                  <c:v>8991.097922848665</c:v>
                </c:pt>
                <c:pt idx="309">
                  <c:v>8961.424332344213</c:v>
                </c:pt>
                <c:pt idx="310">
                  <c:v>9169.13946587537</c:v>
                </c:pt>
                <c:pt idx="311">
                  <c:v>9139.465875370921</c:v>
                </c:pt>
                <c:pt idx="312">
                  <c:v>9169.13946587537</c:v>
                </c:pt>
                <c:pt idx="313">
                  <c:v>8961.424332344213</c:v>
                </c:pt>
                <c:pt idx="314">
                  <c:v>8783.382789317507</c:v>
                </c:pt>
                <c:pt idx="315">
                  <c:v>8664.688427299703</c:v>
                </c:pt>
                <c:pt idx="316">
                  <c:v>9080.118694362018</c:v>
                </c:pt>
                <c:pt idx="317">
                  <c:v>9465.875370919881</c:v>
                </c:pt>
                <c:pt idx="318">
                  <c:v>9139.465875370921</c:v>
                </c:pt>
                <c:pt idx="319">
                  <c:v>8931.75074183976</c:v>
                </c:pt>
                <c:pt idx="320">
                  <c:v>8842.729970326408</c:v>
                </c:pt>
                <c:pt idx="321">
                  <c:v>8635.014836795251</c:v>
                </c:pt>
                <c:pt idx="322">
                  <c:v>8753.709198813055</c:v>
                </c:pt>
                <c:pt idx="323">
                  <c:v>9228.486646884274</c:v>
                </c:pt>
                <c:pt idx="324">
                  <c:v>9080.118694362018</c:v>
                </c:pt>
                <c:pt idx="325">
                  <c:v>9080.118694362018</c:v>
                </c:pt>
                <c:pt idx="326">
                  <c:v>9020.771513353115</c:v>
                </c:pt>
                <c:pt idx="327">
                  <c:v>8872.40356083086</c:v>
                </c:pt>
                <c:pt idx="328">
                  <c:v>8813.056379821959</c:v>
                </c:pt>
                <c:pt idx="329">
                  <c:v>9258.160237388723</c:v>
                </c:pt>
                <c:pt idx="330">
                  <c:v>9347.181008902076</c:v>
                </c:pt>
                <c:pt idx="331">
                  <c:v>9347.181008902076</c:v>
                </c:pt>
                <c:pt idx="332">
                  <c:v>9169.13946587537</c:v>
                </c:pt>
                <c:pt idx="333">
                  <c:v>9198.81305637982</c:v>
                </c:pt>
                <c:pt idx="334">
                  <c:v>9198.81305637982</c:v>
                </c:pt>
                <c:pt idx="335">
                  <c:v>9109.79228486647</c:v>
                </c:pt>
                <c:pt idx="336">
                  <c:v>9376.854599406528</c:v>
                </c:pt>
                <c:pt idx="337">
                  <c:v>9792.284866468842</c:v>
                </c:pt>
                <c:pt idx="338">
                  <c:v>9762.611275964391</c:v>
                </c:pt>
                <c:pt idx="339">
                  <c:v>9525.222551928784</c:v>
                </c:pt>
                <c:pt idx="340">
                  <c:v>9495.548961424332</c:v>
                </c:pt>
                <c:pt idx="341">
                  <c:v>9495.548961424332</c:v>
                </c:pt>
                <c:pt idx="342">
                  <c:v>9643.916913946587</c:v>
                </c:pt>
                <c:pt idx="343">
                  <c:v>9495.548961424332</c:v>
                </c:pt>
                <c:pt idx="344">
                  <c:v>9584.569732937685</c:v>
                </c:pt>
                <c:pt idx="345">
                  <c:v>9436.20178041543</c:v>
                </c:pt>
                <c:pt idx="346">
                  <c:v>9050.445103857568</c:v>
                </c:pt>
                <c:pt idx="347">
                  <c:v>8783.382789317507</c:v>
                </c:pt>
                <c:pt idx="348">
                  <c:v>8961.424332344213</c:v>
                </c:pt>
                <c:pt idx="349">
                  <c:v>8842.729970326408</c:v>
                </c:pt>
                <c:pt idx="350">
                  <c:v>8694.362017804155</c:v>
                </c:pt>
                <c:pt idx="351">
                  <c:v>8694.362017804155</c:v>
                </c:pt>
                <c:pt idx="352">
                  <c:v>9050.445103857568</c:v>
                </c:pt>
                <c:pt idx="353">
                  <c:v>8991.097922848665</c:v>
                </c:pt>
                <c:pt idx="354">
                  <c:v>9080.118694362018</c:v>
                </c:pt>
                <c:pt idx="355">
                  <c:v>8605.3412462908</c:v>
                </c:pt>
                <c:pt idx="356">
                  <c:v>8872.40356083086</c:v>
                </c:pt>
                <c:pt idx="357">
                  <c:v>8842.729970326408</c:v>
                </c:pt>
                <c:pt idx="358">
                  <c:v>8724.035608308606</c:v>
                </c:pt>
                <c:pt idx="359">
                  <c:v>8635.014836795251</c:v>
                </c:pt>
                <c:pt idx="360">
                  <c:v>8842.729970326408</c:v>
                </c:pt>
                <c:pt idx="361">
                  <c:v>8724.035608308606</c:v>
                </c:pt>
                <c:pt idx="362">
                  <c:v>8842.729970326408</c:v>
                </c:pt>
                <c:pt idx="363">
                  <c:v>8902.077151335312</c:v>
                </c:pt>
                <c:pt idx="364">
                  <c:v>8842.729970326408</c:v>
                </c:pt>
                <c:pt idx="365">
                  <c:v>9169.13946587537</c:v>
                </c:pt>
                <c:pt idx="366">
                  <c:v>9109.79228486647</c:v>
                </c:pt>
                <c:pt idx="367">
                  <c:v>9258.160237388723</c:v>
                </c:pt>
                <c:pt idx="368">
                  <c:v>8991.097922848665</c:v>
                </c:pt>
                <c:pt idx="369">
                  <c:v>9020.771513353115</c:v>
                </c:pt>
                <c:pt idx="370">
                  <c:v>9109.79228486647</c:v>
                </c:pt>
                <c:pt idx="371">
                  <c:v>8902.077151335312</c:v>
                </c:pt>
                <c:pt idx="372">
                  <c:v>8902.077151335312</c:v>
                </c:pt>
                <c:pt idx="373">
                  <c:v>8872.40356083086</c:v>
                </c:pt>
                <c:pt idx="374">
                  <c:v>8902.077151335312</c:v>
                </c:pt>
                <c:pt idx="375">
                  <c:v>9139.465875370921</c:v>
                </c:pt>
                <c:pt idx="376">
                  <c:v>8931.75074183976</c:v>
                </c:pt>
                <c:pt idx="377">
                  <c:v>8961.424332344213</c:v>
                </c:pt>
                <c:pt idx="378">
                  <c:v>8842.729970326408</c:v>
                </c:pt>
                <c:pt idx="379">
                  <c:v>8961.424332344213</c:v>
                </c:pt>
                <c:pt idx="380">
                  <c:v>8813.056379821959</c:v>
                </c:pt>
                <c:pt idx="381">
                  <c:v>8842.729970326408</c:v>
                </c:pt>
                <c:pt idx="382">
                  <c:v>8635.014836795251</c:v>
                </c:pt>
                <c:pt idx="383">
                  <c:v>9080.118694362018</c:v>
                </c:pt>
                <c:pt idx="384">
                  <c:v>9080.118694362018</c:v>
                </c:pt>
                <c:pt idx="385">
                  <c:v>8991.097922848665</c:v>
                </c:pt>
                <c:pt idx="386">
                  <c:v>9109.79228486647</c:v>
                </c:pt>
                <c:pt idx="387">
                  <c:v>9139.465875370921</c:v>
                </c:pt>
                <c:pt idx="388">
                  <c:v>8961.424332344213</c:v>
                </c:pt>
                <c:pt idx="389">
                  <c:v>8397.626112759644</c:v>
                </c:pt>
                <c:pt idx="390">
                  <c:v>8397.626112759644</c:v>
                </c:pt>
                <c:pt idx="391">
                  <c:v>8278.93175074184</c:v>
                </c:pt>
                <c:pt idx="392">
                  <c:v>8367.952522255193</c:v>
                </c:pt>
                <c:pt idx="393">
                  <c:v>8249.258160237388</c:v>
                </c:pt>
                <c:pt idx="394">
                  <c:v>8219.584569732936</c:v>
                </c:pt>
                <c:pt idx="395">
                  <c:v>8160.237388724036</c:v>
                </c:pt>
                <c:pt idx="396">
                  <c:v>8011.86943620178</c:v>
                </c:pt>
                <c:pt idx="397">
                  <c:v>8130.563798219584</c:v>
                </c:pt>
                <c:pt idx="398">
                  <c:v>8041.543026706231</c:v>
                </c:pt>
                <c:pt idx="399">
                  <c:v>8011.86943620178</c:v>
                </c:pt>
                <c:pt idx="400">
                  <c:v>8160.237388724036</c:v>
                </c:pt>
                <c:pt idx="401">
                  <c:v>8130.563798219584</c:v>
                </c:pt>
                <c:pt idx="402">
                  <c:v>7982.19584569733</c:v>
                </c:pt>
                <c:pt idx="403">
                  <c:v>8160.237388724036</c:v>
                </c:pt>
                <c:pt idx="404">
                  <c:v>8160.237388724036</c:v>
                </c:pt>
                <c:pt idx="405">
                  <c:v>8100.890207715133</c:v>
                </c:pt>
                <c:pt idx="406">
                  <c:v>8427.299703264094</c:v>
                </c:pt>
                <c:pt idx="407">
                  <c:v>8486.646884272997</c:v>
                </c:pt>
                <c:pt idx="408">
                  <c:v>8486.646884272997</c:v>
                </c:pt>
                <c:pt idx="409">
                  <c:v>8427.299703264094</c:v>
                </c:pt>
                <c:pt idx="410">
                  <c:v>8456.973293768546</c:v>
                </c:pt>
                <c:pt idx="411">
                  <c:v>8338.278931750741</c:v>
                </c:pt>
                <c:pt idx="412">
                  <c:v>8397.626112759644</c:v>
                </c:pt>
                <c:pt idx="413">
                  <c:v>8160.237388724036</c:v>
                </c:pt>
                <c:pt idx="414">
                  <c:v>8130.563798219584</c:v>
                </c:pt>
                <c:pt idx="415">
                  <c:v>8160.237388724036</c:v>
                </c:pt>
                <c:pt idx="416">
                  <c:v>8130.563798219584</c:v>
                </c:pt>
                <c:pt idx="417">
                  <c:v>8100.890207715133</c:v>
                </c:pt>
                <c:pt idx="418">
                  <c:v>8071.216617210683</c:v>
                </c:pt>
                <c:pt idx="419">
                  <c:v>8100.890207715133</c:v>
                </c:pt>
                <c:pt idx="420">
                  <c:v>8160.237388724036</c:v>
                </c:pt>
                <c:pt idx="421">
                  <c:v>8249.258160237388</c:v>
                </c:pt>
                <c:pt idx="422">
                  <c:v>8160.237388724036</c:v>
                </c:pt>
                <c:pt idx="423">
                  <c:v>8249.258160237388</c:v>
                </c:pt>
                <c:pt idx="424">
                  <c:v>8249.258160237388</c:v>
                </c:pt>
                <c:pt idx="425">
                  <c:v>8189.910979228486</c:v>
                </c:pt>
                <c:pt idx="426">
                  <c:v>8367.952522255193</c:v>
                </c:pt>
                <c:pt idx="427">
                  <c:v>8308.605341246291</c:v>
                </c:pt>
                <c:pt idx="428">
                  <c:v>8338.278931750741</c:v>
                </c:pt>
                <c:pt idx="429">
                  <c:v>8278.93175074184</c:v>
                </c:pt>
                <c:pt idx="430">
                  <c:v>8486.646884272997</c:v>
                </c:pt>
                <c:pt idx="431">
                  <c:v>8635.014836795251</c:v>
                </c:pt>
                <c:pt idx="432">
                  <c:v>8664.688427299703</c:v>
                </c:pt>
                <c:pt idx="433">
                  <c:v>8486.646884272997</c:v>
                </c:pt>
                <c:pt idx="434">
                  <c:v>8397.626112759644</c:v>
                </c:pt>
                <c:pt idx="435">
                  <c:v>8427.299703264094</c:v>
                </c:pt>
                <c:pt idx="436">
                  <c:v>8249.258160237388</c:v>
                </c:pt>
                <c:pt idx="437">
                  <c:v>8189.910979228486</c:v>
                </c:pt>
                <c:pt idx="438">
                  <c:v>8367.952522255193</c:v>
                </c:pt>
                <c:pt idx="439">
                  <c:v>8308.605341246291</c:v>
                </c:pt>
                <c:pt idx="440">
                  <c:v>8249.258160237388</c:v>
                </c:pt>
                <c:pt idx="441">
                  <c:v>8249.258160237388</c:v>
                </c:pt>
                <c:pt idx="442">
                  <c:v>8100.890207715133</c:v>
                </c:pt>
                <c:pt idx="443">
                  <c:v>8219.584569732936</c:v>
                </c:pt>
                <c:pt idx="444">
                  <c:v>8219.584569732936</c:v>
                </c:pt>
                <c:pt idx="445">
                  <c:v>8367.952522255193</c:v>
                </c:pt>
                <c:pt idx="446">
                  <c:v>8486.646884272997</c:v>
                </c:pt>
                <c:pt idx="447">
                  <c:v>8427.299703264094</c:v>
                </c:pt>
                <c:pt idx="448">
                  <c:v>8635.014836795251</c:v>
                </c:pt>
                <c:pt idx="449">
                  <c:v>8456.973293768546</c:v>
                </c:pt>
                <c:pt idx="450">
                  <c:v>8397.626112759644</c:v>
                </c:pt>
                <c:pt idx="451">
                  <c:v>8456.973293768546</c:v>
                </c:pt>
                <c:pt idx="452">
                  <c:v>8278.93175074184</c:v>
                </c:pt>
                <c:pt idx="453">
                  <c:v>8338.278931750741</c:v>
                </c:pt>
                <c:pt idx="454">
                  <c:v>8456.973293768546</c:v>
                </c:pt>
                <c:pt idx="455">
                  <c:v>8189.910979228486</c:v>
                </c:pt>
                <c:pt idx="456">
                  <c:v>8219.584569732936</c:v>
                </c:pt>
                <c:pt idx="457">
                  <c:v>8278.93175074184</c:v>
                </c:pt>
                <c:pt idx="458">
                  <c:v>8308.605341246291</c:v>
                </c:pt>
                <c:pt idx="459">
                  <c:v>8308.605341246291</c:v>
                </c:pt>
                <c:pt idx="460">
                  <c:v>8308.605341246291</c:v>
                </c:pt>
                <c:pt idx="461">
                  <c:v>8338.278931750741</c:v>
                </c:pt>
                <c:pt idx="462">
                  <c:v>8249.258160237388</c:v>
                </c:pt>
                <c:pt idx="463">
                  <c:v>8130.563798219584</c:v>
                </c:pt>
                <c:pt idx="464">
                  <c:v>8130.563798219584</c:v>
                </c:pt>
                <c:pt idx="465">
                  <c:v>8071.216617210683</c:v>
                </c:pt>
                <c:pt idx="466">
                  <c:v>8011.86943620178</c:v>
                </c:pt>
                <c:pt idx="467">
                  <c:v>8071.216617210683</c:v>
                </c:pt>
                <c:pt idx="468">
                  <c:v>8100.890207715133</c:v>
                </c:pt>
                <c:pt idx="469">
                  <c:v>8160.237388724036</c:v>
                </c:pt>
                <c:pt idx="470">
                  <c:v>7982.19584569733</c:v>
                </c:pt>
                <c:pt idx="471">
                  <c:v>8130.563798219584</c:v>
                </c:pt>
                <c:pt idx="472">
                  <c:v>8011.86943620178</c:v>
                </c:pt>
                <c:pt idx="473">
                  <c:v>7952.52225519288</c:v>
                </c:pt>
                <c:pt idx="474">
                  <c:v>7863.501483679524</c:v>
                </c:pt>
                <c:pt idx="475">
                  <c:v>7922.848664688427</c:v>
                </c:pt>
                <c:pt idx="476">
                  <c:v>8189.910979228486</c:v>
                </c:pt>
                <c:pt idx="477">
                  <c:v>8189.910979228486</c:v>
                </c:pt>
                <c:pt idx="478">
                  <c:v>8219.584569732936</c:v>
                </c:pt>
                <c:pt idx="479">
                  <c:v>8130.563798219584</c:v>
                </c:pt>
                <c:pt idx="480">
                  <c:v>8011.86943620178</c:v>
                </c:pt>
                <c:pt idx="481">
                  <c:v>8071.216617210683</c:v>
                </c:pt>
                <c:pt idx="482">
                  <c:v>8100.890207715133</c:v>
                </c:pt>
                <c:pt idx="483">
                  <c:v>7893.175074183976</c:v>
                </c:pt>
                <c:pt idx="484">
                  <c:v>7804.154302670623</c:v>
                </c:pt>
                <c:pt idx="485">
                  <c:v>7626.112759643917</c:v>
                </c:pt>
                <c:pt idx="486">
                  <c:v>7477.744807121661</c:v>
                </c:pt>
                <c:pt idx="487">
                  <c:v>7626.112759643917</c:v>
                </c:pt>
                <c:pt idx="488">
                  <c:v>7388.724035608308</c:v>
                </c:pt>
                <c:pt idx="489">
                  <c:v>7181.008902077152</c:v>
                </c:pt>
                <c:pt idx="490">
                  <c:v>7329.376854599406</c:v>
                </c:pt>
                <c:pt idx="491">
                  <c:v>7329.376854599406</c:v>
                </c:pt>
                <c:pt idx="492">
                  <c:v>7270.029673590504</c:v>
                </c:pt>
                <c:pt idx="493">
                  <c:v>7151.3353115727</c:v>
                </c:pt>
                <c:pt idx="494">
                  <c:v>7359.050445103857</c:v>
                </c:pt>
                <c:pt idx="495">
                  <c:v>7477.744807121661</c:v>
                </c:pt>
                <c:pt idx="496">
                  <c:v>7388.724035608308</c:v>
                </c:pt>
                <c:pt idx="497">
                  <c:v>7507.418397626113</c:v>
                </c:pt>
                <c:pt idx="498">
                  <c:v>7270.029673590504</c:v>
                </c:pt>
                <c:pt idx="499">
                  <c:v>7270.029673590504</c:v>
                </c:pt>
                <c:pt idx="500">
                  <c:v>7299.703264094955</c:v>
                </c:pt>
                <c:pt idx="501">
                  <c:v>7210.682492581602</c:v>
                </c:pt>
                <c:pt idx="502">
                  <c:v>7240.356083086053</c:v>
                </c:pt>
                <c:pt idx="503">
                  <c:v>7151.3353115727</c:v>
                </c:pt>
                <c:pt idx="504">
                  <c:v>7270.029673590504</c:v>
                </c:pt>
                <c:pt idx="505">
                  <c:v>7240.356083086053</c:v>
                </c:pt>
                <c:pt idx="506">
                  <c:v>7299.703264094955</c:v>
                </c:pt>
                <c:pt idx="507">
                  <c:v>7240.356083086053</c:v>
                </c:pt>
                <c:pt idx="508">
                  <c:v>7151.3353115727</c:v>
                </c:pt>
                <c:pt idx="509">
                  <c:v>7210.682492581602</c:v>
                </c:pt>
                <c:pt idx="510">
                  <c:v>7329.376854599406</c:v>
                </c:pt>
                <c:pt idx="511">
                  <c:v>7359.050445103857</c:v>
                </c:pt>
                <c:pt idx="512">
                  <c:v>7329.376854599406</c:v>
                </c:pt>
                <c:pt idx="513">
                  <c:v>7418.39762611276</c:v>
                </c:pt>
                <c:pt idx="514">
                  <c:v>7418.39762611276</c:v>
                </c:pt>
                <c:pt idx="515">
                  <c:v>7685.459940652818</c:v>
                </c:pt>
                <c:pt idx="516">
                  <c:v>7774.480712166172</c:v>
                </c:pt>
                <c:pt idx="517">
                  <c:v>7626.112759643917</c:v>
                </c:pt>
                <c:pt idx="518">
                  <c:v>7537.091988130564</c:v>
                </c:pt>
                <c:pt idx="519">
                  <c:v>7804.154302670623</c:v>
                </c:pt>
                <c:pt idx="520">
                  <c:v>7893.175074183976</c:v>
                </c:pt>
                <c:pt idx="521">
                  <c:v>8100.890207715133</c:v>
                </c:pt>
                <c:pt idx="522">
                  <c:v>7893.175074183976</c:v>
                </c:pt>
                <c:pt idx="523">
                  <c:v>8071.216617210683</c:v>
                </c:pt>
                <c:pt idx="524">
                  <c:v>7893.175074183976</c:v>
                </c:pt>
                <c:pt idx="525">
                  <c:v>7893.175074183976</c:v>
                </c:pt>
                <c:pt idx="526">
                  <c:v>8041.543026706231</c:v>
                </c:pt>
                <c:pt idx="527">
                  <c:v>7893.175074183976</c:v>
                </c:pt>
                <c:pt idx="528">
                  <c:v>7774.480712166172</c:v>
                </c:pt>
                <c:pt idx="529">
                  <c:v>7893.175074183976</c:v>
                </c:pt>
                <c:pt idx="530">
                  <c:v>8367.952522255193</c:v>
                </c:pt>
                <c:pt idx="531">
                  <c:v>8249.258160237388</c:v>
                </c:pt>
                <c:pt idx="532">
                  <c:v>8308.605341246291</c:v>
                </c:pt>
                <c:pt idx="533">
                  <c:v>8367.952522255193</c:v>
                </c:pt>
                <c:pt idx="534">
                  <c:v>8338.278931750741</c:v>
                </c:pt>
                <c:pt idx="535">
                  <c:v>8575.66765578635</c:v>
                </c:pt>
                <c:pt idx="536">
                  <c:v>8367.952522255193</c:v>
                </c:pt>
                <c:pt idx="537">
                  <c:v>8427.299703264094</c:v>
                </c:pt>
                <c:pt idx="538">
                  <c:v>8605.3412462908</c:v>
                </c:pt>
                <c:pt idx="539">
                  <c:v>8545.994065281899</c:v>
                </c:pt>
                <c:pt idx="540">
                  <c:v>8367.952522255193</c:v>
                </c:pt>
                <c:pt idx="541">
                  <c:v>8367.952522255193</c:v>
                </c:pt>
                <c:pt idx="542">
                  <c:v>8486.646884272997</c:v>
                </c:pt>
                <c:pt idx="543">
                  <c:v>8635.014836795251</c:v>
                </c:pt>
                <c:pt idx="544">
                  <c:v>8842.729970326408</c:v>
                </c:pt>
                <c:pt idx="545">
                  <c:v>8813.056379821959</c:v>
                </c:pt>
                <c:pt idx="546">
                  <c:v>8961.424332344213</c:v>
                </c:pt>
                <c:pt idx="547">
                  <c:v>8961.424332344213</c:v>
                </c:pt>
                <c:pt idx="548">
                  <c:v>8872.40356083086</c:v>
                </c:pt>
                <c:pt idx="549">
                  <c:v>8961.424332344213</c:v>
                </c:pt>
                <c:pt idx="550">
                  <c:v>9080.118694362018</c:v>
                </c:pt>
                <c:pt idx="551">
                  <c:v>8991.097922848665</c:v>
                </c:pt>
                <c:pt idx="552">
                  <c:v>8813.056379821959</c:v>
                </c:pt>
                <c:pt idx="553">
                  <c:v>8931.75074183976</c:v>
                </c:pt>
                <c:pt idx="554">
                  <c:v>9050.445103857568</c:v>
                </c:pt>
                <c:pt idx="555">
                  <c:v>8842.729970326408</c:v>
                </c:pt>
                <c:pt idx="556">
                  <c:v>8753.709198813055</c:v>
                </c:pt>
                <c:pt idx="557">
                  <c:v>8635.014836795251</c:v>
                </c:pt>
                <c:pt idx="558">
                  <c:v>8545.994065281899</c:v>
                </c:pt>
                <c:pt idx="559">
                  <c:v>8724.035608308606</c:v>
                </c:pt>
                <c:pt idx="560">
                  <c:v>8724.035608308606</c:v>
                </c:pt>
                <c:pt idx="561">
                  <c:v>8902.077151335312</c:v>
                </c:pt>
                <c:pt idx="562">
                  <c:v>8902.077151335312</c:v>
                </c:pt>
                <c:pt idx="563">
                  <c:v>8753.709198813055</c:v>
                </c:pt>
                <c:pt idx="564">
                  <c:v>8902.077151335312</c:v>
                </c:pt>
                <c:pt idx="565">
                  <c:v>8931.75074183976</c:v>
                </c:pt>
                <c:pt idx="566">
                  <c:v>9020.771513353115</c:v>
                </c:pt>
                <c:pt idx="567">
                  <c:v>8902.077151335312</c:v>
                </c:pt>
                <c:pt idx="568">
                  <c:v>8605.3412462908</c:v>
                </c:pt>
                <c:pt idx="569">
                  <c:v>8575.66765578635</c:v>
                </c:pt>
                <c:pt idx="570">
                  <c:v>8664.688427299703</c:v>
                </c:pt>
                <c:pt idx="571">
                  <c:v>8664.688427299703</c:v>
                </c:pt>
                <c:pt idx="572">
                  <c:v>8724.035608308606</c:v>
                </c:pt>
                <c:pt idx="573">
                  <c:v>8842.729970326408</c:v>
                </c:pt>
                <c:pt idx="574">
                  <c:v>8753.709198813055</c:v>
                </c:pt>
                <c:pt idx="575">
                  <c:v>8605.3412462908</c:v>
                </c:pt>
                <c:pt idx="576">
                  <c:v>8575.66765578635</c:v>
                </c:pt>
                <c:pt idx="577">
                  <c:v>8724.035608308606</c:v>
                </c:pt>
                <c:pt idx="578">
                  <c:v>8635.014836795251</c:v>
                </c:pt>
                <c:pt idx="579">
                  <c:v>8635.014836795251</c:v>
                </c:pt>
                <c:pt idx="580">
                  <c:v>8664.688427299703</c:v>
                </c:pt>
                <c:pt idx="581">
                  <c:v>8664.688427299703</c:v>
                </c:pt>
                <c:pt idx="582">
                  <c:v>8842.729970326408</c:v>
                </c:pt>
                <c:pt idx="583">
                  <c:v>8783.382789317507</c:v>
                </c:pt>
                <c:pt idx="584">
                  <c:v>8813.056379821959</c:v>
                </c:pt>
                <c:pt idx="585">
                  <c:v>8783.382789317507</c:v>
                </c:pt>
                <c:pt idx="586">
                  <c:v>9020.771513353115</c:v>
                </c:pt>
                <c:pt idx="587">
                  <c:v>8991.097922848665</c:v>
                </c:pt>
                <c:pt idx="588">
                  <c:v>9050.445103857568</c:v>
                </c:pt>
                <c:pt idx="589">
                  <c:v>9139.465875370921</c:v>
                </c:pt>
                <c:pt idx="590">
                  <c:v>9228.486646884274</c:v>
                </c:pt>
                <c:pt idx="591">
                  <c:v>9228.486646884274</c:v>
                </c:pt>
                <c:pt idx="592">
                  <c:v>9347.181008902076</c:v>
                </c:pt>
                <c:pt idx="593">
                  <c:v>9317.507418397626</c:v>
                </c:pt>
                <c:pt idx="594">
                  <c:v>9465.875370919881</c:v>
                </c:pt>
                <c:pt idx="595">
                  <c:v>9406.52818991098</c:v>
                </c:pt>
                <c:pt idx="596">
                  <c:v>9139.465875370921</c:v>
                </c:pt>
                <c:pt idx="597">
                  <c:v>9139.465875370921</c:v>
                </c:pt>
                <c:pt idx="598">
                  <c:v>9109.79228486647</c:v>
                </c:pt>
                <c:pt idx="599">
                  <c:v>9258.160237388723</c:v>
                </c:pt>
                <c:pt idx="600">
                  <c:v>9287.833827893175</c:v>
                </c:pt>
                <c:pt idx="601">
                  <c:v>9228.486646884274</c:v>
                </c:pt>
                <c:pt idx="602">
                  <c:v>9258.160237388723</c:v>
                </c:pt>
                <c:pt idx="603">
                  <c:v>8961.424332344213</c:v>
                </c:pt>
                <c:pt idx="604">
                  <c:v>8783.382789317507</c:v>
                </c:pt>
                <c:pt idx="605">
                  <c:v>8842.729970326408</c:v>
                </c:pt>
                <c:pt idx="606">
                  <c:v>8931.75074183976</c:v>
                </c:pt>
                <c:pt idx="607">
                  <c:v>8931.75074183976</c:v>
                </c:pt>
                <c:pt idx="608">
                  <c:v>8961.424332344213</c:v>
                </c:pt>
                <c:pt idx="609">
                  <c:v>8991.097922848665</c:v>
                </c:pt>
                <c:pt idx="610">
                  <c:v>8961.424332344213</c:v>
                </c:pt>
                <c:pt idx="611">
                  <c:v>8991.097922848665</c:v>
                </c:pt>
                <c:pt idx="612">
                  <c:v>8991.097922848665</c:v>
                </c:pt>
                <c:pt idx="613">
                  <c:v>8931.75074183976</c:v>
                </c:pt>
                <c:pt idx="614">
                  <c:v>9050.445103857568</c:v>
                </c:pt>
                <c:pt idx="615">
                  <c:v>9020.771513353115</c:v>
                </c:pt>
                <c:pt idx="616">
                  <c:v>9020.771513353115</c:v>
                </c:pt>
                <c:pt idx="617">
                  <c:v>8902.077151335312</c:v>
                </c:pt>
                <c:pt idx="618">
                  <c:v>8842.729970326408</c:v>
                </c:pt>
                <c:pt idx="619">
                  <c:v>8783.382789317507</c:v>
                </c:pt>
                <c:pt idx="620">
                  <c:v>8931.75074183976</c:v>
                </c:pt>
                <c:pt idx="621">
                  <c:v>8991.097922848665</c:v>
                </c:pt>
                <c:pt idx="622">
                  <c:v>9080.118694362018</c:v>
                </c:pt>
                <c:pt idx="623">
                  <c:v>9139.465875370921</c:v>
                </c:pt>
                <c:pt idx="624">
                  <c:v>9080.118694362018</c:v>
                </c:pt>
                <c:pt idx="625">
                  <c:v>9169.13946587537</c:v>
                </c:pt>
                <c:pt idx="626">
                  <c:v>9287.833827893175</c:v>
                </c:pt>
                <c:pt idx="627">
                  <c:v>9228.486646884274</c:v>
                </c:pt>
                <c:pt idx="628">
                  <c:v>9228.486646884274</c:v>
                </c:pt>
                <c:pt idx="629">
                  <c:v>9287.833827893175</c:v>
                </c:pt>
                <c:pt idx="630">
                  <c:v>9258.160237388723</c:v>
                </c:pt>
                <c:pt idx="631">
                  <c:v>9287.833827893175</c:v>
                </c:pt>
                <c:pt idx="632">
                  <c:v>9406.52818991098</c:v>
                </c:pt>
                <c:pt idx="633">
                  <c:v>9436.20178041543</c:v>
                </c:pt>
                <c:pt idx="634">
                  <c:v>9554.896142433234</c:v>
                </c:pt>
                <c:pt idx="635">
                  <c:v>9465.875370919881</c:v>
                </c:pt>
                <c:pt idx="636">
                  <c:v>9406.52818991098</c:v>
                </c:pt>
                <c:pt idx="637">
                  <c:v>9020.771513353115</c:v>
                </c:pt>
                <c:pt idx="638">
                  <c:v>9050.445103857568</c:v>
                </c:pt>
                <c:pt idx="639">
                  <c:v>8931.75074183976</c:v>
                </c:pt>
                <c:pt idx="640">
                  <c:v>8902.077151335312</c:v>
                </c:pt>
                <c:pt idx="641">
                  <c:v>9109.79228486647</c:v>
                </c:pt>
                <c:pt idx="642">
                  <c:v>9258.160237388723</c:v>
                </c:pt>
                <c:pt idx="643">
                  <c:v>9169.13946587537</c:v>
                </c:pt>
                <c:pt idx="644">
                  <c:v>9080.118694362018</c:v>
                </c:pt>
                <c:pt idx="645">
                  <c:v>9109.79228486647</c:v>
                </c:pt>
                <c:pt idx="646">
                  <c:v>9139.465875370921</c:v>
                </c:pt>
                <c:pt idx="647">
                  <c:v>9525.222551928784</c:v>
                </c:pt>
                <c:pt idx="648">
                  <c:v>9792.284866468842</c:v>
                </c:pt>
                <c:pt idx="649">
                  <c:v>9851.632047477745</c:v>
                </c:pt>
                <c:pt idx="650">
                  <c:v>9732.93768545994</c:v>
                </c:pt>
                <c:pt idx="651">
                  <c:v>9732.93768545994</c:v>
                </c:pt>
                <c:pt idx="652">
                  <c:v>10029.67359050445</c:v>
                </c:pt>
                <c:pt idx="653">
                  <c:v>10296.73590504451</c:v>
                </c:pt>
                <c:pt idx="654">
                  <c:v>10178.04154302671</c:v>
                </c:pt>
                <c:pt idx="655">
                  <c:v>10178.04154302671</c:v>
                </c:pt>
                <c:pt idx="656">
                  <c:v>10118.6943620178</c:v>
                </c:pt>
                <c:pt idx="657">
                  <c:v>10178.04154302671</c:v>
                </c:pt>
                <c:pt idx="658">
                  <c:v>9940.652818991099</c:v>
                </c:pt>
                <c:pt idx="659">
                  <c:v>10000.0</c:v>
                </c:pt>
                <c:pt idx="660">
                  <c:v>9940.652818991099</c:v>
                </c:pt>
                <c:pt idx="661">
                  <c:v>10089.02077151335</c:v>
                </c:pt>
                <c:pt idx="662">
                  <c:v>10237.38872403561</c:v>
                </c:pt>
                <c:pt idx="663">
                  <c:v>10356.08308605341</c:v>
                </c:pt>
                <c:pt idx="664">
                  <c:v>10771.51335311573</c:v>
                </c:pt>
                <c:pt idx="665">
                  <c:v>10771.51335311573</c:v>
                </c:pt>
                <c:pt idx="666">
                  <c:v>10652.81899109792</c:v>
                </c:pt>
                <c:pt idx="667">
                  <c:v>10652.81899109792</c:v>
                </c:pt>
                <c:pt idx="668">
                  <c:v>10504.45103857567</c:v>
                </c:pt>
                <c:pt idx="669">
                  <c:v>10326.40949554896</c:v>
                </c:pt>
                <c:pt idx="670">
                  <c:v>10089.02077151335</c:v>
                </c:pt>
                <c:pt idx="671">
                  <c:v>10356.08308605341</c:v>
                </c:pt>
                <c:pt idx="672">
                  <c:v>10326.40949554896</c:v>
                </c:pt>
                <c:pt idx="673">
                  <c:v>10296.73590504451</c:v>
                </c:pt>
                <c:pt idx="674">
                  <c:v>10207.71513353116</c:v>
                </c:pt>
                <c:pt idx="675">
                  <c:v>10296.73590504451</c:v>
                </c:pt>
                <c:pt idx="676">
                  <c:v>10474.77744807122</c:v>
                </c:pt>
                <c:pt idx="677">
                  <c:v>10356.08308605341</c:v>
                </c:pt>
                <c:pt idx="678">
                  <c:v>10445.10385756677</c:v>
                </c:pt>
                <c:pt idx="679">
                  <c:v>10593.47181008902</c:v>
                </c:pt>
                <c:pt idx="680">
                  <c:v>10682.49258160237</c:v>
                </c:pt>
                <c:pt idx="681">
                  <c:v>10623.14540059347</c:v>
                </c:pt>
                <c:pt idx="682">
                  <c:v>10741.83976261128</c:v>
                </c:pt>
                <c:pt idx="683">
                  <c:v>10949.55489614243</c:v>
                </c:pt>
                <c:pt idx="684">
                  <c:v>10890.20771513353</c:v>
                </c:pt>
                <c:pt idx="685">
                  <c:v>10979.22848664688</c:v>
                </c:pt>
                <c:pt idx="686">
                  <c:v>10890.20771513353</c:v>
                </c:pt>
                <c:pt idx="687">
                  <c:v>10860.53412462908</c:v>
                </c:pt>
                <c:pt idx="688">
                  <c:v>10979.22848664688</c:v>
                </c:pt>
                <c:pt idx="689">
                  <c:v>10890.20771513353</c:v>
                </c:pt>
                <c:pt idx="690">
                  <c:v>10890.20771513353</c:v>
                </c:pt>
                <c:pt idx="691">
                  <c:v>11008.90207715134</c:v>
                </c:pt>
                <c:pt idx="692">
                  <c:v>10919.88130563798</c:v>
                </c:pt>
                <c:pt idx="693">
                  <c:v>10682.49258160237</c:v>
                </c:pt>
                <c:pt idx="694">
                  <c:v>10474.77744807122</c:v>
                </c:pt>
                <c:pt idx="695">
                  <c:v>10712.16617210682</c:v>
                </c:pt>
                <c:pt idx="696">
                  <c:v>10682.49258160237</c:v>
                </c:pt>
                <c:pt idx="697">
                  <c:v>10712.16617210682</c:v>
                </c:pt>
                <c:pt idx="698">
                  <c:v>10712.16617210682</c:v>
                </c:pt>
                <c:pt idx="699">
                  <c:v>10712.16617210682</c:v>
                </c:pt>
                <c:pt idx="700">
                  <c:v>10741.83976261128</c:v>
                </c:pt>
                <c:pt idx="701">
                  <c:v>10890.20771513353</c:v>
                </c:pt>
                <c:pt idx="702">
                  <c:v>11157.27002967359</c:v>
                </c:pt>
                <c:pt idx="703">
                  <c:v>11038.57566765578</c:v>
                </c:pt>
                <c:pt idx="704">
                  <c:v>11068.24925816024</c:v>
                </c:pt>
                <c:pt idx="705">
                  <c:v>11038.57566765578</c:v>
                </c:pt>
                <c:pt idx="706">
                  <c:v>10771.51335311573</c:v>
                </c:pt>
                <c:pt idx="707">
                  <c:v>10652.81899109792</c:v>
                </c:pt>
                <c:pt idx="708">
                  <c:v>10385.75667655786</c:v>
                </c:pt>
                <c:pt idx="709">
                  <c:v>10207.71513353116</c:v>
                </c:pt>
                <c:pt idx="710">
                  <c:v>10534.12462908012</c:v>
                </c:pt>
                <c:pt idx="711">
                  <c:v>10919.88130563798</c:v>
                </c:pt>
                <c:pt idx="712">
                  <c:v>11305.63798219585</c:v>
                </c:pt>
                <c:pt idx="713">
                  <c:v>11186.94362017804</c:v>
                </c:pt>
                <c:pt idx="714">
                  <c:v>11127.59643916914</c:v>
                </c:pt>
                <c:pt idx="715">
                  <c:v>11186.94362017804</c:v>
                </c:pt>
                <c:pt idx="716">
                  <c:v>11275.9643916914</c:v>
                </c:pt>
                <c:pt idx="717">
                  <c:v>11246.29080118694</c:v>
                </c:pt>
                <c:pt idx="718">
                  <c:v>11246.29080118694</c:v>
                </c:pt>
                <c:pt idx="719">
                  <c:v>11335.3115727003</c:v>
                </c:pt>
                <c:pt idx="720">
                  <c:v>11632.04747774481</c:v>
                </c:pt>
                <c:pt idx="721">
                  <c:v>11483.67952522255</c:v>
                </c:pt>
                <c:pt idx="722">
                  <c:v>12136.49851632047</c:v>
                </c:pt>
                <c:pt idx="723">
                  <c:v>12551.92878338279</c:v>
                </c:pt>
                <c:pt idx="724">
                  <c:v>12255.19287833828</c:v>
                </c:pt>
                <c:pt idx="725">
                  <c:v>12670.62314540059</c:v>
                </c:pt>
                <c:pt idx="726">
                  <c:v>12759.64391691395</c:v>
                </c:pt>
                <c:pt idx="727">
                  <c:v>12759.64391691395</c:v>
                </c:pt>
                <c:pt idx="728">
                  <c:v>12759.64391691395</c:v>
                </c:pt>
                <c:pt idx="729">
                  <c:v>13382.78931750742</c:v>
                </c:pt>
                <c:pt idx="730">
                  <c:v>13264.09495548961</c:v>
                </c:pt>
                <c:pt idx="731">
                  <c:v>12937.68545994065</c:v>
                </c:pt>
                <c:pt idx="732">
                  <c:v>12522.25519287834</c:v>
                </c:pt>
                <c:pt idx="733">
                  <c:v>12908.0118694362</c:v>
                </c:pt>
                <c:pt idx="734">
                  <c:v>12759.64391691395</c:v>
                </c:pt>
                <c:pt idx="735">
                  <c:v>12759.64391691395</c:v>
                </c:pt>
                <c:pt idx="736">
                  <c:v>13145.40059347181</c:v>
                </c:pt>
                <c:pt idx="737">
                  <c:v>13086.05341246291</c:v>
                </c:pt>
                <c:pt idx="738">
                  <c:v>12908.0118694362</c:v>
                </c:pt>
                <c:pt idx="739">
                  <c:v>13026.70623145401</c:v>
                </c:pt>
                <c:pt idx="740">
                  <c:v>12373.88724035608</c:v>
                </c:pt>
                <c:pt idx="741">
                  <c:v>12136.49851632047</c:v>
                </c:pt>
                <c:pt idx="742">
                  <c:v>12433.23442136498</c:v>
                </c:pt>
                <c:pt idx="743">
                  <c:v>12195.84569732938</c:v>
                </c:pt>
                <c:pt idx="744">
                  <c:v>12136.49851632047</c:v>
                </c:pt>
                <c:pt idx="745">
                  <c:v>12344.21364985163</c:v>
                </c:pt>
                <c:pt idx="746">
                  <c:v>12255.19287833828</c:v>
                </c:pt>
                <c:pt idx="747">
                  <c:v>12522.25519287834</c:v>
                </c:pt>
                <c:pt idx="748">
                  <c:v>12848.6646884273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573256"/>
        <c:axId val="2119576328"/>
      </c:lineChart>
      <c:lineChart>
        <c:grouping val="standard"/>
        <c:varyColors val="0"/>
        <c:ser>
          <c:idx val="1"/>
          <c:order val="1"/>
          <c:tx>
            <c:strRef>
              <c:f>data!$E$14</c:f>
              <c:strCache>
                <c:ptCount val="1"/>
                <c:pt idx="0">
                  <c:v> KT 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data!$A$15:$A$763</c:f>
              <c:numCache>
                <c:formatCode>yyyy\-mm\-dd</c:formatCode>
                <c:ptCount val="749"/>
                <c:pt idx="0">
                  <c:v>40339.0</c:v>
                </c:pt>
                <c:pt idx="1">
                  <c:v>40340.0</c:v>
                </c:pt>
                <c:pt idx="2">
                  <c:v>40343.0</c:v>
                </c:pt>
                <c:pt idx="3">
                  <c:v>40344.0</c:v>
                </c:pt>
                <c:pt idx="4">
                  <c:v>40345.0</c:v>
                </c:pt>
                <c:pt idx="5">
                  <c:v>40346.0</c:v>
                </c:pt>
                <c:pt idx="6">
                  <c:v>40347.0</c:v>
                </c:pt>
                <c:pt idx="7">
                  <c:v>40350.0</c:v>
                </c:pt>
                <c:pt idx="8">
                  <c:v>40351.0</c:v>
                </c:pt>
                <c:pt idx="9">
                  <c:v>40352.0</c:v>
                </c:pt>
                <c:pt idx="10">
                  <c:v>40353.0</c:v>
                </c:pt>
                <c:pt idx="11">
                  <c:v>40354.0</c:v>
                </c:pt>
                <c:pt idx="12">
                  <c:v>40357.0</c:v>
                </c:pt>
                <c:pt idx="13">
                  <c:v>40358.0</c:v>
                </c:pt>
                <c:pt idx="14">
                  <c:v>40359.0</c:v>
                </c:pt>
                <c:pt idx="15">
                  <c:v>40360.0</c:v>
                </c:pt>
                <c:pt idx="16">
                  <c:v>40361.0</c:v>
                </c:pt>
                <c:pt idx="17">
                  <c:v>40364.0</c:v>
                </c:pt>
                <c:pt idx="18">
                  <c:v>40365.0</c:v>
                </c:pt>
                <c:pt idx="19">
                  <c:v>40366.0</c:v>
                </c:pt>
                <c:pt idx="20">
                  <c:v>40367.0</c:v>
                </c:pt>
                <c:pt idx="21">
                  <c:v>40368.0</c:v>
                </c:pt>
                <c:pt idx="22">
                  <c:v>40371.0</c:v>
                </c:pt>
                <c:pt idx="23">
                  <c:v>40372.0</c:v>
                </c:pt>
                <c:pt idx="24">
                  <c:v>40373.0</c:v>
                </c:pt>
                <c:pt idx="25">
                  <c:v>40374.0</c:v>
                </c:pt>
                <c:pt idx="26">
                  <c:v>40375.0</c:v>
                </c:pt>
                <c:pt idx="27">
                  <c:v>40378.0</c:v>
                </c:pt>
                <c:pt idx="28">
                  <c:v>40379.0</c:v>
                </c:pt>
                <c:pt idx="29">
                  <c:v>40380.0</c:v>
                </c:pt>
                <c:pt idx="30">
                  <c:v>40381.0</c:v>
                </c:pt>
                <c:pt idx="31">
                  <c:v>40382.0</c:v>
                </c:pt>
                <c:pt idx="32">
                  <c:v>40385.0</c:v>
                </c:pt>
                <c:pt idx="33">
                  <c:v>40386.0</c:v>
                </c:pt>
                <c:pt idx="34">
                  <c:v>40387.0</c:v>
                </c:pt>
                <c:pt idx="35">
                  <c:v>40388.0</c:v>
                </c:pt>
                <c:pt idx="36">
                  <c:v>40389.0</c:v>
                </c:pt>
                <c:pt idx="37">
                  <c:v>40392.0</c:v>
                </c:pt>
                <c:pt idx="38">
                  <c:v>40393.0</c:v>
                </c:pt>
                <c:pt idx="39">
                  <c:v>40394.0</c:v>
                </c:pt>
                <c:pt idx="40">
                  <c:v>40395.0</c:v>
                </c:pt>
                <c:pt idx="41">
                  <c:v>40396.0</c:v>
                </c:pt>
                <c:pt idx="42">
                  <c:v>40399.0</c:v>
                </c:pt>
                <c:pt idx="43">
                  <c:v>40400.0</c:v>
                </c:pt>
                <c:pt idx="44">
                  <c:v>40401.0</c:v>
                </c:pt>
                <c:pt idx="45">
                  <c:v>40402.0</c:v>
                </c:pt>
                <c:pt idx="46">
                  <c:v>40403.0</c:v>
                </c:pt>
                <c:pt idx="47">
                  <c:v>40406.0</c:v>
                </c:pt>
                <c:pt idx="48">
                  <c:v>40407.0</c:v>
                </c:pt>
                <c:pt idx="49">
                  <c:v>40408.0</c:v>
                </c:pt>
                <c:pt idx="50">
                  <c:v>40409.0</c:v>
                </c:pt>
                <c:pt idx="51">
                  <c:v>40410.0</c:v>
                </c:pt>
                <c:pt idx="52">
                  <c:v>40413.0</c:v>
                </c:pt>
                <c:pt idx="53">
                  <c:v>40414.0</c:v>
                </c:pt>
                <c:pt idx="54">
                  <c:v>40415.0</c:v>
                </c:pt>
                <c:pt idx="55">
                  <c:v>40416.0</c:v>
                </c:pt>
                <c:pt idx="56">
                  <c:v>40417.0</c:v>
                </c:pt>
                <c:pt idx="57">
                  <c:v>40420.0</c:v>
                </c:pt>
                <c:pt idx="58">
                  <c:v>40421.0</c:v>
                </c:pt>
                <c:pt idx="59">
                  <c:v>40422.0</c:v>
                </c:pt>
                <c:pt idx="60">
                  <c:v>40423.0</c:v>
                </c:pt>
                <c:pt idx="61">
                  <c:v>40424.0</c:v>
                </c:pt>
                <c:pt idx="62">
                  <c:v>40427.0</c:v>
                </c:pt>
                <c:pt idx="63">
                  <c:v>40428.0</c:v>
                </c:pt>
                <c:pt idx="64">
                  <c:v>40429.0</c:v>
                </c:pt>
                <c:pt idx="65">
                  <c:v>40430.0</c:v>
                </c:pt>
                <c:pt idx="66">
                  <c:v>40431.0</c:v>
                </c:pt>
                <c:pt idx="67">
                  <c:v>40434.0</c:v>
                </c:pt>
                <c:pt idx="68">
                  <c:v>40435.0</c:v>
                </c:pt>
                <c:pt idx="69">
                  <c:v>40436.0</c:v>
                </c:pt>
                <c:pt idx="70">
                  <c:v>40437.0</c:v>
                </c:pt>
                <c:pt idx="71">
                  <c:v>40438.0</c:v>
                </c:pt>
                <c:pt idx="72">
                  <c:v>40441.0</c:v>
                </c:pt>
                <c:pt idx="73">
                  <c:v>40445.0</c:v>
                </c:pt>
                <c:pt idx="74">
                  <c:v>40448.0</c:v>
                </c:pt>
                <c:pt idx="75">
                  <c:v>40449.0</c:v>
                </c:pt>
                <c:pt idx="76">
                  <c:v>40450.0</c:v>
                </c:pt>
                <c:pt idx="77">
                  <c:v>40451.0</c:v>
                </c:pt>
                <c:pt idx="78">
                  <c:v>40452.0</c:v>
                </c:pt>
                <c:pt idx="79">
                  <c:v>40455.0</c:v>
                </c:pt>
                <c:pt idx="80">
                  <c:v>40456.0</c:v>
                </c:pt>
                <c:pt idx="81">
                  <c:v>40457.0</c:v>
                </c:pt>
                <c:pt idx="82">
                  <c:v>40458.0</c:v>
                </c:pt>
                <c:pt idx="83">
                  <c:v>40459.0</c:v>
                </c:pt>
                <c:pt idx="84">
                  <c:v>40462.0</c:v>
                </c:pt>
                <c:pt idx="85">
                  <c:v>40463.0</c:v>
                </c:pt>
                <c:pt idx="86">
                  <c:v>40464.0</c:v>
                </c:pt>
                <c:pt idx="87">
                  <c:v>40465.0</c:v>
                </c:pt>
                <c:pt idx="88">
                  <c:v>40466.0</c:v>
                </c:pt>
                <c:pt idx="89">
                  <c:v>40469.0</c:v>
                </c:pt>
                <c:pt idx="90">
                  <c:v>40470.0</c:v>
                </c:pt>
                <c:pt idx="91">
                  <c:v>40471.0</c:v>
                </c:pt>
                <c:pt idx="92">
                  <c:v>40472.0</c:v>
                </c:pt>
                <c:pt idx="93">
                  <c:v>40473.0</c:v>
                </c:pt>
                <c:pt idx="94">
                  <c:v>40476.0</c:v>
                </c:pt>
                <c:pt idx="95">
                  <c:v>40477.0</c:v>
                </c:pt>
                <c:pt idx="96">
                  <c:v>40478.0</c:v>
                </c:pt>
                <c:pt idx="97">
                  <c:v>40479.0</c:v>
                </c:pt>
                <c:pt idx="98">
                  <c:v>40480.0</c:v>
                </c:pt>
                <c:pt idx="99">
                  <c:v>40483.0</c:v>
                </c:pt>
                <c:pt idx="100">
                  <c:v>40484.0</c:v>
                </c:pt>
                <c:pt idx="101">
                  <c:v>40485.0</c:v>
                </c:pt>
                <c:pt idx="102">
                  <c:v>40486.0</c:v>
                </c:pt>
                <c:pt idx="103">
                  <c:v>40487.0</c:v>
                </c:pt>
                <c:pt idx="104">
                  <c:v>40490.0</c:v>
                </c:pt>
                <c:pt idx="105">
                  <c:v>40491.0</c:v>
                </c:pt>
                <c:pt idx="106">
                  <c:v>40492.0</c:v>
                </c:pt>
                <c:pt idx="107">
                  <c:v>40493.0</c:v>
                </c:pt>
                <c:pt idx="108">
                  <c:v>40494.0</c:v>
                </c:pt>
                <c:pt idx="109">
                  <c:v>40497.0</c:v>
                </c:pt>
                <c:pt idx="110">
                  <c:v>40498.0</c:v>
                </c:pt>
                <c:pt idx="111">
                  <c:v>40499.0</c:v>
                </c:pt>
                <c:pt idx="112">
                  <c:v>40500.0</c:v>
                </c:pt>
                <c:pt idx="113">
                  <c:v>40501.0</c:v>
                </c:pt>
                <c:pt idx="114">
                  <c:v>40504.0</c:v>
                </c:pt>
                <c:pt idx="115">
                  <c:v>40505.0</c:v>
                </c:pt>
                <c:pt idx="116">
                  <c:v>40506.0</c:v>
                </c:pt>
                <c:pt idx="117">
                  <c:v>40507.0</c:v>
                </c:pt>
                <c:pt idx="118">
                  <c:v>40508.0</c:v>
                </c:pt>
                <c:pt idx="119">
                  <c:v>40511.0</c:v>
                </c:pt>
                <c:pt idx="120">
                  <c:v>40512.0</c:v>
                </c:pt>
                <c:pt idx="121">
                  <c:v>40513.0</c:v>
                </c:pt>
                <c:pt idx="122">
                  <c:v>40514.0</c:v>
                </c:pt>
                <c:pt idx="123">
                  <c:v>40515.0</c:v>
                </c:pt>
                <c:pt idx="124">
                  <c:v>40518.0</c:v>
                </c:pt>
                <c:pt idx="125">
                  <c:v>40519.0</c:v>
                </c:pt>
                <c:pt idx="126">
                  <c:v>40520.0</c:v>
                </c:pt>
                <c:pt idx="127">
                  <c:v>40521.0</c:v>
                </c:pt>
                <c:pt idx="128">
                  <c:v>40522.0</c:v>
                </c:pt>
                <c:pt idx="129">
                  <c:v>40525.0</c:v>
                </c:pt>
                <c:pt idx="130">
                  <c:v>40526.0</c:v>
                </c:pt>
                <c:pt idx="131">
                  <c:v>40527.0</c:v>
                </c:pt>
                <c:pt idx="132">
                  <c:v>40528.0</c:v>
                </c:pt>
                <c:pt idx="133">
                  <c:v>40529.0</c:v>
                </c:pt>
                <c:pt idx="134">
                  <c:v>40532.0</c:v>
                </c:pt>
                <c:pt idx="135">
                  <c:v>40533.0</c:v>
                </c:pt>
                <c:pt idx="136">
                  <c:v>40534.0</c:v>
                </c:pt>
                <c:pt idx="137">
                  <c:v>40535.0</c:v>
                </c:pt>
                <c:pt idx="138">
                  <c:v>40536.0</c:v>
                </c:pt>
                <c:pt idx="139">
                  <c:v>40539.0</c:v>
                </c:pt>
                <c:pt idx="140">
                  <c:v>40540.0</c:v>
                </c:pt>
                <c:pt idx="141">
                  <c:v>40541.0</c:v>
                </c:pt>
                <c:pt idx="142">
                  <c:v>40542.0</c:v>
                </c:pt>
                <c:pt idx="143">
                  <c:v>40546.0</c:v>
                </c:pt>
                <c:pt idx="144">
                  <c:v>40547.0</c:v>
                </c:pt>
                <c:pt idx="145">
                  <c:v>40548.0</c:v>
                </c:pt>
                <c:pt idx="146">
                  <c:v>40549.0</c:v>
                </c:pt>
                <c:pt idx="147">
                  <c:v>40550.0</c:v>
                </c:pt>
                <c:pt idx="148">
                  <c:v>40553.0</c:v>
                </c:pt>
                <c:pt idx="149">
                  <c:v>40554.0</c:v>
                </c:pt>
                <c:pt idx="150">
                  <c:v>40555.0</c:v>
                </c:pt>
                <c:pt idx="151">
                  <c:v>40556.0</c:v>
                </c:pt>
                <c:pt idx="152">
                  <c:v>40557.0</c:v>
                </c:pt>
                <c:pt idx="153">
                  <c:v>40560.0</c:v>
                </c:pt>
                <c:pt idx="154">
                  <c:v>40561.0</c:v>
                </c:pt>
                <c:pt idx="155">
                  <c:v>40562.0</c:v>
                </c:pt>
                <c:pt idx="156">
                  <c:v>40563.0</c:v>
                </c:pt>
                <c:pt idx="157">
                  <c:v>40564.0</c:v>
                </c:pt>
                <c:pt idx="158">
                  <c:v>40567.0</c:v>
                </c:pt>
                <c:pt idx="159">
                  <c:v>40568.0</c:v>
                </c:pt>
                <c:pt idx="160">
                  <c:v>40569.0</c:v>
                </c:pt>
                <c:pt idx="161">
                  <c:v>40570.0</c:v>
                </c:pt>
                <c:pt idx="162">
                  <c:v>40571.0</c:v>
                </c:pt>
                <c:pt idx="163">
                  <c:v>40574.0</c:v>
                </c:pt>
                <c:pt idx="164">
                  <c:v>40575.0</c:v>
                </c:pt>
                <c:pt idx="165">
                  <c:v>40581.0</c:v>
                </c:pt>
                <c:pt idx="166">
                  <c:v>40582.0</c:v>
                </c:pt>
                <c:pt idx="167">
                  <c:v>40583.0</c:v>
                </c:pt>
                <c:pt idx="168">
                  <c:v>40584.0</c:v>
                </c:pt>
                <c:pt idx="169">
                  <c:v>40585.0</c:v>
                </c:pt>
                <c:pt idx="170">
                  <c:v>40588.0</c:v>
                </c:pt>
                <c:pt idx="171">
                  <c:v>40589.0</c:v>
                </c:pt>
                <c:pt idx="172">
                  <c:v>40590.0</c:v>
                </c:pt>
                <c:pt idx="173">
                  <c:v>40591.0</c:v>
                </c:pt>
                <c:pt idx="174">
                  <c:v>40592.0</c:v>
                </c:pt>
                <c:pt idx="175">
                  <c:v>40595.0</c:v>
                </c:pt>
                <c:pt idx="176">
                  <c:v>40596.0</c:v>
                </c:pt>
                <c:pt idx="177">
                  <c:v>40597.0</c:v>
                </c:pt>
                <c:pt idx="178">
                  <c:v>40598.0</c:v>
                </c:pt>
                <c:pt idx="179">
                  <c:v>40599.0</c:v>
                </c:pt>
                <c:pt idx="180">
                  <c:v>40602.0</c:v>
                </c:pt>
                <c:pt idx="181">
                  <c:v>40604.0</c:v>
                </c:pt>
                <c:pt idx="182">
                  <c:v>40605.0</c:v>
                </c:pt>
                <c:pt idx="183">
                  <c:v>40606.0</c:v>
                </c:pt>
                <c:pt idx="184">
                  <c:v>40609.0</c:v>
                </c:pt>
                <c:pt idx="185">
                  <c:v>40610.0</c:v>
                </c:pt>
                <c:pt idx="186">
                  <c:v>40611.0</c:v>
                </c:pt>
                <c:pt idx="187">
                  <c:v>40612.0</c:v>
                </c:pt>
                <c:pt idx="188">
                  <c:v>40613.0</c:v>
                </c:pt>
                <c:pt idx="189">
                  <c:v>40616.0</c:v>
                </c:pt>
                <c:pt idx="190">
                  <c:v>40617.0</c:v>
                </c:pt>
                <c:pt idx="191">
                  <c:v>40618.0</c:v>
                </c:pt>
                <c:pt idx="192">
                  <c:v>40619.0</c:v>
                </c:pt>
                <c:pt idx="193">
                  <c:v>40620.0</c:v>
                </c:pt>
                <c:pt idx="194">
                  <c:v>40623.0</c:v>
                </c:pt>
                <c:pt idx="195">
                  <c:v>40624.0</c:v>
                </c:pt>
                <c:pt idx="196">
                  <c:v>40625.0</c:v>
                </c:pt>
                <c:pt idx="197">
                  <c:v>40626.0</c:v>
                </c:pt>
                <c:pt idx="198">
                  <c:v>40627.0</c:v>
                </c:pt>
                <c:pt idx="199">
                  <c:v>40630.0</c:v>
                </c:pt>
                <c:pt idx="200">
                  <c:v>40631.0</c:v>
                </c:pt>
                <c:pt idx="201">
                  <c:v>40632.0</c:v>
                </c:pt>
                <c:pt idx="202">
                  <c:v>40633.0</c:v>
                </c:pt>
                <c:pt idx="203">
                  <c:v>40634.0</c:v>
                </c:pt>
                <c:pt idx="204">
                  <c:v>40637.0</c:v>
                </c:pt>
                <c:pt idx="205">
                  <c:v>40638.0</c:v>
                </c:pt>
                <c:pt idx="206">
                  <c:v>40639.0</c:v>
                </c:pt>
                <c:pt idx="207">
                  <c:v>40640.0</c:v>
                </c:pt>
                <c:pt idx="208">
                  <c:v>40641.0</c:v>
                </c:pt>
                <c:pt idx="209">
                  <c:v>40644.0</c:v>
                </c:pt>
                <c:pt idx="210">
                  <c:v>40645.0</c:v>
                </c:pt>
                <c:pt idx="211">
                  <c:v>40646.0</c:v>
                </c:pt>
                <c:pt idx="212">
                  <c:v>40647.0</c:v>
                </c:pt>
                <c:pt idx="213">
                  <c:v>40648.0</c:v>
                </c:pt>
                <c:pt idx="214">
                  <c:v>40651.0</c:v>
                </c:pt>
                <c:pt idx="215">
                  <c:v>40652.0</c:v>
                </c:pt>
                <c:pt idx="216">
                  <c:v>40653.0</c:v>
                </c:pt>
                <c:pt idx="217">
                  <c:v>40654.0</c:v>
                </c:pt>
                <c:pt idx="218">
                  <c:v>40655.0</c:v>
                </c:pt>
                <c:pt idx="219">
                  <c:v>40658.0</c:v>
                </c:pt>
                <c:pt idx="220">
                  <c:v>40659.0</c:v>
                </c:pt>
                <c:pt idx="221">
                  <c:v>40660.0</c:v>
                </c:pt>
                <c:pt idx="222">
                  <c:v>40661.0</c:v>
                </c:pt>
                <c:pt idx="223">
                  <c:v>40662.0</c:v>
                </c:pt>
                <c:pt idx="224">
                  <c:v>40665.0</c:v>
                </c:pt>
                <c:pt idx="225">
                  <c:v>40666.0</c:v>
                </c:pt>
                <c:pt idx="226">
                  <c:v>40667.0</c:v>
                </c:pt>
                <c:pt idx="227">
                  <c:v>40669.0</c:v>
                </c:pt>
                <c:pt idx="228">
                  <c:v>40672.0</c:v>
                </c:pt>
                <c:pt idx="229">
                  <c:v>40674.0</c:v>
                </c:pt>
                <c:pt idx="230">
                  <c:v>40675.0</c:v>
                </c:pt>
                <c:pt idx="231">
                  <c:v>40676.0</c:v>
                </c:pt>
                <c:pt idx="232">
                  <c:v>40679.0</c:v>
                </c:pt>
                <c:pt idx="233">
                  <c:v>40680.0</c:v>
                </c:pt>
                <c:pt idx="234">
                  <c:v>40681.0</c:v>
                </c:pt>
                <c:pt idx="235">
                  <c:v>40682.0</c:v>
                </c:pt>
                <c:pt idx="236">
                  <c:v>40683.0</c:v>
                </c:pt>
                <c:pt idx="237">
                  <c:v>40686.0</c:v>
                </c:pt>
                <c:pt idx="238">
                  <c:v>40687.0</c:v>
                </c:pt>
                <c:pt idx="239">
                  <c:v>40688.0</c:v>
                </c:pt>
                <c:pt idx="240">
                  <c:v>40689.0</c:v>
                </c:pt>
                <c:pt idx="241">
                  <c:v>40690.0</c:v>
                </c:pt>
                <c:pt idx="242">
                  <c:v>40693.0</c:v>
                </c:pt>
                <c:pt idx="243">
                  <c:v>40694.0</c:v>
                </c:pt>
                <c:pt idx="244">
                  <c:v>40695.0</c:v>
                </c:pt>
                <c:pt idx="245">
                  <c:v>40696.0</c:v>
                </c:pt>
                <c:pt idx="246">
                  <c:v>40697.0</c:v>
                </c:pt>
                <c:pt idx="247">
                  <c:v>40701.0</c:v>
                </c:pt>
                <c:pt idx="248">
                  <c:v>40702.0</c:v>
                </c:pt>
                <c:pt idx="249">
                  <c:v>40703.0</c:v>
                </c:pt>
                <c:pt idx="250">
                  <c:v>40704.0</c:v>
                </c:pt>
                <c:pt idx="251">
                  <c:v>40707.0</c:v>
                </c:pt>
                <c:pt idx="252">
                  <c:v>40708.0</c:v>
                </c:pt>
                <c:pt idx="253">
                  <c:v>40709.0</c:v>
                </c:pt>
                <c:pt idx="254">
                  <c:v>40710.0</c:v>
                </c:pt>
                <c:pt idx="255">
                  <c:v>40711.0</c:v>
                </c:pt>
                <c:pt idx="256">
                  <c:v>40714.0</c:v>
                </c:pt>
                <c:pt idx="257">
                  <c:v>40715.0</c:v>
                </c:pt>
                <c:pt idx="258">
                  <c:v>40716.0</c:v>
                </c:pt>
                <c:pt idx="259">
                  <c:v>40717.0</c:v>
                </c:pt>
                <c:pt idx="260">
                  <c:v>40718.0</c:v>
                </c:pt>
                <c:pt idx="261">
                  <c:v>40721.0</c:v>
                </c:pt>
                <c:pt idx="262">
                  <c:v>40722.0</c:v>
                </c:pt>
                <c:pt idx="263">
                  <c:v>40723.0</c:v>
                </c:pt>
                <c:pt idx="264">
                  <c:v>40724.0</c:v>
                </c:pt>
                <c:pt idx="265">
                  <c:v>40725.0</c:v>
                </c:pt>
                <c:pt idx="266">
                  <c:v>40728.0</c:v>
                </c:pt>
                <c:pt idx="267">
                  <c:v>40729.0</c:v>
                </c:pt>
                <c:pt idx="268">
                  <c:v>40730.0</c:v>
                </c:pt>
                <c:pt idx="269">
                  <c:v>40731.0</c:v>
                </c:pt>
                <c:pt idx="270">
                  <c:v>40732.0</c:v>
                </c:pt>
                <c:pt idx="271">
                  <c:v>40735.0</c:v>
                </c:pt>
                <c:pt idx="272">
                  <c:v>40736.0</c:v>
                </c:pt>
                <c:pt idx="273">
                  <c:v>40737.0</c:v>
                </c:pt>
                <c:pt idx="274">
                  <c:v>40738.0</c:v>
                </c:pt>
                <c:pt idx="275">
                  <c:v>40739.0</c:v>
                </c:pt>
                <c:pt idx="276">
                  <c:v>40742.0</c:v>
                </c:pt>
                <c:pt idx="277">
                  <c:v>40743.0</c:v>
                </c:pt>
                <c:pt idx="278">
                  <c:v>40744.0</c:v>
                </c:pt>
                <c:pt idx="279">
                  <c:v>40745.0</c:v>
                </c:pt>
                <c:pt idx="280">
                  <c:v>40746.0</c:v>
                </c:pt>
                <c:pt idx="281">
                  <c:v>40749.0</c:v>
                </c:pt>
                <c:pt idx="282">
                  <c:v>40750.0</c:v>
                </c:pt>
                <c:pt idx="283">
                  <c:v>40751.0</c:v>
                </c:pt>
                <c:pt idx="284">
                  <c:v>40752.0</c:v>
                </c:pt>
                <c:pt idx="285">
                  <c:v>40753.0</c:v>
                </c:pt>
                <c:pt idx="286">
                  <c:v>40756.0</c:v>
                </c:pt>
                <c:pt idx="287">
                  <c:v>40757.0</c:v>
                </c:pt>
                <c:pt idx="288">
                  <c:v>40758.0</c:v>
                </c:pt>
                <c:pt idx="289">
                  <c:v>40759.0</c:v>
                </c:pt>
                <c:pt idx="290">
                  <c:v>40760.0</c:v>
                </c:pt>
                <c:pt idx="291">
                  <c:v>40763.0</c:v>
                </c:pt>
                <c:pt idx="292">
                  <c:v>40764.0</c:v>
                </c:pt>
                <c:pt idx="293">
                  <c:v>40765.0</c:v>
                </c:pt>
                <c:pt idx="294">
                  <c:v>40766.0</c:v>
                </c:pt>
                <c:pt idx="295">
                  <c:v>40767.0</c:v>
                </c:pt>
                <c:pt idx="296">
                  <c:v>40771.0</c:v>
                </c:pt>
                <c:pt idx="297">
                  <c:v>40772.0</c:v>
                </c:pt>
                <c:pt idx="298">
                  <c:v>40773.0</c:v>
                </c:pt>
                <c:pt idx="299">
                  <c:v>40774.0</c:v>
                </c:pt>
                <c:pt idx="300">
                  <c:v>40777.0</c:v>
                </c:pt>
                <c:pt idx="301">
                  <c:v>40778.0</c:v>
                </c:pt>
                <c:pt idx="302">
                  <c:v>40779.0</c:v>
                </c:pt>
                <c:pt idx="303">
                  <c:v>40780.0</c:v>
                </c:pt>
                <c:pt idx="304">
                  <c:v>40781.0</c:v>
                </c:pt>
                <c:pt idx="305">
                  <c:v>40784.0</c:v>
                </c:pt>
                <c:pt idx="306">
                  <c:v>40785.0</c:v>
                </c:pt>
                <c:pt idx="307">
                  <c:v>40786.0</c:v>
                </c:pt>
                <c:pt idx="308">
                  <c:v>40787.0</c:v>
                </c:pt>
                <c:pt idx="309">
                  <c:v>40788.0</c:v>
                </c:pt>
                <c:pt idx="310">
                  <c:v>40791.0</c:v>
                </c:pt>
                <c:pt idx="311">
                  <c:v>40792.0</c:v>
                </c:pt>
                <c:pt idx="312">
                  <c:v>40793.0</c:v>
                </c:pt>
                <c:pt idx="313">
                  <c:v>40794.0</c:v>
                </c:pt>
                <c:pt idx="314">
                  <c:v>40795.0</c:v>
                </c:pt>
                <c:pt idx="315">
                  <c:v>40800.0</c:v>
                </c:pt>
                <c:pt idx="316">
                  <c:v>40801.0</c:v>
                </c:pt>
                <c:pt idx="317">
                  <c:v>40802.0</c:v>
                </c:pt>
                <c:pt idx="318">
                  <c:v>40805.0</c:v>
                </c:pt>
                <c:pt idx="319">
                  <c:v>40806.0</c:v>
                </c:pt>
                <c:pt idx="320">
                  <c:v>40807.0</c:v>
                </c:pt>
                <c:pt idx="321">
                  <c:v>40808.0</c:v>
                </c:pt>
                <c:pt idx="322">
                  <c:v>40809.0</c:v>
                </c:pt>
                <c:pt idx="323">
                  <c:v>40812.0</c:v>
                </c:pt>
                <c:pt idx="324">
                  <c:v>40813.0</c:v>
                </c:pt>
                <c:pt idx="325">
                  <c:v>40814.0</c:v>
                </c:pt>
                <c:pt idx="326">
                  <c:v>40815.0</c:v>
                </c:pt>
                <c:pt idx="327">
                  <c:v>40816.0</c:v>
                </c:pt>
                <c:pt idx="328">
                  <c:v>40820.0</c:v>
                </c:pt>
                <c:pt idx="329">
                  <c:v>40821.0</c:v>
                </c:pt>
                <c:pt idx="330">
                  <c:v>40822.0</c:v>
                </c:pt>
                <c:pt idx="331">
                  <c:v>40823.0</c:v>
                </c:pt>
                <c:pt idx="332">
                  <c:v>40826.0</c:v>
                </c:pt>
                <c:pt idx="333">
                  <c:v>40827.0</c:v>
                </c:pt>
                <c:pt idx="334">
                  <c:v>40828.0</c:v>
                </c:pt>
                <c:pt idx="335">
                  <c:v>40829.0</c:v>
                </c:pt>
                <c:pt idx="336">
                  <c:v>40830.0</c:v>
                </c:pt>
                <c:pt idx="337">
                  <c:v>40833.0</c:v>
                </c:pt>
                <c:pt idx="338">
                  <c:v>40834.0</c:v>
                </c:pt>
                <c:pt idx="339">
                  <c:v>40835.0</c:v>
                </c:pt>
                <c:pt idx="340">
                  <c:v>40836.0</c:v>
                </c:pt>
                <c:pt idx="341">
                  <c:v>40837.0</c:v>
                </c:pt>
                <c:pt idx="342">
                  <c:v>40840.0</c:v>
                </c:pt>
                <c:pt idx="343">
                  <c:v>40841.0</c:v>
                </c:pt>
                <c:pt idx="344">
                  <c:v>40842.0</c:v>
                </c:pt>
                <c:pt idx="345">
                  <c:v>40843.0</c:v>
                </c:pt>
                <c:pt idx="346">
                  <c:v>40844.0</c:v>
                </c:pt>
                <c:pt idx="347">
                  <c:v>40847.0</c:v>
                </c:pt>
                <c:pt idx="348">
                  <c:v>40848.0</c:v>
                </c:pt>
                <c:pt idx="349">
                  <c:v>40849.0</c:v>
                </c:pt>
                <c:pt idx="350">
                  <c:v>40850.0</c:v>
                </c:pt>
                <c:pt idx="351">
                  <c:v>40851.0</c:v>
                </c:pt>
                <c:pt idx="352">
                  <c:v>40854.0</c:v>
                </c:pt>
                <c:pt idx="353">
                  <c:v>40855.0</c:v>
                </c:pt>
                <c:pt idx="354">
                  <c:v>40856.0</c:v>
                </c:pt>
                <c:pt idx="355">
                  <c:v>40857.0</c:v>
                </c:pt>
                <c:pt idx="356">
                  <c:v>40858.0</c:v>
                </c:pt>
                <c:pt idx="357">
                  <c:v>40861.0</c:v>
                </c:pt>
                <c:pt idx="358">
                  <c:v>40862.0</c:v>
                </c:pt>
                <c:pt idx="359">
                  <c:v>40863.0</c:v>
                </c:pt>
                <c:pt idx="360">
                  <c:v>40864.0</c:v>
                </c:pt>
                <c:pt idx="361">
                  <c:v>40865.0</c:v>
                </c:pt>
                <c:pt idx="362">
                  <c:v>40868.0</c:v>
                </c:pt>
                <c:pt idx="363">
                  <c:v>40869.0</c:v>
                </c:pt>
                <c:pt idx="364">
                  <c:v>40870.0</c:v>
                </c:pt>
                <c:pt idx="365">
                  <c:v>40871.0</c:v>
                </c:pt>
                <c:pt idx="366">
                  <c:v>40872.0</c:v>
                </c:pt>
                <c:pt idx="367">
                  <c:v>40875.0</c:v>
                </c:pt>
                <c:pt idx="368">
                  <c:v>40876.0</c:v>
                </c:pt>
                <c:pt idx="369">
                  <c:v>40877.0</c:v>
                </c:pt>
                <c:pt idx="370">
                  <c:v>40878.0</c:v>
                </c:pt>
                <c:pt idx="371">
                  <c:v>40879.0</c:v>
                </c:pt>
                <c:pt idx="372">
                  <c:v>40882.0</c:v>
                </c:pt>
                <c:pt idx="373">
                  <c:v>40883.0</c:v>
                </c:pt>
                <c:pt idx="374">
                  <c:v>40884.0</c:v>
                </c:pt>
                <c:pt idx="375">
                  <c:v>40885.0</c:v>
                </c:pt>
                <c:pt idx="376">
                  <c:v>40886.0</c:v>
                </c:pt>
                <c:pt idx="377">
                  <c:v>40889.0</c:v>
                </c:pt>
                <c:pt idx="378">
                  <c:v>40890.0</c:v>
                </c:pt>
                <c:pt idx="379">
                  <c:v>40891.0</c:v>
                </c:pt>
                <c:pt idx="380">
                  <c:v>40892.0</c:v>
                </c:pt>
                <c:pt idx="381">
                  <c:v>40893.0</c:v>
                </c:pt>
                <c:pt idx="382">
                  <c:v>40896.0</c:v>
                </c:pt>
                <c:pt idx="383">
                  <c:v>40897.0</c:v>
                </c:pt>
                <c:pt idx="384">
                  <c:v>40898.0</c:v>
                </c:pt>
                <c:pt idx="385">
                  <c:v>40899.0</c:v>
                </c:pt>
                <c:pt idx="386">
                  <c:v>40900.0</c:v>
                </c:pt>
                <c:pt idx="387">
                  <c:v>40903.0</c:v>
                </c:pt>
                <c:pt idx="388">
                  <c:v>40904.0</c:v>
                </c:pt>
                <c:pt idx="389">
                  <c:v>40905.0</c:v>
                </c:pt>
                <c:pt idx="390">
                  <c:v>40906.0</c:v>
                </c:pt>
                <c:pt idx="391">
                  <c:v>40910.0</c:v>
                </c:pt>
                <c:pt idx="392">
                  <c:v>40911.0</c:v>
                </c:pt>
                <c:pt idx="393">
                  <c:v>40912.0</c:v>
                </c:pt>
                <c:pt idx="394">
                  <c:v>40913.0</c:v>
                </c:pt>
                <c:pt idx="395">
                  <c:v>40914.0</c:v>
                </c:pt>
                <c:pt idx="396">
                  <c:v>40917.0</c:v>
                </c:pt>
                <c:pt idx="397">
                  <c:v>40918.0</c:v>
                </c:pt>
                <c:pt idx="398">
                  <c:v>40919.0</c:v>
                </c:pt>
                <c:pt idx="399">
                  <c:v>40920.0</c:v>
                </c:pt>
                <c:pt idx="400">
                  <c:v>40921.0</c:v>
                </c:pt>
                <c:pt idx="401">
                  <c:v>40924.0</c:v>
                </c:pt>
                <c:pt idx="402">
                  <c:v>40925.0</c:v>
                </c:pt>
                <c:pt idx="403">
                  <c:v>40926.0</c:v>
                </c:pt>
                <c:pt idx="404">
                  <c:v>40927.0</c:v>
                </c:pt>
                <c:pt idx="405">
                  <c:v>40928.0</c:v>
                </c:pt>
                <c:pt idx="406">
                  <c:v>40933.0</c:v>
                </c:pt>
                <c:pt idx="407">
                  <c:v>40934.0</c:v>
                </c:pt>
                <c:pt idx="408">
                  <c:v>40935.0</c:v>
                </c:pt>
                <c:pt idx="409">
                  <c:v>40938.0</c:v>
                </c:pt>
                <c:pt idx="410">
                  <c:v>40939.0</c:v>
                </c:pt>
                <c:pt idx="411">
                  <c:v>40940.0</c:v>
                </c:pt>
                <c:pt idx="412">
                  <c:v>40941.0</c:v>
                </c:pt>
                <c:pt idx="413">
                  <c:v>40942.0</c:v>
                </c:pt>
                <c:pt idx="414">
                  <c:v>40945.0</c:v>
                </c:pt>
                <c:pt idx="415">
                  <c:v>40946.0</c:v>
                </c:pt>
                <c:pt idx="416">
                  <c:v>40947.0</c:v>
                </c:pt>
                <c:pt idx="417">
                  <c:v>40948.0</c:v>
                </c:pt>
                <c:pt idx="418">
                  <c:v>40949.0</c:v>
                </c:pt>
                <c:pt idx="419">
                  <c:v>40952.0</c:v>
                </c:pt>
                <c:pt idx="420">
                  <c:v>40953.0</c:v>
                </c:pt>
                <c:pt idx="421">
                  <c:v>40954.0</c:v>
                </c:pt>
                <c:pt idx="422">
                  <c:v>40955.0</c:v>
                </c:pt>
                <c:pt idx="423">
                  <c:v>40956.0</c:v>
                </c:pt>
                <c:pt idx="424">
                  <c:v>40959.0</c:v>
                </c:pt>
                <c:pt idx="425">
                  <c:v>40960.0</c:v>
                </c:pt>
                <c:pt idx="426">
                  <c:v>40961.0</c:v>
                </c:pt>
                <c:pt idx="427">
                  <c:v>40962.0</c:v>
                </c:pt>
                <c:pt idx="428">
                  <c:v>40963.0</c:v>
                </c:pt>
                <c:pt idx="429">
                  <c:v>40966.0</c:v>
                </c:pt>
                <c:pt idx="430">
                  <c:v>40967.0</c:v>
                </c:pt>
                <c:pt idx="431">
                  <c:v>40968.0</c:v>
                </c:pt>
                <c:pt idx="432">
                  <c:v>40970.0</c:v>
                </c:pt>
                <c:pt idx="433">
                  <c:v>40973.0</c:v>
                </c:pt>
                <c:pt idx="434">
                  <c:v>40974.0</c:v>
                </c:pt>
                <c:pt idx="435">
                  <c:v>40975.0</c:v>
                </c:pt>
                <c:pt idx="436">
                  <c:v>40976.0</c:v>
                </c:pt>
                <c:pt idx="437">
                  <c:v>40977.0</c:v>
                </c:pt>
                <c:pt idx="438">
                  <c:v>40980.0</c:v>
                </c:pt>
                <c:pt idx="439">
                  <c:v>40981.0</c:v>
                </c:pt>
                <c:pt idx="440">
                  <c:v>40982.0</c:v>
                </c:pt>
                <c:pt idx="441">
                  <c:v>40983.0</c:v>
                </c:pt>
                <c:pt idx="442">
                  <c:v>40984.0</c:v>
                </c:pt>
                <c:pt idx="443">
                  <c:v>40987.0</c:v>
                </c:pt>
                <c:pt idx="444">
                  <c:v>40988.0</c:v>
                </c:pt>
                <c:pt idx="445">
                  <c:v>40989.0</c:v>
                </c:pt>
                <c:pt idx="446">
                  <c:v>40990.0</c:v>
                </c:pt>
                <c:pt idx="447">
                  <c:v>40991.0</c:v>
                </c:pt>
                <c:pt idx="448">
                  <c:v>40994.0</c:v>
                </c:pt>
                <c:pt idx="449">
                  <c:v>40995.0</c:v>
                </c:pt>
                <c:pt idx="450">
                  <c:v>40996.0</c:v>
                </c:pt>
                <c:pt idx="451">
                  <c:v>40997.0</c:v>
                </c:pt>
                <c:pt idx="452">
                  <c:v>40998.0</c:v>
                </c:pt>
                <c:pt idx="453">
                  <c:v>41001.0</c:v>
                </c:pt>
                <c:pt idx="454">
                  <c:v>41002.0</c:v>
                </c:pt>
                <c:pt idx="455">
                  <c:v>41003.0</c:v>
                </c:pt>
                <c:pt idx="456">
                  <c:v>41004.0</c:v>
                </c:pt>
                <c:pt idx="457">
                  <c:v>41005.0</c:v>
                </c:pt>
                <c:pt idx="458">
                  <c:v>41008.0</c:v>
                </c:pt>
                <c:pt idx="459">
                  <c:v>41009.0</c:v>
                </c:pt>
                <c:pt idx="460">
                  <c:v>41011.0</c:v>
                </c:pt>
                <c:pt idx="461">
                  <c:v>41012.0</c:v>
                </c:pt>
                <c:pt idx="462">
                  <c:v>41015.0</c:v>
                </c:pt>
                <c:pt idx="463">
                  <c:v>41016.0</c:v>
                </c:pt>
                <c:pt idx="464">
                  <c:v>41017.0</c:v>
                </c:pt>
                <c:pt idx="465">
                  <c:v>41018.0</c:v>
                </c:pt>
                <c:pt idx="466">
                  <c:v>41019.0</c:v>
                </c:pt>
                <c:pt idx="467">
                  <c:v>41022.0</c:v>
                </c:pt>
                <c:pt idx="468">
                  <c:v>41023.0</c:v>
                </c:pt>
                <c:pt idx="469">
                  <c:v>41024.0</c:v>
                </c:pt>
                <c:pt idx="470">
                  <c:v>41025.0</c:v>
                </c:pt>
                <c:pt idx="471">
                  <c:v>41026.0</c:v>
                </c:pt>
                <c:pt idx="472">
                  <c:v>41029.0</c:v>
                </c:pt>
                <c:pt idx="473">
                  <c:v>41031.0</c:v>
                </c:pt>
                <c:pt idx="474">
                  <c:v>41032.0</c:v>
                </c:pt>
                <c:pt idx="475">
                  <c:v>41033.0</c:v>
                </c:pt>
                <c:pt idx="476">
                  <c:v>41036.0</c:v>
                </c:pt>
                <c:pt idx="477">
                  <c:v>41037.0</c:v>
                </c:pt>
                <c:pt idx="478">
                  <c:v>41038.0</c:v>
                </c:pt>
                <c:pt idx="479">
                  <c:v>41039.0</c:v>
                </c:pt>
                <c:pt idx="480">
                  <c:v>41040.0</c:v>
                </c:pt>
                <c:pt idx="481">
                  <c:v>41043.0</c:v>
                </c:pt>
                <c:pt idx="482">
                  <c:v>41044.0</c:v>
                </c:pt>
                <c:pt idx="483">
                  <c:v>41045.0</c:v>
                </c:pt>
                <c:pt idx="484">
                  <c:v>41046.0</c:v>
                </c:pt>
                <c:pt idx="485">
                  <c:v>41047.0</c:v>
                </c:pt>
                <c:pt idx="486">
                  <c:v>41050.0</c:v>
                </c:pt>
                <c:pt idx="487">
                  <c:v>41051.0</c:v>
                </c:pt>
                <c:pt idx="488">
                  <c:v>41052.0</c:v>
                </c:pt>
                <c:pt idx="489">
                  <c:v>41053.0</c:v>
                </c:pt>
                <c:pt idx="490">
                  <c:v>41054.0</c:v>
                </c:pt>
                <c:pt idx="491">
                  <c:v>41058.0</c:v>
                </c:pt>
                <c:pt idx="492">
                  <c:v>41059.0</c:v>
                </c:pt>
                <c:pt idx="493">
                  <c:v>41060.0</c:v>
                </c:pt>
                <c:pt idx="494">
                  <c:v>41061.0</c:v>
                </c:pt>
                <c:pt idx="495">
                  <c:v>41064.0</c:v>
                </c:pt>
                <c:pt idx="496">
                  <c:v>41065.0</c:v>
                </c:pt>
                <c:pt idx="497">
                  <c:v>41067.0</c:v>
                </c:pt>
                <c:pt idx="498">
                  <c:v>41068.0</c:v>
                </c:pt>
                <c:pt idx="499">
                  <c:v>41071.0</c:v>
                </c:pt>
                <c:pt idx="500">
                  <c:v>41072.0</c:v>
                </c:pt>
                <c:pt idx="501">
                  <c:v>41073.0</c:v>
                </c:pt>
                <c:pt idx="502">
                  <c:v>41074.0</c:v>
                </c:pt>
                <c:pt idx="503">
                  <c:v>41075.0</c:v>
                </c:pt>
                <c:pt idx="504">
                  <c:v>41078.0</c:v>
                </c:pt>
                <c:pt idx="505">
                  <c:v>41079.0</c:v>
                </c:pt>
                <c:pt idx="506">
                  <c:v>41080.0</c:v>
                </c:pt>
                <c:pt idx="507">
                  <c:v>41081.0</c:v>
                </c:pt>
                <c:pt idx="508">
                  <c:v>41082.0</c:v>
                </c:pt>
                <c:pt idx="509">
                  <c:v>41085.0</c:v>
                </c:pt>
                <c:pt idx="510">
                  <c:v>41086.0</c:v>
                </c:pt>
                <c:pt idx="511">
                  <c:v>41087.0</c:v>
                </c:pt>
                <c:pt idx="512">
                  <c:v>41088.0</c:v>
                </c:pt>
                <c:pt idx="513">
                  <c:v>41089.0</c:v>
                </c:pt>
                <c:pt idx="514">
                  <c:v>41092.0</c:v>
                </c:pt>
                <c:pt idx="515">
                  <c:v>41093.0</c:v>
                </c:pt>
                <c:pt idx="516">
                  <c:v>41094.0</c:v>
                </c:pt>
                <c:pt idx="517">
                  <c:v>41095.0</c:v>
                </c:pt>
                <c:pt idx="518">
                  <c:v>41096.0</c:v>
                </c:pt>
                <c:pt idx="519">
                  <c:v>41099.0</c:v>
                </c:pt>
                <c:pt idx="520">
                  <c:v>41100.0</c:v>
                </c:pt>
                <c:pt idx="521">
                  <c:v>41101.0</c:v>
                </c:pt>
                <c:pt idx="522">
                  <c:v>41102.0</c:v>
                </c:pt>
                <c:pt idx="523">
                  <c:v>41103.0</c:v>
                </c:pt>
                <c:pt idx="524">
                  <c:v>41106.0</c:v>
                </c:pt>
                <c:pt idx="525">
                  <c:v>41107.0</c:v>
                </c:pt>
                <c:pt idx="526">
                  <c:v>41108.0</c:v>
                </c:pt>
                <c:pt idx="527">
                  <c:v>41109.0</c:v>
                </c:pt>
                <c:pt idx="528">
                  <c:v>41110.0</c:v>
                </c:pt>
                <c:pt idx="529">
                  <c:v>41113.0</c:v>
                </c:pt>
                <c:pt idx="530">
                  <c:v>41114.0</c:v>
                </c:pt>
                <c:pt idx="531">
                  <c:v>41115.0</c:v>
                </c:pt>
                <c:pt idx="532">
                  <c:v>41116.0</c:v>
                </c:pt>
                <c:pt idx="533">
                  <c:v>41117.0</c:v>
                </c:pt>
                <c:pt idx="534">
                  <c:v>41120.0</c:v>
                </c:pt>
                <c:pt idx="535">
                  <c:v>41121.0</c:v>
                </c:pt>
                <c:pt idx="536">
                  <c:v>41122.0</c:v>
                </c:pt>
                <c:pt idx="537">
                  <c:v>41123.0</c:v>
                </c:pt>
                <c:pt idx="538">
                  <c:v>41124.0</c:v>
                </c:pt>
                <c:pt idx="539">
                  <c:v>41127.0</c:v>
                </c:pt>
                <c:pt idx="540">
                  <c:v>41128.0</c:v>
                </c:pt>
                <c:pt idx="541">
                  <c:v>41129.0</c:v>
                </c:pt>
                <c:pt idx="542">
                  <c:v>41130.0</c:v>
                </c:pt>
                <c:pt idx="543">
                  <c:v>41131.0</c:v>
                </c:pt>
                <c:pt idx="544">
                  <c:v>41134.0</c:v>
                </c:pt>
                <c:pt idx="545">
                  <c:v>41135.0</c:v>
                </c:pt>
                <c:pt idx="546">
                  <c:v>41137.0</c:v>
                </c:pt>
                <c:pt idx="547">
                  <c:v>41138.0</c:v>
                </c:pt>
                <c:pt idx="548">
                  <c:v>41141.0</c:v>
                </c:pt>
                <c:pt idx="549">
                  <c:v>41142.0</c:v>
                </c:pt>
                <c:pt idx="550">
                  <c:v>41143.0</c:v>
                </c:pt>
                <c:pt idx="551">
                  <c:v>41144.0</c:v>
                </c:pt>
                <c:pt idx="552">
                  <c:v>41145.0</c:v>
                </c:pt>
                <c:pt idx="553">
                  <c:v>41148.0</c:v>
                </c:pt>
                <c:pt idx="554">
                  <c:v>41149.0</c:v>
                </c:pt>
                <c:pt idx="555">
                  <c:v>41150.0</c:v>
                </c:pt>
                <c:pt idx="556">
                  <c:v>41151.0</c:v>
                </c:pt>
                <c:pt idx="557">
                  <c:v>41152.0</c:v>
                </c:pt>
                <c:pt idx="558">
                  <c:v>41155.0</c:v>
                </c:pt>
                <c:pt idx="559">
                  <c:v>41156.0</c:v>
                </c:pt>
                <c:pt idx="560">
                  <c:v>41157.0</c:v>
                </c:pt>
                <c:pt idx="561">
                  <c:v>41158.0</c:v>
                </c:pt>
                <c:pt idx="562">
                  <c:v>41159.0</c:v>
                </c:pt>
                <c:pt idx="563">
                  <c:v>41162.0</c:v>
                </c:pt>
                <c:pt idx="564">
                  <c:v>41163.0</c:v>
                </c:pt>
                <c:pt idx="565">
                  <c:v>41164.0</c:v>
                </c:pt>
                <c:pt idx="566">
                  <c:v>41165.0</c:v>
                </c:pt>
                <c:pt idx="567">
                  <c:v>41166.0</c:v>
                </c:pt>
                <c:pt idx="568">
                  <c:v>41169.0</c:v>
                </c:pt>
                <c:pt idx="569">
                  <c:v>41170.0</c:v>
                </c:pt>
                <c:pt idx="570">
                  <c:v>41171.0</c:v>
                </c:pt>
                <c:pt idx="571">
                  <c:v>41172.0</c:v>
                </c:pt>
                <c:pt idx="572">
                  <c:v>41173.0</c:v>
                </c:pt>
                <c:pt idx="573">
                  <c:v>41176.0</c:v>
                </c:pt>
                <c:pt idx="574">
                  <c:v>41177.0</c:v>
                </c:pt>
                <c:pt idx="575">
                  <c:v>41178.0</c:v>
                </c:pt>
                <c:pt idx="576">
                  <c:v>41179.0</c:v>
                </c:pt>
                <c:pt idx="577">
                  <c:v>41180.0</c:v>
                </c:pt>
                <c:pt idx="578">
                  <c:v>41184.0</c:v>
                </c:pt>
                <c:pt idx="579">
                  <c:v>41186.0</c:v>
                </c:pt>
                <c:pt idx="580">
                  <c:v>41187.0</c:v>
                </c:pt>
                <c:pt idx="581">
                  <c:v>41190.0</c:v>
                </c:pt>
                <c:pt idx="582">
                  <c:v>41191.0</c:v>
                </c:pt>
                <c:pt idx="583">
                  <c:v>41192.0</c:v>
                </c:pt>
                <c:pt idx="584">
                  <c:v>41193.0</c:v>
                </c:pt>
                <c:pt idx="585">
                  <c:v>41194.0</c:v>
                </c:pt>
                <c:pt idx="586">
                  <c:v>41197.0</c:v>
                </c:pt>
                <c:pt idx="587">
                  <c:v>41198.0</c:v>
                </c:pt>
                <c:pt idx="588">
                  <c:v>41199.0</c:v>
                </c:pt>
                <c:pt idx="589">
                  <c:v>41200.0</c:v>
                </c:pt>
                <c:pt idx="590">
                  <c:v>41201.0</c:v>
                </c:pt>
                <c:pt idx="591">
                  <c:v>41204.0</c:v>
                </c:pt>
                <c:pt idx="592">
                  <c:v>41205.0</c:v>
                </c:pt>
                <c:pt idx="593">
                  <c:v>41206.0</c:v>
                </c:pt>
                <c:pt idx="594">
                  <c:v>41207.0</c:v>
                </c:pt>
                <c:pt idx="595">
                  <c:v>41208.0</c:v>
                </c:pt>
                <c:pt idx="596">
                  <c:v>41211.0</c:v>
                </c:pt>
                <c:pt idx="597">
                  <c:v>41212.0</c:v>
                </c:pt>
                <c:pt idx="598">
                  <c:v>41213.0</c:v>
                </c:pt>
                <c:pt idx="599">
                  <c:v>41214.0</c:v>
                </c:pt>
                <c:pt idx="600">
                  <c:v>41215.0</c:v>
                </c:pt>
                <c:pt idx="601">
                  <c:v>41218.0</c:v>
                </c:pt>
                <c:pt idx="602">
                  <c:v>41219.0</c:v>
                </c:pt>
                <c:pt idx="603">
                  <c:v>41220.0</c:v>
                </c:pt>
                <c:pt idx="604">
                  <c:v>41221.0</c:v>
                </c:pt>
                <c:pt idx="605">
                  <c:v>41222.0</c:v>
                </c:pt>
                <c:pt idx="606">
                  <c:v>41225.0</c:v>
                </c:pt>
                <c:pt idx="607">
                  <c:v>41226.0</c:v>
                </c:pt>
                <c:pt idx="608">
                  <c:v>41227.0</c:v>
                </c:pt>
                <c:pt idx="609">
                  <c:v>41228.0</c:v>
                </c:pt>
                <c:pt idx="610">
                  <c:v>41229.0</c:v>
                </c:pt>
                <c:pt idx="611">
                  <c:v>41232.0</c:v>
                </c:pt>
                <c:pt idx="612">
                  <c:v>41233.0</c:v>
                </c:pt>
                <c:pt idx="613">
                  <c:v>41234.0</c:v>
                </c:pt>
                <c:pt idx="614">
                  <c:v>41235.0</c:v>
                </c:pt>
                <c:pt idx="615">
                  <c:v>41236.0</c:v>
                </c:pt>
                <c:pt idx="616">
                  <c:v>41239.0</c:v>
                </c:pt>
                <c:pt idx="617">
                  <c:v>41240.0</c:v>
                </c:pt>
                <c:pt idx="618">
                  <c:v>41241.0</c:v>
                </c:pt>
                <c:pt idx="619">
                  <c:v>41242.0</c:v>
                </c:pt>
                <c:pt idx="620">
                  <c:v>41243.0</c:v>
                </c:pt>
                <c:pt idx="621">
                  <c:v>41246.0</c:v>
                </c:pt>
                <c:pt idx="622">
                  <c:v>41247.0</c:v>
                </c:pt>
                <c:pt idx="623">
                  <c:v>41248.0</c:v>
                </c:pt>
                <c:pt idx="624">
                  <c:v>41249.0</c:v>
                </c:pt>
                <c:pt idx="625">
                  <c:v>41250.0</c:v>
                </c:pt>
                <c:pt idx="626">
                  <c:v>41253.0</c:v>
                </c:pt>
                <c:pt idx="627">
                  <c:v>41254.0</c:v>
                </c:pt>
                <c:pt idx="628">
                  <c:v>41255.0</c:v>
                </c:pt>
                <c:pt idx="629">
                  <c:v>41256.0</c:v>
                </c:pt>
                <c:pt idx="630">
                  <c:v>41257.0</c:v>
                </c:pt>
                <c:pt idx="631">
                  <c:v>41260.0</c:v>
                </c:pt>
                <c:pt idx="632">
                  <c:v>41261.0</c:v>
                </c:pt>
                <c:pt idx="633">
                  <c:v>41263.0</c:v>
                </c:pt>
                <c:pt idx="634">
                  <c:v>41264.0</c:v>
                </c:pt>
                <c:pt idx="635">
                  <c:v>41267.0</c:v>
                </c:pt>
                <c:pt idx="636">
                  <c:v>41269.0</c:v>
                </c:pt>
                <c:pt idx="637">
                  <c:v>41270.0</c:v>
                </c:pt>
                <c:pt idx="638">
                  <c:v>41271.0</c:v>
                </c:pt>
                <c:pt idx="639">
                  <c:v>41276.0</c:v>
                </c:pt>
                <c:pt idx="640">
                  <c:v>41277.0</c:v>
                </c:pt>
                <c:pt idx="641">
                  <c:v>41278.0</c:v>
                </c:pt>
                <c:pt idx="642">
                  <c:v>41281.0</c:v>
                </c:pt>
                <c:pt idx="643">
                  <c:v>41282.0</c:v>
                </c:pt>
                <c:pt idx="644">
                  <c:v>41283.0</c:v>
                </c:pt>
                <c:pt idx="645">
                  <c:v>41284.0</c:v>
                </c:pt>
                <c:pt idx="646">
                  <c:v>41285.0</c:v>
                </c:pt>
                <c:pt idx="647">
                  <c:v>41288.0</c:v>
                </c:pt>
                <c:pt idx="648">
                  <c:v>41289.0</c:v>
                </c:pt>
                <c:pt idx="649">
                  <c:v>41290.0</c:v>
                </c:pt>
                <c:pt idx="650">
                  <c:v>41291.0</c:v>
                </c:pt>
                <c:pt idx="651">
                  <c:v>41292.0</c:v>
                </c:pt>
                <c:pt idx="652">
                  <c:v>41295.0</c:v>
                </c:pt>
                <c:pt idx="653">
                  <c:v>41296.0</c:v>
                </c:pt>
                <c:pt idx="654">
                  <c:v>41297.0</c:v>
                </c:pt>
                <c:pt idx="655">
                  <c:v>41298.0</c:v>
                </c:pt>
                <c:pt idx="656">
                  <c:v>41299.0</c:v>
                </c:pt>
                <c:pt idx="657">
                  <c:v>41302.0</c:v>
                </c:pt>
                <c:pt idx="658">
                  <c:v>41303.0</c:v>
                </c:pt>
                <c:pt idx="659">
                  <c:v>41304.0</c:v>
                </c:pt>
                <c:pt idx="660">
                  <c:v>41305.0</c:v>
                </c:pt>
                <c:pt idx="661">
                  <c:v>41306.0</c:v>
                </c:pt>
                <c:pt idx="662">
                  <c:v>41309.0</c:v>
                </c:pt>
                <c:pt idx="663">
                  <c:v>41310.0</c:v>
                </c:pt>
                <c:pt idx="664">
                  <c:v>41311.0</c:v>
                </c:pt>
                <c:pt idx="665">
                  <c:v>41312.0</c:v>
                </c:pt>
                <c:pt idx="666">
                  <c:v>41313.0</c:v>
                </c:pt>
                <c:pt idx="667">
                  <c:v>41317.0</c:v>
                </c:pt>
                <c:pt idx="668">
                  <c:v>41318.0</c:v>
                </c:pt>
                <c:pt idx="669">
                  <c:v>41319.0</c:v>
                </c:pt>
                <c:pt idx="670">
                  <c:v>41320.0</c:v>
                </c:pt>
                <c:pt idx="671">
                  <c:v>41323.0</c:v>
                </c:pt>
                <c:pt idx="672">
                  <c:v>41324.0</c:v>
                </c:pt>
                <c:pt idx="673">
                  <c:v>41325.0</c:v>
                </c:pt>
                <c:pt idx="674">
                  <c:v>41326.0</c:v>
                </c:pt>
                <c:pt idx="675">
                  <c:v>41327.0</c:v>
                </c:pt>
                <c:pt idx="676">
                  <c:v>41330.0</c:v>
                </c:pt>
                <c:pt idx="677">
                  <c:v>41331.0</c:v>
                </c:pt>
                <c:pt idx="678">
                  <c:v>41332.0</c:v>
                </c:pt>
                <c:pt idx="679">
                  <c:v>41333.0</c:v>
                </c:pt>
                <c:pt idx="680">
                  <c:v>41337.0</c:v>
                </c:pt>
                <c:pt idx="681">
                  <c:v>41338.0</c:v>
                </c:pt>
                <c:pt idx="682">
                  <c:v>41339.0</c:v>
                </c:pt>
                <c:pt idx="683">
                  <c:v>41340.0</c:v>
                </c:pt>
                <c:pt idx="684">
                  <c:v>41341.0</c:v>
                </c:pt>
                <c:pt idx="685">
                  <c:v>41344.0</c:v>
                </c:pt>
                <c:pt idx="686">
                  <c:v>41345.0</c:v>
                </c:pt>
                <c:pt idx="687">
                  <c:v>41346.0</c:v>
                </c:pt>
                <c:pt idx="688">
                  <c:v>41347.0</c:v>
                </c:pt>
                <c:pt idx="689">
                  <c:v>41348.0</c:v>
                </c:pt>
                <c:pt idx="690">
                  <c:v>41351.0</c:v>
                </c:pt>
                <c:pt idx="691">
                  <c:v>41352.0</c:v>
                </c:pt>
                <c:pt idx="692">
                  <c:v>41353.0</c:v>
                </c:pt>
                <c:pt idx="693">
                  <c:v>41354.0</c:v>
                </c:pt>
                <c:pt idx="694">
                  <c:v>41355.0</c:v>
                </c:pt>
                <c:pt idx="695">
                  <c:v>41358.0</c:v>
                </c:pt>
                <c:pt idx="696">
                  <c:v>41359.0</c:v>
                </c:pt>
                <c:pt idx="697">
                  <c:v>41360.0</c:v>
                </c:pt>
                <c:pt idx="698">
                  <c:v>41361.0</c:v>
                </c:pt>
                <c:pt idx="699">
                  <c:v>41362.0</c:v>
                </c:pt>
                <c:pt idx="700">
                  <c:v>41365.0</c:v>
                </c:pt>
                <c:pt idx="701">
                  <c:v>41366.0</c:v>
                </c:pt>
                <c:pt idx="702">
                  <c:v>41367.0</c:v>
                </c:pt>
                <c:pt idx="703">
                  <c:v>41368.0</c:v>
                </c:pt>
                <c:pt idx="704">
                  <c:v>41369.0</c:v>
                </c:pt>
                <c:pt idx="705">
                  <c:v>41372.0</c:v>
                </c:pt>
                <c:pt idx="706">
                  <c:v>41373.0</c:v>
                </c:pt>
                <c:pt idx="707">
                  <c:v>41374.0</c:v>
                </c:pt>
                <c:pt idx="708">
                  <c:v>41375.0</c:v>
                </c:pt>
                <c:pt idx="709">
                  <c:v>41376.0</c:v>
                </c:pt>
                <c:pt idx="710">
                  <c:v>41379.0</c:v>
                </c:pt>
                <c:pt idx="711">
                  <c:v>41380.0</c:v>
                </c:pt>
                <c:pt idx="712">
                  <c:v>41381.0</c:v>
                </c:pt>
                <c:pt idx="713">
                  <c:v>41382.0</c:v>
                </c:pt>
                <c:pt idx="714">
                  <c:v>41383.0</c:v>
                </c:pt>
                <c:pt idx="715">
                  <c:v>41386.0</c:v>
                </c:pt>
                <c:pt idx="716">
                  <c:v>41387.0</c:v>
                </c:pt>
                <c:pt idx="717">
                  <c:v>41388.0</c:v>
                </c:pt>
                <c:pt idx="718">
                  <c:v>41389.0</c:v>
                </c:pt>
                <c:pt idx="719">
                  <c:v>41390.0</c:v>
                </c:pt>
                <c:pt idx="720">
                  <c:v>41393.0</c:v>
                </c:pt>
                <c:pt idx="721">
                  <c:v>41394.0</c:v>
                </c:pt>
                <c:pt idx="722">
                  <c:v>41396.0</c:v>
                </c:pt>
                <c:pt idx="723">
                  <c:v>41397.0</c:v>
                </c:pt>
                <c:pt idx="724">
                  <c:v>41400.0</c:v>
                </c:pt>
                <c:pt idx="725">
                  <c:v>41401.0</c:v>
                </c:pt>
                <c:pt idx="726">
                  <c:v>41402.0</c:v>
                </c:pt>
                <c:pt idx="727">
                  <c:v>41403.0</c:v>
                </c:pt>
                <c:pt idx="728">
                  <c:v>41404.0</c:v>
                </c:pt>
                <c:pt idx="729">
                  <c:v>41407.0</c:v>
                </c:pt>
                <c:pt idx="730">
                  <c:v>41408.0</c:v>
                </c:pt>
                <c:pt idx="731">
                  <c:v>41409.0</c:v>
                </c:pt>
                <c:pt idx="732">
                  <c:v>41410.0</c:v>
                </c:pt>
                <c:pt idx="733">
                  <c:v>41414.0</c:v>
                </c:pt>
                <c:pt idx="734">
                  <c:v>41415.0</c:v>
                </c:pt>
                <c:pt idx="735">
                  <c:v>41416.0</c:v>
                </c:pt>
                <c:pt idx="736">
                  <c:v>41417.0</c:v>
                </c:pt>
                <c:pt idx="737">
                  <c:v>41418.0</c:v>
                </c:pt>
                <c:pt idx="738">
                  <c:v>41421.0</c:v>
                </c:pt>
                <c:pt idx="739">
                  <c:v>41422.0</c:v>
                </c:pt>
                <c:pt idx="740">
                  <c:v>41423.0</c:v>
                </c:pt>
                <c:pt idx="741">
                  <c:v>41424.0</c:v>
                </c:pt>
                <c:pt idx="742">
                  <c:v>41425.0</c:v>
                </c:pt>
                <c:pt idx="743">
                  <c:v>41428.0</c:v>
                </c:pt>
                <c:pt idx="744">
                  <c:v>41429.0</c:v>
                </c:pt>
                <c:pt idx="745">
                  <c:v>41430.0</c:v>
                </c:pt>
                <c:pt idx="746">
                  <c:v>41432.0</c:v>
                </c:pt>
                <c:pt idx="747">
                  <c:v>41435.0</c:v>
                </c:pt>
                <c:pt idx="748">
                  <c:v>41436.0</c:v>
                </c:pt>
              </c:numCache>
            </c:numRef>
          </c:cat>
          <c:val>
            <c:numRef>
              <c:f>data!$E$15:$E$763</c:f>
              <c:numCache>
                <c:formatCode>_-* #,##0_-;\-* #,##0_-;_-* "-"_-;_-@_-</c:formatCode>
                <c:ptCount val="749"/>
                <c:pt idx="0">
                  <c:v>10000.0</c:v>
                </c:pt>
                <c:pt idx="1">
                  <c:v>9948.979591836734</c:v>
                </c:pt>
                <c:pt idx="2">
                  <c:v>9857.142857142856</c:v>
                </c:pt>
                <c:pt idx="3">
                  <c:v>9693.877551020409</c:v>
                </c:pt>
                <c:pt idx="4">
                  <c:v>9438.775510204081</c:v>
                </c:pt>
                <c:pt idx="5">
                  <c:v>9387.755102040817</c:v>
                </c:pt>
                <c:pt idx="6">
                  <c:v>9428.571428571427</c:v>
                </c:pt>
                <c:pt idx="7">
                  <c:v>9316.326530612245</c:v>
                </c:pt>
                <c:pt idx="8">
                  <c:v>9448.979591836734</c:v>
                </c:pt>
                <c:pt idx="9">
                  <c:v>9459.183673469388</c:v>
                </c:pt>
                <c:pt idx="10">
                  <c:v>9336.73469387755</c:v>
                </c:pt>
                <c:pt idx="11">
                  <c:v>9265.306122448979</c:v>
                </c:pt>
                <c:pt idx="12">
                  <c:v>9244.897959183674</c:v>
                </c:pt>
                <c:pt idx="13">
                  <c:v>9255.102040816325</c:v>
                </c:pt>
                <c:pt idx="14">
                  <c:v>9214.285714285714</c:v>
                </c:pt>
                <c:pt idx="15">
                  <c:v>9091.836734693878</c:v>
                </c:pt>
                <c:pt idx="16">
                  <c:v>9000.0</c:v>
                </c:pt>
                <c:pt idx="17">
                  <c:v>9255.102040816325</c:v>
                </c:pt>
                <c:pt idx="18">
                  <c:v>8989.795918367347</c:v>
                </c:pt>
                <c:pt idx="19">
                  <c:v>8846.938775510203</c:v>
                </c:pt>
                <c:pt idx="20">
                  <c:v>8795.918367346937</c:v>
                </c:pt>
                <c:pt idx="21">
                  <c:v>8938.775510204081</c:v>
                </c:pt>
                <c:pt idx="22">
                  <c:v>8938.775510204081</c:v>
                </c:pt>
                <c:pt idx="23">
                  <c:v>8959.183673469388</c:v>
                </c:pt>
                <c:pt idx="24">
                  <c:v>8663.265306122448</c:v>
                </c:pt>
                <c:pt idx="25">
                  <c:v>8397.959183673469</c:v>
                </c:pt>
                <c:pt idx="26">
                  <c:v>8530.612244897958</c:v>
                </c:pt>
                <c:pt idx="27">
                  <c:v>8387.755102040815</c:v>
                </c:pt>
                <c:pt idx="28">
                  <c:v>8469.38775510204</c:v>
                </c:pt>
                <c:pt idx="29">
                  <c:v>8530.612244897958</c:v>
                </c:pt>
                <c:pt idx="30">
                  <c:v>8408.16326530612</c:v>
                </c:pt>
                <c:pt idx="31">
                  <c:v>8581.632653061224</c:v>
                </c:pt>
                <c:pt idx="32">
                  <c:v>8591.836734693878</c:v>
                </c:pt>
                <c:pt idx="33">
                  <c:v>8653.061224489797</c:v>
                </c:pt>
                <c:pt idx="34">
                  <c:v>8642.857142857143</c:v>
                </c:pt>
                <c:pt idx="35">
                  <c:v>8673.469387755101</c:v>
                </c:pt>
                <c:pt idx="36">
                  <c:v>8734.69387755102</c:v>
                </c:pt>
                <c:pt idx="37">
                  <c:v>8765.306122448979</c:v>
                </c:pt>
                <c:pt idx="38">
                  <c:v>8704.081632653062</c:v>
                </c:pt>
                <c:pt idx="39">
                  <c:v>8632.65306122449</c:v>
                </c:pt>
                <c:pt idx="40">
                  <c:v>8622.448979591836</c:v>
                </c:pt>
                <c:pt idx="41">
                  <c:v>8704.081632653062</c:v>
                </c:pt>
                <c:pt idx="42">
                  <c:v>8693.877551020409</c:v>
                </c:pt>
                <c:pt idx="43">
                  <c:v>8704.081632653062</c:v>
                </c:pt>
                <c:pt idx="44">
                  <c:v>8622.448979591836</c:v>
                </c:pt>
                <c:pt idx="45">
                  <c:v>8520.408163265307</c:v>
                </c:pt>
                <c:pt idx="46">
                  <c:v>8591.836734693878</c:v>
                </c:pt>
                <c:pt idx="47">
                  <c:v>8857.142857142856</c:v>
                </c:pt>
                <c:pt idx="48">
                  <c:v>8928.57142857143</c:v>
                </c:pt>
                <c:pt idx="49">
                  <c:v>8969.38775510204</c:v>
                </c:pt>
                <c:pt idx="50">
                  <c:v>9020.408163265307</c:v>
                </c:pt>
                <c:pt idx="51">
                  <c:v>9071.428571428571</c:v>
                </c:pt>
                <c:pt idx="52">
                  <c:v>8989.795918367347</c:v>
                </c:pt>
                <c:pt idx="53">
                  <c:v>8887.755102040815</c:v>
                </c:pt>
                <c:pt idx="54">
                  <c:v>8979.591836734693</c:v>
                </c:pt>
                <c:pt idx="55">
                  <c:v>8979.591836734693</c:v>
                </c:pt>
                <c:pt idx="56">
                  <c:v>8908.16326530612</c:v>
                </c:pt>
                <c:pt idx="57">
                  <c:v>8969.38775510204</c:v>
                </c:pt>
                <c:pt idx="58">
                  <c:v>8948.979591836734</c:v>
                </c:pt>
                <c:pt idx="59">
                  <c:v>9061.224489795918</c:v>
                </c:pt>
                <c:pt idx="60">
                  <c:v>9061.224489795918</c:v>
                </c:pt>
                <c:pt idx="61">
                  <c:v>9010.204081632653</c:v>
                </c:pt>
                <c:pt idx="62">
                  <c:v>8989.795918367347</c:v>
                </c:pt>
                <c:pt idx="63">
                  <c:v>8887.755102040815</c:v>
                </c:pt>
                <c:pt idx="64">
                  <c:v>8622.448979591836</c:v>
                </c:pt>
                <c:pt idx="65">
                  <c:v>8632.65306122449</c:v>
                </c:pt>
                <c:pt idx="66">
                  <c:v>8755.102040816325</c:v>
                </c:pt>
                <c:pt idx="67">
                  <c:v>8755.102040816325</c:v>
                </c:pt>
                <c:pt idx="68">
                  <c:v>8714.285714285714</c:v>
                </c:pt>
                <c:pt idx="69">
                  <c:v>8714.285714285714</c:v>
                </c:pt>
                <c:pt idx="70">
                  <c:v>8632.65306122449</c:v>
                </c:pt>
                <c:pt idx="71">
                  <c:v>8673.469387755101</c:v>
                </c:pt>
                <c:pt idx="72">
                  <c:v>8795.918367346937</c:v>
                </c:pt>
                <c:pt idx="73">
                  <c:v>8795.918367346937</c:v>
                </c:pt>
                <c:pt idx="74">
                  <c:v>8959.183673469388</c:v>
                </c:pt>
                <c:pt idx="75">
                  <c:v>9081.632653061224</c:v>
                </c:pt>
                <c:pt idx="76">
                  <c:v>9306.12244897959</c:v>
                </c:pt>
                <c:pt idx="77">
                  <c:v>9326.530612244898</c:v>
                </c:pt>
                <c:pt idx="78">
                  <c:v>9326.530612244898</c:v>
                </c:pt>
                <c:pt idx="79">
                  <c:v>9459.183673469388</c:v>
                </c:pt>
                <c:pt idx="80">
                  <c:v>9510.204081632653</c:v>
                </c:pt>
                <c:pt idx="81">
                  <c:v>9489.795918367348</c:v>
                </c:pt>
                <c:pt idx="82">
                  <c:v>9489.795918367348</c:v>
                </c:pt>
                <c:pt idx="83">
                  <c:v>9387.755102040817</c:v>
                </c:pt>
                <c:pt idx="84">
                  <c:v>9397.959183673471</c:v>
                </c:pt>
                <c:pt idx="85">
                  <c:v>9275.510204081633</c:v>
                </c:pt>
                <c:pt idx="86">
                  <c:v>9316.326530612245</c:v>
                </c:pt>
                <c:pt idx="87">
                  <c:v>9387.755102040817</c:v>
                </c:pt>
                <c:pt idx="88">
                  <c:v>9326.530612244898</c:v>
                </c:pt>
                <c:pt idx="89">
                  <c:v>9183.673469387755</c:v>
                </c:pt>
                <c:pt idx="90">
                  <c:v>9102.04081632653</c:v>
                </c:pt>
                <c:pt idx="91">
                  <c:v>9142.857142857143</c:v>
                </c:pt>
                <c:pt idx="92">
                  <c:v>9183.673469387755</c:v>
                </c:pt>
                <c:pt idx="93">
                  <c:v>9142.857142857143</c:v>
                </c:pt>
                <c:pt idx="94">
                  <c:v>9153.061224489797</c:v>
                </c:pt>
                <c:pt idx="95">
                  <c:v>9102.04081632653</c:v>
                </c:pt>
                <c:pt idx="96">
                  <c:v>9173.469387755101</c:v>
                </c:pt>
                <c:pt idx="97">
                  <c:v>9173.469387755101</c:v>
                </c:pt>
                <c:pt idx="98">
                  <c:v>9061.224489795918</c:v>
                </c:pt>
                <c:pt idx="99">
                  <c:v>9102.04081632653</c:v>
                </c:pt>
                <c:pt idx="100">
                  <c:v>9091.836734693878</c:v>
                </c:pt>
                <c:pt idx="101">
                  <c:v>9020.408163265307</c:v>
                </c:pt>
                <c:pt idx="102">
                  <c:v>8877.551020408164</c:v>
                </c:pt>
                <c:pt idx="103">
                  <c:v>9061.224489795918</c:v>
                </c:pt>
                <c:pt idx="104">
                  <c:v>9142.857142857143</c:v>
                </c:pt>
                <c:pt idx="105">
                  <c:v>9448.979591836734</c:v>
                </c:pt>
                <c:pt idx="106">
                  <c:v>9520.408163265305</c:v>
                </c:pt>
                <c:pt idx="107">
                  <c:v>9285.714285714286</c:v>
                </c:pt>
                <c:pt idx="108">
                  <c:v>9346.938775510203</c:v>
                </c:pt>
                <c:pt idx="109">
                  <c:v>9510.204081632653</c:v>
                </c:pt>
                <c:pt idx="110">
                  <c:v>9540.816326530612</c:v>
                </c:pt>
                <c:pt idx="111">
                  <c:v>9520.408163265305</c:v>
                </c:pt>
                <c:pt idx="112">
                  <c:v>9653.061224489797</c:v>
                </c:pt>
                <c:pt idx="113">
                  <c:v>9571.428571428572</c:v>
                </c:pt>
                <c:pt idx="114">
                  <c:v>9520.408163265305</c:v>
                </c:pt>
                <c:pt idx="115">
                  <c:v>9500.0</c:v>
                </c:pt>
                <c:pt idx="116">
                  <c:v>9367.34693877551</c:v>
                </c:pt>
                <c:pt idx="117">
                  <c:v>9357.142857142856</c:v>
                </c:pt>
                <c:pt idx="118">
                  <c:v>9306.12244897959</c:v>
                </c:pt>
                <c:pt idx="119">
                  <c:v>9387.755102040817</c:v>
                </c:pt>
                <c:pt idx="120">
                  <c:v>9489.795918367348</c:v>
                </c:pt>
                <c:pt idx="121">
                  <c:v>9418.367346938776</c:v>
                </c:pt>
                <c:pt idx="122">
                  <c:v>9377.551020408164</c:v>
                </c:pt>
                <c:pt idx="123">
                  <c:v>9316.326530612245</c:v>
                </c:pt>
                <c:pt idx="124">
                  <c:v>9326.530612244898</c:v>
                </c:pt>
                <c:pt idx="125">
                  <c:v>9306.12244897959</c:v>
                </c:pt>
                <c:pt idx="126">
                  <c:v>9326.530612244898</c:v>
                </c:pt>
                <c:pt idx="127">
                  <c:v>9387.755102040817</c:v>
                </c:pt>
                <c:pt idx="128">
                  <c:v>9438.775510204081</c:v>
                </c:pt>
                <c:pt idx="129">
                  <c:v>9663.26530612245</c:v>
                </c:pt>
                <c:pt idx="130">
                  <c:v>9673.469387755101</c:v>
                </c:pt>
                <c:pt idx="131">
                  <c:v>9734.69387755102</c:v>
                </c:pt>
                <c:pt idx="132">
                  <c:v>9857.142857142856</c:v>
                </c:pt>
                <c:pt idx="133">
                  <c:v>9836.734693877551</c:v>
                </c:pt>
                <c:pt idx="134">
                  <c:v>9744.897959183674</c:v>
                </c:pt>
                <c:pt idx="135">
                  <c:v>9795.918367346937</c:v>
                </c:pt>
                <c:pt idx="136">
                  <c:v>9785.714285714286</c:v>
                </c:pt>
                <c:pt idx="137">
                  <c:v>9765.306122448979</c:v>
                </c:pt>
                <c:pt idx="138">
                  <c:v>9938.775510204083</c:v>
                </c:pt>
                <c:pt idx="139">
                  <c:v>9989.795918367347</c:v>
                </c:pt>
                <c:pt idx="140">
                  <c:v>10040.81632653061</c:v>
                </c:pt>
                <c:pt idx="141">
                  <c:v>9540.816326530612</c:v>
                </c:pt>
                <c:pt idx="142">
                  <c:v>9438.775510204081</c:v>
                </c:pt>
                <c:pt idx="143">
                  <c:v>9285.714285714286</c:v>
                </c:pt>
                <c:pt idx="144">
                  <c:v>9193.877551020409</c:v>
                </c:pt>
                <c:pt idx="145">
                  <c:v>9142.857142857143</c:v>
                </c:pt>
                <c:pt idx="146">
                  <c:v>9153.061224489797</c:v>
                </c:pt>
                <c:pt idx="147">
                  <c:v>9061.224489795918</c:v>
                </c:pt>
                <c:pt idx="148">
                  <c:v>9010.204081632653</c:v>
                </c:pt>
                <c:pt idx="149">
                  <c:v>9020.408163265307</c:v>
                </c:pt>
                <c:pt idx="150">
                  <c:v>8867.34693877551</c:v>
                </c:pt>
                <c:pt idx="151">
                  <c:v>8887.755102040815</c:v>
                </c:pt>
                <c:pt idx="152">
                  <c:v>8755.102040816325</c:v>
                </c:pt>
                <c:pt idx="153">
                  <c:v>8714.285714285714</c:v>
                </c:pt>
                <c:pt idx="154">
                  <c:v>8795.918367346937</c:v>
                </c:pt>
                <c:pt idx="155">
                  <c:v>8816.326530612245</c:v>
                </c:pt>
                <c:pt idx="156">
                  <c:v>8765.306122448979</c:v>
                </c:pt>
                <c:pt idx="157">
                  <c:v>8938.775510204081</c:v>
                </c:pt>
                <c:pt idx="158">
                  <c:v>8836.734693877551</c:v>
                </c:pt>
                <c:pt idx="159">
                  <c:v>8785.714285714286</c:v>
                </c:pt>
                <c:pt idx="160">
                  <c:v>8724.489795918367</c:v>
                </c:pt>
                <c:pt idx="161">
                  <c:v>8622.448979591836</c:v>
                </c:pt>
                <c:pt idx="162">
                  <c:v>8602.04081632653</c:v>
                </c:pt>
                <c:pt idx="163">
                  <c:v>8530.612244897958</c:v>
                </c:pt>
                <c:pt idx="164">
                  <c:v>8500.0</c:v>
                </c:pt>
                <c:pt idx="165">
                  <c:v>8489.795918367347</c:v>
                </c:pt>
                <c:pt idx="166">
                  <c:v>8581.632653061224</c:v>
                </c:pt>
                <c:pt idx="167">
                  <c:v>8479.591836734693</c:v>
                </c:pt>
                <c:pt idx="168">
                  <c:v>8336.734693877551</c:v>
                </c:pt>
                <c:pt idx="169">
                  <c:v>8408.16326530612</c:v>
                </c:pt>
                <c:pt idx="170">
                  <c:v>8418.367346938776</c:v>
                </c:pt>
                <c:pt idx="171">
                  <c:v>8316.326530612245</c:v>
                </c:pt>
                <c:pt idx="172">
                  <c:v>8214.285714285714</c:v>
                </c:pt>
                <c:pt idx="173">
                  <c:v>8173.469387755103</c:v>
                </c:pt>
                <c:pt idx="174">
                  <c:v>8214.285714285714</c:v>
                </c:pt>
                <c:pt idx="175">
                  <c:v>8071.428571428571</c:v>
                </c:pt>
                <c:pt idx="176">
                  <c:v>8061.224489795918</c:v>
                </c:pt>
                <c:pt idx="177">
                  <c:v>8224.489795918367</c:v>
                </c:pt>
                <c:pt idx="178">
                  <c:v>8122.448979591836</c:v>
                </c:pt>
                <c:pt idx="179">
                  <c:v>8071.428571428571</c:v>
                </c:pt>
                <c:pt idx="180">
                  <c:v>7979.591836734694</c:v>
                </c:pt>
                <c:pt idx="181">
                  <c:v>7989.795918367347</c:v>
                </c:pt>
                <c:pt idx="182">
                  <c:v>8000.0</c:v>
                </c:pt>
                <c:pt idx="183">
                  <c:v>8081.632653061225</c:v>
                </c:pt>
                <c:pt idx="184">
                  <c:v>8061.224489795918</c:v>
                </c:pt>
                <c:pt idx="185">
                  <c:v>8071.428571428571</c:v>
                </c:pt>
                <c:pt idx="186">
                  <c:v>8142.857142857143</c:v>
                </c:pt>
                <c:pt idx="187">
                  <c:v>8081.632653061225</c:v>
                </c:pt>
                <c:pt idx="188">
                  <c:v>8091.836734693877</c:v>
                </c:pt>
                <c:pt idx="189">
                  <c:v>7887.755102040816</c:v>
                </c:pt>
                <c:pt idx="190">
                  <c:v>7724.489795918368</c:v>
                </c:pt>
                <c:pt idx="191">
                  <c:v>7816.326530612245</c:v>
                </c:pt>
                <c:pt idx="192">
                  <c:v>7724.489795918368</c:v>
                </c:pt>
                <c:pt idx="193">
                  <c:v>7744.897959183673</c:v>
                </c:pt>
                <c:pt idx="194">
                  <c:v>7897.95918367347</c:v>
                </c:pt>
                <c:pt idx="195">
                  <c:v>7806.122448979592</c:v>
                </c:pt>
                <c:pt idx="196">
                  <c:v>7806.122448979592</c:v>
                </c:pt>
                <c:pt idx="197">
                  <c:v>7795.918367346939</c:v>
                </c:pt>
                <c:pt idx="198">
                  <c:v>7806.122448979592</c:v>
                </c:pt>
                <c:pt idx="199">
                  <c:v>7775.510204081632</c:v>
                </c:pt>
                <c:pt idx="200">
                  <c:v>7734.69387755102</c:v>
                </c:pt>
                <c:pt idx="201">
                  <c:v>7867.34693877551</c:v>
                </c:pt>
                <c:pt idx="202">
                  <c:v>7938.775510204081</c:v>
                </c:pt>
                <c:pt idx="203">
                  <c:v>8224.489795918367</c:v>
                </c:pt>
                <c:pt idx="204">
                  <c:v>8265.306122448979</c:v>
                </c:pt>
                <c:pt idx="205">
                  <c:v>8214.285714285714</c:v>
                </c:pt>
                <c:pt idx="206">
                  <c:v>8142.857142857143</c:v>
                </c:pt>
                <c:pt idx="207">
                  <c:v>8040.816326530612</c:v>
                </c:pt>
                <c:pt idx="208">
                  <c:v>8020.408163265306</c:v>
                </c:pt>
                <c:pt idx="209">
                  <c:v>7959.183673469387</c:v>
                </c:pt>
                <c:pt idx="210">
                  <c:v>7867.34693877551</c:v>
                </c:pt>
                <c:pt idx="211">
                  <c:v>7867.34693877551</c:v>
                </c:pt>
                <c:pt idx="212">
                  <c:v>7795.918367346939</c:v>
                </c:pt>
                <c:pt idx="213">
                  <c:v>7714.285714285715</c:v>
                </c:pt>
                <c:pt idx="214">
                  <c:v>7693.877551020409</c:v>
                </c:pt>
                <c:pt idx="215">
                  <c:v>7653.061224489795</c:v>
                </c:pt>
                <c:pt idx="216">
                  <c:v>7663.26530612245</c:v>
                </c:pt>
                <c:pt idx="217">
                  <c:v>7663.26530612245</c:v>
                </c:pt>
                <c:pt idx="218">
                  <c:v>7744.897959183673</c:v>
                </c:pt>
                <c:pt idx="219">
                  <c:v>7775.510204081632</c:v>
                </c:pt>
                <c:pt idx="220">
                  <c:v>7714.285714285715</c:v>
                </c:pt>
                <c:pt idx="221">
                  <c:v>7795.918367346939</c:v>
                </c:pt>
                <c:pt idx="222">
                  <c:v>7744.897959183673</c:v>
                </c:pt>
                <c:pt idx="223">
                  <c:v>7857.142857142857</c:v>
                </c:pt>
                <c:pt idx="224">
                  <c:v>8020.408163265306</c:v>
                </c:pt>
                <c:pt idx="225">
                  <c:v>8000.0</c:v>
                </c:pt>
                <c:pt idx="226">
                  <c:v>8061.224489795918</c:v>
                </c:pt>
                <c:pt idx="227">
                  <c:v>8132.65306122449</c:v>
                </c:pt>
                <c:pt idx="228">
                  <c:v>8091.836734693877</c:v>
                </c:pt>
                <c:pt idx="229">
                  <c:v>7969.387755102041</c:v>
                </c:pt>
                <c:pt idx="230">
                  <c:v>7897.95918367347</c:v>
                </c:pt>
                <c:pt idx="231">
                  <c:v>7969.387755102041</c:v>
                </c:pt>
                <c:pt idx="232">
                  <c:v>7887.755102040816</c:v>
                </c:pt>
                <c:pt idx="233">
                  <c:v>7826.530612244897</c:v>
                </c:pt>
                <c:pt idx="234">
                  <c:v>7795.918367346939</c:v>
                </c:pt>
                <c:pt idx="235">
                  <c:v>7765.30612244898</c:v>
                </c:pt>
                <c:pt idx="236">
                  <c:v>7887.755102040816</c:v>
                </c:pt>
                <c:pt idx="237">
                  <c:v>7846.938775510203</c:v>
                </c:pt>
                <c:pt idx="238">
                  <c:v>7734.69387755102</c:v>
                </c:pt>
                <c:pt idx="239">
                  <c:v>7724.489795918368</c:v>
                </c:pt>
                <c:pt idx="240">
                  <c:v>7673.469387755102</c:v>
                </c:pt>
                <c:pt idx="241">
                  <c:v>7642.857142857142</c:v>
                </c:pt>
                <c:pt idx="242">
                  <c:v>7663.26530612245</c:v>
                </c:pt>
                <c:pt idx="243">
                  <c:v>7683.673469387755</c:v>
                </c:pt>
                <c:pt idx="244">
                  <c:v>7612.244897959184</c:v>
                </c:pt>
                <c:pt idx="245">
                  <c:v>7540.816326530612</c:v>
                </c:pt>
                <c:pt idx="246">
                  <c:v>7663.26530612245</c:v>
                </c:pt>
                <c:pt idx="247">
                  <c:v>7673.469387755102</c:v>
                </c:pt>
                <c:pt idx="248">
                  <c:v>7612.244897959184</c:v>
                </c:pt>
                <c:pt idx="249">
                  <c:v>7551.020408163264</c:v>
                </c:pt>
                <c:pt idx="250">
                  <c:v>7500.0</c:v>
                </c:pt>
                <c:pt idx="251">
                  <c:v>7510.204081632653</c:v>
                </c:pt>
                <c:pt idx="252">
                  <c:v>7520.408163265306</c:v>
                </c:pt>
                <c:pt idx="253">
                  <c:v>7510.204081632653</c:v>
                </c:pt>
                <c:pt idx="254">
                  <c:v>7418.367346938776</c:v>
                </c:pt>
                <c:pt idx="255">
                  <c:v>7438.775510204082</c:v>
                </c:pt>
                <c:pt idx="256">
                  <c:v>7459.183673469387</c:v>
                </c:pt>
                <c:pt idx="257">
                  <c:v>7693.877551020409</c:v>
                </c:pt>
                <c:pt idx="258">
                  <c:v>7724.489795918368</c:v>
                </c:pt>
                <c:pt idx="259">
                  <c:v>7795.918367346939</c:v>
                </c:pt>
                <c:pt idx="260">
                  <c:v>7928.571428571428</c:v>
                </c:pt>
                <c:pt idx="261">
                  <c:v>7928.571428571428</c:v>
                </c:pt>
                <c:pt idx="262">
                  <c:v>8020.408163265306</c:v>
                </c:pt>
                <c:pt idx="263">
                  <c:v>8132.65306122449</c:v>
                </c:pt>
                <c:pt idx="264">
                  <c:v>8306.12244897959</c:v>
                </c:pt>
                <c:pt idx="265">
                  <c:v>8285.714285714286</c:v>
                </c:pt>
                <c:pt idx="266">
                  <c:v>8306.12244897959</c:v>
                </c:pt>
                <c:pt idx="267">
                  <c:v>8295.918367346937</c:v>
                </c:pt>
                <c:pt idx="268">
                  <c:v>8234.69387755102</c:v>
                </c:pt>
                <c:pt idx="269">
                  <c:v>8122.448979591836</c:v>
                </c:pt>
                <c:pt idx="270">
                  <c:v>8000.0</c:v>
                </c:pt>
                <c:pt idx="271">
                  <c:v>8040.816326530612</c:v>
                </c:pt>
                <c:pt idx="272">
                  <c:v>8153.061224489795</c:v>
                </c:pt>
                <c:pt idx="273">
                  <c:v>8153.061224489795</c:v>
                </c:pt>
                <c:pt idx="274">
                  <c:v>8061.224489795918</c:v>
                </c:pt>
                <c:pt idx="275">
                  <c:v>7969.387755102041</c:v>
                </c:pt>
                <c:pt idx="276">
                  <c:v>7887.755102040816</c:v>
                </c:pt>
                <c:pt idx="277">
                  <c:v>7887.755102040816</c:v>
                </c:pt>
                <c:pt idx="278">
                  <c:v>7928.571428571428</c:v>
                </c:pt>
                <c:pt idx="279">
                  <c:v>7969.387755102041</c:v>
                </c:pt>
                <c:pt idx="280">
                  <c:v>7948.979591836734</c:v>
                </c:pt>
                <c:pt idx="281">
                  <c:v>7908.163265306123</c:v>
                </c:pt>
                <c:pt idx="282">
                  <c:v>8030.612244897958</c:v>
                </c:pt>
                <c:pt idx="283">
                  <c:v>8061.224489795918</c:v>
                </c:pt>
                <c:pt idx="284">
                  <c:v>8040.816326530612</c:v>
                </c:pt>
                <c:pt idx="285">
                  <c:v>8071.428571428571</c:v>
                </c:pt>
                <c:pt idx="286">
                  <c:v>8163.26530612245</c:v>
                </c:pt>
                <c:pt idx="287">
                  <c:v>8153.061224489795</c:v>
                </c:pt>
                <c:pt idx="288">
                  <c:v>8071.428571428571</c:v>
                </c:pt>
                <c:pt idx="289">
                  <c:v>8204.08163265306</c:v>
                </c:pt>
                <c:pt idx="290">
                  <c:v>7918.367346938775</c:v>
                </c:pt>
                <c:pt idx="291">
                  <c:v>7663.26530612245</c:v>
                </c:pt>
                <c:pt idx="292">
                  <c:v>7428.571428571428</c:v>
                </c:pt>
                <c:pt idx="293">
                  <c:v>7153.061224489796</c:v>
                </c:pt>
                <c:pt idx="294">
                  <c:v>6979.591836734694</c:v>
                </c:pt>
                <c:pt idx="295">
                  <c:v>6979.591836734694</c:v>
                </c:pt>
                <c:pt idx="296">
                  <c:v>7224.489795918367</c:v>
                </c:pt>
                <c:pt idx="297">
                  <c:v>7448.979591836735</c:v>
                </c:pt>
                <c:pt idx="298">
                  <c:v>7908.163265306123</c:v>
                </c:pt>
                <c:pt idx="299">
                  <c:v>7816.326530612245</c:v>
                </c:pt>
                <c:pt idx="300">
                  <c:v>7775.510204081632</c:v>
                </c:pt>
                <c:pt idx="301">
                  <c:v>7826.530612244897</c:v>
                </c:pt>
                <c:pt idx="302">
                  <c:v>7632.65306122449</c:v>
                </c:pt>
                <c:pt idx="303">
                  <c:v>7510.204081632653</c:v>
                </c:pt>
                <c:pt idx="304">
                  <c:v>7275.51020408163</c:v>
                </c:pt>
                <c:pt idx="305">
                  <c:v>7551.020408163264</c:v>
                </c:pt>
                <c:pt idx="306">
                  <c:v>7489.795918367346</c:v>
                </c:pt>
                <c:pt idx="307">
                  <c:v>7500.0</c:v>
                </c:pt>
                <c:pt idx="308">
                  <c:v>7387.755102040816</c:v>
                </c:pt>
                <c:pt idx="309">
                  <c:v>7479.591836734694</c:v>
                </c:pt>
                <c:pt idx="310">
                  <c:v>7448.979591836735</c:v>
                </c:pt>
                <c:pt idx="311">
                  <c:v>7469.387755102041</c:v>
                </c:pt>
                <c:pt idx="312">
                  <c:v>7673.469387755102</c:v>
                </c:pt>
                <c:pt idx="313">
                  <c:v>7785.714285714286</c:v>
                </c:pt>
                <c:pt idx="314">
                  <c:v>7632.65306122449</c:v>
                </c:pt>
                <c:pt idx="315">
                  <c:v>7459.183673469387</c:v>
                </c:pt>
                <c:pt idx="316">
                  <c:v>7632.65306122449</c:v>
                </c:pt>
                <c:pt idx="317">
                  <c:v>7775.510204081632</c:v>
                </c:pt>
                <c:pt idx="318">
                  <c:v>7612.244897959184</c:v>
                </c:pt>
                <c:pt idx="319">
                  <c:v>7571.428571428571</c:v>
                </c:pt>
                <c:pt idx="320">
                  <c:v>7479.591836734694</c:v>
                </c:pt>
                <c:pt idx="321">
                  <c:v>7428.571428571428</c:v>
                </c:pt>
                <c:pt idx="322">
                  <c:v>7183.673469387754</c:v>
                </c:pt>
                <c:pt idx="323">
                  <c:v>7204.08163265306</c:v>
                </c:pt>
                <c:pt idx="324">
                  <c:v>7367.34693877551</c:v>
                </c:pt>
                <c:pt idx="325">
                  <c:v>7346.938775510204</c:v>
                </c:pt>
                <c:pt idx="326">
                  <c:v>7377.551020408162</c:v>
                </c:pt>
                <c:pt idx="327">
                  <c:v>7316.326530612244</c:v>
                </c:pt>
                <c:pt idx="328">
                  <c:v>7234.69387755102</c:v>
                </c:pt>
                <c:pt idx="329">
                  <c:v>7265.30612244898</c:v>
                </c:pt>
                <c:pt idx="330">
                  <c:v>7387.755102040816</c:v>
                </c:pt>
                <c:pt idx="331">
                  <c:v>7326.530612244898</c:v>
                </c:pt>
                <c:pt idx="332">
                  <c:v>7295.918367346939</c:v>
                </c:pt>
                <c:pt idx="333">
                  <c:v>7367.34693877551</c:v>
                </c:pt>
                <c:pt idx="334">
                  <c:v>7285.714285714285</c:v>
                </c:pt>
                <c:pt idx="335">
                  <c:v>7326.530612244898</c:v>
                </c:pt>
                <c:pt idx="336">
                  <c:v>7510.204081632653</c:v>
                </c:pt>
                <c:pt idx="337">
                  <c:v>7612.244897959184</c:v>
                </c:pt>
                <c:pt idx="338">
                  <c:v>7561.224489795918</c:v>
                </c:pt>
                <c:pt idx="339">
                  <c:v>7632.65306122449</c:v>
                </c:pt>
                <c:pt idx="340">
                  <c:v>7540.816326530612</c:v>
                </c:pt>
                <c:pt idx="341">
                  <c:v>7591.836734693877</c:v>
                </c:pt>
                <c:pt idx="342">
                  <c:v>7673.469387755102</c:v>
                </c:pt>
                <c:pt idx="343">
                  <c:v>7622.448979591837</c:v>
                </c:pt>
                <c:pt idx="344">
                  <c:v>7693.877551020409</c:v>
                </c:pt>
                <c:pt idx="345">
                  <c:v>7755.102040816326</c:v>
                </c:pt>
                <c:pt idx="346">
                  <c:v>7673.469387755102</c:v>
                </c:pt>
                <c:pt idx="347">
                  <c:v>7642.857142857142</c:v>
                </c:pt>
                <c:pt idx="348">
                  <c:v>7591.836734693877</c:v>
                </c:pt>
                <c:pt idx="349">
                  <c:v>7561.224489795918</c:v>
                </c:pt>
                <c:pt idx="350">
                  <c:v>7530.61224489796</c:v>
                </c:pt>
                <c:pt idx="351">
                  <c:v>7571.428571428571</c:v>
                </c:pt>
                <c:pt idx="352">
                  <c:v>7561.224489795918</c:v>
                </c:pt>
                <c:pt idx="353">
                  <c:v>7540.816326530612</c:v>
                </c:pt>
                <c:pt idx="354">
                  <c:v>7540.816326530612</c:v>
                </c:pt>
                <c:pt idx="355">
                  <c:v>7346.938775510204</c:v>
                </c:pt>
                <c:pt idx="356">
                  <c:v>7418.367346938776</c:v>
                </c:pt>
                <c:pt idx="357">
                  <c:v>7418.367346938776</c:v>
                </c:pt>
                <c:pt idx="358">
                  <c:v>7377.551020408162</c:v>
                </c:pt>
                <c:pt idx="359">
                  <c:v>7316.326530612244</c:v>
                </c:pt>
                <c:pt idx="360">
                  <c:v>7397.959183673468</c:v>
                </c:pt>
                <c:pt idx="361">
                  <c:v>7285.714285714285</c:v>
                </c:pt>
                <c:pt idx="362">
                  <c:v>7234.69387755102</c:v>
                </c:pt>
                <c:pt idx="363">
                  <c:v>7234.69387755102</c:v>
                </c:pt>
                <c:pt idx="364">
                  <c:v>7255.102040816326</c:v>
                </c:pt>
                <c:pt idx="365">
                  <c:v>7489.795918367346</c:v>
                </c:pt>
                <c:pt idx="366">
                  <c:v>7428.571428571428</c:v>
                </c:pt>
                <c:pt idx="367">
                  <c:v>7551.020408163264</c:v>
                </c:pt>
                <c:pt idx="368">
                  <c:v>7561.224489795918</c:v>
                </c:pt>
                <c:pt idx="369">
                  <c:v>7346.938775510204</c:v>
                </c:pt>
                <c:pt idx="370">
                  <c:v>7469.387755102041</c:v>
                </c:pt>
                <c:pt idx="371">
                  <c:v>7622.448979591837</c:v>
                </c:pt>
                <c:pt idx="372">
                  <c:v>7591.836734693877</c:v>
                </c:pt>
                <c:pt idx="373">
                  <c:v>7581.632653061224</c:v>
                </c:pt>
                <c:pt idx="374">
                  <c:v>7724.489795918368</c:v>
                </c:pt>
                <c:pt idx="375">
                  <c:v>7520.408163265306</c:v>
                </c:pt>
                <c:pt idx="376">
                  <c:v>7459.183673469387</c:v>
                </c:pt>
                <c:pt idx="377">
                  <c:v>7500.0</c:v>
                </c:pt>
                <c:pt idx="378">
                  <c:v>7489.795918367346</c:v>
                </c:pt>
                <c:pt idx="379">
                  <c:v>7510.204081632653</c:v>
                </c:pt>
                <c:pt idx="380">
                  <c:v>7479.591836734694</c:v>
                </c:pt>
                <c:pt idx="381">
                  <c:v>7551.020408163264</c:v>
                </c:pt>
                <c:pt idx="382">
                  <c:v>7438.775510204082</c:v>
                </c:pt>
                <c:pt idx="383">
                  <c:v>7612.244897959184</c:v>
                </c:pt>
                <c:pt idx="384">
                  <c:v>7744.897959183673</c:v>
                </c:pt>
                <c:pt idx="385">
                  <c:v>7755.102040816326</c:v>
                </c:pt>
                <c:pt idx="386">
                  <c:v>7785.714285714286</c:v>
                </c:pt>
                <c:pt idx="387">
                  <c:v>7816.326530612245</c:v>
                </c:pt>
                <c:pt idx="388">
                  <c:v>7683.673469387755</c:v>
                </c:pt>
                <c:pt idx="389">
                  <c:v>7316.326530612244</c:v>
                </c:pt>
                <c:pt idx="390">
                  <c:v>7275.51020408163</c:v>
                </c:pt>
                <c:pt idx="391">
                  <c:v>7224.489795918367</c:v>
                </c:pt>
                <c:pt idx="392">
                  <c:v>7234.69387755102</c:v>
                </c:pt>
                <c:pt idx="393">
                  <c:v>7122.448979591837</c:v>
                </c:pt>
                <c:pt idx="394">
                  <c:v>7030.61224489796</c:v>
                </c:pt>
                <c:pt idx="395">
                  <c:v>6877.551020408163</c:v>
                </c:pt>
                <c:pt idx="396">
                  <c:v>6765.30612244898</c:v>
                </c:pt>
                <c:pt idx="397">
                  <c:v>6887.755102040816</c:v>
                </c:pt>
                <c:pt idx="398">
                  <c:v>6867.34693877551</c:v>
                </c:pt>
                <c:pt idx="399">
                  <c:v>6877.551020408163</c:v>
                </c:pt>
                <c:pt idx="400">
                  <c:v>6877.551020408163</c:v>
                </c:pt>
                <c:pt idx="401">
                  <c:v>6775.510204081632</c:v>
                </c:pt>
                <c:pt idx="402">
                  <c:v>6806.12244897959</c:v>
                </c:pt>
                <c:pt idx="403">
                  <c:v>6826.530612244897</c:v>
                </c:pt>
                <c:pt idx="404">
                  <c:v>6887.755102040816</c:v>
                </c:pt>
                <c:pt idx="405">
                  <c:v>6857.142857142857</c:v>
                </c:pt>
                <c:pt idx="406">
                  <c:v>6897.95918367347</c:v>
                </c:pt>
                <c:pt idx="407">
                  <c:v>6938.775510204082</c:v>
                </c:pt>
                <c:pt idx="408">
                  <c:v>6887.755102040816</c:v>
                </c:pt>
                <c:pt idx="409">
                  <c:v>6877.551020408163</c:v>
                </c:pt>
                <c:pt idx="410">
                  <c:v>6816.326530612244</c:v>
                </c:pt>
                <c:pt idx="411">
                  <c:v>6795.918367346939</c:v>
                </c:pt>
                <c:pt idx="412">
                  <c:v>6816.326530612244</c:v>
                </c:pt>
                <c:pt idx="413">
                  <c:v>6877.551020408163</c:v>
                </c:pt>
                <c:pt idx="414">
                  <c:v>6836.734693877551</c:v>
                </c:pt>
                <c:pt idx="415">
                  <c:v>6714.285714285714</c:v>
                </c:pt>
                <c:pt idx="416">
                  <c:v>6663.26530612245</c:v>
                </c:pt>
                <c:pt idx="417">
                  <c:v>6571.428571428571</c:v>
                </c:pt>
                <c:pt idx="418">
                  <c:v>6602.040816326531</c:v>
                </c:pt>
                <c:pt idx="419">
                  <c:v>6612.244897959185</c:v>
                </c:pt>
                <c:pt idx="420">
                  <c:v>6642.857142857142</c:v>
                </c:pt>
                <c:pt idx="421">
                  <c:v>6632.65306122449</c:v>
                </c:pt>
                <c:pt idx="422">
                  <c:v>6581.632653061225</c:v>
                </c:pt>
                <c:pt idx="423">
                  <c:v>6591.836734693877</c:v>
                </c:pt>
                <c:pt idx="424">
                  <c:v>6551.020408163264</c:v>
                </c:pt>
                <c:pt idx="425">
                  <c:v>6551.020408163264</c:v>
                </c:pt>
                <c:pt idx="426">
                  <c:v>6642.857142857142</c:v>
                </c:pt>
                <c:pt idx="427">
                  <c:v>6683.673469387755</c:v>
                </c:pt>
                <c:pt idx="428">
                  <c:v>6693.877551020409</c:v>
                </c:pt>
                <c:pt idx="429">
                  <c:v>6632.65306122449</c:v>
                </c:pt>
                <c:pt idx="430">
                  <c:v>6591.836734693877</c:v>
                </c:pt>
                <c:pt idx="431">
                  <c:v>6653.061224489795</c:v>
                </c:pt>
                <c:pt idx="432">
                  <c:v>6693.877551020409</c:v>
                </c:pt>
                <c:pt idx="433">
                  <c:v>6663.26530612245</c:v>
                </c:pt>
                <c:pt idx="434">
                  <c:v>6663.26530612245</c:v>
                </c:pt>
                <c:pt idx="435">
                  <c:v>6591.836734693877</c:v>
                </c:pt>
                <c:pt idx="436">
                  <c:v>6612.244897959185</c:v>
                </c:pt>
                <c:pt idx="437">
                  <c:v>6581.632653061225</c:v>
                </c:pt>
                <c:pt idx="438">
                  <c:v>6551.020408163264</c:v>
                </c:pt>
                <c:pt idx="439">
                  <c:v>6540.816326530612</c:v>
                </c:pt>
                <c:pt idx="440">
                  <c:v>6530.612244897958</c:v>
                </c:pt>
                <c:pt idx="441">
                  <c:v>6520.408163265306</c:v>
                </c:pt>
                <c:pt idx="442">
                  <c:v>6581.632653061225</c:v>
                </c:pt>
                <c:pt idx="443">
                  <c:v>6632.65306122449</c:v>
                </c:pt>
                <c:pt idx="444">
                  <c:v>6632.65306122449</c:v>
                </c:pt>
                <c:pt idx="445">
                  <c:v>6755.102040816326</c:v>
                </c:pt>
                <c:pt idx="446">
                  <c:v>6704.081632653062</c:v>
                </c:pt>
                <c:pt idx="447">
                  <c:v>6612.244897959185</c:v>
                </c:pt>
                <c:pt idx="448">
                  <c:v>6622.448979591836</c:v>
                </c:pt>
                <c:pt idx="449">
                  <c:v>6581.632653061225</c:v>
                </c:pt>
                <c:pt idx="450">
                  <c:v>6581.632653061225</c:v>
                </c:pt>
                <c:pt idx="451">
                  <c:v>6469.387755102041</c:v>
                </c:pt>
                <c:pt idx="452">
                  <c:v>6418.367346938776</c:v>
                </c:pt>
                <c:pt idx="453">
                  <c:v>6448.979591836734</c:v>
                </c:pt>
                <c:pt idx="454">
                  <c:v>6377.551020408162</c:v>
                </c:pt>
                <c:pt idx="455">
                  <c:v>6265.30612244898</c:v>
                </c:pt>
                <c:pt idx="456">
                  <c:v>6255.102040816326</c:v>
                </c:pt>
                <c:pt idx="457">
                  <c:v>6244.897959183674</c:v>
                </c:pt>
                <c:pt idx="458">
                  <c:v>6234.69387755102</c:v>
                </c:pt>
                <c:pt idx="459">
                  <c:v>6316.326530612244</c:v>
                </c:pt>
                <c:pt idx="460">
                  <c:v>6306.122448979592</c:v>
                </c:pt>
                <c:pt idx="461">
                  <c:v>6295.918367346939</c:v>
                </c:pt>
                <c:pt idx="462">
                  <c:v>6244.897959183674</c:v>
                </c:pt>
                <c:pt idx="463">
                  <c:v>6193.877551020408</c:v>
                </c:pt>
                <c:pt idx="464">
                  <c:v>6183.673469387755</c:v>
                </c:pt>
                <c:pt idx="465">
                  <c:v>6081.632653061224</c:v>
                </c:pt>
                <c:pt idx="466">
                  <c:v>6081.632653061224</c:v>
                </c:pt>
                <c:pt idx="467">
                  <c:v>6091.836734693877</c:v>
                </c:pt>
                <c:pt idx="468">
                  <c:v>6081.632653061224</c:v>
                </c:pt>
                <c:pt idx="469">
                  <c:v>6081.632653061224</c:v>
                </c:pt>
                <c:pt idx="470">
                  <c:v>6051.020408163265</c:v>
                </c:pt>
                <c:pt idx="471">
                  <c:v>6122.448979591837</c:v>
                </c:pt>
                <c:pt idx="472">
                  <c:v>6000.0</c:v>
                </c:pt>
                <c:pt idx="473">
                  <c:v>5979.591836734693</c:v>
                </c:pt>
                <c:pt idx="474">
                  <c:v>5918.367346938775</c:v>
                </c:pt>
                <c:pt idx="475">
                  <c:v>5877.551020408163</c:v>
                </c:pt>
                <c:pt idx="476">
                  <c:v>6224.489795918367</c:v>
                </c:pt>
                <c:pt idx="477">
                  <c:v>6224.489795918367</c:v>
                </c:pt>
                <c:pt idx="478">
                  <c:v>6234.69387755102</c:v>
                </c:pt>
                <c:pt idx="479">
                  <c:v>6132.65306122449</c:v>
                </c:pt>
                <c:pt idx="480">
                  <c:v>6051.020408163265</c:v>
                </c:pt>
                <c:pt idx="481">
                  <c:v>6122.448979591837</c:v>
                </c:pt>
                <c:pt idx="482">
                  <c:v>6173.469387755102</c:v>
                </c:pt>
                <c:pt idx="483">
                  <c:v>6071.42857142857</c:v>
                </c:pt>
                <c:pt idx="484">
                  <c:v>6030.61224489796</c:v>
                </c:pt>
                <c:pt idx="485">
                  <c:v>5938.775510204082</c:v>
                </c:pt>
                <c:pt idx="486">
                  <c:v>5857.142857142858</c:v>
                </c:pt>
                <c:pt idx="487">
                  <c:v>5887.755102040815</c:v>
                </c:pt>
                <c:pt idx="488">
                  <c:v>5775.510204081632</c:v>
                </c:pt>
                <c:pt idx="489">
                  <c:v>5653.061224489795</c:v>
                </c:pt>
                <c:pt idx="490">
                  <c:v>5673.469387755103</c:v>
                </c:pt>
                <c:pt idx="491">
                  <c:v>5724.489795918367</c:v>
                </c:pt>
                <c:pt idx="492">
                  <c:v>5673.469387755103</c:v>
                </c:pt>
                <c:pt idx="493">
                  <c:v>5704.08163265306</c:v>
                </c:pt>
                <c:pt idx="494">
                  <c:v>5785.714285714286</c:v>
                </c:pt>
                <c:pt idx="495">
                  <c:v>5867.34693877551</c:v>
                </c:pt>
                <c:pt idx="496">
                  <c:v>5938.775510204082</c:v>
                </c:pt>
                <c:pt idx="497">
                  <c:v>6010.204081632653</c:v>
                </c:pt>
                <c:pt idx="498">
                  <c:v>5989.795918367346</c:v>
                </c:pt>
                <c:pt idx="499">
                  <c:v>5928.571428571428</c:v>
                </c:pt>
                <c:pt idx="500">
                  <c:v>5795.918367346938</c:v>
                </c:pt>
                <c:pt idx="501">
                  <c:v>5734.69387755102</c:v>
                </c:pt>
                <c:pt idx="502">
                  <c:v>5785.714285714286</c:v>
                </c:pt>
                <c:pt idx="503">
                  <c:v>5785.714285714286</c:v>
                </c:pt>
                <c:pt idx="504">
                  <c:v>5836.734693877551</c:v>
                </c:pt>
                <c:pt idx="505">
                  <c:v>5836.734693877551</c:v>
                </c:pt>
                <c:pt idx="506">
                  <c:v>5897.959183673468</c:v>
                </c:pt>
                <c:pt idx="507">
                  <c:v>5938.775510204082</c:v>
                </c:pt>
                <c:pt idx="508">
                  <c:v>5816.326530612244</c:v>
                </c:pt>
                <c:pt idx="509">
                  <c:v>5734.69387755102</c:v>
                </c:pt>
                <c:pt idx="510">
                  <c:v>5908.163265306122</c:v>
                </c:pt>
                <c:pt idx="511">
                  <c:v>5948.979591836735</c:v>
                </c:pt>
                <c:pt idx="512">
                  <c:v>6030.61224489796</c:v>
                </c:pt>
                <c:pt idx="513">
                  <c:v>6193.877551020408</c:v>
                </c:pt>
                <c:pt idx="514">
                  <c:v>6255.102040816326</c:v>
                </c:pt>
                <c:pt idx="515">
                  <c:v>6357.142857142857</c:v>
                </c:pt>
                <c:pt idx="516">
                  <c:v>6367.34693877551</c:v>
                </c:pt>
                <c:pt idx="517">
                  <c:v>6316.326530612244</c:v>
                </c:pt>
                <c:pt idx="518">
                  <c:v>6275.510204081632</c:v>
                </c:pt>
                <c:pt idx="519">
                  <c:v>6377.551020408162</c:v>
                </c:pt>
                <c:pt idx="520">
                  <c:v>6581.632653061225</c:v>
                </c:pt>
                <c:pt idx="521">
                  <c:v>6673.469387755102</c:v>
                </c:pt>
                <c:pt idx="522">
                  <c:v>6673.469387755102</c:v>
                </c:pt>
                <c:pt idx="523">
                  <c:v>6693.877551020409</c:v>
                </c:pt>
                <c:pt idx="524">
                  <c:v>6653.061224489795</c:v>
                </c:pt>
                <c:pt idx="525">
                  <c:v>6693.877551020409</c:v>
                </c:pt>
                <c:pt idx="526">
                  <c:v>6683.673469387755</c:v>
                </c:pt>
                <c:pt idx="527">
                  <c:v>6540.816326530612</c:v>
                </c:pt>
                <c:pt idx="528">
                  <c:v>6387.755102040816</c:v>
                </c:pt>
                <c:pt idx="529">
                  <c:v>6438.775510204081</c:v>
                </c:pt>
                <c:pt idx="530">
                  <c:v>6765.30612244898</c:v>
                </c:pt>
                <c:pt idx="531">
                  <c:v>6734.69387755102</c:v>
                </c:pt>
                <c:pt idx="532">
                  <c:v>6724.489795918367</c:v>
                </c:pt>
                <c:pt idx="533">
                  <c:v>6734.69387755102</c:v>
                </c:pt>
                <c:pt idx="534">
                  <c:v>6530.612244897958</c:v>
                </c:pt>
                <c:pt idx="535">
                  <c:v>6581.632653061225</c:v>
                </c:pt>
                <c:pt idx="536">
                  <c:v>6551.020408163264</c:v>
                </c:pt>
                <c:pt idx="537">
                  <c:v>6571.428571428571</c:v>
                </c:pt>
                <c:pt idx="538">
                  <c:v>6714.285714285714</c:v>
                </c:pt>
                <c:pt idx="539">
                  <c:v>6602.040816326531</c:v>
                </c:pt>
                <c:pt idx="540">
                  <c:v>6479.591836734694</c:v>
                </c:pt>
                <c:pt idx="541">
                  <c:v>6551.020408163264</c:v>
                </c:pt>
                <c:pt idx="542">
                  <c:v>6642.857142857142</c:v>
                </c:pt>
                <c:pt idx="543">
                  <c:v>6663.26530612245</c:v>
                </c:pt>
                <c:pt idx="544">
                  <c:v>6806.12244897959</c:v>
                </c:pt>
                <c:pt idx="545">
                  <c:v>6948.979591836734</c:v>
                </c:pt>
                <c:pt idx="546">
                  <c:v>7030.61224489796</c:v>
                </c:pt>
                <c:pt idx="547">
                  <c:v>6969.387755102041</c:v>
                </c:pt>
                <c:pt idx="548">
                  <c:v>6989.795918367347</c:v>
                </c:pt>
                <c:pt idx="549">
                  <c:v>7000.0</c:v>
                </c:pt>
                <c:pt idx="550">
                  <c:v>7153.061224489796</c:v>
                </c:pt>
                <c:pt idx="551">
                  <c:v>7112.244897959184</c:v>
                </c:pt>
                <c:pt idx="552">
                  <c:v>7071.428571428571</c:v>
                </c:pt>
                <c:pt idx="553">
                  <c:v>7142.857142857143</c:v>
                </c:pt>
                <c:pt idx="554">
                  <c:v>7204.08163265306</c:v>
                </c:pt>
                <c:pt idx="555">
                  <c:v>7183.673469387754</c:v>
                </c:pt>
                <c:pt idx="556">
                  <c:v>7010.204081632653</c:v>
                </c:pt>
                <c:pt idx="557">
                  <c:v>7020.408163265306</c:v>
                </c:pt>
                <c:pt idx="558">
                  <c:v>6989.795918367347</c:v>
                </c:pt>
                <c:pt idx="559">
                  <c:v>6918.367346938775</c:v>
                </c:pt>
                <c:pt idx="560">
                  <c:v>7020.408163265306</c:v>
                </c:pt>
                <c:pt idx="561">
                  <c:v>7244.897959183674</c:v>
                </c:pt>
                <c:pt idx="562">
                  <c:v>7265.30612244898</c:v>
                </c:pt>
                <c:pt idx="563">
                  <c:v>7214.285714285714</c:v>
                </c:pt>
                <c:pt idx="564">
                  <c:v>7326.530612244898</c:v>
                </c:pt>
                <c:pt idx="565">
                  <c:v>7367.34693877551</c:v>
                </c:pt>
                <c:pt idx="566">
                  <c:v>7418.367346938776</c:v>
                </c:pt>
                <c:pt idx="567">
                  <c:v>7408.163265306122</c:v>
                </c:pt>
                <c:pt idx="568">
                  <c:v>7234.69387755102</c:v>
                </c:pt>
                <c:pt idx="569">
                  <c:v>7163.26530612245</c:v>
                </c:pt>
                <c:pt idx="570">
                  <c:v>7193.877551020408</c:v>
                </c:pt>
                <c:pt idx="571">
                  <c:v>7285.714285714285</c:v>
                </c:pt>
                <c:pt idx="572">
                  <c:v>7326.530612244898</c:v>
                </c:pt>
                <c:pt idx="573">
                  <c:v>7326.530612244898</c:v>
                </c:pt>
                <c:pt idx="574">
                  <c:v>7255.102040816326</c:v>
                </c:pt>
                <c:pt idx="575">
                  <c:v>7234.69387755102</c:v>
                </c:pt>
                <c:pt idx="576">
                  <c:v>7234.69387755102</c:v>
                </c:pt>
                <c:pt idx="577">
                  <c:v>7183.673469387754</c:v>
                </c:pt>
                <c:pt idx="578">
                  <c:v>7091.836734693876</c:v>
                </c:pt>
                <c:pt idx="579">
                  <c:v>7122.448979591837</c:v>
                </c:pt>
                <c:pt idx="580">
                  <c:v>7163.26530612245</c:v>
                </c:pt>
                <c:pt idx="581">
                  <c:v>7102.04081632653</c:v>
                </c:pt>
                <c:pt idx="582">
                  <c:v>7173.469387755103</c:v>
                </c:pt>
                <c:pt idx="583">
                  <c:v>7142.857142857143</c:v>
                </c:pt>
                <c:pt idx="584">
                  <c:v>7040.816326530612</c:v>
                </c:pt>
                <c:pt idx="585">
                  <c:v>7051.020408163265</c:v>
                </c:pt>
                <c:pt idx="586">
                  <c:v>7204.08163265306</c:v>
                </c:pt>
                <c:pt idx="587">
                  <c:v>7224.489795918367</c:v>
                </c:pt>
                <c:pt idx="588">
                  <c:v>7183.673469387754</c:v>
                </c:pt>
                <c:pt idx="589">
                  <c:v>7193.877551020408</c:v>
                </c:pt>
                <c:pt idx="590">
                  <c:v>7163.26530612245</c:v>
                </c:pt>
                <c:pt idx="591">
                  <c:v>7132.65306122449</c:v>
                </c:pt>
                <c:pt idx="592">
                  <c:v>7193.877551020408</c:v>
                </c:pt>
                <c:pt idx="593">
                  <c:v>7489.795918367346</c:v>
                </c:pt>
                <c:pt idx="594">
                  <c:v>7540.816326530612</c:v>
                </c:pt>
                <c:pt idx="595">
                  <c:v>7428.571428571428</c:v>
                </c:pt>
                <c:pt idx="596">
                  <c:v>7540.816326530612</c:v>
                </c:pt>
                <c:pt idx="597">
                  <c:v>7581.632653061224</c:v>
                </c:pt>
                <c:pt idx="598">
                  <c:v>7540.816326530612</c:v>
                </c:pt>
                <c:pt idx="599">
                  <c:v>7561.224489795918</c:v>
                </c:pt>
                <c:pt idx="600">
                  <c:v>7561.224489795918</c:v>
                </c:pt>
                <c:pt idx="601">
                  <c:v>7836.734693877551</c:v>
                </c:pt>
                <c:pt idx="602">
                  <c:v>7846.938775510203</c:v>
                </c:pt>
                <c:pt idx="603">
                  <c:v>7785.714285714286</c:v>
                </c:pt>
                <c:pt idx="604">
                  <c:v>7755.102040816326</c:v>
                </c:pt>
                <c:pt idx="605">
                  <c:v>7744.897959183673</c:v>
                </c:pt>
                <c:pt idx="606">
                  <c:v>7744.897959183673</c:v>
                </c:pt>
                <c:pt idx="607">
                  <c:v>7795.918367346939</c:v>
                </c:pt>
                <c:pt idx="608">
                  <c:v>7897.95918367347</c:v>
                </c:pt>
                <c:pt idx="609">
                  <c:v>7969.387755102041</c:v>
                </c:pt>
                <c:pt idx="610">
                  <c:v>8071.428571428571</c:v>
                </c:pt>
                <c:pt idx="611">
                  <c:v>8071.428571428571</c:v>
                </c:pt>
                <c:pt idx="612">
                  <c:v>7979.591836734694</c:v>
                </c:pt>
                <c:pt idx="613">
                  <c:v>7908.163265306123</c:v>
                </c:pt>
                <c:pt idx="614">
                  <c:v>8051.020408163265</c:v>
                </c:pt>
                <c:pt idx="615">
                  <c:v>8112.244897959184</c:v>
                </c:pt>
                <c:pt idx="616">
                  <c:v>8071.428571428571</c:v>
                </c:pt>
                <c:pt idx="617">
                  <c:v>7816.326530612245</c:v>
                </c:pt>
                <c:pt idx="618">
                  <c:v>7724.489795918368</c:v>
                </c:pt>
                <c:pt idx="619">
                  <c:v>7622.448979591837</c:v>
                </c:pt>
                <c:pt idx="620">
                  <c:v>7693.877551020409</c:v>
                </c:pt>
                <c:pt idx="621">
                  <c:v>7795.918367346939</c:v>
                </c:pt>
                <c:pt idx="622">
                  <c:v>7857.142857142857</c:v>
                </c:pt>
                <c:pt idx="623">
                  <c:v>7755.102040816326</c:v>
                </c:pt>
                <c:pt idx="624">
                  <c:v>7622.448979591837</c:v>
                </c:pt>
                <c:pt idx="625">
                  <c:v>7683.673469387755</c:v>
                </c:pt>
                <c:pt idx="626">
                  <c:v>7734.69387755102</c:v>
                </c:pt>
                <c:pt idx="627">
                  <c:v>7704.08163265306</c:v>
                </c:pt>
                <c:pt idx="628">
                  <c:v>7765.30612244898</c:v>
                </c:pt>
                <c:pt idx="629">
                  <c:v>7795.918367346939</c:v>
                </c:pt>
                <c:pt idx="630">
                  <c:v>7775.510204081632</c:v>
                </c:pt>
                <c:pt idx="631">
                  <c:v>7775.510204081632</c:v>
                </c:pt>
                <c:pt idx="632">
                  <c:v>7846.938775510203</c:v>
                </c:pt>
                <c:pt idx="633">
                  <c:v>7846.938775510203</c:v>
                </c:pt>
                <c:pt idx="634">
                  <c:v>7867.34693877551</c:v>
                </c:pt>
                <c:pt idx="635">
                  <c:v>7765.30612244898</c:v>
                </c:pt>
                <c:pt idx="636">
                  <c:v>7653.061224489795</c:v>
                </c:pt>
                <c:pt idx="637">
                  <c:v>7244.897959183674</c:v>
                </c:pt>
                <c:pt idx="638">
                  <c:v>7244.897959183674</c:v>
                </c:pt>
                <c:pt idx="639">
                  <c:v>7224.489795918367</c:v>
                </c:pt>
                <c:pt idx="640">
                  <c:v>7306.12244897959</c:v>
                </c:pt>
                <c:pt idx="641">
                  <c:v>7448.979591836735</c:v>
                </c:pt>
                <c:pt idx="642">
                  <c:v>7510.204081632653</c:v>
                </c:pt>
                <c:pt idx="643">
                  <c:v>7408.163265306122</c:v>
                </c:pt>
                <c:pt idx="644">
                  <c:v>7346.938775510204</c:v>
                </c:pt>
                <c:pt idx="645">
                  <c:v>7255.102040816326</c:v>
                </c:pt>
                <c:pt idx="646">
                  <c:v>7173.469387755103</c:v>
                </c:pt>
                <c:pt idx="647">
                  <c:v>7408.163265306122</c:v>
                </c:pt>
                <c:pt idx="648">
                  <c:v>7387.755102040816</c:v>
                </c:pt>
                <c:pt idx="649">
                  <c:v>7489.795918367346</c:v>
                </c:pt>
                <c:pt idx="650">
                  <c:v>7530.61224489796</c:v>
                </c:pt>
                <c:pt idx="651">
                  <c:v>7581.632653061224</c:v>
                </c:pt>
                <c:pt idx="652">
                  <c:v>7571.428571428571</c:v>
                </c:pt>
                <c:pt idx="653">
                  <c:v>7857.142857142857</c:v>
                </c:pt>
                <c:pt idx="654">
                  <c:v>7836.734693877551</c:v>
                </c:pt>
                <c:pt idx="655">
                  <c:v>7908.163265306123</c:v>
                </c:pt>
                <c:pt idx="656">
                  <c:v>7785.714285714286</c:v>
                </c:pt>
                <c:pt idx="657">
                  <c:v>7755.102040816326</c:v>
                </c:pt>
                <c:pt idx="658">
                  <c:v>7561.224489795918</c:v>
                </c:pt>
                <c:pt idx="659">
                  <c:v>7571.428571428571</c:v>
                </c:pt>
                <c:pt idx="660">
                  <c:v>7469.387755102041</c:v>
                </c:pt>
                <c:pt idx="661">
                  <c:v>7581.632653061224</c:v>
                </c:pt>
                <c:pt idx="662">
                  <c:v>7816.326530612245</c:v>
                </c:pt>
                <c:pt idx="663">
                  <c:v>7734.69387755102</c:v>
                </c:pt>
                <c:pt idx="664">
                  <c:v>7846.938775510203</c:v>
                </c:pt>
                <c:pt idx="665">
                  <c:v>7734.69387755102</c:v>
                </c:pt>
                <c:pt idx="666">
                  <c:v>7510.204081632653</c:v>
                </c:pt>
                <c:pt idx="667">
                  <c:v>7479.591836734694</c:v>
                </c:pt>
                <c:pt idx="668">
                  <c:v>7387.755102040816</c:v>
                </c:pt>
                <c:pt idx="669">
                  <c:v>7193.877551020408</c:v>
                </c:pt>
                <c:pt idx="670">
                  <c:v>7173.469387755103</c:v>
                </c:pt>
                <c:pt idx="671">
                  <c:v>7244.897959183674</c:v>
                </c:pt>
                <c:pt idx="672">
                  <c:v>7153.061224489796</c:v>
                </c:pt>
                <c:pt idx="673">
                  <c:v>7295.918367346939</c:v>
                </c:pt>
                <c:pt idx="674">
                  <c:v>7132.65306122449</c:v>
                </c:pt>
                <c:pt idx="675">
                  <c:v>7153.061224489796</c:v>
                </c:pt>
                <c:pt idx="676">
                  <c:v>7153.061224489796</c:v>
                </c:pt>
                <c:pt idx="677">
                  <c:v>7061.224489795918</c:v>
                </c:pt>
                <c:pt idx="678">
                  <c:v>7275.51020408163</c:v>
                </c:pt>
                <c:pt idx="679">
                  <c:v>7306.12244897959</c:v>
                </c:pt>
                <c:pt idx="680">
                  <c:v>7234.69387755102</c:v>
                </c:pt>
                <c:pt idx="681">
                  <c:v>7316.326530612244</c:v>
                </c:pt>
                <c:pt idx="682">
                  <c:v>7408.163265306122</c:v>
                </c:pt>
                <c:pt idx="683">
                  <c:v>7459.183673469387</c:v>
                </c:pt>
                <c:pt idx="684">
                  <c:v>7551.020408163264</c:v>
                </c:pt>
                <c:pt idx="685">
                  <c:v>7581.632653061224</c:v>
                </c:pt>
                <c:pt idx="686">
                  <c:v>7500.0</c:v>
                </c:pt>
                <c:pt idx="687">
                  <c:v>7530.61224489796</c:v>
                </c:pt>
                <c:pt idx="688">
                  <c:v>7561.224489795918</c:v>
                </c:pt>
                <c:pt idx="689">
                  <c:v>7489.795918367346</c:v>
                </c:pt>
                <c:pt idx="690">
                  <c:v>7510.204081632653</c:v>
                </c:pt>
                <c:pt idx="691">
                  <c:v>7540.816326530612</c:v>
                </c:pt>
                <c:pt idx="692">
                  <c:v>7489.795918367346</c:v>
                </c:pt>
                <c:pt idx="693">
                  <c:v>7295.918367346939</c:v>
                </c:pt>
                <c:pt idx="694">
                  <c:v>7112.244897959184</c:v>
                </c:pt>
                <c:pt idx="695">
                  <c:v>7224.489795918367</c:v>
                </c:pt>
                <c:pt idx="696">
                  <c:v>7224.489795918367</c:v>
                </c:pt>
                <c:pt idx="697">
                  <c:v>7183.673469387754</c:v>
                </c:pt>
                <c:pt idx="698">
                  <c:v>7163.26530612245</c:v>
                </c:pt>
                <c:pt idx="699">
                  <c:v>7204.08163265306</c:v>
                </c:pt>
                <c:pt idx="700">
                  <c:v>7173.469387755103</c:v>
                </c:pt>
                <c:pt idx="701">
                  <c:v>7214.285714285714</c:v>
                </c:pt>
                <c:pt idx="702">
                  <c:v>7316.326530612244</c:v>
                </c:pt>
                <c:pt idx="703">
                  <c:v>7244.897959183674</c:v>
                </c:pt>
                <c:pt idx="704">
                  <c:v>7214.285714285714</c:v>
                </c:pt>
                <c:pt idx="705">
                  <c:v>7244.897959183674</c:v>
                </c:pt>
                <c:pt idx="706">
                  <c:v>7102.04081632653</c:v>
                </c:pt>
                <c:pt idx="707">
                  <c:v>7040.816326530612</c:v>
                </c:pt>
                <c:pt idx="708">
                  <c:v>7102.04081632653</c:v>
                </c:pt>
                <c:pt idx="709">
                  <c:v>6938.775510204082</c:v>
                </c:pt>
                <c:pt idx="710">
                  <c:v>7030.61224489796</c:v>
                </c:pt>
                <c:pt idx="711">
                  <c:v>7295.918367346939</c:v>
                </c:pt>
                <c:pt idx="712">
                  <c:v>7428.571428571428</c:v>
                </c:pt>
                <c:pt idx="713">
                  <c:v>7357.142857142858</c:v>
                </c:pt>
                <c:pt idx="714">
                  <c:v>7346.938775510204</c:v>
                </c:pt>
                <c:pt idx="715">
                  <c:v>7448.979591836735</c:v>
                </c:pt>
                <c:pt idx="716">
                  <c:v>7438.775510204082</c:v>
                </c:pt>
                <c:pt idx="717">
                  <c:v>7387.755102040816</c:v>
                </c:pt>
                <c:pt idx="718">
                  <c:v>7275.51020408163</c:v>
                </c:pt>
                <c:pt idx="719">
                  <c:v>7295.918367346939</c:v>
                </c:pt>
                <c:pt idx="720">
                  <c:v>7357.142857142858</c:v>
                </c:pt>
                <c:pt idx="721">
                  <c:v>7357.142857142858</c:v>
                </c:pt>
                <c:pt idx="722">
                  <c:v>7795.918367346939</c:v>
                </c:pt>
                <c:pt idx="723">
                  <c:v>7908.163265306123</c:v>
                </c:pt>
                <c:pt idx="724">
                  <c:v>7816.326530612245</c:v>
                </c:pt>
                <c:pt idx="725">
                  <c:v>7918.367346938775</c:v>
                </c:pt>
                <c:pt idx="726">
                  <c:v>7948.979591836734</c:v>
                </c:pt>
                <c:pt idx="727">
                  <c:v>7836.734693877551</c:v>
                </c:pt>
                <c:pt idx="728">
                  <c:v>7918.367346938775</c:v>
                </c:pt>
                <c:pt idx="729">
                  <c:v>8214.285714285714</c:v>
                </c:pt>
                <c:pt idx="730">
                  <c:v>8336.734693877551</c:v>
                </c:pt>
                <c:pt idx="731">
                  <c:v>8326.530612244898</c:v>
                </c:pt>
                <c:pt idx="732">
                  <c:v>8336.734693877551</c:v>
                </c:pt>
                <c:pt idx="733">
                  <c:v>8255.102040816325</c:v>
                </c:pt>
                <c:pt idx="734">
                  <c:v>8173.469387755103</c:v>
                </c:pt>
                <c:pt idx="735">
                  <c:v>8142.857142857143</c:v>
                </c:pt>
                <c:pt idx="736">
                  <c:v>8214.285714285714</c:v>
                </c:pt>
                <c:pt idx="737">
                  <c:v>8224.489795918367</c:v>
                </c:pt>
                <c:pt idx="738">
                  <c:v>8193.877551020409</c:v>
                </c:pt>
                <c:pt idx="739">
                  <c:v>8224.489795918367</c:v>
                </c:pt>
                <c:pt idx="740">
                  <c:v>7938.775510204081</c:v>
                </c:pt>
                <c:pt idx="741">
                  <c:v>7836.734693877551</c:v>
                </c:pt>
                <c:pt idx="742">
                  <c:v>7897.95918367347</c:v>
                </c:pt>
                <c:pt idx="743">
                  <c:v>7836.734693877551</c:v>
                </c:pt>
                <c:pt idx="744">
                  <c:v>7755.102040816326</c:v>
                </c:pt>
                <c:pt idx="745">
                  <c:v>7683.673469387755</c:v>
                </c:pt>
                <c:pt idx="746">
                  <c:v>7683.673469387755</c:v>
                </c:pt>
                <c:pt idx="747">
                  <c:v>7785.714285714286</c:v>
                </c:pt>
                <c:pt idx="748">
                  <c:v>7877.551020408162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582776"/>
        <c:axId val="2119579656"/>
      </c:lineChart>
      <c:dateAx>
        <c:axId val="2119573256"/>
        <c:scaling>
          <c:orientation val="minMax"/>
        </c:scaling>
        <c:delete val="0"/>
        <c:axPos val="b"/>
        <c:numFmt formatCode="[$-409]mmm&quot;-&quot;yy;@" sourceLinked="0"/>
        <c:majorTickMark val="out"/>
        <c:minorTickMark val="none"/>
        <c:tickLblPos val="low"/>
        <c:crossAx val="2119576328"/>
        <c:crosses val="autoZero"/>
        <c:auto val="1"/>
        <c:lblOffset val="100"/>
        <c:baseTimeUnit val="days"/>
        <c:majorUnit val="6.0"/>
        <c:majorTimeUnit val="months"/>
      </c:dateAx>
      <c:valAx>
        <c:axId val="2119576328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alpha val="14000"/>
                </a:schemeClr>
              </a:solidFill>
            </a:ln>
          </c:spPr>
        </c:majorGridlines>
        <c:numFmt formatCode="_-* #,##0_-;\-* #,##0_-;_-* &quot;-&quot;_-;_-@_-" sourceLinked="1"/>
        <c:majorTickMark val="out"/>
        <c:minorTickMark val="none"/>
        <c:tickLblPos val="nextTo"/>
        <c:crossAx val="2119573256"/>
        <c:crosses val="autoZero"/>
        <c:crossBetween val="between"/>
      </c:valAx>
      <c:valAx>
        <c:axId val="2119579656"/>
        <c:scaling>
          <c:orientation val="minMax"/>
        </c:scaling>
        <c:delete val="0"/>
        <c:axPos val="r"/>
        <c:numFmt formatCode="_-* #,##0_-;\-* #,##0_-;_-* &quot;-&quot;_-;_-@_-" sourceLinked="1"/>
        <c:majorTickMark val="out"/>
        <c:minorTickMark val="none"/>
        <c:tickLblPos val="nextTo"/>
        <c:crossAx val="2119582776"/>
        <c:crosses val="max"/>
        <c:crossBetween val="between"/>
      </c:valAx>
      <c:dateAx>
        <c:axId val="2119582776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21195796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5687489063867"/>
          <c:y val="0.53665317876932"/>
          <c:w val="0.37380954990835"/>
          <c:h val="0.2852639931636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435325896762905"/>
          <c:y val="0.126067401574803"/>
          <c:w val="0.858764985557127"/>
          <c:h val="0.601482414698163"/>
        </c:manualLayout>
      </c:layout>
      <c:lineChart>
        <c:grouping val="standard"/>
        <c:varyColors val="0"/>
        <c:ser>
          <c:idx val="0"/>
          <c:order val="0"/>
          <c:tx>
            <c:strRef>
              <c:f>OEP!$C$2</c:f>
              <c:strCache>
                <c:ptCount val="1"/>
                <c:pt idx="0">
                  <c:v>Total Expected Return</c:v>
                </c:pt>
              </c:strCache>
            </c:strRef>
          </c:tx>
          <c:marker>
            <c:symbol val="none"/>
          </c:marker>
          <c:cat>
            <c:numRef>
              <c:f>OEP!$A$4:$A$503</c:f>
              <c:numCache>
                <c:formatCode>0.0%</c:formatCode>
                <c:ptCount val="500"/>
                <c:pt idx="0">
                  <c:v>-0.000217507832211144</c:v>
                </c:pt>
                <c:pt idx="1">
                  <c:v>-0.000435015664422287</c:v>
                </c:pt>
                <c:pt idx="2">
                  <c:v>-0.000652523496633431</c:v>
                </c:pt>
                <c:pt idx="3">
                  <c:v>-0.000870031328844575</c:v>
                </c:pt>
                <c:pt idx="4">
                  <c:v>-0.00108753916105572</c:v>
                </c:pt>
                <c:pt idx="5">
                  <c:v>-0.00130504699326686</c:v>
                </c:pt>
                <c:pt idx="6">
                  <c:v>-0.00152255482547801</c:v>
                </c:pt>
                <c:pt idx="7">
                  <c:v>-0.00174006265768915</c:v>
                </c:pt>
                <c:pt idx="8">
                  <c:v>-0.00195757048990029</c:v>
                </c:pt>
                <c:pt idx="9">
                  <c:v>-0.00217507832211144</c:v>
                </c:pt>
                <c:pt idx="10">
                  <c:v>-0.00239258615432258</c:v>
                </c:pt>
                <c:pt idx="11">
                  <c:v>-0.00261009398653372</c:v>
                </c:pt>
                <c:pt idx="12">
                  <c:v>-0.00282760181874487</c:v>
                </c:pt>
                <c:pt idx="13">
                  <c:v>-0.00304510965095601</c:v>
                </c:pt>
                <c:pt idx="14">
                  <c:v>-0.00326261748316716</c:v>
                </c:pt>
                <c:pt idx="15">
                  <c:v>-0.0034801253153783</c:v>
                </c:pt>
                <c:pt idx="16">
                  <c:v>-0.00369763314758944</c:v>
                </c:pt>
                <c:pt idx="17">
                  <c:v>-0.00391514097980059</c:v>
                </c:pt>
                <c:pt idx="18">
                  <c:v>-0.00413264881201173</c:v>
                </c:pt>
                <c:pt idx="19">
                  <c:v>-0.00435015664422287</c:v>
                </c:pt>
                <c:pt idx="20">
                  <c:v>-0.00456766447643402</c:v>
                </c:pt>
                <c:pt idx="21">
                  <c:v>-0.00478517230864516</c:v>
                </c:pt>
                <c:pt idx="22">
                  <c:v>-0.0050026801408563</c:v>
                </c:pt>
                <c:pt idx="23">
                  <c:v>-0.00522018797306745</c:v>
                </c:pt>
                <c:pt idx="24">
                  <c:v>-0.00543769580527859</c:v>
                </c:pt>
                <c:pt idx="25">
                  <c:v>-0.00565520363748973</c:v>
                </c:pt>
                <c:pt idx="26">
                  <c:v>-0.00587271146970088</c:v>
                </c:pt>
                <c:pt idx="27">
                  <c:v>-0.00609021930191202</c:v>
                </c:pt>
                <c:pt idx="28">
                  <c:v>-0.00630772713412316</c:v>
                </c:pt>
                <c:pt idx="29">
                  <c:v>-0.00652523496633431</c:v>
                </c:pt>
                <c:pt idx="30">
                  <c:v>-0.00674274279854545</c:v>
                </c:pt>
                <c:pt idx="31">
                  <c:v>-0.00696025063075659</c:v>
                </c:pt>
                <c:pt idx="32">
                  <c:v>-0.00717775846296774</c:v>
                </c:pt>
                <c:pt idx="33">
                  <c:v>-0.00739526629517888</c:v>
                </c:pt>
                <c:pt idx="34">
                  <c:v>-0.00761277412739002</c:v>
                </c:pt>
                <c:pt idx="35">
                  <c:v>-0.00783028195960117</c:v>
                </c:pt>
                <c:pt idx="36">
                  <c:v>-0.00804778979181231</c:v>
                </c:pt>
                <c:pt idx="37">
                  <c:v>-0.00826529762402345</c:v>
                </c:pt>
                <c:pt idx="38">
                  <c:v>-0.0084828054562346</c:v>
                </c:pt>
                <c:pt idx="39">
                  <c:v>-0.00870031328844574</c:v>
                </c:pt>
                <c:pt idx="40">
                  <c:v>-0.00891782112065689</c:v>
                </c:pt>
                <c:pt idx="41">
                  <c:v>-0.00913532895286803</c:v>
                </c:pt>
                <c:pt idx="42">
                  <c:v>-0.00935283678507917</c:v>
                </c:pt>
                <c:pt idx="43">
                  <c:v>-0.00957034461729032</c:v>
                </c:pt>
                <c:pt idx="44">
                  <c:v>-0.00978785244950146</c:v>
                </c:pt>
                <c:pt idx="45">
                  <c:v>-0.0100053602817126</c:v>
                </c:pt>
                <c:pt idx="46">
                  <c:v>-0.0102228681139238</c:v>
                </c:pt>
                <c:pt idx="47">
                  <c:v>-0.0104403759461349</c:v>
                </c:pt>
                <c:pt idx="48">
                  <c:v>-0.010657883778346</c:v>
                </c:pt>
                <c:pt idx="49">
                  <c:v>-0.0108753916105572</c:v>
                </c:pt>
                <c:pt idx="50">
                  <c:v>-0.0110928994427683</c:v>
                </c:pt>
                <c:pt idx="51">
                  <c:v>-0.0113104072749795</c:v>
                </c:pt>
                <c:pt idx="52">
                  <c:v>-0.0115279151071906</c:v>
                </c:pt>
                <c:pt idx="53">
                  <c:v>-0.0117454229394018</c:v>
                </c:pt>
                <c:pt idx="54">
                  <c:v>-0.0119629307716129</c:v>
                </c:pt>
                <c:pt idx="55">
                  <c:v>-0.012180438603824</c:v>
                </c:pt>
                <c:pt idx="56">
                  <c:v>-0.0123979464360352</c:v>
                </c:pt>
                <c:pt idx="57">
                  <c:v>-0.0126154542682463</c:v>
                </c:pt>
                <c:pt idx="58">
                  <c:v>-0.0128329621004575</c:v>
                </c:pt>
                <c:pt idx="59">
                  <c:v>-0.0130504699326686</c:v>
                </c:pt>
                <c:pt idx="60">
                  <c:v>-0.0132679777648798</c:v>
                </c:pt>
                <c:pt idx="61">
                  <c:v>-0.0134854855970909</c:v>
                </c:pt>
                <c:pt idx="62">
                  <c:v>-0.0137029934293021</c:v>
                </c:pt>
                <c:pt idx="63">
                  <c:v>-0.0139205012615132</c:v>
                </c:pt>
                <c:pt idx="64">
                  <c:v>-0.0141380090937243</c:v>
                </c:pt>
                <c:pt idx="65">
                  <c:v>-0.0143555169259355</c:v>
                </c:pt>
                <c:pt idx="66">
                  <c:v>-0.0145730247581466</c:v>
                </c:pt>
                <c:pt idx="67">
                  <c:v>-0.0147905325903578</c:v>
                </c:pt>
                <c:pt idx="68">
                  <c:v>-0.0150080404225689</c:v>
                </c:pt>
                <c:pt idx="69">
                  <c:v>-0.0152255482547801</c:v>
                </c:pt>
                <c:pt idx="70">
                  <c:v>-0.0154430560869912</c:v>
                </c:pt>
                <c:pt idx="71">
                  <c:v>-0.0156605639192024</c:v>
                </c:pt>
                <c:pt idx="72">
                  <c:v>-0.0158780717514135</c:v>
                </c:pt>
                <c:pt idx="73">
                  <c:v>-0.0160955795836246</c:v>
                </c:pt>
                <c:pt idx="74">
                  <c:v>-0.0163130874158358</c:v>
                </c:pt>
                <c:pt idx="75">
                  <c:v>-0.0165305952480469</c:v>
                </c:pt>
                <c:pt idx="76">
                  <c:v>-0.0167481030802581</c:v>
                </c:pt>
                <c:pt idx="77">
                  <c:v>-0.0169656109124692</c:v>
                </c:pt>
                <c:pt idx="78">
                  <c:v>-0.0171831187446804</c:v>
                </c:pt>
                <c:pt idx="79">
                  <c:v>-0.0174006265768915</c:v>
                </c:pt>
                <c:pt idx="80">
                  <c:v>-0.0176181344091026</c:v>
                </c:pt>
                <c:pt idx="81">
                  <c:v>-0.0178356422413138</c:v>
                </c:pt>
                <c:pt idx="82">
                  <c:v>-0.0180531500735249</c:v>
                </c:pt>
                <c:pt idx="83">
                  <c:v>-0.0182706579057361</c:v>
                </c:pt>
                <c:pt idx="84">
                  <c:v>-0.0184881657379472</c:v>
                </c:pt>
                <c:pt idx="85">
                  <c:v>-0.0187056735701583</c:v>
                </c:pt>
                <c:pt idx="86">
                  <c:v>-0.0189231814023695</c:v>
                </c:pt>
                <c:pt idx="87">
                  <c:v>-0.0191406892345806</c:v>
                </c:pt>
                <c:pt idx="88">
                  <c:v>-0.0193581970667918</c:v>
                </c:pt>
                <c:pt idx="89">
                  <c:v>-0.0195757048990029</c:v>
                </c:pt>
                <c:pt idx="90">
                  <c:v>-0.0197932127312141</c:v>
                </c:pt>
                <c:pt idx="91">
                  <c:v>-0.0200107205634252</c:v>
                </c:pt>
                <c:pt idx="92">
                  <c:v>-0.0202282283956363</c:v>
                </c:pt>
                <c:pt idx="93">
                  <c:v>-0.0204457362278475</c:v>
                </c:pt>
                <c:pt idx="94">
                  <c:v>-0.0206632440600586</c:v>
                </c:pt>
                <c:pt idx="95">
                  <c:v>-0.0208807518922698</c:v>
                </c:pt>
                <c:pt idx="96">
                  <c:v>-0.0210982597244809</c:v>
                </c:pt>
                <c:pt idx="97">
                  <c:v>-0.0213157675566921</c:v>
                </c:pt>
                <c:pt idx="98">
                  <c:v>-0.0215332753889032</c:v>
                </c:pt>
                <c:pt idx="99">
                  <c:v>-0.0217507832211143</c:v>
                </c:pt>
                <c:pt idx="100">
                  <c:v>-0.0219682910533255</c:v>
                </c:pt>
                <c:pt idx="101">
                  <c:v>-0.0221857988855366</c:v>
                </c:pt>
                <c:pt idx="102">
                  <c:v>-0.0224033067177478</c:v>
                </c:pt>
                <c:pt idx="103">
                  <c:v>-0.0226208145499589</c:v>
                </c:pt>
                <c:pt idx="104">
                  <c:v>-0.0228383223821701</c:v>
                </c:pt>
                <c:pt idx="105">
                  <c:v>-0.0230558302143812</c:v>
                </c:pt>
                <c:pt idx="106">
                  <c:v>-0.0232733380465923</c:v>
                </c:pt>
                <c:pt idx="107">
                  <c:v>-0.0234908458788035</c:v>
                </c:pt>
                <c:pt idx="108">
                  <c:v>-0.0237083537110146</c:v>
                </c:pt>
                <c:pt idx="109">
                  <c:v>-0.0239258615432258</c:v>
                </c:pt>
                <c:pt idx="110">
                  <c:v>-0.0241433693754369</c:v>
                </c:pt>
                <c:pt idx="111">
                  <c:v>-0.0243608772076481</c:v>
                </c:pt>
                <c:pt idx="112">
                  <c:v>-0.0245783850398592</c:v>
                </c:pt>
                <c:pt idx="113">
                  <c:v>-0.0247958928720703</c:v>
                </c:pt>
                <c:pt idx="114">
                  <c:v>-0.0250134007042815</c:v>
                </c:pt>
                <c:pt idx="115">
                  <c:v>-0.0252309085364926</c:v>
                </c:pt>
                <c:pt idx="116">
                  <c:v>-0.0254484163687038</c:v>
                </c:pt>
                <c:pt idx="117">
                  <c:v>-0.0256659242009149</c:v>
                </c:pt>
                <c:pt idx="118">
                  <c:v>-0.0258834320331261</c:v>
                </c:pt>
                <c:pt idx="119">
                  <c:v>-0.0261009398653372</c:v>
                </c:pt>
                <c:pt idx="120">
                  <c:v>-0.0263184476975483</c:v>
                </c:pt>
                <c:pt idx="121">
                  <c:v>-0.0265359555297595</c:v>
                </c:pt>
                <c:pt idx="122">
                  <c:v>-0.0267534633619706</c:v>
                </c:pt>
                <c:pt idx="123">
                  <c:v>-0.0269709711941818</c:v>
                </c:pt>
                <c:pt idx="124">
                  <c:v>-0.0271884790263929</c:v>
                </c:pt>
                <c:pt idx="125">
                  <c:v>-0.027405986858604</c:v>
                </c:pt>
                <c:pt idx="126">
                  <c:v>-0.0276234946908152</c:v>
                </c:pt>
                <c:pt idx="127">
                  <c:v>-0.0278410025230263</c:v>
                </c:pt>
                <c:pt idx="128">
                  <c:v>-0.0280585103552375</c:v>
                </c:pt>
                <c:pt idx="129">
                  <c:v>-0.0282760181874486</c:v>
                </c:pt>
                <c:pt idx="130">
                  <c:v>-0.0284935260196598</c:v>
                </c:pt>
                <c:pt idx="131">
                  <c:v>-0.0287110338518709</c:v>
                </c:pt>
                <c:pt idx="132">
                  <c:v>-0.028928541684082</c:v>
                </c:pt>
                <c:pt idx="133">
                  <c:v>-0.0291460495162932</c:v>
                </c:pt>
                <c:pt idx="134">
                  <c:v>-0.0293635573485043</c:v>
                </c:pt>
                <c:pt idx="135">
                  <c:v>-0.0295810651807155</c:v>
                </c:pt>
                <c:pt idx="136">
                  <c:v>-0.0297985730129266</c:v>
                </c:pt>
                <c:pt idx="137">
                  <c:v>-0.0300160808451378</c:v>
                </c:pt>
                <c:pt idx="138">
                  <c:v>-0.0302335886773489</c:v>
                </c:pt>
                <c:pt idx="139">
                  <c:v>-0.03045109650956</c:v>
                </c:pt>
                <c:pt idx="140">
                  <c:v>-0.0306686043417712</c:v>
                </c:pt>
                <c:pt idx="141">
                  <c:v>-0.0308861121739823</c:v>
                </c:pt>
                <c:pt idx="142">
                  <c:v>-0.0311036200061935</c:v>
                </c:pt>
                <c:pt idx="143">
                  <c:v>-0.0313211278384046</c:v>
                </c:pt>
                <c:pt idx="144">
                  <c:v>-0.0315386356706158</c:v>
                </c:pt>
                <c:pt idx="145">
                  <c:v>-0.0317561435028269</c:v>
                </c:pt>
                <c:pt idx="146">
                  <c:v>-0.0319736513350381</c:v>
                </c:pt>
                <c:pt idx="147">
                  <c:v>-0.0321911591672492</c:v>
                </c:pt>
                <c:pt idx="148">
                  <c:v>-0.0324086669994603</c:v>
                </c:pt>
                <c:pt idx="149">
                  <c:v>-0.0326261748316715</c:v>
                </c:pt>
                <c:pt idx="150">
                  <c:v>-0.0328436826638826</c:v>
                </c:pt>
                <c:pt idx="151">
                  <c:v>-0.0330611904960938</c:v>
                </c:pt>
                <c:pt idx="152">
                  <c:v>-0.0332786983283049</c:v>
                </c:pt>
                <c:pt idx="153">
                  <c:v>-0.0334962061605161</c:v>
                </c:pt>
                <c:pt idx="154">
                  <c:v>-0.0337137139927272</c:v>
                </c:pt>
                <c:pt idx="155">
                  <c:v>-0.0339312218249384</c:v>
                </c:pt>
                <c:pt idx="156">
                  <c:v>-0.0341487296571495</c:v>
                </c:pt>
                <c:pt idx="157">
                  <c:v>-0.0343662374893607</c:v>
                </c:pt>
                <c:pt idx="158">
                  <c:v>-0.0345837453215718</c:v>
                </c:pt>
                <c:pt idx="159">
                  <c:v>-0.0348012531537829</c:v>
                </c:pt>
                <c:pt idx="160">
                  <c:v>-0.0350187609859941</c:v>
                </c:pt>
                <c:pt idx="161">
                  <c:v>-0.0352362688182052</c:v>
                </c:pt>
                <c:pt idx="162">
                  <c:v>-0.0354537766504164</c:v>
                </c:pt>
                <c:pt idx="163">
                  <c:v>-0.0356712844826275</c:v>
                </c:pt>
                <c:pt idx="164">
                  <c:v>-0.0358887923148387</c:v>
                </c:pt>
                <c:pt idx="165">
                  <c:v>-0.0361063001470498</c:v>
                </c:pt>
                <c:pt idx="166">
                  <c:v>-0.036323807979261</c:v>
                </c:pt>
                <c:pt idx="167">
                  <c:v>-0.0365413158114721</c:v>
                </c:pt>
                <c:pt idx="168">
                  <c:v>-0.0367588236436833</c:v>
                </c:pt>
                <c:pt idx="169">
                  <c:v>-0.0369763314758944</c:v>
                </c:pt>
                <c:pt idx="170">
                  <c:v>-0.0371938393081056</c:v>
                </c:pt>
                <c:pt idx="171">
                  <c:v>-0.0374113471403167</c:v>
                </c:pt>
                <c:pt idx="172">
                  <c:v>-0.0376288549725278</c:v>
                </c:pt>
                <c:pt idx="173">
                  <c:v>-0.037846362804739</c:v>
                </c:pt>
                <c:pt idx="174">
                  <c:v>-0.0380638706369501</c:v>
                </c:pt>
                <c:pt idx="175">
                  <c:v>-0.0382813784691613</c:v>
                </c:pt>
                <c:pt idx="176">
                  <c:v>-0.0384988863013724</c:v>
                </c:pt>
                <c:pt idx="177">
                  <c:v>-0.0387163941335836</c:v>
                </c:pt>
                <c:pt idx="178">
                  <c:v>-0.0389339019657947</c:v>
                </c:pt>
                <c:pt idx="179">
                  <c:v>-0.0391514097980059</c:v>
                </c:pt>
                <c:pt idx="180">
                  <c:v>-0.039368917630217</c:v>
                </c:pt>
                <c:pt idx="181">
                  <c:v>-0.0395864254624282</c:v>
                </c:pt>
                <c:pt idx="182">
                  <c:v>-0.0398039332946393</c:v>
                </c:pt>
                <c:pt idx="183">
                  <c:v>-0.0400214411268505</c:v>
                </c:pt>
                <c:pt idx="184">
                  <c:v>-0.0402389489590616</c:v>
                </c:pt>
                <c:pt idx="185">
                  <c:v>-0.0404564567912727</c:v>
                </c:pt>
                <c:pt idx="186">
                  <c:v>-0.0406739646234839</c:v>
                </c:pt>
                <c:pt idx="187">
                  <c:v>-0.040891472455695</c:v>
                </c:pt>
                <c:pt idx="188">
                  <c:v>-0.0411089802879062</c:v>
                </c:pt>
                <c:pt idx="189">
                  <c:v>-0.0413264881201173</c:v>
                </c:pt>
                <c:pt idx="190">
                  <c:v>-0.0415439959523285</c:v>
                </c:pt>
                <c:pt idx="191">
                  <c:v>-0.0417615037845396</c:v>
                </c:pt>
                <c:pt idx="192">
                  <c:v>-0.0419790116167508</c:v>
                </c:pt>
                <c:pt idx="193">
                  <c:v>-0.0421965194489619</c:v>
                </c:pt>
                <c:pt idx="194">
                  <c:v>-0.0424140272811731</c:v>
                </c:pt>
                <c:pt idx="195">
                  <c:v>-0.0426315351133842</c:v>
                </c:pt>
                <c:pt idx="196">
                  <c:v>-0.0428490429455953</c:v>
                </c:pt>
                <c:pt idx="197">
                  <c:v>-0.0430665507778065</c:v>
                </c:pt>
                <c:pt idx="198">
                  <c:v>-0.0432840586100176</c:v>
                </c:pt>
                <c:pt idx="199">
                  <c:v>-0.0435015664422288</c:v>
                </c:pt>
                <c:pt idx="200">
                  <c:v>-0.0437190742744399</c:v>
                </c:pt>
                <c:pt idx="201">
                  <c:v>-0.0439365821066511</c:v>
                </c:pt>
                <c:pt idx="202">
                  <c:v>-0.0441540899388622</c:v>
                </c:pt>
                <c:pt idx="203">
                  <c:v>-0.0443715977710734</c:v>
                </c:pt>
                <c:pt idx="204">
                  <c:v>-0.0445891056032845</c:v>
                </c:pt>
                <c:pt idx="205">
                  <c:v>-0.0448066134354957</c:v>
                </c:pt>
                <c:pt idx="206">
                  <c:v>-0.0450241212677068</c:v>
                </c:pt>
                <c:pt idx="207">
                  <c:v>-0.045241629099918</c:v>
                </c:pt>
                <c:pt idx="208">
                  <c:v>-0.0454591369321291</c:v>
                </c:pt>
                <c:pt idx="209">
                  <c:v>-0.0456766447643402</c:v>
                </c:pt>
                <c:pt idx="210">
                  <c:v>-0.0458941525965514</c:v>
                </c:pt>
                <c:pt idx="211">
                  <c:v>-0.0461116604287625</c:v>
                </c:pt>
                <c:pt idx="212">
                  <c:v>-0.0463291682609737</c:v>
                </c:pt>
                <c:pt idx="213">
                  <c:v>-0.0465466760931848</c:v>
                </c:pt>
                <c:pt idx="214">
                  <c:v>-0.046764183925396</c:v>
                </c:pt>
                <c:pt idx="215">
                  <c:v>-0.0469816917576071</c:v>
                </c:pt>
                <c:pt idx="216">
                  <c:v>-0.0471991995898183</c:v>
                </c:pt>
                <c:pt idx="217">
                  <c:v>-0.0474167074220294</c:v>
                </c:pt>
                <c:pt idx="218">
                  <c:v>-0.0476342152542406</c:v>
                </c:pt>
                <c:pt idx="219">
                  <c:v>-0.0478517230864517</c:v>
                </c:pt>
                <c:pt idx="220">
                  <c:v>-0.0480692309186628</c:v>
                </c:pt>
                <c:pt idx="221">
                  <c:v>-0.048286738750874</c:v>
                </c:pt>
                <c:pt idx="222">
                  <c:v>-0.0485042465830851</c:v>
                </c:pt>
                <c:pt idx="223">
                  <c:v>-0.0487217544152963</c:v>
                </c:pt>
                <c:pt idx="224">
                  <c:v>-0.0489392622475074</c:v>
                </c:pt>
                <c:pt idx="225">
                  <c:v>-0.0491567700797186</c:v>
                </c:pt>
                <c:pt idx="226">
                  <c:v>-0.0493742779119297</c:v>
                </c:pt>
                <c:pt idx="227">
                  <c:v>-0.0495917857441409</c:v>
                </c:pt>
                <c:pt idx="228">
                  <c:v>-0.049809293576352</c:v>
                </c:pt>
                <c:pt idx="229">
                  <c:v>-0.0500268014085632</c:v>
                </c:pt>
                <c:pt idx="230">
                  <c:v>-0.0502443092407743</c:v>
                </c:pt>
                <c:pt idx="231">
                  <c:v>-0.0504618170729855</c:v>
                </c:pt>
                <c:pt idx="232">
                  <c:v>-0.0506793249051966</c:v>
                </c:pt>
                <c:pt idx="233">
                  <c:v>-0.0508968327374077</c:v>
                </c:pt>
                <c:pt idx="234">
                  <c:v>-0.0511143405696189</c:v>
                </c:pt>
                <c:pt idx="235">
                  <c:v>-0.05133184840183</c:v>
                </c:pt>
                <c:pt idx="236">
                  <c:v>-0.0515493562340412</c:v>
                </c:pt>
                <c:pt idx="237">
                  <c:v>-0.0517668640662523</c:v>
                </c:pt>
                <c:pt idx="238">
                  <c:v>-0.0519843718984635</c:v>
                </c:pt>
                <c:pt idx="239">
                  <c:v>-0.0522018797306746</c:v>
                </c:pt>
                <c:pt idx="240">
                  <c:v>-0.0524193875628858</c:v>
                </c:pt>
                <c:pt idx="241">
                  <c:v>-0.0526368953950969</c:v>
                </c:pt>
                <c:pt idx="242">
                  <c:v>-0.0528544032273081</c:v>
                </c:pt>
                <c:pt idx="243">
                  <c:v>-0.0530719110595192</c:v>
                </c:pt>
                <c:pt idx="244">
                  <c:v>-0.0532894188917304</c:v>
                </c:pt>
                <c:pt idx="245">
                  <c:v>-0.0535069267239415</c:v>
                </c:pt>
                <c:pt idx="246">
                  <c:v>-0.0537244345561526</c:v>
                </c:pt>
                <c:pt idx="247">
                  <c:v>-0.0539419423883638</c:v>
                </c:pt>
                <c:pt idx="248">
                  <c:v>-0.0541594502205749</c:v>
                </c:pt>
                <c:pt idx="249">
                  <c:v>-0.0543769580527861</c:v>
                </c:pt>
                <c:pt idx="250">
                  <c:v>-0.0545944658849972</c:v>
                </c:pt>
                <c:pt idx="251">
                  <c:v>-0.0548119737172084</c:v>
                </c:pt>
                <c:pt idx="252">
                  <c:v>-0.0550294815494195</c:v>
                </c:pt>
                <c:pt idx="253">
                  <c:v>-0.0552469893816307</c:v>
                </c:pt>
                <c:pt idx="254">
                  <c:v>-0.0554644972138418</c:v>
                </c:pt>
                <c:pt idx="255">
                  <c:v>-0.055682005046053</c:v>
                </c:pt>
                <c:pt idx="256">
                  <c:v>-0.0558995128782641</c:v>
                </c:pt>
                <c:pt idx="257">
                  <c:v>-0.0561170207104752</c:v>
                </c:pt>
                <c:pt idx="258">
                  <c:v>-0.0563345285426864</c:v>
                </c:pt>
                <c:pt idx="259">
                  <c:v>-0.0565520363748975</c:v>
                </c:pt>
                <c:pt idx="260">
                  <c:v>-0.0567695442071087</c:v>
                </c:pt>
                <c:pt idx="261">
                  <c:v>-0.0569870520393198</c:v>
                </c:pt>
                <c:pt idx="262">
                  <c:v>-0.057204559871531</c:v>
                </c:pt>
                <c:pt idx="263">
                  <c:v>-0.0574220677037421</c:v>
                </c:pt>
                <c:pt idx="264">
                  <c:v>-0.0576395755359533</c:v>
                </c:pt>
                <c:pt idx="265">
                  <c:v>-0.0578570833681644</c:v>
                </c:pt>
                <c:pt idx="266">
                  <c:v>-0.0580745912003756</c:v>
                </c:pt>
                <c:pt idx="267">
                  <c:v>-0.0582920990325867</c:v>
                </c:pt>
                <c:pt idx="268">
                  <c:v>-0.0585096068647979</c:v>
                </c:pt>
                <c:pt idx="269">
                  <c:v>-0.058727114697009</c:v>
                </c:pt>
                <c:pt idx="270">
                  <c:v>-0.0589446225292201</c:v>
                </c:pt>
                <c:pt idx="271">
                  <c:v>-0.0591621303614313</c:v>
                </c:pt>
                <c:pt idx="272">
                  <c:v>-0.0593796381936424</c:v>
                </c:pt>
                <c:pt idx="273">
                  <c:v>-0.0595971460258536</c:v>
                </c:pt>
                <c:pt idx="274">
                  <c:v>-0.0598146538580647</c:v>
                </c:pt>
                <c:pt idx="275">
                  <c:v>-0.0600321616902759</c:v>
                </c:pt>
                <c:pt idx="276">
                  <c:v>-0.060249669522487</c:v>
                </c:pt>
                <c:pt idx="277">
                  <c:v>-0.0604671773546982</c:v>
                </c:pt>
                <c:pt idx="278">
                  <c:v>-0.0606846851869093</c:v>
                </c:pt>
                <c:pt idx="279">
                  <c:v>-0.0609021930191205</c:v>
                </c:pt>
                <c:pt idx="280">
                  <c:v>-0.0611197008513316</c:v>
                </c:pt>
                <c:pt idx="281">
                  <c:v>-0.0613372086835427</c:v>
                </c:pt>
                <c:pt idx="282">
                  <c:v>-0.0615547165157539</c:v>
                </c:pt>
                <c:pt idx="283">
                  <c:v>-0.061772224347965</c:v>
                </c:pt>
                <c:pt idx="284">
                  <c:v>-0.0619897321801762</c:v>
                </c:pt>
                <c:pt idx="285">
                  <c:v>-0.0622072400123873</c:v>
                </c:pt>
                <c:pt idx="286">
                  <c:v>-0.0624247478445985</c:v>
                </c:pt>
                <c:pt idx="287">
                  <c:v>-0.0626422556768096</c:v>
                </c:pt>
                <c:pt idx="288">
                  <c:v>-0.0628597635090208</c:v>
                </c:pt>
                <c:pt idx="289">
                  <c:v>-0.0630772713412319</c:v>
                </c:pt>
                <c:pt idx="290">
                  <c:v>-0.063294779173443</c:v>
                </c:pt>
                <c:pt idx="291">
                  <c:v>-0.0635122870056542</c:v>
                </c:pt>
                <c:pt idx="292">
                  <c:v>-0.0637297948378653</c:v>
                </c:pt>
                <c:pt idx="293">
                  <c:v>-0.0639473026700765</c:v>
                </c:pt>
                <c:pt idx="294">
                  <c:v>-0.0641648105022876</c:v>
                </c:pt>
                <c:pt idx="295">
                  <c:v>-0.0643823183344987</c:v>
                </c:pt>
                <c:pt idx="296">
                  <c:v>-0.0645998261667099</c:v>
                </c:pt>
                <c:pt idx="297">
                  <c:v>-0.064817333998921</c:v>
                </c:pt>
                <c:pt idx="298">
                  <c:v>-0.0650348418311321</c:v>
                </c:pt>
                <c:pt idx="299">
                  <c:v>-0.0652523496633433</c:v>
                </c:pt>
                <c:pt idx="300">
                  <c:v>-0.0654698574955544</c:v>
                </c:pt>
                <c:pt idx="301">
                  <c:v>-0.0656873653277656</c:v>
                </c:pt>
                <c:pt idx="302">
                  <c:v>-0.0659048731599767</c:v>
                </c:pt>
                <c:pt idx="303">
                  <c:v>-0.0661223809921878</c:v>
                </c:pt>
                <c:pt idx="304">
                  <c:v>-0.066339888824399</c:v>
                </c:pt>
                <c:pt idx="305">
                  <c:v>-0.0665573966566101</c:v>
                </c:pt>
                <c:pt idx="306">
                  <c:v>-0.0667749044888213</c:v>
                </c:pt>
                <c:pt idx="307">
                  <c:v>-0.0669924123210324</c:v>
                </c:pt>
                <c:pt idx="308">
                  <c:v>-0.0672099201532435</c:v>
                </c:pt>
                <c:pt idx="309">
                  <c:v>-0.0674274279854547</c:v>
                </c:pt>
                <c:pt idx="310">
                  <c:v>-0.0676449358176658</c:v>
                </c:pt>
                <c:pt idx="311">
                  <c:v>-0.067862443649877</c:v>
                </c:pt>
                <c:pt idx="312">
                  <c:v>-0.0680799514820881</c:v>
                </c:pt>
                <c:pt idx="313">
                  <c:v>-0.0682974593142992</c:v>
                </c:pt>
                <c:pt idx="314">
                  <c:v>-0.0685149671465104</c:v>
                </c:pt>
                <c:pt idx="315">
                  <c:v>-0.0687324749787215</c:v>
                </c:pt>
                <c:pt idx="316">
                  <c:v>-0.0689499828109326</c:v>
                </c:pt>
                <c:pt idx="317">
                  <c:v>-0.0691674906431438</c:v>
                </c:pt>
                <c:pt idx="318">
                  <c:v>-0.0693849984753549</c:v>
                </c:pt>
                <c:pt idx="319">
                  <c:v>-0.0696025063075661</c:v>
                </c:pt>
                <c:pt idx="320">
                  <c:v>-0.0698200141397772</c:v>
                </c:pt>
                <c:pt idx="321">
                  <c:v>-0.0700375219719883</c:v>
                </c:pt>
                <c:pt idx="322">
                  <c:v>-0.0702550298041995</c:v>
                </c:pt>
                <c:pt idx="323">
                  <c:v>-0.0704725376364106</c:v>
                </c:pt>
                <c:pt idx="324">
                  <c:v>-0.0706900454686218</c:v>
                </c:pt>
                <c:pt idx="325">
                  <c:v>-0.0709075533008329</c:v>
                </c:pt>
                <c:pt idx="326">
                  <c:v>-0.071125061133044</c:v>
                </c:pt>
                <c:pt idx="327">
                  <c:v>-0.0713425689652552</c:v>
                </c:pt>
                <c:pt idx="328">
                  <c:v>-0.0715600767974663</c:v>
                </c:pt>
                <c:pt idx="329">
                  <c:v>-0.0717775846296775</c:v>
                </c:pt>
                <c:pt idx="330">
                  <c:v>-0.0719950924618886</c:v>
                </c:pt>
                <c:pt idx="331">
                  <c:v>-0.0722126002940997</c:v>
                </c:pt>
                <c:pt idx="332">
                  <c:v>-0.0724301081263109</c:v>
                </c:pt>
                <c:pt idx="333">
                  <c:v>-0.072647615958522</c:v>
                </c:pt>
                <c:pt idx="334">
                  <c:v>-0.0728651237907332</c:v>
                </c:pt>
                <c:pt idx="335">
                  <c:v>-0.0730826316229443</c:v>
                </c:pt>
                <c:pt idx="336">
                  <c:v>-0.0733001394551554</c:v>
                </c:pt>
                <c:pt idx="337">
                  <c:v>-0.0735176472873666</c:v>
                </c:pt>
                <c:pt idx="338">
                  <c:v>-0.0737351551195777</c:v>
                </c:pt>
                <c:pt idx="339">
                  <c:v>-0.0739526629517889</c:v>
                </c:pt>
                <c:pt idx="340">
                  <c:v>-0.074170170784</c:v>
                </c:pt>
                <c:pt idx="341">
                  <c:v>-0.0743876786162111</c:v>
                </c:pt>
                <c:pt idx="342">
                  <c:v>-0.0746051864484223</c:v>
                </c:pt>
                <c:pt idx="343">
                  <c:v>-0.0748226942806334</c:v>
                </c:pt>
                <c:pt idx="344">
                  <c:v>-0.0750402021128445</c:v>
                </c:pt>
                <c:pt idx="345">
                  <c:v>-0.0752577099450557</c:v>
                </c:pt>
                <c:pt idx="346">
                  <c:v>-0.0754752177772668</c:v>
                </c:pt>
                <c:pt idx="347">
                  <c:v>-0.075692725609478</c:v>
                </c:pt>
                <c:pt idx="348">
                  <c:v>-0.0759102334416891</c:v>
                </c:pt>
                <c:pt idx="349">
                  <c:v>-0.0761277412739002</c:v>
                </c:pt>
                <c:pt idx="350">
                  <c:v>-0.0763452491061114</c:v>
                </c:pt>
                <c:pt idx="351">
                  <c:v>-0.0765627569383225</c:v>
                </c:pt>
                <c:pt idx="352">
                  <c:v>-0.0767802647705337</c:v>
                </c:pt>
                <c:pt idx="353">
                  <c:v>-0.0769977726027448</c:v>
                </c:pt>
                <c:pt idx="354">
                  <c:v>-0.0772152804349559</c:v>
                </c:pt>
                <c:pt idx="355">
                  <c:v>-0.0774327882671671</c:v>
                </c:pt>
                <c:pt idx="356">
                  <c:v>-0.0776502960993782</c:v>
                </c:pt>
                <c:pt idx="357">
                  <c:v>-0.0778678039315894</c:v>
                </c:pt>
                <c:pt idx="358">
                  <c:v>-0.0780853117638005</c:v>
                </c:pt>
                <c:pt idx="359">
                  <c:v>-0.0783028195960116</c:v>
                </c:pt>
                <c:pt idx="360">
                  <c:v>-0.0785203274282228</c:v>
                </c:pt>
                <c:pt idx="361">
                  <c:v>-0.0787378352604339</c:v>
                </c:pt>
                <c:pt idx="362">
                  <c:v>-0.078955343092645</c:v>
                </c:pt>
                <c:pt idx="363">
                  <c:v>-0.0791728509248562</c:v>
                </c:pt>
                <c:pt idx="364">
                  <c:v>-0.0793903587570673</c:v>
                </c:pt>
                <c:pt idx="365">
                  <c:v>-0.0796078665892785</c:v>
                </c:pt>
                <c:pt idx="366">
                  <c:v>-0.0798253744214896</c:v>
                </c:pt>
                <c:pt idx="367">
                  <c:v>-0.0800428822537007</c:v>
                </c:pt>
                <c:pt idx="368">
                  <c:v>-0.0802603900859119</c:v>
                </c:pt>
                <c:pt idx="369">
                  <c:v>-0.080477897918123</c:v>
                </c:pt>
                <c:pt idx="370">
                  <c:v>-0.0806954057503342</c:v>
                </c:pt>
                <c:pt idx="371">
                  <c:v>-0.0809129135825453</c:v>
                </c:pt>
                <c:pt idx="372">
                  <c:v>-0.0811304214147564</c:v>
                </c:pt>
                <c:pt idx="373">
                  <c:v>-0.0813479292469676</c:v>
                </c:pt>
                <c:pt idx="374">
                  <c:v>-0.0815654370791787</c:v>
                </c:pt>
                <c:pt idx="375">
                  <c:v>-0.0817829449113898</c:v>
                </c:pt>
                <c:pt idx="376">
                  <c:v>-0.082000452743601</c:v>
                </c:pt>
                <c:pt idx="377">
                  <c:v>-0.0822179605758121</c:v>
                </c:pt>
                <c:pt idx="378">
                  <c:v>-0.0824354684080233</c:v>
                </c:pt>
                <c:pt idx="379">
                  <c:v>-0.0826529762402344</c:v>
                </c:pt>
                <c:pt idx="380">
                  <c:v>-0.0828704840724455</c:v>
                </c:pt>
                <c:pt idx="381">
                  <c:v>-0.0830879919046567</c:v>
                </c:pt>
                <c:pt idx="382">
                  <c:v>-0.0833054997368678</c:v>
                </c:pt>
                <c:pt idx="383">
                  <c:v>-0.083523007569079</c:v>
                </c:pt>
                <c:pt idx="384">
                  <c:v>-0.0837405154012901</c:v>
                </c:pt>
                <c:pt idx="385">
                  <c:v>-0.0839580232335012</c:v>
                </c:pt>
                <c:pt idx="386">
                  <c:v>-0.0841755310657124</c:v>
                </c:pt>
                <c:pt idx="387">
                  <c:v>-0.0843930388979235</c:v>
                </c:pt>
                <c:pt idx="388">
                  <c:v>-0.0846105467301347</c:v>
                </c:pt>
                <c:pt idx="389">
                  <c:v>-0.0848280545623458</c:v>
                </c:pt>
                <c:pt idx="390">
                  <c:v>-0.0850455623945569</c:v>
                </c:pt>
                <c:pt idx="391">
                  <c:v>-0.0852630702267681</c:v>
                </c:pt>
                <c:pt idx="392">
                  <c:v>-0.0854805780589792</c:v>
                </c:pt>
                <c:pt idx="393">
                  <c:v>-0.0856980858911903</c:v>
                </c:pt>
                <c:pt idx="394">
                  <c:v>-0.0859155937234015</c:v>
                </c:pt>
                <c:pt idx="395">
                  <c:v>-0.0861331015556126</c:v>
                </c:pt>
                <c:pt idx="396">
                  <c:v>-0.0863506093878238</c:v>
                </c:pt>
                <c:pt idx="397">
                  <c:v>-0.0865681172200349</c:v>
                </c:pt>
                <c:pt idx="398">
                  <c:v>-0.086785625052246</c:v>
                </c:pt>
                <c:pt idx="399">
                  <c:v>-0.0870031328844572</c:v>
                </c:pt>
                <c:pt idx="400">
                  <c:v>-0.0872206407166683</c:v>
                </c:pt>
                <c:pt idx="401">
                  <c:v>-0.0874381485488795</c:v>
                </c:pt>
                <c:pt idx="402">
                  <c:v>-0.0876556563810906</c:v>
                </c:pt>
                <c:pt idx="403">
                  <c:v>-0.0878731642133017</c:v>
                </c:pt>
                <c:pt idx="404">
                  <c:v>-0.0880906720455129</c:v>
                </c:pt>
                <c:pt idx="405">
                  <c:v>-0.088308179877724</c:v>
                </c:pt>
                <c:pt idx="406">
                  <c:v>-0.0885256877099352</c:v>
                </c:pt>
                <c:pt idx="407">
                  <c:v>-0.0887431955421463</c:v>
                </c:pt>
                <c:pt idx="408">
                  <c:v>-0.0889607033743574</c:v>
                </c:pt>
                <c:pt idx="409">
                  <c:v>-0.0891782112065686</c:v>
                </c:pt>
                <c:pt idx="410">
                  <c:v>-0.0893957190387797</c:v>
                </c:pt>
                <c:pt idx="411">
                  <c:v>-0.0896132268709908</c:v>
                </c:pt>
                <c:pt idx="412">
                  <c:v>-0.089830734703202</c:v>
                </c:pt>
                <c:pt idx="413">
                  <c:v>-0.0900482425354131</c:v>
                </c:pt>
                <c:pt idx="414">
                  <c:v>-0.0902657503676243</c:v>
                </c:pt>
                <c:pt idx="415">
                  <c:v>-0.0904832581998354</c:v>
                </c:pt>
                <c:pt idx="416">
                  <c:v>-0.0907007660320465</c:v>
                </c:pt>
                <c:pt idx="417">
                  <c:v>-0.0909182738642577</c:v>
                </c:pt>
                <c:pt idx="418">
                  <c:v>-0.0911357816964688</c:v>
                </c:pt>
                <c:pt idx="419">
                  <c:v>-0.09135328952868</c:v>
                </c:pt>
                <c:pt idx="420">
                  <c:v>-0.0915707973608911</c:v>
                </c:pt>
                <c:pt idx="421">
                  <c:v>-0.0917883051931022</c:v>
                </c:pt>
                <c:pt idx="422">
                  <c:v>-0.0920058130253134</c:v>
                </c:pt>
                <c:pt idx="423">
                  <c:v>-0.0922233208575245</c:v>
                </c:pt>
                <c:pt idx="424">
                  <c:v>-0.0924408286897356</c:v>
                </c:pt>
                <c:pt idx="425">
                  <c:v>-0.0926583365219468</c:v>
                </c:pt>
                <c:pt idx="426">
                  <c:v>-0.0928758443541579</c:v>
                </c:pt>
                <c:pt idx="427">
                  <c:v>-0.0930933521863691</c:v>
                </c:pt>
                <c:pt idx="428">
                  <c:v>-0.0933108600185802</c:v>
                </c:pt>
                <c:pt idx="429">
                  <c:v>-0.0935283678507913</c:v>
                </c:pt>
                <c:pt idx="430">
                  <c:v>-0.0937458756830025</c:v>
                </c:pt>
                <c:pt idx="431">
                  <c:v>-0.0939633835152136</c:v>
                </c:pt>
                <c:pt idx="432">
                  <c:v>-0.0941808913474248</c:v>
                </c:pt>
                <c:pt idx="433">
                  <c:v>-0.0943983991796359</c:v>
                </c:pt>
                <c:pt idx="434">
                  <c:v>-0.094615907011847</c:v>
                </c:pt>
                <c:pt idx="435">
                  <c:v>-0.0948334148440582</c:v>
                </c:pt>
                <c:pt idx="436">
                  <c:v>-0.0950509226762693</c:v>
                </c:pt>
                <c:pt idx="437">
                  <c:v>-0.0952684305084805</c:v>
                </c:pt>
                <c:pt idx="438">
                  <c:v>-0.0954859383406916</c:v>
                </c:pt>
                <c:pt idx="439">
                  <c:v>-0.0957034461729027</c:v>
                </c:pt>
                <c:pt idx="440">
                  <c:v>-0.0959209540051139</c:v>
                </c:pt>
                <c:pt idx="441">
                  <c:v>-0.096138461837325</c:v>
                </c:pt>
                <c:pt idx="442">
                  <c:v>-0.0963559696695361</c:v>
                </c:pt>
                <c:pt idx="443">
                  <c:v>-0.0965734775017473</c:v>
                </c:pt>
                <c:pt idx="444">
                  <c:v>-0.0967909853339584</c:v>
                </c:pt>
                <c:pt idx="445">
                  <c:v>-0.0970084931661696</c:v>
                </c:pt>
                <c:pt idx="446">
                  <c:v>-0.0972260009983807</c:v>
                </c:pt>
                <c:pt idx="447">
                  <c:v>-0.0974435088305918</c:v>
                </c:pt>
                <c:pt idx="448">
                  <c:v>-0.097661016662803</c:v>
                </c:pt>
                <c:pt idx="449">
                  <c:v>-0.0978785244950141</c:v>
                </c:pt>
                <c:pt idx="450">
                  <c:v>-0.0980960323272253</c:v>
                </c:pt>
                <c:pt idx="451">
                  <c:v>-0.0983135401594364</c:v>
                </c:pt>
                <c:pt idx="452">
                  <c:v>-0.0985310479916475</c:v>
                </c:pt>
                <c:pt idx="453">
                  <c:v>-0.0987485558238587</c:v>
                </c:pt>
                <c:pt idx="454">
                  <c:v>-0.0989660636560698</c:v>
                </c:pt>
                <c:pt idx="455">
                  <c:v>-0.099183571488281</c:v>
                </c:pt>
                <c:pt idx="456">
                  <c:v>-0.0994010793204921</c:v>
                </c:pt>
                <c:pt idx="457">
                  <c:v>-0.0996185871527032</c:v>
                </c:pt>
                <c:pt idx="458">
                  <c:v>-0.0998360949849144</c:v>
                </c:pt>
                <c:pt idx="459">
                  <c:v>-0.100053602817126</c:v>
                </c:pt>
                <c:pt idx="460">
                  <c:v>-0.100271110649337</c:v>
                </c:pt>
                <c:pt idx="461">
                  <c:v>-0.100488618481548</c:v>
                </c:pt>
                <c:pt idx="462">
                  <c:v>-0.100706126313759</c:v>
                </c:pt>
                <c:pt idx="463">
                  <c:v>-0.10092363414597</c:v>
                </c:pt>
                <c:pt idx="464">
                  <c:v>-0.101141141978181</c:v>
                </c:pt>
                <c:pt idx="465">
                  <c:v>-0.101358649810392</c:v>
                </c:pt>
                <c:pt idx="466">
                  <c:v>-0.101576157642604</c:v>
                </c:pt>
                <c:pt idx="467">
                  <c:v>-0.101793665474815</c:v>
                </c:pt>
                <c:pt idx="468">
                  <c:v>-0.102011173307026</c:v>
                </c:pt>
                <c:pt idx="469">
                  <c:v>-0.102228681139237</c:v>
                </c:pt>
                <c:pt idx="470">
                  <c:v>-0.102446188971448</c:v>
                </c:pt>
                <c:pt idx="471">
                  <c:v>-0.102663696803659</c:v>
                </c:pt>
                <c:pt idx="472">
                  <c:v>-0.10288120463587</c:v>
                </c:pt>
                <c:pt idx="473">
                  <c:v>-0.103098712468081</c:v>
                </c:pt>
                <c:pt idx="474">
                  <c:v>-0.103316220300293</c:v>
                </c:pt>
                <c:pt idx="475">
                  <c:v>-0.103533728132504</c:v>
                </c:pt>
                <c:pt idx="476">
                  <c:v>-0.103751235964715</c:v>
                </c:pt>
                <c:pt idx="477">
                  <c:v>-0.103968743796926</c:v>
                </c:pt>
                <c:pt idx="478">
                  <c:v>-0.104186251629137</c:v>
                </c:pt>
                <c:pt idx="479">
                  <c:v>-0.104403759461348</c:v>
                </c:pt>
                <c:pt idx="480">
                  <c:v>-0.104621267293559</c:v>
                </c:pt>
                <c:pt idx="481">
                  <c:v>-0.104838775125771</c:v>
                </c:pt>
                <c:pt idx="482">
                  <c:v>-0.105056282957982</c:v>
                </c:pt>
                <c:pt idx="483">
                  <c:v>-0.105273790790193</c:v>
                </c:pt>
                <c:pt idx="484">
                  <c:v>-0.105491298622404</c:v>
                </c:pt>
                <c:pt idx="485">
                  <c:v>-0.105708806454615</c:v>
                </c:pt>
                <c:pt idx="486">
                  <c:v>-0.105926314286826</c:v>
                </c:pt>
                <c:pt idx="487">
                  <c:v>-0.106143822119037</c:v>
                </c:pt>
                <c:pt idx="488">
                  <c:v>-0.106361329951249</c:v>
                </c:pt>
                <c:pt idx="489">
                  <c:v>-0.10657883778346</c:v>
                </c:pt>
                <c:pt idx="490">
                  <c:v>-0.106796345615671</c:v>
                </c:pt>
                <c:pt idx="491">
                  <c:v>-0.107013853447882</c:v>
                </c:pt>
                <c:pt idx="492">
                  <c:v>-0.107231361280093</c:v>
                </c:pt>
                <c:pt idx="493">
                  <c:v>-0.107448869112304</c:v>
                </c:pt>
                <c:pt idx="494">
                  <c:v>-0.107666376944515</c:v>
                </c:pt>
                <c:pt idx="495">
                  <c:v>-0.107883884776727</c:v>
                </c:pt>
                <c:pt idx="496">
                  <c:v>-0.108101392608938</c:v>
                </c:pt>
                <c:pt idx="497">
                  <c:v>-0.108318900441149</c:v>
                </c:pt>
                <c:pt idx="498">
                  <c:v>-0.10853640827336</c:v>
                </c:pt>
                <c:pt idx="499">
                  <c:v>-0.108753916105571</c:v>
                </c:pt>
              </c:numCache>
            </c:numRef>
          </c:cat>
          <c:val>
            <c:numRef>
              <c:f>OEP!$C$3:$C$503</c:f>
              <c:numCache>
                <c:formatCode>0.0%</c:formatCode>
                <c:ptCount val="500"/>
                <c:pt idx="0">
                  <c:v>0.00217507832211144</c:v>
                </c:pt>
                <c:pt idx="1">
                  <c:v>0.00435015664422287</c:v>
                </c:pt>
                <c:pt idx="2">
                  <c:v>0.00652523496633431</c:v>
                </c:pt>
                <c:pt idx="3">
                  <c:v>0.00870031328844575</c:v>
                </c:pt>
                <c:pt idx="4">
                  <c:v>0.0108753916105572</c:v>
                </c:pt>
                <c:pt idx="5">
                  <c:v>0.0130504699326686</c:v>
                </c:pt>
                <c:pt idx="6">
                  <c:v>0.0152255482547801</c:v>
                </c:pt>
                <c:pt idx="7">
                  <c:v>0.0174006265768915</c:v>
                </c:pt>
                <c:pt idx="8">
                  <c:v>0.0195757048990029</c:v>
                </c:pt>
                <c:pt idx="9">
                  <c:v>0.0261009398653372</c:v>
                </c:pt>
                <c:pt idx="10">
                  <c:v>0.028711033851871</c:v>
                </c:pt>
                <c:pt idx="11">
                  <c:v>0.0313211278384047</c:v>
                </c:pt>
                <c:pt idx="12">
                  <c:v>0.0339312218249384</c:v>
                </c:pt>
                <c:pt idx="13">
                  <c:v>0.0365413158114721</c:v>
                </c:pt>
                <c:pt idx="14">
                  <c:v>0.0391514097980059</c:v>
                </c:pt>
                <c:pt idx="15">
                  <c:v>0.0417615037845396</c:v>
                </c:pt>
                <c:pt idx="16">
                  <c:v>0.0443715977710733</c:v>
                </c:pt>
                <c:pt idx="17">
                  <c:v>0.046981691757607</c:v>
                </c:pt>
                <c:pt idx="18">
                  <c:v>0.0495917857441408</c:v>
                </c:pt>
                <c:pt idx="19">
                  <c:v>0.0522018797306745</c:v>
                </c:pt>
                <c:pt idx="20">
                  <c:v>0.0548119737172082</c:v>
                </c:pt>
                <c:pt idx="21">
                  <c:v>0.0574220677037419</c:v>
                </c:pt>
                <c:pt idx="22">
                  <c:v>0.0600321616902756</c:v>
                </c:pt>
                <c:pt idx="23">
                  <c:v>0.0626422556768094</c:v>
                </c:pt>
                <c:pt idx="24">
                  <c:v>0.0652523496633431</c:v>
                </c:pt>
                <c:pt idx="25">
                  <c:v>0.0678624436498768</c:v>
                </c:pt>
                <c:pt idx="26">
                  <c:v>0.0704725376364105</c:v>
                </c:pt>
                <c:pt idx="27">
                  <c:v>0.0791728509248563</c:v>
                </c:pt>
                <c:pt idx="28">
                  <c:v>0.0883081798777243</c:v>
                </c:pt>
                <c:pt idx="29">
                  <c:v>0.0913532895286803</c:v>
                </c:pt>
                <c:pt idx="30">
                  <c:v>0.0943983991796363</c:v>
                </c:pt>
                <c:pt idx="31">
                  <c:v>0.0974435088305923</c:v>
                </c:pt>
                <c:pt idx="32">
                  <c:v>0.100488618481548</c:v>
                </c:pt>
                <c:pt idx="33">
                  <c:v>0.103533728132504</c:v>
                </c:pt>
                <c:pt idx="34">
                  <c:v>0.10657883778346</c:v>
                </c:pt>
                <c:pt idx="35">
                  <c:v>0.109623947434416</c:v>
                </c:pt>
                <c:pt idx="36">
                  <c:v>0.112669057085372</c:v>
                </c:pt>
                <c:pt idx="37">
                  <c:v>0.115714166736328</c:v>
                </c:pt>
                <c:pt idx="38">
                  <c:v>0.118759276387284</c:v>
                </c:pt>
                <c:pt idx="39">
                  <c:v>0.12180438603824</c:v>
                </c:pt>
                <c:pt idx="40">
                  <c:v>0.124849495689196</c:v>
                </c:pt>
                <c:pt idx="41">
                  <c:v>0.127894605340152</c:v>
                </c:pt>
                <c:pt idx="42">
                  <c:v>0.130939714991108</c:v>
                </c:pt>
                <c:pt idx="43">
                  <c:v>0.133984824642064</c:v>
                </c:pt>
                <c:pt idx="44">
                  <c:v>0.137029934293021</c:v>
                </c:pt>
                <c:pt idx="45">
                  <c:v>0.140075043943977</c:v>
                </c:pt>
                <c:pt idx="46">
                  <c:v>0.16356588982278</c:v>
                </c:pt>
                <c:pt idx="47">
                  <c:v>0.187926767030428</c:v>
                </c:pt>
                <c:pt idx="48">
                  <c:v>0.191841908010229</c:v>
                </c:pt>
                <c:pt idx="49">
                  <c:v>0.174006265768915</c:v>
                </c:pt>
                <c:pt idx="50">
                  <c:v>0.177486391084293</c:v>
                </c:pt>
                <c:pt idx="51">
                  <c:v>0.180966516399672</c:v>
                </c:pt>
                <c:pt idx="52">
                  <c:v>0.18444664171505</c:v>
                </c:pt>
                <c:pt idx="53">
                  <c:v>0.187926767030428</c:v>
                </c:pt>
                <c:pt idx="54">
                  <c:v>0.191406892345806</c:v>
                </c:pt>
                <c:pt idx="55">
                  <c:v>0.194887017661185</c:v>
                </c:pt>
                <c:pt idx="56">
                  <c:v>0.198367142976563</c:v>
                </c:pt>
                <c:pt idx="57">
                  <c:v>0.201847268291941</c:v>
                </c:pt>
                <c:pt idx="58">
                  <c:v>0.20532739360732</c:v>
                </c:pt>
                <c:pt idx="59">
                  <c:v>0.208807518922698</c:v>
                </c:pt>
                <c:pt idx="60">
                  <c:v>0.238823599767836</c:v>
                </c:pt>
                <c:pt idx="61">
                  <c:v>0.269709711941818</c:v>
                </c:pt>
                <c:pt idx="62">
                  <c:v>0.246653881727437</c:v>
                </c:pt>
                <c:pt idx="63">
                  <c:v>0.250569022707238</c:v>
                </c:pt>
                <c:pt idx="64">
                  <c:v>0.254484163687038</c:v>
                </c:pt>
                <c:pt idx="65">
                  <c:v>0.258399304666839</c:v>
                </c:pt>
                <c:pt idx="66">
                  <c:v>0.262314445646639</c:v>
                </c:pt>
                <c:pt idx="67">
                  <c:v>0.26622958662644</c:v>
                </c:pt>
                <c:pt idx="68">
                  <c:v>0.270144727606241</c:v>
                </c:pt>
                <c:pt idx="69">
                  <c:v>0.274059868586041</c:v>
                </c:pt>
                <c:pt idx="70">
                  <c:v>0.277975009565842</c:v>
                </c:pt>
                <c:pt idx="71">
                  <c:v>0.281890150545642</c:v>
                </c:pt>
                <c:pt idx="72">
                  <c:v>0.285805291525443</c:v>
                </c:pt>
                <c:pt idx="73">
                  <c:v>0.289720432505244</c:v>
                </c:pt>
                <c:pt idx="74">
                  <c:v>0.293635573485044</c:v>
                </c:pt>
                <c:pt idx="75">
                  <c:v>0.297550714464845</c:v>
                </c:pt>
                <c:pt idx="76">
                  <c:v>0.301465855444645</c:v>
                </c:pt>
                <c:pt idx="77">
                  <c:v>0.305380996424446</c:v>
                </c:pt>
                <c:pt idx="78">
                  <c:v>0.309296137404246</c:v>
                </c:pt>
                <c:pt idx="79">
                  <c:v>0.313211278384047</c:v>
                </c:pt>
                <c:pt idx="80">
                  <c:v>0.317126419363848</c:v>
                </c:pt>
                <c:pt idx="81">
                  <c:v>0.321041560343648</c:v>
                </c:pt>
                <c:pt idx="82">
                  <c:v>0.324956701323449</c:v>
                </c:pt>
                <c:pt idx="83">
                  <c:v>0.328871842303249</c:v>
                </c:pt>
                <c:pt idx="84">
                  <c:v>0.33278698328305</c:v>
                </c:pt>
                <c:pt idx="85">
                  <c:v>0.33670212426285</c:v>
                </c:pt>
                <c:pt idx="86">
                  <c:v>0.340617265242651</c:v>
                </c:pt>
                <c:pt idx="87">
                  <c:v>0.344532406222451</c:v>
                </c:pt>
                <c:pt idx="88">
                  <c:v>0.348447547202252</c:v>
                </c:pt>
                <c:pt idx="89">
                  <c:v>0.352362688182053</c:v>
                </c:pt>
                <c:pt idx="90">
                  <c:v>0.356277829161853</c:v>
                </c:pt>
                <c:pt idx="91">
                  <c:v>0.360192970141654</c:v>
                </c:pt>
                <c:pt idx="92">
                  <c:v>0.364108111121454</c:v>
                </c:pt>
                <c:pt idx="93">
                  <c:v>0.368023252101255</c:v>
                </c:pt>
                <c:pt idx="94">
                  <c:v>0.371938393081055</c:v>
                </c:pt>
                <c:pt idx="95">
                  <c:v>0.334092030276316</c:v>
                </c:pt>
                <c:pt idx="96">
                  <c:v>0.337572155591695</c:v>
                </c:pt>
                <c:pt idx="97">
                  <c:v>0.341052280907073</c:v>
                </c:pt>
                <c:pt idx="98">
                  <c:v>0.344532406222451</c:v>
                </c:pt>
                <c:pt idx="99">
                  <c:v>0.34801253153783</c:v>
                </c:pt>
                <c:pt idx="100">
                  <c:v>0.351492656853208</c:v>
                </c:pt>
                <c:pt idx="101">
                  <c:v>0.354972782168586</c:v>
                </c:pt>
                <c:pt idx="102">
                  <c:v>0.358452907483964</c:v>
                </c:pt>
                <c:pt idx="103">
                  <c:v>0.361933032799343</c:v>
                </c:pt>
                <c:pt idx="104">
                  <c:v>0.365413158114721</c:v>
                </c:pt>
                <c:pt idx="105">
                  <c:v>0.368893283430099</c:v>
                </c:pt>
                <c:pt idx="106">
                  <c:v>0.39564674679207</c:v>
                </c:pt>
                <c:pt idx="107">
                  <c:v>0.422835225818463</c:v>
                </c:pt>
                <c:pt idx="108">
                  <c:v>0.379333659376234</c:v>
                </c:pt>
                <c:pt idx="109">
                  <c:v>0.382813784691612</c:v>
                </c:pt>
                <c:pt idx="110">
                  <c:v>0.386293910006991</c:v>
                </c:pt>
                <c:pt idx="111">
                  <c:v>0.389774035322369</c:v>
                </c:pt>
                <c:pt idx="112">
                  <c:v>0.393254160637747</c:v>
                </c:pt>
                <c:pt idx="113">
                  <c:v>0.396734285953125</c:v>
                </c:pt>
                <c:pt idx="114">
                  <c:v>0.400214411268504</c:v>
                </c:pt>
                <c:pt idx="115">
                  <c:v>0.403694536583882</c:v>
                </c:pt>
                <c:pt idx="116">
                  <c:v>0.40717466189926</c:v>
                </c:pt>
                <c:pt idx="117">
                  <c:v>0.410654787214639</c:v>
                </c:pt>
                <c:pt idx="118">
                  <c:v>0.440018344563143</c:v>
                </c:pt>
                <c:pt idx="119">
                  <c:v>0.46981691757607</c:v>
                </c:pt>
                <c:pt idx="120">
                  <c:v>0.47373205855587</c:v>
                </c:pt>
                <c:pt idx="121">
                  <c:v>0.477647199535671</c:v>
                </c:pt>
                <c:pt idx="122">
                  <c:v>0.481562340515471</c:v>
                </c:pt>
                <c:pt idx="123">
                  <c:v>0.485477481495272</c:v>
                </c:pt>
                <c:pt idx="124">
                  <c:v>0.489392622475072</c:v>
                </c:pt>
                <c:pt idx="125">
                  <c:v>0.438495789737665</c:v>
                </c:pt>
                <c:pt idx="126">
                  <c:v>0.441975915053043</c:v>
                </c:pt>
                <c:pt idx="127">
                  <c:v>0.445456040368421</c:v>
                </c:pt>
                <c:pt idx="128">
                  <c:v>0.505053186394275</c:v>
                </c:pt>
                <c:pt idx="129">
                  <c:v>0.508968327374075</c:v>
                </c:pt>
                <c:pt idx="130">
                  <c:v>0.512883468353876</c:v>
                </c:pt>
                <c:pt idx="131">
                  <c:v>0.516798609333676</c:v>
                </c:pt>
                <c:pt idx="132">
                  <c:v>0.520713750313477</c:v>
                </c:pt>
                <c:pt idx="133">
                  <c:v>0.524628891293277</c:v>
                </c:pt>
                <c:pt idx="134">
                  <c:v>0.528544032273078</c:v>
                </c:pt>
                <c:pt idx="135">
                  <c:v>0.532459173252879</c:v>
                </c:pt>
                <c:pt idx="136">
                  <c:v>0.536374314232679</c:v>
                </c:pt>
                <c:pt idx="137">
                  <c:v>0.54028945521248</c:v>
                </c:pt>
                <c:pt idx="138">
                  <c:v>0.54420459619228</c:v>
                </c:pt>
                <c:pt idx="139">
                  <c:v>0.548119737172081</c:v>
                </c:pt>
                <c:pt idx="140">
                  <c:v>0.552034878151881</c:v>
                </c:pt>
                <c:pt idx="141">
                  <c:v>0.555950019131682</c:v>
                </c:pt>
                <c:pt idx="142">
                  <c:v>0.559865160111483</c:v>
                </c:pt>
                <c:pt idx="143">
                  <c:v>0.563780301091283</c:v>
                </c:pt>
                <c:pt idx="144">
                  <c:v>0.567695442071084</c:v>
                </c:pt>
                <c:pt idx="145">
                  <c:v>0.571610583050884</c:v>
                </c:pt>
                <c:pt idx="146">
                  <c:v>0.575525724030685</c:v>
                </c:pt>
                <c:pt idx="147">
                  <c:v>0.579440865010486</c:v>
                </c:pt>
                <c:pt idx="148">
                  <c:v>0.583356005990286</c:v>
                </c:pt>
                <c:pt idx="149">
                  <c:v>0.587271146970087</c:v>
                </c:pt>
                <c:pt idx="150">
                  <c:v>0.591186287949888</c:v>
                </c:pt>
                <c:pt idx="151">
                  <c:v>0.595101428929688</c:v>
                </c:pt>
                <c:pt idx="152">
                  <c:v>0.599016569909489</c:v>
                </c:pt>
                <c:pt idx="153">
                  <c:v>0.602931710889289</c:v>
                </c:pt>
                <c:pt idx="154">
                  <c:v>0.539419423883636</c:v>
                </c:pt>
                <c:pt idx="155">
                  <c:v>0.542899549199014</c:v>
                </c:pt>
                <c:pt idx="156">
                  <c:v>0.546379674514392</c:v>
                </c:pt>
                <c:pt idx="157">
                  <c:v>0.549859799829771</c:v>
                </c:pt>
                <c:pt idx="158">
                  <c:v>0.553339925145149</c:v>
                </c:pt>
                <c:pt idx="159">
                  <c:v>0.556820050460527</c:v>
                </c:pt>
                <c:pt idx="160">
                  <c:v>0.560300175775906</c:v>
                </c:pt>
                <c:pt idx="161">
                  <c:v>0.563780301091284</c:v>
                </c:pt>
                <c:pt idx="162">
                  <c:v>0.567260426406662</c:v>
                </c:pt>
                <c:pt idx="163">
                  <c:v>0.570740551722041</c:v>
                </c:pt>
                <c:pt idx="164">
                  <c:v>0.574220677037419</c:v>
                </c:pt>
                <c:pt idx="165">
                  <c:v>0.577700802352797</c:v>
                </c:pt>
                <c:pt idx="166">
                  <c:v>0.581180927668176</c:v>
                </c:pt>
                <c:pt idx="167">
                  <c:v>0.584661052983554</c:v>
                </c:pt>
                <c:pt idx="168">
                  <c:v>0.514623531011566</c:v>
                </c:pt>
                <c:pt idx="169">
                  <c:v>0.517668640662522</c:v>
                </c:pt>
                <c:pt idx="170">
                  <c:v>0.520713750313478</c:v>
                </c:pt>
                <c:pt idx="171">
                  <c:v>0.4489361656838</c:v>
                </c:pt>
                <c:pt idx="172">
                  <c:v>0.451546259670334</c:v>
                </c:pt>
                <c:pt idx="173">
                  <c:v>0.454156353656868</c:v>
                </c:pt>
                <c:pt idx="174">
                  <c:v>0.456766447643402</c:v>
                </c:pt>
                <c:pt idx="175">
                  <c:v>0.459376541629935</c:v>
                </c:pt>
                <c:pt idx="176">
                  <c:v>0.461986635616469</c:v>
                </c:pt>
                <c:pt idx="177">
                  <c:v>0.464596729603003</c:v>
                </c:pt>
                <c:pt idx="178">
                  <c:v>0.467206823589537</c:v>
                </c:pt>
                <c:pt idx="179">
                  <c:v>0.46981691757607</c:v>
                </c:pt>
                <c:pt idx="180">
                  <c:v>0.472427011562604</c:v>
                </c:pt>
                <c:pt idx="181">
                  <c:v>0.475037105549138</c:v>
                </c:pt>
                <c:pt idx="182">
                  <c:v>0.477647199535672</c:v>
                </c:pt>
                <c:pt idx="183">
                  <c:v>0.480257293522205</c:v>
                </c:pt>
                <c:pt idx="184">
                  <c:v>0.482867387508739</c:v>
                </c:pt>
                <c:pt idx="185">
                  <c:v>0.485477481495273</c:v>
                </c:pt>
                <c:pt idx="186">
                  <c:v>0.488087575481807</c:v>
                </c:pt>
                <c:pt idx="187">
                  <c:v>0.49069766946834</c:v>
                </c:pt>
                <c:pt idx="188">
                  <c:v>0.493307763454874</c:v>
                </c:pt>
                <c:pt idx="189">
                  <c:v>0.495917857441408</c:v>
                </c:pt>
                <c:pt idx="190">
                  <c:v>0.498527951427942</c:v>
                </c:pt>
                <c:pt idx="191">
                  <c:v>0.501138045414475</c:v>
                </c:pt>
                <c:pt idx="192">
                  <c:v>0.503748139401009</c:v>
                </c:pt>
                <c:pt idx="193">
                  <c:v>0.506358233387543</c:v>
                </c:pt>
                <c:pt idx="194">
                  <c:v>0.508968327374077</c:v>
                </c:pt>
                <c:pt idx="195">
                  <c:v>0.51157842136061</c:v>
                </c:pt>
                <c:pt idx="196">
                  <c:v>0.514188515347144</c:v>
                </c:pt>
                <c:pt idx="197">
                  <c:v>0.516798609333678</c:v>
                </c:pt>
                <c:pt idx="198">
                  <c:v>0.432840586100176</c:v>
                </c:pt>
                <c:pt idx="199">
                  <c:v>0.435015664422288</c:v>
                </c:pt>
                <c:pt idx="200">
                  <c:v>0.437190742744399</c:v>
                </c:pt>
                <c:pt idx="201">
                  <c:v>0.439365821066511</c:v>
                </c:pt>
                <c:pt idx="202">
                  <c:v>0.441540899388622</c:v>
                </c:pt>
                <c:pt idx="203">
                  <c:v>0.443715977710734</c:v>
                </c:pt>
                <c:pt idx="204">
                  <c:v>0.445891056032845</c:v>
                </c:pt>
                <c:pt idx="205">
                  <c:v>0.448066134354957</c:v>
                </c:pt>
                <c:pt idx="206">
                  <c:v>0.450241212677068</c:v>
                </c:pt>
                <c:pt idx="207">
                  <c:v>0.45241629099918</c:v>
                </c:pt>
                <c:pt idx="208">
                  <c:v>0.454591369321291</c:v>
                </c:pt>
                <c:pt idx="209">
                  <c:v>0.456766447643402</c:v>
                </c:pt>
                <c:pt idx="210">
                  <c:v>0.458941525965514</c:v>
                </c:pt>
                <c:pt idx="211">
                  <c:v>0.461116604287625</c:v>
                </c:pt>
                <c:pt idx="212">
                  <c:v>0.463291682609737</c:v>
                </c:pt>
                <c:pt idx="213">
                  <c:v>0.465466760931848</c:v>
                </c:pt>
                <c:pt idx="214">
                  <c:v>0.46764183925396</c:v>
                </c:pt>
                <c:pt idx="215">
                  <c:v>0.469816917576071</c:v>
                </c:pt>
                <c:pt idx="216">
                  <c:v>0.471991995898183</c:v>
                </c:pt>
                <c:pt idx="217">
                  <c:v>0.474167074220294</c:v>
                </c:pt>
                <c:pt idx="218">
                  <c:v>0.476342152542406</c:v>
                </c:pt>
                <c:pt idx="219">
                  <c:v>0.478517230864517</c:v>
                </c:pt>
                <c:pt idx="220">
                  <c:v>0.480692309186629</c:v>
                </c:pt>
                <c:pt idx="221">
                  <c:v>0.48286738750874</c:v>
                </c:pt>
                <c:pt idx="222">
                  <c:v>0.485042465830851</c:v>
                </c:pt>
                <c:pt idx="223">
                  <c:v>0.487217544152963</c:v>
                </c:pt>
                <c:pt idx="224">
                  <c:v>0.489392622475074</c:v>
                </c:pt>
                <c:pt idx="225">
                  <c:v>0.491567700797186</c:v>
                </c:pt>
                <c:pt idx="226">
                  <c:v>0.493742779119297</c:v>
                </c:pt>
                <c:pt idx="227">
                  <c:v>0.495917857441409</c:v>
                </c:pt>
                <c:pt idx="228">
                  <c:v>0.49809293576352</c:v>
                </c:pt>
                <c:pt idx="229">
                  <c:v>0.500268014085632</c:v>
                </c:pt>
                <c:pt idx="230">
                  <c:v>0.502443092407743</c:v>
                </c:pt>
                <c:pt idx="231">
                  <c:v>0.504618170729855</c:v>
                </c:pt>
                <c:pt idx="232">
                  <c:v>0.506793249051966</c:v>
                </c:pt>
                <c:pt idx="233">
                  <c:v>0.508968327374078</c:v>
                </c:pt>
                <c:pt idx="234">
                  <c:v>0.511143405696189</c:v>
                </c:pt>
                <c:pt idx="235">
                  <c:v>0.5133184840183</c:v>
                </c:pt>
                <c:pt idx="236">
                  <c:v>0.515493562340412</c:v>
                </c:pt>
                <c:pt idx="237">
                  <c:v>0.517668640662523</c:v>
                </c:pt>
                <c:pt idx="238">
                  <c:v>0.519843718984635</c:v>
                </c:pt>
                <c:pt idx="239">
                  <c:v>0.522018797306746</c:v>
                </c:pt>
                <c:pt idx="240">
                  <c:v>0.524193875628858</c:v>
                </c:pt>
                <c:pt idx="241">
                  <c:v>0.526368953950969</c:v>
                </c:pt>
                <c:pt idx="242">
                  <c:v>0.528544032273081</c:v>
                </c:pt>
                <c:pt idx="243">
                  <c:v>0.530719110595192</c:v>
                </c:pt>
                <c:pt idx="244">
                  <c:v>0.532894188917304</c:v>
                </c:pt>
                <c:pt idx="245">
                  <c:v>0.535069267239415</c:v>
                </c:pt>
                <c:pt idx="246">
                  <c:v>0.537244345561527</c:v>
                </c:pt>
                <c:pt idx="247">
                  <c:v>0.539419423883638</c:v>
                </c:pt>
                <c:pt idx="248">
                  <c:v>0.541594502205749</c:v>
                </c:pt>
                <c:pt idx="249">
                  <c:v>0.543769580527861</c:v>
                </c:pt>
                <c:pt idx="250">
                  <c:v>0.545944658849972</c:v>
                </c:pt>
                <c:pt idx="251">
                  <c:v>0.548119737172084</c:v>
                </c:pt>
                <c:pt idx="252">
                  <c:v>0.550294815494195</c:v>
                </c:pt>
                <c:pt idx="253">
                  <c:v>0.552469893816307</c:v>
                </c:pt>
                <c:pt idx="254">
                  <c:v>0.61010946935226</c:v>
                </c:pt>
                <c:pt idx="255">
                  <c:v>0.668184060552635</c:v>
                </c:pt>
                <c:pt idx="256">
                  <c:v>0.558995128782641</c:v>
                </c:pt>
                <c:pt idx="257">
                  <c:v>0.561170207104753</c:v>
                </c:pt>
                <c:pt idx="258">
                  <c:v>0.563345285426864</c:v>
                </c:pt>
                <c:pt idx="259">
                  <c:v>0.565520363748976</c:v>
                </c:pt>
                <c:pt idx="260">
                  <c:v>0.567695442071087</c:v>
                </c:pt>
                <c:pt idx="261">
                  <c:v>0.512883468353879</c:v>
                </c:pt>
                <c:pt idx="262">
                  <c:v>0.457636478972248</c:v>
                </c:pt>
                <c:pt idx="263">
                  <c:v>0.459376541629937</c:v>
                </c:pt>
                <c:pt idx="264">
                  <c:v>0.461116604287626</c:v>
                </c:pt>
                <c:pt idx="265">
                  <c:v>0.462856666945315</c:v>
                </c:pt>
                <c:pt idx="266">
                  <c:v>0.464596729603005</c:v>
                </c:pt>
                <c:pt idx="267">
                  <c:v>0.466336792260694</c:v>
                </c:pt>
                <c:pt idx="268">
                  <c:v>0.468076854918383</c:v>
                </c:pt>
                <c:pt idx="269">
                  <c:v>0.469816917576072</c:v>
                </c:pt>
                <c:pt idx="270">
                  <c:v>0.471556980233761</c:v>
                </c:pt>
                <c:pt idx="271">
                  <c:v>0.47329704289145</c:v>
                </c:pt>
                <c:pt idx="272">
                  <c:v>0.47503710554914</c:v>
                </c:pt>
                <c:pt idx="273">
                  <c:v>0.476777168206829</c:v>
                </c:pt>
                <c:pt idx="274">
                  <c:v>0.478517230864518</c:v>
                </c:pt>
                <c:pt idx="275">
                  <c:v>0.480257293522207</c:v>
                </c:pt>
                <c:pt idx="276">
                  <c:v>0.481997356179896</c:v>
                </c:pt>
                <c:pt idx="277">
                  <c:v>0.483737418837585</c:v>
                </c:pt>
                <c:pt idx="278">
                  <c:v>0.485477481495275</c:v>
                </c:pt>
                <c:pt idx="279">
                  <c:v>0.487217544152964</c:v>
                </c:pt>
                <c:pt idx="280">
                  <c:v>0.488957606810653</c:v>
                </c:pt>
                <c:pt idx="281">
                  <c:v>0.490697669468342</c:v>
                </c:pt>
                <c:pt idx="282">
                  <c:v>0.492437732126031</c:v>
                </c:pt>
                <c:pt idx="283">
                  <c:v>0.49417779478372</c:v>
                </c:pt>
                <c:pt idx="284">
                  <c:v>0.49591785744141</c:v>
                </c:pt>
                <c:pt idx="285">
                  <c:v>0.497657920099099</c:v>
                </c:pt>
                <c:pt idx="286">
                  <c:v>0.499397982756788</c:v>
                </c:pt>
                <c:pt idx="287">
                  <c:v>0.501138045414477</c:v>
                </c:pt>
                <c:pt idx="288">
                  <c:v>0.502878108072166</c:v>
                </c:pt>
                <c:pt idx="289">
                  <c:v>0.504618170729855</c:v>
                </c:pt>
                <c:pt idx="290">
                  <c:v>0.506358233387544</c:v>
                </c:pt>
                <c:pt idx="291">
                  <c:v>0.508098296045233</c:v>
                </c:pt>
                <c:pt idx="292">
                  <c:v>0.509838358702923</c:v>
                </c:pt>
                <c:pt idx="293">
                  <c:v>0.511578421360612</c:v>
                </c:pt>
                <c:pt idx="294">
                  <c:v>0.513318484018301</c:v>
                </c:pt>
                <c:pt idx="295">
                  <c:v>0.51505854667599</c:v>
                </c:pt>
                <c:pt idx="296">
                  <c:v>0.516798609333679</c:v>
                </c:pt>
                <c:pt idx="297">
                  <c:v>0.518538671991368</c:v>
                </c:pt>
                <c:pt idx="298">
                  <c:v>0.520278734649057</c:v>
                </c:pt>
                <c:pt idx="299">
                  <c:v>0.522018797306746</c:v>
                </c:pt>
                <c:pt idx="300">
                  <c:v>0.523758859964435</c:v>
                </c:pt>
                <c:pt idx="301">
                  <c:v>0.525498922622125</c:v>
                </c:pt>
                <c:pt idx="302">
                  <c:v>0.527238985279814</c:v>
                </c:pt>
                <c:pt idx="303">
                  <c:v>0.528979047937503</c:v>
                </c:pt>
                <c:pt idx="304">
                  <c:v>0.530719110595192</c:v>
                </c:pt>
                <c:pt idx="305">
                  <c:v>0.532459173252881</c:v>
                </c:pt>
                <c:pt idx="306">
                  <c:v>0.53419923591057</c:v>
                </c:pt>
                <c:pt idx="307">
                  <c:v>0.535939298568259</c:v>
                </c:pt>
                <c:pt idx="308">
                  <c:v>0.537679361225948</c:v>
                </c:pt>
                <c:pt idx="309">
                  <c:v>0.539419423883637</c:v>
                </c:pt>
                <c:pt idx="310">
                  <c:v>0.541159486541327</c:v>
                </c:pt>
                <c:pt idx="311">
                  <c:v>0.542899549199016</c:v>
                </c:pt>
                <c:pt idx="312">
                  <c:v>0.544639611856705</c:v>
                </c:pt>
                <c:pt idx="313">
                  <c:v>0.546379674514394</c:v>
                </c:pt>
                <c:pt idx="314">
                  <c:v>0.548119737172083</c:v>
                </c:pt>
                <c:pt idx="315">
                  <c:v>0.549859799829772</c:v>
                </c:pt>
                <c:pt idx="316">
                  <c:v>0.551599862487461</c:v>
                </c:pt>
                <c:pt idx="317">
                  <c:v>0.55333992514515</c:v>
                </c:pt>
                <c:pt idx="318">
                  <c:v>0.55507998780284</c:v>
                </c:pt>
                <c:pt idx="319">
                  <c:v>0.556820050460529</c:v>
                </c:pt>
                <c:pt idx="320">
                  <c:v>0.558560113118218</c:v>
                </c:pt>
                <c:pt idx="321">
                  <c:v>0.560300175775907</c:v>
                </c:pt>
                <c:pt idx="322">
                  <c:v>0.562040238433596</c:v>
                </c:pt>
                <c:pt idx="323">
                  <c:v>0.563780301091285</c:v>
                </c:pt>
                <c:pt idx="324">
                  <c:v>0.424140272811731</c:v>
                </c:pt>
                <c:pt idx="325">
                  <c:v>0.425445319804997</c:v>
                </c:pt>
                <c:pt idx="326">
                  <c:v>0.426750366798264</c:v>
                </c:pt>
                <c:pt idx="327">
                  <c:v>0.428055413791531</c:v>
                </c:pt>
                <c:pt idx="328">
                  <c:v>0.429360460784798</c:v>
                </c:pt>
                <c:pt idx="329">
                  <c:v>0.430665507778065</c:v>
                </c:pt>
                <c:pt idx="330">
                  <c:v>0.431970554771332</c:v>
                </c:pt>
                <c:pt idx="331">
                  <c:v>0.433275601764598</c:v>
                </c:pt>
                <c:pt idx="332">
                  <c:v>0.434580648757865</c:v>
                </c:pt>
                <c:pt idx="333">
                  <c:v>0.435885695751132</c:v>
                </c:pt>
                <c:pt idx="334">
                  <c:v>0.437190742744399</c:v>
                </c:pt>
                <c:pt idx="335">
                  <c:v>0.438495789737666</c:v>
                </c:pt>
                <c:pt idx="336">
                  <c:v>0.439800836730933</c:v>
                </c:pt>
                <c:pt idx="337">
                  <c:v>0.441105883724199</c:v>
                </c:pt>
                <c:pt idx="338">
                  <c:v>0.442410930717466</c:v>
                </c:pt>
                <c:pt idx="339">
                  <c:v>0.443715977710733</c:v>
                </c:pt>
                <c:pt idx="340">
                  <c:v>0.445021024704</c:v>
                </c:pt>
                <c:pt idx="341">
                  <c:v>0.446326071697267</c:v>
                </c:pt>
                <c:pt idx="342">
                  <c:v>0.447631118690534</c:v>
                </c:pt>
                <c:pt idx="343">
                  <c:v>0.4489361656838</c:v>
                </c:pt>
                <c:pt idx="344">
                  <c:v>0.450241212677067</c:v>
                </c:pt>
                <c:pt idx="345">
                  <c:v>0.451546259670334</c:v>
                </c:pt>
                <c:pt idx="346">
                  <c:v>0.452851306663601</c:v>
                </c:pt>
                <c:pt idx="347">
                  <c:v>0.454156353656868</c:v>
                </c:pt>
                <c:pt idx="348">
                  <c:v>0.455461400650135</c:v>
                </c:pt>
                <c:pt idx="349">
                  <c:v>0.456766447643401</c:v>
                </c:pt>
                <c:pt idx="350">
                  <c:v>0.458071494636668</c:v>
                </c:pt>
                <c:pt idx="351">
                  <c:v>0.459376541629935</c:v>
                </c:pt>
                <c:pt idx="352">
                  <c:v>0.460681588623202</c:v>
                </c:pt>
                <c:pt idx="353">
                  <c:v>0.461986635616469</c:v>
                </c:pt>
                <c:pt idx="354">
                  <c:v>0.463291682609736</c:v>
                </c:pt>
                <c:pt idx="355">
                  <c:v>0.464596729603002</c:v>
                </c:pt>
                <c:pt idx="356">
                  <c:v>0.388251480496891</c:v>
                </c:pt>
                <c:pt idx="357">
                  <c:v>0.311471215726357</c:v>
                </c:pt>
                <c:pt idx="358">
                  <c:v>0.312341247055202</c:v>
                </c:pt>
                <c:pt idx="359">
                  <c:v>0.313211278384047</c:v>
                </c:pt>
                <c:pt idx="360">
                  <c:v>0.314081309712891</c:v>
                </c:pt>
                <c:pt idx="361">
                  <c:v>0.314951341041736</c:v>
                </c:pt>
                <c:pt idx="362">
                  <c:v>0.31582137237058</c:v>
                </c:pt>
                <c:pt idx="363">
                  <c:v>0.316691403699425</c:v>
                </c:pt>
                <c:pt idx="364">
                  <c:v>0.317561435028269</c:v>
                </c:pt>
                <c:pt idx="365">
                  <c:v>0.318431466357114</c:v>
                </c:pt>
                <c:pt idx="366">
                  <c:v>0.319301497685958</c:v>
                </c:pt>
                <c:pt idx="367">
                  <c:v>0.320171529014803</c:v>
                </c:pt>
                <c:pt idx="368">
                  <c:v>0.321041560343648</c:v>
                </c:pt>
                <c:pt idx="369">
                  <c:v>0.321911591672492</c:v>
                </c:pt>
                <c:pt idx="370">
                  <c:v>0.322781623001337</c:v>
                </c:pt>
                <c:pt idx="371">
                  <c:v>0.323651654330181</c:v>
                </c:pt>
                <c:pt idx="372">
                  <c:v>0.324521685659026</c:v>
                </c:pt>
                <c:pt idx="373">
                  <c:v>0.32539171698787</c:v>
                </c:pt>
                <c:pt idx="374">
                  <c:v>0.326261748316715</c:v>
                </c:pt>
                <c:pt idx="375">
                  <c:v>0.327131779645559</c:v>
                </c:pt>
                <c:pt idx="376">
                  <c:v>0.328001810974404</c:v>
                </c:pt>
                <c:pt idx="377">
                  <c:v>0.328871842303249</c:v>
                </c:pt>
                <c:pt idx="378">
                  <c:v>0.329741873632093</c:v>
                </c:pt>
                <c:pt idx="379">
                  <c:v>0.330611904960938</c:v>
                </c:pt>
                <c:pt idx="380">
                  <c:v>0.331481936289782</c:v>
                </c:pt>
                <c:pt idx="381">
                  <c:v>0.332351967618627</c:v>
                </c:pt>
                <c:pt idx="382">
                  <c:v>0.333221998947471</c:v>
                </c:pt>
                <c:pt idx="383">
                  <c:v>0.334092030276316</c:v>
                </c:pt>
                <c:pt idx="384">
                  <c:v>0.33496206160516</c:v>
                </c:pt>
                <c:pt idx="385">
                  <c:v>0.335832092934005</c:v>
                </c:pt>
                <c:pt idx="386">
                  <c:v>0.33670212426285</c:v>
                </c:pt>
                <c:pt idx="387">
                  <c:v>0.337572155591694</c:v>
                </c:pt>
                <c:pt idx="388">
                  <c:v>0.338442186920539</c:v>
                </c:pt>
                <c:pt idx="389">
                  <c:v>0.339312218249383</c:v>
                </c:pt>
                <c:pt idx="390">
                  <c:v>0.340182249578228</c:v>
                </c:pt>
                <c:pt idx="391">
                  <c:v>0.341052280907072</c:v>
                </c:pt>
                <c:pt idx="392">
                  <c:v>0.341922312235917</c:v>
                </c:pt>
                <c:pt idx="393">
                  <c:v>0.342792343564761</c:v>
                </c:pt>
                <c:pt idx="394">
                  <c:v>0.343662374893606</c:v>
                </c:pt>
                <c:pt idx="395">
                  <c:v>0.344532406222451</c:v>
                </c:pt>
                <c:pt idx="396">
                  <c:v>0.345402437551295</c:v>
                </c:pt>
                <c:pt idx="397">
                  <c:v>0.34627246888014</c:v>
                </c:pt>
                <c:pt idx="398">
                  <c:v>0.347142500208984</c:v>
                </c:pt>
                <c:pt idx="399">
                  <c:v>0.348012531537829</c:v>
                </c:pt>
                <c:pt idx="400">
                  <c:v>0.348882562866673</c:v>
                </c:pt>
                <c:pt idx="401">
                  <c:v>0.349752594195518</c:v>
                </c:pt>
                <c:pt idx="402">
                  <c:v>0.350622625524362</c:v>
                </c:pt>
                <c:pt idx="403">
                  <c:v>0.351492656853207</c:v>
                </c:pt>
                <c:pt idx="404">
                  <c:v>0.352362688182052</c:v>
                </c:pt>
                <c:pt idx="405">
                  <c:v>0.353232719510896</c:v>
                </c:pt>
                <c:pt idx="406">
                  <c:v>0.354102750839741</c:v>
                </c:pt>
                <c:pt idx="407">
                  <c:v>0.354972782168585</c:v>
                </c:pt>
                <c:pt idx="408">
                  <c:v>0.35584281349743</c:v>
                </c:pt>
                <c:pt idx="409">
                  <c:v>0.356712844826274</c:v>
                </c:pt>
                <c:pt idx="410">
                  <c:v>0.357582876155119</c:v>
                </c:pt>
                <c:pt idx="411">
                  <c:v>0.358452907483963</c:v>
                </c:pt>
                <c:pt idx="412">
                  <c:v>0.359322938812808</c:v>
                </c:pt>
                <c:pt idx="413">
                  <c:v>0.360192970141653</c:v>
                </c:pt>
                <c:pt idx="414">
                  <c:v>0.361063001470497</c:v>
                </c:pt>
                <c:pt idx="415">
                  <c:v>0.361933032799342</c:v>
                </c:pt>
                <c:pt idx="416">
                  <c:v>0.362803064128186</c:v>
                </c:pt>
                <c:pt idx="417">
                  <c:v>0.363673095457031</c:v>
                </c:pt>
                <c:pt idx="418">
                  <c:v>0.364543126785875</c:v>
                </c:pt>
                <c:pt idx="419">
                  <c:v>0.36541315811472</c:v>
                </c:pt>
                <c:pt idx="420">
                  <c:v>0.366283189443564</c:v>
                </c:pt>
                <c:pt idx="421">
                  <c:v>0.367153220772409</c:v>
                </c:pt>
                <c:pt idx="422">
                  <c:v>0.368023252101254</c:v>
                </c:pt>
                <c:pt idx="423">
                  <c:v>0.368893283430098</c:v>
                </c:pt>
                <c:pt idx="424">
                  <c:v>0.369763314758943</c:v>
                </c:pt>
                <c:pt idx="425">
                  <c:v>0.370633346087787</c:v>
                </c:pt>
                <c:pt idx="426">
                  <c:v>0.371503377416632</c:v>
                </c:pt>
                <c:pt idx="427">
                  <c:v>0.372373408745476</c:v>
                </c:pt>
                <c:pt idx="428">
                  <c:v>0.373243440074321</c:v>
                </c:pt>
                <c:pt idx="429">
                  <c:v>0.374113471403165</c:v>
                </c:pt>
                <c:pt idx="430">
                  <c:v>0.37498350273201</c:v>
                </c:pt>
                <c:pt idx="431">
                  <c:v>0.375853534060855</c:v>
                </c:pt>
                <c:pt idx="432">
                  <c:v>0.376723565389699</c:v>
                </c:pt>
                <c:pt idx="433">
                  <c:v>0.377593596718544</c:v>
                </c:pt>
                <c:pt idx="434">
                  <c:v>0.378463628047388</c:v>
                </c:pt>
                <c:pt idx="435">
                  <c:v>0.379333659376233</c:v>
                </c:pt>
                <c:pt idx="436">
                  <c:v>0.380203690705077</c:v>
                </c:pt>
                <c:pt idx="437">
                  <c:v>0.381073722033922</c:v>
                </c:pt>
                <c:pt idx="438">
                  <c:v>0.381943753362766</c:v>
                </c:pt>
                <c:pt idx="439">
                  <c:v>0.382813784691611</c:v>
                </c:pt>
                <c:pt idx="440">
                  <c:v>0.383683816020456</c:v>
                </c:pt>
                <c:pt idx="441">
                  <c:v>0.3845538473493</c:v>
                </c:pt>
                <c:pt idx="442">
                  <c:v>0.385423878678145</c:v>
                </c:pt>
                <c:pt idx="443">
                  <c:v>0.386293910006989</c:v>
                </c:pt>
                <c:pt idx="444">
                  <c:v>0.387163941335834</c:v>
                </c:pt>
                <c:pt idx="445">
                  <c:v>0.388033972664678</c:v>
                </c:pt>
                <c:pt idx="446">
                  <c:v>0.388904003993523</c:v>
                </c:pt>
                <c:pt idx="447">
                  <c:v>0.389774035322367</c:v>
                </c:pt>
                <c:pt idx="448">
                  <c:v>0.390644066651212</c:v>
                </c:pt>
                <c:pt idx="449">
                  <c:v>0.391514097980057</c:v>
                </c:pt>
                <c:pt idx="450">
                  <c:v>0.392384129308901</c:v>
                </c:pt>
                <c:pt idx="451">
                  <c:v>0.393254160637746</c:v>
                </c:pt>
                <c:pt idx="452">
                  <c:v>0.39412419196659</c:v>
                </c:pt>
                <c:pt idx="453">
                  <c:v>0.394994223295435</c:v>
                </c:pt>
                <c:pt idx="454">
                  <c:v>0.395864254624279</c:v>
                </c:pt>
                <c:pt idx="455">
                  <c:v>0.396734285953124</c:v>
                </c:pt>
                <c:pt idx="456">
                  <c:v>0.397604317281968</c:v>
                </c:pt>
                <c:pt idx="457">
                  <c:v>0.398474348610813</c:v>
                </c:pt>
                <c:pt idx="458">
                  <c:v>0.399344379939658</c:v>
                </c:pt>
                <c:pt idx="459">
                  <c:v>0.400214411268502</c:v>
                </c:pt>
                <c:pt idx="460">
                  <c:v>0.401084442597347</c:v>
                </c:pt>
                <c:pt idx="461">
                  <c:v>0.401954473926191</c:v>
                </c:pt>
                <c:pt idx="462">
                  <c:v>0.402824505255036</c:v>
                </c:pt>
                <c:pt idx="463">
                  <c:v>0.40369453658388</c:v>
                </c:pt>
                <c:pt idx="464">
                  <c:v>0.404564567912725</c:v>
                </c:pt>
                <c:pt idx="465">
                  <c:v>0.405434599241569</c:v>
                </c:pt>
                <c:pt idx="466">
                  <c:v>0.406304630570414</c:v>
                </c:pt>
                <c:pt idx="467">
                  <c:v>0.407174661899259</c:v>
                </c:pt>
                <c:pt idx="468">
                  <c:v>0.408044693228103</c:v>
                </c:pt>
                <c:pt idx="469">
                  <c:v>0.408914724556948</c:v>
                </c:pt>
                <c:pt idx="470">
                  <c:v>0.51223094485724</c:v>
                </c:pt>
                <c:pt idx="471">
                  <c:v>0.615982180821955</c:v>
                </c:pt>
                <c:pt idx="472">
                  <c:v>0.617287227815222</c:v>
                </c:pt>
                <c:pt idx="473">
                  <c:v>0.618592274808489</c:v>
                </c:pt>
                <c:pt idx="474">
                  <c:v>0.619897321801756</c:v>
                </c:pt>
                <c:pt idx="475">
                  <c:v>0.621202368795022</c:v>
                </c:pt>
                <c:pt idx="476">
                  <c:v>0.622507415788289</c:v>
                </c:pt>
                <c:pt idx="477">
                  <c:v>0.51984371898463</c:v>
                </c:pt>
                <c:pt idx="478">
                  <c:v>0.416745006516549</c:v>
                </c:pt>
                <c:pt idx="479">
                  <c:v>0.417615037845393</c:v>
                </c:pt>
                <c:pt idx="480">
                  <c:v>0.418485069174238</c:v>
                </c:pt>
                <c:pt idx="481">
                  <c:v>0.419355100503082</c:v>
                </c:pt>
                <c:pt idx="482">
                  <c:v>0.420225131831927</c:v>
                </c:pt>
                <c:pt idx="483">
                  <c:v>0.210547581580386</c:v>
                </c:pt>
                <c:pt idx="484">
                  <c:v>0.210982597244808</c:v>
                </c:pt>
                <c:pt idx="485">
                  <c:v>0.21141761290923</c:v>
                </c:pt>
                <c:pt idx="486">
                  <c:v>0.211852628573653</c:v>
                </c:pt>
                <c:pt idx="487">
                  <c:v>0.212287644238075</c:v>
                </c:pt>
                <c:pt idx="488">
                  <c:v>0.212722659902497</c:v>
                </c:pt>
                <c:pt idx="489">
                  <c:v>0.213157675566919</c:v>
                </c:pt>
                <c:pt idx="490">
                  <c:v>0.213592691231342</c:v>
                </c:pt>
                <c:pt idx="491">
                  <c:v>0.214027706895764</c:v>
                </c:pt>
                <c:pt idx="492">
                  <c:v>0.214462722560186</c:v>
                </c:pt>
                <c:pt idx="493">
                  <c:v>0.214897738224609</c:v>
                </c:pt>
                <c:pt idx="494">
                  <c:v>0.215332753889031</c:v>
                </c:pt>
                <c:pt idx="495">
                  <c:v>0.215767769553453</c:v>
                </c:pt>
                <c:pt idx="496">
                  <c:v>0.216202785217875</c:v>
                </c:pt>
                <c:pt idx="497">
                  <c:v>0.216637800882298</c:v>
                </c:pt>
                <c:pt idx="498">
                  <c:v>0.10853640827336</c:v>
                </c:pt>
                <c:pt idx="499">
                  <c:v>0.108753916105571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653000"/>
        <c:axId val="2119656008"/>
      </c:lineChart>
      <c:catAx>
        <c:axId val="2119653000"/>
        <c:scaling>
          <c:orientation val="maxMin"/>
        </c:scaling>
        <c:delete val="0"/>
        <c:axPos val="b"/>
        <c:numFmt formatCode="0.0%" sourceLinked="1"/>
        <c:majorTickMark val="out"/>
        <c:minorTickMark val="none"/>
        <c:tickLblPos val="low"/>
        <c:crossAx val="2119656008"/>
        <c:crosses val="autoZero"/>
        <c:auto val="1"/>
        <c:lblAlgn val="ctr"/>
        <c:lblOffset val="50"/>
        <c:tickMarkSkip val="50"/>
        <c:noMultiLvlLbl val="0"/>
      </c:catAx>
      <c:valAx>
        <c:axId val="2119656008"/>
        <c:scaling>
          <c:orientation val="minMax"/>
        </c:scaling>
        <c:delete val="0"/>
        <c:axPos val="r"/>
        <c:majorGridlines>
          <c:spPr>
            <a:ln>
              <a:solidFill>
                <a:srgbClr val="00B0F0">
                  <a:alpha val="16000"/>
                </a:srgbClr>
              </a:solidFill>
            </a:ln>
          </c:spPr>
        </c:majorGridlines>
        <c:numFmt formatCode="0%" sourceLinked="0"/>
        <c:majorTickMark val="out"/>
        <c:minorTickMark val="none"/>
        <c:tickLblPos val="nextTo"/>
        <c:crossAx val="2119653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0505323817341539"/>
          <c:y val="0.111918950131234"/>
          <c:w val="0.456115025754267"/>
          <c:h val="0.16088440944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4" Type="http://schemas.openxmlformats.org/officeDocument/2006/relationships/image" Target="../media/image5.png"/><Relationship Id="rId5" Type="http://schemas.openxmlformats.org/officeDocument/2006/relationships/image" Target="../media/image6.gif"/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139700</xdr:rowOff>
        </xdr:from>
        <xdr:to>
          <xdr:col>3</xdr:col>
          <xdr:colOff>50800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맑은 고딕"/>
                </a:rPr>
                <a:t>Overall Calculation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171451</xdr:colOff>
      <xdr:row>3</xdr:row>
      <xdr:rowOff>85724</xdr:rowOff>
    </xdr:from>
    <xdr:to>
      <xdr:col>12</xdr:col>
      <xdr:colOff>638175</xdr:colOff>
      <xdr:row>17</xdr:row>
      <xdr:rowOff>114299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23813</xdr:colOff>
      <xdr:row>3</xdr:row>
      <xdr:rowOff>85725</xdr:rowOff>
    </xdr:from>
    <xdr:to>
      <xdr:col>17</xdr:col>
      <xdr:colOff>1</xdr:colOff>
      <xdr:row>17</xdr:row>
      <xdr:rowOff>114300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419100</xdr:colOff>
      <xdr:row>10</xdr:row>
      <xdr:rowOff>57151</xdr:rowOff>
    </xdr:from>
    <xdr:to>
      <xdr:col>16</xdr:col>
      <xdr:colOff>495300</xdr:colOff>
      <xdr:row>10</xdr:row>
      <xdr:rowOff>66675</xdr:rowOff>
    </xdr:to>
    <xdr:cxnSp macro="">
      <xdr:nvCxnSpPr>
        <xdr:cNvPr id="7" name="직선 연결선 6"/>
        <xdr:cNvCxnSpPr/>
      </xdr:nvCxnSpPr>
      <xdr:spPr>
        <a:xfrm flipV="1">
          <a:off x="8629650" y="1771651"/>
          <a:ext cx="2819400" cy="95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0</xdr:row>
      <xdr:rowOff>142875</xdr:rowOff>
    </xdr:from>
    <xdr:to>
      <xdr:col>11</xdr:col>
      <xdr:colOff>257175</xdr:colOff>
      <xdr:row>10</xdr:row>
      <xdr:rowOff>95250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596900</xdr:colOff>
          <xdr:row>0</xdr:row>
          <xdr:rowOff>177800</xdr:rowOff>
        </xdr:to>
        <xdr:sp macro="" textlink="">
          <xdr:nvSpPr>
            <xdr:cNvPr id="1074" name="FnBtn1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21</xdr:row>
      <xdr:rowOff>57150</xdr:rowOff>
    </xdr:from>
    <xdr:to>
      <xdr:col>12</xdr:col>
      <xdr:colOff>152400</xdr:colOff>
      <xdr:row>36</xdr:row>
      <xdr:rowOff>47625</xdr:rowOff>
    </xdr:to>
    <xdr:sp macro="" textlink="">
      <xdr:nvSpPr>
        <xdr:cNvPr id="2" name="TextBox 1"/>
        <xdr:cNvSpPr txBox="1"/>
      </xdr:nvSpPr>
      <xdr:spPr>
        <a:xfrm>
          <a:off x="4305300" y="3486150"/>
          <a:ext cx="5534025" cy="2562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Optimal Entry point</a:t>
          </a:r>
        </a:p>
        <a:p>
          <a:r>
            <a:rPr lang="en-US" altLang="ko-KR" sz="1100"/>
            <a:t>1.</a:t>
          </a:r>
          <a:r>
            <a:rPr lang="en-US" altLang="ko-KR" sz="1100" baseline="0"/>
            <a:t> [ </a:t>
          </a:r>
          <a:r>
            <a:rPr lang="ko-KR" altLang="en-US" sz="1100" baseline="0"/>
            <a:t>편도 최대진폭 </a:t>
          </a:r>
          <a:r>
            <a:rPr lang="en-US" altLang="ko-KR" sz="1100" baseline="0"/>
            <a:t>/ 500 ] </a:t>
          </a:r>
          <a:r>
            <a:rPr lang="ko-KR" altLang="en-US" sz="1100" baseline="0"/>
            <a:t>단위로 진입점을 설정</a:t>
          </a:r>
          <a:endParaRPr lang="en-US" altLang="ko-KR" sz="1100" baseline="0"/>
        </a:p>
        <a:p>
          <a:r>
            <a:rPr lang="en-US" altLang="ko-KR" sz="1100" baseline="0"/>
            <a:t>2. </a:t>
          </a:r>
          <a:r>
            <a:rPr lang="ko-KR" altLang="en-US" sz="1100" baseline="0"/>
            <a:t>매수 시점 </a:t>
          </a:r>
          <a:r>
            <a:rPr lang="en-US" altLang="ko-KR" sz="1100" baseline="0"/>
            <a:t>: </a:t>
          </a:r>
          <a:r>
            <a:rPr lang="ko-KR" altLang="en-US" sz="1100" baseline="0"/>
            <a:t>진입점 아래에서 위로</a:t>
          </a:r>
          <a:r>
            <a:rPr lang="en-US" altLang="ko-KR" sz="1100" baseline="0"/>
            <a:t>, </a:t>
          </a:r>
          <a:r>
            <a:rPr lang="ko-KR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해당 점을</a:t>
          </a:r>
          <a:r>
            <a:rPr lang="ko-KR" altLang="en-US" sz="1100" baseline="0"/>
            <a:t> 통과하는 지점을 모두 찾기</a:t>
          </a:r>
          <a:endParaRPr lang="en-US" altLang="ko-KR" sz="1100" baseline="0"/>
        </a:p>
        <a:p>
          <a:r>
            <a:rPr lang="en-US" altLang="ko-KR" sz="1100" baseline="0"/>
            <a:t>3. </a:t>
          </a:r>
          <a:r>
            <a:rPr lang="ko-KR" altLang="en-US" sz="1100" baseline="0"/>
            <a:t>매도시점 </a:t>
          </a:r>
          <a:r>
            <a:rPr lang="en-US" altLang="ko-KR" sz="1100" baseline="0"/>
            <a:t>: (</a:t>
          </a:r>
          <a:r>
            <a:rPr lang="ko-KR" altLang="en-US" sz="1100" baseline="0"/>
            <a:t>모두 평활스프레드 기준</a:t>
          </a:r>
          <a:r>
            <a:rPr lang="en-US" altLang="ko-KR" sz="1100" baseline="0"/>
            <a:t>)</a:t>
          </a:r>
        </a:p>
        <a:p>
          <a:r>
            <a:rPr lang="en-US" altLang="ko-KR" sz="1100" baseline="0">
              <a:latin typeface="맑은 고딕"/>
              <a:ea typeface="맑은 고딕"/>
            </a:rPr>
            <a:t>    ① </a:t>
          </a:r>
          <a:r>
            <a:rPr lang="ko-KR" altLang="en-US" sz="1100" baseline="0">
              <a:latin typeface="맑은 고딕"/>
              <a:ea typeface="맑은 고딕"/>
            </a:rPr>
            <a:t>균형점에 도달 혹은 초과하면 당일매도  </a:t>
          </a:r>
          <a:endParaRPr lang="en-US" altLang="ko-KR" sz="1100" baseline="0">
            <a:latin typeface="맑은 고딕"/>
            <a:ea typeface="맑은 고딕"/>
          </a:endParaRPr>
        </a:p>
        <a:p>
          <a:r>
            <a:rPr lang="en-US" altLang="ko-KR" sz="1100" baseline="0">
              <a:latin typeface="맑은 고딕"/>
              <a:ea typeface="맑은 고딕"/>
            </a:rPr>
            <a:t>    ② </a:t>
          </a:r>
          <a:r>
            <a:rPr lang="ko-KR" altLang="en-US" sz="1100" baseline="0">
              <a:latin typeface="맑은 고딕"/>
              <a:ea typeface="맑은 고딕"/>
            </a:rPr>
            <a:t>균형점 도달 전 하락하면</a:t>
          </a:r>
          <a:r>
            <a:rPr lang="en-US" altLang="ko-KR" sz="1100" baseline="0">
              <a:latin typeface="맑은 고딕"/>
              <a:ea typeface="맑은 고딕"/>
            </a:rPr>
            <a:t>, </a:t>
          </a:r>
          <a:r>
            <a:rPr lang="ko-KR" altLang="en-US" sz="1100" baseline="0">
              <a:latin typeface="맑은 고딕"/>
              <a:ea typeface="맑은 고딕"/>
            </a:rPr>
            <a:t>하락 당일에 매도</a:t>
          </a:r>
          <a:endParaRPr lang="en-US" altLang="ko-KR" sz="1100" baseline="0">
            <a:latin typeface="맑은 고딕"/>
            <a:ea typeface="맑은 고딕"/>
          </a:endParaRPr>
        </a:p>
        <a:p>
          <a:r>
            <a:rPr lang="en-US" altLang="ko-KR" sz="1100" baseline="0">
              <a:latin typeface="맑은 고딕"/>
              <a:ea typeface="맑은 고딕"/>
            </a:rPr>
            <a:t>4. </a:t>
          </a:r>
          <a:r>
            <a:rPr lang="ko-KR" altLang="en-US" sz="1100" baseline="0">
              <a:latin typeface="맑은 고딕"/>
              <a:ea typeface="맑은 고딕"/>
            </a:rPr>
            <a:t>정상성 및 정규성검정을 통과했다면</a:t>
          </a:r>
          <a:r>
            <a:rPr lang="en-US" altLang="ko-KR" sz="1100" baseline="0">
              <a:latin typeface="맑은 고딕"/>
              <a:ea typeface="맑은 고딕"/>
            </a:rPr>
            <a:t>, </a:t>
          </a:r>
        </a:p>
        <a:p>
          <a:r>
            <a:rPr lang="en-US" altLang="ko-KR" sz="1100" baseline="0">
              <a:latin typeface="맑은 고딕"/>
              <a:ea typeface="맑은 고딕"/>
            </a:rPr>
            <a:t>    </a:t>
          </a:r>
          <a:r>
            <a:rPr lang="ko-KR" altLang="en-US" sz="1100" baseline="0">
              <a:latin typeface="맑은 고딕"/>
              <a:ea typeface="맑은 고딕"/>
            </a:rPr>
            <a:t>기대횟수 </a:t>
          </a:r>
          <a:r>
            <a:rPr lang="en-US" altLang="ko-KR" sz="1100" baseline="0">
              <a:latin typeface="맑은 고딕"/>
              <a:ea typeface="맑은 고딕"/>
            </a:rPr>
            <a:t>* </a:t>
          </a:r>
          <a:r>
            <a:rPr lang="ko-KR" altLang="en-US" sz="1100" baseline="0">
              <a:latin typeface="맑은 고딕"/>
              <a:ea typeface="맑은 고딕"/>
            </a:rPr>
            <a:t>기대수익률 </a:t>
          </a:r>
          <a:r>
            <a:rPr lang="en-US" altLang="ko-KR" sz="1100" baseline="0">
              <a:latin typeface="맑은 고딕"/>
              <a:ea typeface="맑은 고딕"/>
            </a:rPr>
            <a:t>= </a:t>
          </a:r>
          <a:r>
            <a:rPr lang="ko-KR" altLang="en-US" sz="1100" baseline="0">
              <a:latin typeface="맑은 고딕"/>
              <a:ea typeface="맑은 고딕"/>
            </a:rPr>
            <a:t>총 기대수익률의 개념을 사용해도 큰 문제없다고 판단</a:t>
          </a:r>
          <a:r>
            <a:rPr lang="en-US" altLang="ko-KR" sz="1100" baseline="0">
              <a:latin typeface="맑은 고딕"/>
              <a:ea typeface="맑은 고딕"/>
            </a:rPr>
            <a:t>.</a:t>
          </a:r>
        </a:p>
        <a:p>
          <a:r>
            <a:rPr lang="en-US" altLang="ko-KR" sz="1100" baseline="0">
              <a:latin typeface="맑은 고딕"/>
              <a:ea typeface="맑은 고딕"/>
            </a:rPr>
            <a:t>    </a:t>
          </a:r>
          <a:r>
            <a:rPr lang="ko-KR" altLang="en-US" sz="1100" baseline="0">
              <a:latin typeface="맑은 고딕"/>
              <a:ea typeface="맑은 고딕"/>
            </a:rPr>
            <a:t>따라서 </a:t>
          </a:r>
          <a:r>
            <a:rPr lang="en-US" altLang="ko-KR" sz="1100" baseline="0">
              <a:latin typeface="맑은 고딕"/>
              <a:ea typeface="맑은 고딕"/>
            </a:rPr>
            <a:t>3</a:t>
          </a:r>
          <a:r>
            <a:rPr lang="ko-KR" altLang="en-US" sz="1100" baseline="0">
              <a:latin typeface="맑은 고딕"/>
              <a:ea typeface="맑은 고딕"/>
            </a:rPr>
            <a:t>번의 과정은 거치지 않고</a:t>
          </a:r>
          <a:r>
            <a:rPr lang="en-US" altLang="ko-KR" sz="1100" baseline="0">
              <a:latin typeface="맑은 고딕"/>
              <a:ea typeface="맑은 고딕"/>
            </a:rPr>
            <a:t>, 2</a:t>
          </a:r>
          <a:r>
            <a:rPr lang="ko-KR" altLang="en-US" sz="1100" baseline="0">
              <a:latin typeface="맑은 고딕"/>
              <a:ea typeface="맑은 고딕"/>
            </a:rPr>
            <a:t>번만 알고리즘으로 찾을 것</a:t>
          </a:r>
          <a:r>
            <a:rPr lang="en-US" altLang="ko-KR" sz="1100" baseline="0">
              <a:latin typeface="맑은 고딕"/>
              <a:ea typeface="맑은 고딕"/>
            </a:rPr>
            <a:t>. </a:t>
          </a:r>
        </a:p>
        <a:p>
          <a:r>
            <a:rPr lang="en-US" altLang="ko-KR" sz="1100" baseline="0">
              <a:latin typeface="맑은 고딕"/>
              <a:ea typeface="맑은 고딕"/>
            </a:rPr>
            <a:t>5. </a:t>
          </a:r>
          <a:r>
            <a:rPr lang="ko-KR" altLang="en-US" sz="1100" baseline="0">
              <a:latin typeface="맑은 고딕"/>
              <a:ea typeface="맑은 고딕"/>
            </a:rPr>
            <a:t>총 기대수익률이 최대가 되는 지점이</a:t>
          </a:r>
          <a:r>
            <a:rPr lang="en-US" altLang="ko-KR" sz="1100" baseline="0">
              <a:latin typeface="맑은 고딕"/>
              <a:ea typeface="맑은 고딕"/>
            </a:rPr>
            <a:t>, </a:t>
          </a:r>
          <a:r>
            <a:rPr lang="ko-KR" altLang="en-US" sz="1100" baseline="0">
              <a:latin typeface="맑은 고딕"/>
              <a:ea typeface="맑은 고딕"/>
            </a:rPr>
            <a:t>최적진입선이 됨</a:t>
          </a:r>
          <a:r>
            <a:rPr lang="en-US" altLang="ko-KR" sz="1100" baseline="0">
              <a:latin typeface="맑은 고딕"/>
              <a:ea typeface="맑은 고딕"/>
            </a:rPr>
            <a:t>.</a:t>
          </a:r>
          <a:endParaRPr lang="ko-KR" altLang="en-US" sz="1100"/>
        </a:p>
      </xdr:txBody>
    </xdr:sp>
    <xdr:clientData/>
  </xdr:twoCellAnchor>
  <xdr:twoCellAnchor>
    <xdr:from>
      <xdr:col>4</xdr:col>
      <xdr:colOff>323850</xdr:colOff>
      <xdr:row>1</xdr:row>
      <xdr:rowOff>161925</xdr:rowOff>
    </xdr:from>
    <xdr:to>
      <xdr:col>9</xdr:col>
      <xdr:colOff>204787</xdr:colOff>
      <xdr:row>16</xdr:row>
      <xdr:rowOff>142875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0.46906</cdr:x>
      <cdr:y>0.012</cdr:y>
    </cdr:from>
    <cdr:to>
      <cdr:x>0.92086</cdr:x>
      <cdr:y>0.132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52575" y="28575"/>
          <a:ext cx="14954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US" altLang="ko-KR" sz="900">
              <a:latin typeface="+mn-ea"/>
              <a:ea typeface="+mn-ea"/>
            </a:rPr>
            <a:t>Total Expected Return</a:t>
          </a:r>
          <a:endParaRPr lang="ko-KR" altLang="en-US" sz="900">
            <a:latin typeface="+mn-ea"/>
            <a:ea typeface="+mn-ea"/>
          </a:endParaRPr>
        </a:p>
      </cdr:txBody>
    </cdr:sp>
  </cdr:relSizeAnchor>
  <cdr:relSizeAnchor xmlns:cdr="http://schemas.openxmlformats.org/drawingml/2006/chartDrawing">
    <cdr:from>
      <cdr:x>0.37218</cdr:x>
      <cdr:y>0.86933</cdr:y>
    </cdr:from>
    <cdr:to>
      <cdr:x>0.82398</cdr:x>
      <cdr:y>0.98933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231900" y="2070100"/>
          <a:ext cx="14954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altLang="ko-KR" sz="900">
              <a:latin typeface="+mn-ea"/>
              <a:ea typeface="+mn-ea"/>
            </a:rPr>
            <a:t>Entry Point</a:t>
          </a:r>
          <a:endParaRPr lang="ko-KR" altLang="en-US" sz="900">
            <a:latin typeface="+mn-ea"/>
            <a:ea typeface="+mn-ea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9</xdr:col>
      <xdr:colOff>57151</xdr:colOff>
      <xdr:row>40</xdr:row>
      <xdr:rowOff>0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608" r="17959" b="14540"/>
        <a:stretch/>
      </xdr:blipFill>
      <xdr:spPr>
        <a:xfrm>
          <a:off x="28575" y="28575"/>
          <a:ext cx="6200776" cy="83343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41</xdr:row>
      <xdr:rowOff>19050</xdr:rowOff>
    </xdr:from>
    <xdr:to>
      <xdr:col>9</xdr:col>
      <xdr:colOff>3175</xdr:colOff>
      <xdr:row>84</xdr:row>
      <xdr:rowOff>76200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3367" t="3711" r="11512" b="3308"/>
        <a:stretch/>
      </xdr:blipFill>
      <xdr:spPr>
        <a:xfrm>
          <a:off x="38100" y="8610600"/>
          <a:ext cx="6124575" cy="90678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84</xdr:row>
      <xdr:rowOff>171450</xdr:rowOff>
    </xdr:from>
    <xdr:to>
      <xdr:col>9</xdr:col>
      <xdr:colOff>85726</xdr:colOff>
      <xdr:row>125</xdr:row>
      <xdr:rowOff>152400</xdr:rowOff>
    </xdr:to>
    <xdr:pic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3406" t="3809" r="11083" b="8289"/>
        <a:stretch/>
      </xdr:blipFill>
      <xdr:spPr>
        <a:xfrm>
          <a:off x="38100" y="17773650"/>
          <a:ext cx="6219826" cy="857250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20</xdr:row>
      <xdr:rowOff>142875</xdr:rowOff>
    </xdr:from>
    <xdr:to>
      <xdr:col>21</xdr:col>
      <xdr:colOff>0</xdr:colOff>
      <xdr:row>37</xdr:row>
      <xdr:rowOff>142875</xdr:rowOff>
    </xdr:to>
    <xdr:pic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62742" t="22269" r="6395" b="41203"/>
        <a:stretch/>
      </xdr:blipFill>
      <xdr:spPr>
        <a:xfrm>
          <a:off x="6877050" y="4333875"/>
          <a:ext cx="7524750" cy="3562350"/>
        </a:xfrm>
        <a:prstGeom prst="rect">
          <a:avLst/>
        </a:prstGeom>
      </xdr:spPr>
    </xdr:pic>
    <xdr:clientData/>
  </xdr:twoCellAnchor>
  <xdr:twoCellAnchor editAs="oneCell">
    <xdr:from>
      <xdr:col>9</xdr:col>
      <xdr:colOff>685799</xdr:colOff>
      <xdr:row>40</xdr:row>
      <xdr:rowOff>0</xdr:rowOff>
    </xdr:from>
    <xdr:to>
      <xdr:col>23</xdr:col>
      <xdr:colOff>523874</xdr:colOff>
      <xdr:row>72</xdr:row>
      <xdr:rowOff>171586</xdr:rowOff>
    </xdr:to>
    <xdr:pic>
      <xdr:nvPicPr>
        <xdr:cNvPr id="6" name="photoview" descr="http://blogfiles.naver.net/20120209_73/chunjein_1328758226125Hhu83_GIF/1-1w.gif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7999" y="8382000"/>
          <a:ext cx="9439275" cy="68771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B30"/>
  <sheetViews>
    <sheetView showGridLines="0" workbookViewId="0">
      <selection activeCell="A27" sqref="A27"/>
    </sheetView>
  </sheetViews>
  <sheetFormatPr baseColWidth="10" defaultColWidth="8.83203125" defaultRowHeight="12" x14ac:dyDescent="0"/>
  <cols>
    <col min="1" max="16384" width="8.83203125" style="5"/>
  </cols>
  <sheetData>
    <row r="2" spans="1:1">
      <c r="A2" s="5" t="s">
        <v>8</v>
      </c>
    </row>
    <row r="3" spans="1:1">
      <c r="A3" s="5" t="s">
        <v>10</v>
      </c>
    </row>
    <row r="4" spans="1:1">
      <c r="A4" s="5" t="s">
        <v>9</v>
      </c>
    </row>
    <row r="5" spans="1:1">
      <c r="A5" s="5" t="s">
        <v>7</v>
      </c>
    </row>
    <row r="8" spans="1:1">
      <c r="A8" s="5" t="s">
        <v>41</v>
      </c>
    </row>
    <row r="9" spans="1:1">
      <c r="A9" s="5" t="s">
        <v>11</v>
      </c>
    </row>
    <row r="10" spans="1:1">
      <c r="A10" s="5" t="s">
        <v>12</v>
      </c>
    </row>
    <row r="11" spans="1:1">
      <c r="A11" s="5" t="s">
        <v>33</v>
      </c>
    </row>
    <row r="12" spans="1:1">
      <c r="A12" s="5" t="s">
        <v>64</v>
      </c>
    </row>
    <row r="14" spans="1:1">
      <c r="A14" s="5" t="s">
        <v>65</v>
      </c>
    </row>
    <row r="15" spans="1:1">
      <c r="A15" s="5" t="s">
        <v>66</v>
      </c>
    </row>
    <row r="17" spans="1:2">
      <c r="A17" s="5" t="s">
        <v>67</v>
      </c>
    </row>
    <row r="19" spans="1:2">
      <c r="A19" s="5" t="s">
        <v>86</v>
      </c>
    </row>
    <row r="21" spans="1:2">
      <c r="A21" s="5" t="s">
        <v>76</v>
      </c>
    </row>
    <row r="23" spans="1:2">
      <c r="A23" s="5" t="s">
        <v>125</v>
      </c>
    </row>
    <row r="24" spans="1:2">
      <c r="B24" s="5" t="s">
        <v>68</v>
      </c>
    </row>
    <row r="25" spans="1:2">
      <c r="B25" s="5" t="s">
        <v>72</v>
      </c>
    </row>
    <row r="27" spans="1:2">
      <c r="A27" s="5" t="s">
        <v>126</v>
      </c>
    </row>
    <row r="28" spans="1:2">
      <c r="B28" s="5" t="s">
        <v>69</v>
      </c>
    </row>
    <row r="29" spans="1:2">
      <c r="B29" s="5" t="s">
        <v>70</v>
      </c>
    </row>
    <row r="30" spans="1:2">
      <c r="B30" s="5" t="s">
        <v>71</v>
      </c>
    </row>
  </sheetData>
  <phoneticPr fontId="2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O771"/>
  <sheetViews>
    <sheetView showGridLines="0" workbookViewId="0">
      <pane ySplit="22" topLeftCell="A23" activePane="bottomLeft" state="frozenSplit"/>
      <selection pane="bottomLeft" activeCell="C8" sqref="C8"/>
    </sheetView>
  </sheetViews>
  <sheetFormatPr baseColWidth="10" defaultColWidth="8.83203125" defaultRowHeight="12" x14ac:dyDescent="0"/>
  <cols>
    <col min="1" max="1" width="2.6640625" style="5" customWidth="1"/>
    <col min="2" max="2" width="9.5" style="5" customWidth="1"/>
    <col min="3" max="3" width="10.1640625" style="5" customWidth="1"/>
    <col min="4" max="5" width="8.83203125" style="5"/>
    <col min="6" max="6" width="10" style="5" bestFit="1" customWidth="1"/>
    <col min="7" max="7" width="10.1640625" style="5" customWidth="1"/>
    <col min="8" max="8" width="9.83203125" style="5" customWidth="1"/>
    <col min="9" max="10" width="8.83203125" style="5"/>
    <col min="11" max="11" width="10.33203125" style="5" customWidth="1"/>
    <col min="12" max="16384" width="8.83203125" style="5"/>
  </cols>
  <sheetData>
    <row r="1" spans="2:8">
      <c r="F1" s="5" t="s">
        <v>63</v>
      </c>
    </row>
    <row r="2" spans="2:8">
      <c r="B2" s="6" t="s">
        <v>75</v>
      </c>
      <c r="F2" s="5" t="s">
        <v>77</v>
      </c>
    </row>
    <row r="3" spans="2:8">
      <c r="F3" s="5" t="s">
        <v>87</v>
      </c>
    </row>
    <row r="6" spans="2:8">
      <c r="B6" s="6" t="s">
        <v>25</v>
      </c>
      <c r="F6" s="6" t="s">
        <v>26</v>
      </c>
      <c r="H6" s="7" t="str">
        <f>IF(H9&gt;H7,"Pass","No")</f>
        <v>No</v>
      </c>
    </row>
    <row r="7" spans="2:8">
      <c r="B7" s="5" t="s">
        <v>32</v>
      </c>
      <c r="D7" s="8">
        <v>0.5417045778646199</v>
      </c>
      <c r="E7" s="8"/>
      <c r="F7" s="9" t="s">
        <v>28</v>
      </c>
      <c r="H7" s="10">
        <v>0.05</v>
      </c>
    </row>
    <row r="8" spans="2:8">
      <c r="B8" s="5" t="s">
        <v>31</v>
      </c>
      <c r="D8" s="11">
        <f>CORREL(G23:G770,G24:G771)</f>
        <v>0.9876886139668839</v>
      </c>
      <c r="F8" s="9" t="s">
        <v>27</v>
      </c>
      <c r="H8" s="5">
        <f>30-2-1</f>
        <v>27</v>
      </c>
    </row>
    <row r="9" spans="2:8">
      <c r="B9" s="5" t="s">
        <v>6</v>
      </c>
      <c r="D9" s="12">
        <f>AVERAGE(F24:F771)</f>
        <v>4.2957936025461736</v>
      </c>
      <c r="F9" s="5" t="s">
        <v>24</v>
      </c>
      <c r="H9" s="10">
        <f>CHIDIST(M54,H8)</f>
        <v>1.6884892357505516E-296</v>
      </c>
    </row>
    <row r="12" spans="2:8">
      <c r="B12" s="6" t="s">
        <v>17</v>
      </c>
      <c r="F12" s="6" t="s">
        <v>29</v>
      </c>
      <c r="H12" s="7" t="str">
        <f>IF(H16&lt;H14,"Pass","No")</f>
        <v>No</v>
      </c>
    </row>
    <row r="13" spans="2:8">
      <c r="B13" s="5" t="s">
        <v>19</v>
      </c>
      <c r="D13" s="5">
        <f>COUNTA(G24:G771)</f>
        <v>748</v>
      </c>
      <c r="F13" s="5" t="s">
        <v>34</v>
      </c>
      <c r="H13" s="8">
        <v>-0.69217288728251547</v>
      </c>
    </row>
    <row r="14" spans="2:8">
      <c r="B14" s="5" t="s">
        <v>14</v>
      </c>
      <c r="D14" s="12">
        <v>9.8910778557513937E-16</v>
      </c>
      <c r="F14" s="9" t="s">
        <v>28</v>
      </c>
      <c r="H14" s="10">
        <v>0.3</v>
      </c>
    </row>
    <row r="15" spans="2:8">
      <c r="B15" s="5" t="s">
        <v>15</v>
      </c>
      <c r="D15" s="12">
        <v>0.32320650229568582</v>
      </c>
      <c r="F15" s="5" t="s">
        <v>35</v>
      </c>
      <c r="H15" s="5">
        <v>9</v>
      </c>
    </row>
    <row r="16" spans="2:8">
      <c r="B16" s="5" t="s">
        <v>16</v>
      </c>
      <c r="D16" s="12">
        <v>-0.1616431608956006</v>
      </c>
      <c r="F16" s="5" t="s">
        <v>24</v>
      </c>
      <c r="H16" s="10">
        <v>0.97125683807157992</v>
      </c>
    </row>
    <row r="17" spans="1:15">
      <c r="B17" s="5" t="s">
        <v>30</v>
      </c>
      <c r="D17" s="12">
        <f>STDEV(G24:G771)</f>
        <v>8.4695659367017187E-2</v>
      </c>
    </row>
    <row r="18" spans="1:15">
      <c r="F18" s="9"/>
      <c r="H18" s="8"/>
    </row>
    <row r="19" spans="1:15">
      <c r="H19" s="10"/>
    </row>
    <row r="21" spans="1:15">
      <c r="B21" s="13" t="s">
        <v>3</v>
      </c>
      <c r="D21" s="13" t="s">
        <v>4</v>
      </c>
      <c r="H21" s="10"/>
    </row>
    <row r="22" spans="1:15" ht="45.75" customHeight="1">
      <c r="A22" s="14" t="s">
        <v>2</v>
      </c>
      <c r="B22" s="15" t="str">
        <f>data!B10</f>
        <v>SK텔레콤</v>
      </c>
      <c r="C22" s="15" t="str">
        <f>data!C10</f>
        <v>KT</v>
      </c>
      <c r="D22" s="16" t="str">
        <f>B22</f>
        <v>SK텔레콤</v>
      </c>
      <c r="E22" s="16" t="str">
        <f>C22</f>
        <v>KT</v>
      </c>
      <c r="F22" s="17" t="s">
        <v>5</v>
      </c>
      <c r="G22" s="17" t="s">
        <v>124</v>
      </c>
      <c r="H22" s="18" t="s">
        <v>37</v>
      </c>
      <c r="I22" s="19" t="s">
        <v>20</v>
      </c>
      <c r="J22" s="19" t="s">
        <v>21</v>
      </c>
      <c r="K22" s="19" t="s">
        <v>22</v>
      </c>
      <c r="L22" s="19" t="s">
        <v>23</v>
      </c>
      <c r="M22" s="19" t="s">
        <v>18</v>
      </c>
      <c r="N22" s="17" t="s">
        <v>36</v>
      </c>
      <c r="O22" s="18" t="s">
        <v>57</v>
      </c>
    </row>
    <row r="23" spans="1:15">
      <c r="A23" s="20">
        <f>data!A15</f>
        <v>40339</v>
      </c>
      <c r="B23" s="21">
        <f>data!D15</f>
        <v>10000</v>
      </c>
      <c r="C23" s="21">
        <f>data!E15</f>
        <v>10000</v>
      </c>
      <c r="D23" s="22"/>
      <c r="E23" s="22"/>
      <c r="F23" s="12"/>
      <c r="G23" s="12"/>
    </row>
    <row r="24" spans="1:15">
      <c r="A24" s="20">
        <f>data!A16</f>
        <v>40340</v>
      </c>
      <c r="B24" s="21">
        <f>data!D16</f>
        <v>10000</v>
      </c>
      <c r="C24" s="21">
        <f>data!E16</f>
        <v>9948.9795918367345</v>
      </c>
      <c r="D24" s="23">
        <f>LN(B24)-LN(B23)</f>
        <v>0</v>
      </c>
      <c r="E24" s="23">
        <f>LN(C24)-LN(C23)</f>
        <v>-5.1151006667708998E-3</v>
      </c>
      <c r="F24" s="24">
        <f t="shared" ref="F24:F87" si="0">LN(B24)-$D$7*LN(C24)</f>
        <v>4.2238277022327875</v>
      </c>
      <c r="G24" s="24">
        <f>F24-$D$9</f>
        <v>-7.1965900313386122E-2</v>
      </c>
      <c r="H24" s="24">
        <v>-7.0157276797408075E-2</v>
      </c>
      <c r="I24" s="25">
        <v>-0.14548150545589106</v>
      </c>
      <c r="J24" s="26">
        <v>4</v>
      </c>
      <c r="K24" s="27">
        <f>NORMDIST(I24,$D$14,$D$17,1)</f>
        <v>4.2925921010190438E-2</v>
      </c>
      <c r="L24" s="28">
        <f t="shared" ref="L24:L53" si="1">$D$13*K24</f>
        <v>32.108588915622448</v>
      </c>
      <c r="M24" s="28">
        <f>((J24-L24)^2)/L24</f>
        <v>24.606897951938123</v>
      </c>
      <c r="N24" s="5">
        <v>1</v>
      </c>
      <c r="O24" s="23">
        <v>-5.5682005046052967E-2</v>
      </c>
    </row>
    <row r="25" spans="1:15">
      <c r="A25" s="20">
        <f>data!A17</f>
        <v>40343</v>
      </c>
      <c r="B25" s="21">
        <f>data!D17</f>
        <v>10029.673590504452</v>
      </c>
      <c r="C25" s="21">
        <f>data!E17</f>
        <v>9857.1428571428569</v>
      </c>
      <c r="D25" s="23">
        <f t="shared" ref="D25:D88" si="2">LN(B25)-LN(B24)</f>
        <v>2.9629651306564142E-3</v>
      </c>
      <c r="E25" s="23">
        <f t="shared" ref="E25:E88" si="3">LN(C25)-LN(C24)</f>
        <v>-9.273636785328776E-3</v>
      </c>
      <c r="F25" s="24">
        <f t="shared" si="0"/>
        <v>4.2318142388635094</v>
      </c>
      <c r="G25" s="24">
        <f t="shared" ref="G25:G88" si="4">F25-$D$9</f>
        <v>-6.3979363682664214E-2</v>
      </c>
      <c r="H25" s="24">
        <v>-7.0306693435506412E-2</v>
      </c>
      <c r="I25" s="25">
        <v>-0.12931985001618151</v>
      </c>
      <c r="J25" s="26">
        <v>2</v>
      </c>
      <c r="K25" s="27">
        <f t="shared" ref="K25:K53" si="5">NORMDIST(I25,$D$14,$D$17,1)-NORMDIST(I24,$D$14,$D$17,1)</f>
        <v>2.0469885170531735E-2</v>
      </c>
      <c r="L25" s="28">
        <f t="shared" si="1"/>
        <v>15.311474107557737</v>
      </c>
      <c r="M25" s="28">
        <f t="shared" ref="M25:M53" si="6">((J25-L25)^2)/L25</f>
        <v>11.57271609979842</v>
      </c>
      <c r="N25" s="5">
        <v>2</v>
      </c>
      <c r="O25" s="23">
        <v>-5.5682005046052967E-2</v>
      </c>
    </row>
    <row r="26" spans="1:15">
      <c r="A26" s="20">
        <f>data!A18</f>
        <v>40344</v>
      </c>
      <c r="B26" s="21">
        <f>data!D18</f>
        <v>9910.9792284866471</v>
      </c>
      <c r="C26" s="21">
        <f>data!E18</f>
        <v>9693.8775510204086</v>
      </c>
      <c r="D26" s="23">
        <f t="shared" si="2"/>
        <v>-1.1904902506318038E-2</v>
      </c>
      <c r="E26" s="23">
        <f t="shared" si="3"/>
        <v>-1.6701849617932751E-2</v>
      </c>
      <c r="F26" s="24">
        <f t="shared" si="0"/>
        <v>4.2289568047540325</v>
      </c>
      <c r="G26" s="24">
        <f t="shared" si="4"/>
        <v>-6.6836797792141134E-2</v>
      </c>
      <c r="H26" s="24">
        <v>-7.0433064761335443E-2</v>
      </c>
      <c r="I26" s="25">
        <v>-0.11315819457647196</v>
      </c>
      <c r="J26" s="26">
        <v>10</v>
      </c>
      <c r="K26" s="27">
        <f t="shared" si="5"/>
        <v>2.7369581047873251E-2</v>
      </c>
      <c r="L26" s="28">
        <f t="shared" si="1"/>
        <v>20.472446623809191</v>
      </c>
      <c r="M26" s="28">
        <f t="shared" si="6"/>
        <v>5.3570606534631402</v>
      </c>
      <c r="N26" s="5">
        <v>3</v>
      </c>
      <c r="O26" s="23">
        <v>-5.5682005046052967E-2</v>
      </c>
    </row>
    <row r="27" spans="1:15">
      <c r="A27" s="20">
        <f>data!A19</f>
        <v>40345</v>
      </c>
      <c r="B27" s="21">
        <f>data!D19</f>
        <v>9821.9584569732942</v>
      </c>
      <c r="C27" s="21">
        <f>data!E19</f>
        <v>9438.775510204081</v>
      </c>
      <c r="D27" s="23">
        <f t="shared" si="2"/>
        <v>-9.0226175996388491E-3</v>
      </c>
      <c r="E27" s="23">
        <f t="shared" si="3"/>
        <v>-2.6668247082161756E-2</v>
      </c>
      <c r="F27" s="24">
        <f t="shared" si="0"/>
        <v>4.2343804986824249</v>
      </c>
      <c r="G27" s="24">
        <f t="shared" si="4"/>
        <v>-6.1413103863748653E-2</v>
      </c>
      <c r="H27" s="24">
        <v>-7.0523071670234264E-2</v>
      </c>
      <c r="I27" s="25">
        <v>-9.6996539136762414E-2</v>
      </c>
      <c r="J27" s="26">
        <v>22</v>
      </c>
      <c r="K27" s="27">
        <f t="shared" si="5"/>
        <v>3.5290266147817245E-2</v>
      </c>
      <c r="L27" s="28">
        <f t="shared" si="1"/>
        <v>26.3971190785673</v>
      </c>
      <c r="M27" s="28">
        <f t="shared" si="6"/>
        <v>0.73245327012973149</v>
      </c>
      <c r="N27" s="5">
        <v>4</v>
      </c>
      <c r="O27" s="23">
        <v>-5.5682005046052967E-2</v>
      </c>
    </row>
    <row r="28" spans="1:15">
      <c r="A28" s="20">
        <f>data!A20</f>
        <v>40346</v>
      </c>
      <c r="B28" s="21">
        <f>data!D20</f>
        <v>9554.8961424332338</v>
      </c>
      <c r="C28" s="21">
        <f>data!E20</f>
        <v>9387.7551020408173</v>
      </c>
      <c r="D28" s="23">
        <f t="shared" si="2"/>
        <v>-2.7566829832654349E-2</v>
      </c>
      <c r="E28" s="23">
        <f t="shared" si="3"/>
        <v>-5.4200674693376527E-3</v>
      </c>
      <c r="F28" s="24">
        <f t="shared" si="0"/>
        <v>4.2097497442102467</v>
      </c>
      <c r="G28" s="24">
        <f t="shared" si="4"/>
        <v>-8.604385833592687E-2</v>
      </c>
      <c r="H28" s="24">
        <v>-7.0561505451833553E-2</v>
      </c>
      <c r="I28" s="25">
        <v>-8.083488369705287E-2</v>
      </c>
      <c r="J28" s="26">
        <v>29</v>
      </c>
      <c r="K28" s="27">
        <f t="shared" si="5"/>
        <v>4.3880927922987895E-2</v>
      </c>
      <c r="L28" s="28">
        <f t="shared" si="1"/>
        <v>32.822934086394945</v>
      </c>
      <c r="M28" s="28">
        <f t="shared" si="6"/>
        <v>0.4452626017665548</v>
      </c>
      <c r="N28" s="5">
        <v>5</v>
      </c>
      <c r="O28" s="23">
        <v>-5.5682005046052967E-2</v>
      </c>
    </row>
    <row r="29" spans="1:15">
      <c r="A29" s="20">
        <f>data!A21</f>
        <v>40347</v>
      </c>
      <c r="B29" s="21">
        <f>data!D21</f>
        <v>9673.5905044510382</v>
      </c>
      <c r="C29" s="21">
        <f>data!E21</f>
        <v>9428.5714285714275</v>
      </c>
      <c r="D29" s="23">
        <f t="shared" si="2"/>
        <v>1.2345835822300089E-2</v>
      </c>
      <c r="E29" s="23">
        <f t="shared" si="3"/>
        <v>4.338401598596775E-3</v>
      </c>
      <c r="F29" s="24">
        <f t="shared" si="0"/>
        <v>4.2197454480259715</v>
      </c>
      <c r="G29" s="24">
        <f t="shared" si="4"/>
        <v>-7.6048154520202083E-2</v>
      </c>
      <c r="H29" s="24">
        <v>-7.0531391244525454E-2</v>
      </c>
      <c r="I29" s="25">
        <v>-6.4673228257343313E-2</v>
      </c>
      <c r="J29" s="26">
        <v>38</v>
      </c>
      <c r="K29" s="27">
        <f t="shared" si="5"/>
        <v>5.2617570879243292E-2</v>
      </c>
      <c r="L29" s="28">
        <f t="shared" si="1"/>
        <v>39.357943017673982</v>
      </c>
      <c r="M29" s="28">
        <f t="shared" si="6"/>
        <v>4.6852276767143396E-2</v>
      </c>
      <c r="N29" s="5">
        <v>6</v>
      </c>
      <c r="O29" s="23">
        <v>-5.5682005046052967E-2</v>
      </c>
    </row>
    <row r="30" spans="1:15">
      <c r="A30" s="20">
        <f>data!A22</f>
        <v>40350</v>
      </c>
      <c r="B30" s="21">
        <f>data!D22</f>
        <v>9703.2640949554898</v>
      </c>
      <c r="C30" s="21">
        <f>data!E22</f>
        <v>9316.3265306122448</v>
      </c>
      <c r="D30" s="23">
        <f t="shared" si="2"/>
        <v>3.0627895305457287E-3</v>
      </c>
      <c r="E30" s="23">
        <f t="shared" si="3"/>
        <v>-1.1976191046715101E-2</v>
      </c>
      <c r="F30" s="24">
        <f t="shared" si="0"/>
        <v>4.2292957950719039</v>
      </c>
      <c r="G30" s="24">
        <f t="shared" si="4"/>
        <v>-6.6497807474269699E-2</v>
      </c>
      <c r="H30" s="24">
        <v>-7.0414047380117237E-2</v>
      </c>
      <c r="I30" s="25">
        <v>-4.8511572817633769E-2</v>
      </c>
      <c r="J30" s="26">
        <v>55</v>
      </c>
      <c r="K30" s="27">
        <f t="shared" si="5"/>
        <v>6.084430592476206E-2</v>
      </c>
      <c r="L30" s="28">
        <f t="shared" si="1"/>
        <v>45.511540831722023</v>
      </c>
      <c r="M30" s="28">
        <f t="shared" si="6"/>
        <v>1.9781984029274162</v>
      </c>
      <c r="N30" s="5">
        <v>7</v>
      </c>
      <c r="O30" s="23">
        <v>-5.5682005046052967E-2</v>
      </c>
    </row>
    <row r="31" spans="1:15">
      <c r="A31" s="20">
        <f>data!A23</f>
        <v>40351</v>
      </c>
      <c r="B31" s="21">
        <f>data!D23</f>
        <v>9732.9376854599395</v>
      </c>
      <c r="C31" s="21">
        <f>data!E23</f>
        <v>9448.9795918367345</v>
      </c>
      <c r="D31" s="23">
        <f t="shared" si="2"/>
        <v>3.0534374868906866E-3</v>
      </c>
      <c r="E31" s="23">
        <f t="shared" si="3"/>
        <v>1.4138354051210555E-2</v>
      </c>
      <c r="F31" s="24">
        <f t="shared" si="0"/>
        <v>4.224690421445783</v>
      </c>
      <c r="G31" s="24">
        <f t="shared" si="4"/>
        <v>-7.11031811003906E-2</v>
      </c>
      <c r="H31" s="24">
        <v>-7.0189027668283832E-2</v>
      </c>
      <c r="I31" s="25">
        <v>-3.2349917377924226E-2</v>
      </c>
      <c r="J31" s="26">
        <v>87</v>
      </c>
      <c r="K31" s="27">
        <f t="shared" si="5"/>
        <v>6.7848971342606479E-2</v>
      </c>
      <c r="L31" s="28">
        <f t="shared" si="1"/>
        <v>50.751030564269648</v>
      </c>
      <c r="M31" s="28">
        <f t="shared" si="6"/>
        <v>25.890859171588975</v>
      </c>
      <c r="N31" s="5">
        <v>8</v>
      </c>
      <c r="O31" s="23">
        <v>-5.5682005046052967E-2</v>
      </c>
    </row>
    <row r="32" spans="1:15">
      <c r="A32" s="20">
        <f>data!A24</f>
        <v>40352</v>
      </c>
      <c r="B32" s="21">
        <f>data!D24</f>
        <v>9703.2640949554898</v>
      </c>
      <c r="C32" s="21">
        <f>data!E24</f>
        <v>9459.1836734693879</v>
      </c>
      <c r="D32" s="23">
        <f t="shared" si="2"/>
        <v>-3.0534374868906866E-3</v>
      </c>
      <c r="E32" s="23">
        <f t="shared" si="3"/>
        <v>1.0793309196763801E-3</v>
      </c>
      <c r="F32" s="24">
        <f t="shared" si="0"/>
        <v>4.2210523054586728</v>
      </c>
      <c r="G32" s="24">
        <f t="shared" si="4"/>
        <v>-7.4741297087500769E-2</v>
      </c>
      <c r="H32" s="24">
        <v>-6.9833987598254599E-2</v>
      </c>
      <c r="I32" s="25">
        <v>-1.6188261938214682E-2</v>
      </c>
      <c r="J32" s="26">
        <v>131</v>
      </c>
      <c r="K32" s="27">
        <f t="shared" si="5"/>
        <v>7.296268256701971E-2</v>
      </c>
      <c r="L32" s="28">
        <f t="shared" si="1"/>
        <v>54.57608656013074</v>
      </c>
      <c r="M32" s="28">
        <f t="shared" si="6"/>
        <v>107.0178335163253</v>
      </c>
      <c r="N32" s="5">
        <v>9</v>
      </c>
      <c r="O32" s="23">
        <v>-5.5682005046052967E-2</v>
      </c>
    </row>
    <row r="33" spans="1:15">
      <c r="A33" s="20">
        <f>data!A25</f>
        <v>40353</v>
      </c>
      <c r="B33" s="21">
        <f>data!D25</f>
        <v>9643.9169139465866</v>
      </c>
      <c r="C33" s="21">
        <f>data!E25</f>
        <v>9336.7346938775499</v>
      </c>
      <c r="D33" s="23">
        <f t="shared" si="2"/>
        <v>-6.1349885675170412E-3</v>
      </c>
      <c r="E33" s="23">
        <f t="shared" si="3"/>
        <v>-1.3029500290334894E-2</v>
      </c>
      <c r="F33" s="24">
        <f t="shared" si="0"/>
        <v>4.2219754568457182</v>
      </c>
      <c r="G33" s="24">
        <f t="shared" si="4"/>
        <v>-7.3818145700455418E-2</v>
      </c>
      <c r="H33" s="24">
        <v>-6.9324669870124839E-2</v>
      </c>
      <c r="I33" s="25">
        <v>-2.660649850513841E-5</v>
      </c>
      <c r="J33" s="26">
        <v>136</v>
      </c>
      <c r="K33" s="27">
        <f t="shared" si="5"/>
        <v>7.5664563299820076E-2</v>
      </c>
      <c r="L33" s="28">
        <f t="shared" si="1"/>
        <v>56.597093348265417</v>
      </c>
      <c r="M33" s="28">
        <f t="shared" si="6"/>
        <v>111.39832828424404</v>
      </c>
      <c r="N33" s="5">
        <v>10</v>
      </c>
      <c r="O33" s="23">
        <v>-5.5682005046052967E-2</v>
      </c>
    </row>
    <row r="34" spans="1:15">
      <c r="A34" s="20">
        <f>data!A26</f>
        <v>40354</v>
      </c>
      <c r="B34" s="21">
        <f>data!D26</f>
        <v>9643.9169139465866</v>
      </c>
      <c r="C34" s="21">
        <f>data!E26</f>
        <v>9265.3061224489793</v>
      </c>
      <c r="D34" s="23">
        <f t="shared" si="2"/>
        <v>0</v>
      </c>
      <c r="E34" s="23">
        <f t="shared" si="3"/>
        <v>-7.6796866742263603E-3</v>
      </c>
      <c r="F34" s="24">
        <f t="shared" si="0"/>
        <v>4.2261355782737127</v>
      </c>
      <c r="G34" s="24">
        <f t="shared" si="4"/>
        <v>-6.9658024272460928E-2</v>
      </c>
      <c r="H34" s="24">
        <v>-6.8635356566768335E-2</v>
      </c>
      <c r="I34" s="25">
        <v>1.6135048941204405E-2</v>
      </c>
      <c r="J34" s="26">
        <v>87</v>
      </c>
      <c r="K34" s="27">
        <f t="shared" si="5"/>
        <v>7.5669085383207657E-2</v>
      </c>
      <c r="L34" s="28">
        <f t="shared" si="1"/>
        <v>56.600475866639329</v>
      </c>
      <c r="M34" s="28">
        <f t="shared" si="6"/>
        <v>16.327266747936768</v>
      </c>
      <c r="N34" s="5">
        <v>11</v>
      </c>
      <c r="O34" s="23">
        <v>-5.5682005046052967E-2</v>
      </c>
    </row>
    <row r="35" spans="1:15">
      <c r="A35" s="20">
        <f>data!A27</f>
        <v>40357</v>
      </c>
      <c r="B35" s="21">
        <f>data!D27</f>
        <v>9762.6112759643911</v>
      </c>
      <c r="C35" s="21">
        <f>data!E27</f>
        <v>9244.8979591836742</v>
      </c>
      <c r="D35" s="23">
        <f t="shared" si="2"/>
        <v>1.2232568435635471E-2</v>
      </c>
      <c r="E35" s="23">
        <f t="shared" si="3"/>
        <v>-2.2050725583149244E-3</v>
      </c>
      <c r="F35" s="24">
        <f t="shared" si="0"/>
        <v>4.2395626446087116</v>
      </c>
      <c r="G35" s="24">
        <f t="shared" si="4"/>
        <v>-5.6230957937462023E-2</v>
      </c>
      <c r="H35" s="24">
        <v>-6.7740176050019002E-2</v>
      </c>
      <c r="I35" s="25">
        <v>3.2296704380913976E-2</v>
      </c>
      <c r="J35" s="26">
        <v>35</v>
      </c>
      <c r="K35" s="27">
        <f t="shared" si="5"/>
        <v>7.2975765168069029E-2</v>
      </c>
      <c r="L35" s="28">
        <f t="shared" si="1"/>
        <v>54.585872345715636</v>
      </c>
      <c r="M35" s="28">
        <f t="shared" si="6"/>
        <v>7.0275765332305289</v>
      </c>
      <c r="N35" s="5">
        <v>12</v>
      </c>
      <c r="O35" s="23">
        <v>-5.5682005046052967E-2</v>
      </c>
    </row>
    <row r="36" spans="1:15">
      <c r="A36" s="20">
        <f>data!A28</f>
        <v>40358</v>
      </c>
      <c r="B36" s="21">
        <f>data!D28</f>
        <v>9614.2433234421369</v>
      </c>
      <c r="C36" s="21">
        <f>data!E28</f>
        <v>9255.1020408163258</v>
      </c>
      <c r="D36" s="23">
        <f t="shared" si="2"/>
        <v>-1.5314234973041962E-2</v>
      </c>
      <c r="E36" s="23">
        <f t="shared" si="3"/>
        <v>1.1031440721573915E-3</v>
      </c>
      <c r="F36" s="24">
        <f t="shared" si="0"/>
        <v>4.2236508314417378</v>
      </c>
      <c r="G36" s="24">
        <f t="shared" si="4"/>
        <v>-7.2142771104435788E-2</v>
      </c>
      <c r="H36" s="24">
        <v>-6.6615483654183877E-2</v>
      </c>
      <c r="I36" s="25">
        <v>4.845835982062352E-2</v>
      </c>
      <c r="J36" s="26">
        <v>9</v>
      </c>
      <c r="K36" s="27">
        <f t="shared" si="5"/>
        <v>6.7869248701804996E-2</v>
      </c>
      <c r="L36" s="28">
        <f t="shared" si="1"/>
        <v>50.766198028950136</v>
      </c>
      <c r="M36" s="28">
        <f t="shared" si="6"/>
        <v>34.361747885841304</v>
      </c>
      <c r="N36" s="5">
        <v>13</v>
      </c>
      <c r="O36" s="23">
        <v>-5.5682005046052967E-2</v>
      </c>
    </row>
    <row r="37" spans="1:15">
      <c r="A37" s="20">
        <f>data!A29</f>
        <v>40359</v>
      </c>
      <c r="B37" s="21">
        <f>data!D29</f>
        <v>9525.222551928784</v>
      </c>
      <c r="C37" s="21">
        <f>data!E29</f>
        <v>9214.2857142857138</v>
      </c>
      <c r="D37" s="23">
        <f t="shared" si="2"/>
        <v>-9.3023926623132525E-3</v>
      </c>
      <c r="E37" s="23">
        <f t="shared" si="3"/>
        <v>-4.4198966981507937E-3</v>
      </c>
      <c r="F37" s="24">
        <f t="shared" si="0"/>
        <v>4.2167427170545011</v>
      </c>
      <c r="G37" s="24">
        <f t="shared" si="4"/>
        <v>-7.9050885491672496E-2</v>
      </c>
      <c r="H37" s="24">
        <v>-6.5243146807285837E-2</v>
      </c>
      <c r="I37" s="25">
        <v>6.4620015260333064E-2</v>
      </c>
      <c r="J37" s="26">
        <v>4</v>
      </c>
      <c r="K37" s="27">
        <f t="shared" si="5"/>
        <v>6.0869764977144025E-2</v>
      </c>
      <c r="L37" s="28">
        <f t="shared" si="1"/>
        <v>45.530584202903732</v>
      </c>
      <c r="M37" s="28">
        <f t="shared" si="6"/>
        <v>37.881996342240605</v>
      </c>
      <c r="N37" s="5">
        <v>14</v>
      </c>
      <c r="O37" s="23">
        <v>-5.5682005046052967E-2</v>
      </c>
    </row>
    <row r="38" spans="1:15">
      <c r="A38" s="20">
        <f>data!A30</f>
        <v>40360</v>
      </c>
      <c r="B38" s="21">
        <f>data!D30</f>
        <v>9554.8961424332338</v>
      </c>
      <c r="C38" s="21">
        <f>data!E30</f>
        <v>9091.8367346938776</v>
      </c>
      <c r="D38" s="23">
        <f t="shared" si="2"/>
        <v>3.1104224143909676E-3</v>
      </c>
      <c r="E38" s="23">
        <f t="shared" si="3"/>
        <v>-1.3378125946175601E-2</v>
      </c>
      <c r="F38" s="24">
        <f t="shared" si="0"/>
        <v>4.2271001315371848</v>
      </c>
      <c r="G38" s="24">
        <f t="shared" si="4"/>
        <v>-6.8693471008988816E-2</v>
      </c>
      <c r="H38" s="24">
        <v>-6.3614082031283756E-2</v>
      </c>
      <c r="I38" s="25">
        <v>8.0781670700042607E-2</v>
      </c>
      <c r="J38" s="26">
        <v>10</v>
      </c>
      <c r="K38" s="27">
        <f t="shared" si="5"/>
        <v>5.2645879828311815E-2</v>
      </c>
      <c r="L38" s="28">
        <f t="shared" si="1"/>
        <v>39.379118111577235</v>
      </c>
      <c r="M38" s="28">
        <f t="shared" si="6"/>
        <v>21.918535061359069</v>
      </c>
      <c r="N38" s="5">
        <v>15</v>
      </c>
      <c r="O38" s="23">
        <v>-5.5682005046052967E-2</v>
      </c>
    </row>
    <row r="39" spans="1:15">
      <c r="A39" s="20">
        <f>data!A31</f>
        <v>40361</v>
      </c>
      <c r="B39" s="21">
        <f>data!D31</f>
        <v>9554.8961424332338</v>
      </c>
      <c r="C39" s="21">
        <f>data!E31</f>
        <v>9000</v>
      </c>
      <c r="D39" s="23">
        <f t="shared" si="2"/>
        <v>0</v>
      </c>
      <c r="E39" s="23">
        <f t="shared" si="3"/>
        <v>-1.0152371464018373E-2</v>
      </c>
      <c r="F39" s="24">
        <f t="shared" si="0"/>
        <v>4.2325997176354262</v>
      </c>
      <c r="G39" s="24">
        <f t="shared" si="4"/>
        <v>-6.31938849107474E-2</v>
      </c>
      <c r="H39" s="24">
        <v>-6.1731036260980102E-2</v>
      </c>
      <c r="I39" s="25">
        <v>9.6943326139752151E-2</v>
      </c>
      <c r="J39" s="26">
        <v>3</v>
      </c>
      <c r="K39" s="27">
        <f t="shared" si="5"/>
        <v>4.3909784524279849E-2</v>
      </c>
      <c r="L39" s="28">
        <f t="shared" si="1"/>
        <v>32.844518824161327</v>
      </c>
      <c r="M39" s="28">
        <f t="shared" si="6"/>
        <v>27.118537148137481</v>
      </c>
      <c r="N39" s="5">
        <v>16</v>
      </c>
      <c r="O39" s="23">
        <v>-5.5682005046052967E-2</v>
      </c>
    </row>
    <row r="40" spans="1:15">
      <c r="A40" s="20">
        <f>data!A32</f>
        <v>40364</v>
      </c>
      <c r="B40" s="21">
        <f>data!D32</f>
        <v>9643.9169139465866</v>
      </c>
      <c r="C40" s="21">
        <f>data!E32</f>
        <v>9255.1020408163258</v>
      </c>
      <c r="D40" s="23">
        <f t="shared" si="2"/>
        <v>9.273636785328776E-3</v>
      </c>
      <c r="E40" s="23">
        <f t="shared" si="3"/>
        <v>2.7950394108344767E-2</v>
      </c>
      <c r="F40" s="24">
        <f t="shared" si="0"/>
        <v>4.2267324979791443</v>
      </c>
      <c r="G40" s="24">
        <f t="shared" si="4"/>
        <v>-6.9061104567029297E-2</v>
      </c>
      <c r="H40" s="24">
        <v>-5.9609589825372761E-2</v>
      </c>
      <c r="I40" s="25">
        <v>0.11310498157946169</v>
      </c>
      <c r="J40" s="26">
        <v>1</v>
      </c>
      <c r="K40" s="27">
        <f t="shared" si="5"/>
        <v>3.5317694598923643E-2</v>
      </c>
      <c r="L40" s="28">
        <f t="shared" si="1"/>
        <v>26.417635559994885</v>
      </c>
      <c r="M40" s="28">
        <f t="shared" si="6"/>
        <v>24.455489061218678</v>
      </c>
      <c r="N40" s="5">
        <v>17</v>
      </c>
      <c r="O40" s="23">
        <v>-5.5682005046052967E-2</v>
      </c>
    </row>
    <row r="41" spans="1:15">
      <c r="A41" s="20">
        <f>data!A33</f>
        <v>40365</v>
      </c>
      <c r="B41" s="21">
        <f>data!D33</f>
        <v>9465.8753709198809</v>
      </c>
      <c r="C41" s="21">
        <f>data!E33</f>
        <v>8989.7959183673465</v>
      </c>
      <c r="D41" s="23">
        <f t="shared" si="2"/>
        <v>-1.8634079544892046E-2</v>
      </c>
      <c r="E41" s="23">
        <f t="shared" si="3"/>
        <v>-2.9084824178957192E-2</v>
      </c>
      <c r="F41" s="24">
        <f t="shared" si="0"/>
        <v>4.2238538008383806</v>
      </c>
      <c r="G41" s="24">
        <f t="shared" si="4"/>
        <v>-7.1939801707793016E-2</v>
      </c>
      <c r="H41" s="24">
        <v>-5.7276764367170947E-2</v>
      </c>
      <c r="I41" s="25">
        <v>0.12926663701917124</v>
      </c>
      <c r="J41" s="26">
        <v>3</v>
      </c>
      <c r="K41" s="27">
        <f t="shared" si="5"/>
        <v>2.7394127502363141E-2</v>
      </c>
      <c r="L41" s="28">
        <f t="shared" si="1"/>
        <v>20.49080737176763</v>
      </c>
      <c r="M41" s="28">
        <f t="shared" si="6"/>
        <v>14.930028718038262</v>
      </c>
      <c r="N41" s="5">
        <v>18</v>
      </c>
      <c r="O41" s="23">
        <v>-5.5682005046052967E-2</v>
      </c>
    </row>
    <row r="42" spans="1:15">
      <c r="A42" s="20">
        <f>data!A34</f>
        <v>40366</v>
      </c>
      <c r="B42" s="21">
        <f>data!D34</f>
        <v>9584.5697329376853</v>
      </c>
      <c r="C42" s="21">
        <f>data!E34</f>
        <v>8846.9387755102034</v>
      </c>
      <c r="D42" s="23">
        <f t="shared" si="2"/>
        <v>1.2461220437812059E-2</v>
      </c>
      <c r="E42" s="23">
        <f t="shared" si="3"/>
        <v>-1.6018649155636666E-2</v>
      </c>
      <c r="F42" s="24">
        <f t="shared" si="0"/>
        <v>4.2449923968550083</v>
      </c>
      <c r="G42" s="24">
        <f t="shared" si="4"/>
        <v>-5.0801205691165308E-2</v>
      </c>
      <c r="H42" s="24">
        <v>-5.476733755507153E-2</v>
      </c>
      <c r="I42" s="25">
        <v>0.14542829245888078</v>
      </c>
      <c r="J42" s="26">
        <v>10</v>
      </c>
      <c r="K42" s="27">
        <f t="shared" si="5"/>
        <v>2.0490692680595335E-2</v>
      </c>
      <c r="L42" s="28">
        <f t="shared" si="1"/>
        <v>15.327038125085311</v>
      </c>
      <c r="M42" s="28">
        <f t="shared" si="6"/>
        <v>1.8514559012982474</v>
      </c>
      <c r="N42" s="5">
        <v>19</v>
      </c>
      <c r="O42" s="23">
        <v>-5.5682005046052967E-2</v>
      </c>
    </row>
    <row r="43" spans="1:15">
      <c r="A43" s="20">
        <f>data!A35</f>
        <v>40367</v>
      </c>
      <c r="B43" s="21">
        <f>data!D35</f>
        <v>9643.9169139465866</v>
      </c>
      <c r="C43" s="21">
        <f>data!E35</f>
        <v>8795.9183673469379</v>
      </c>
      <c r="D43" s="23">
        <f t="shared" si="2"/>
        <v>6.1728591070799865E-3</v>
      </c>
      <c r="E43" s="23">
        <f t="shared" si="3"/>
        <v>-5.7837061168495296E-3</v>
      </c>
      <c r="F43" s="24">
        <f t="shared" si="0"/>
        <v>4.2542983160426093</v>
      </c>
      <c r="G43" s="24">
        <f t="shared" si="4"/>
        <v>-4.1495286503564266E-2</v>
      </c>
      <c r="H43" s="24">
        <v>-5.2118734103520588E-2</v>
      </c>
      <c r="I43" s="25">
        <v>0.16158994789859032</v>
      </c>
      <c r="J43" s="26">
        <v>9</v>
      </c>
      <c r="K43" s="27">
        <f t="shared" si="5"/>
        <v>1.4780522860708967E-2</v>
      </c>
      <c r="L43" s="28">
        <f t="shared" si="1"/>
        <v>11.055831099810307</v>
      </c>
      <c r="M43" s="28">
        <f t="shared" si="6"/>
        <v>0.38228166410933806</v>
      </c>
      <c r="N43" s="5">
        <v>20</v>
      </c>
      <c r="O43" s="23">
        <v>-5.5682005046052967E-2</v>
      </c>
    </row>
    <row r="44" spans="1:15">
      <c r="A44" s="20">
        <f>data!A36</f>
        <v>40368</v>
      </c>
      <c r="B44" s="21">
        <f>data!D36</f>
        <v>9732.9376854599395</v>
      </c>
      <c r="C44" s="21">
        <f>data!E36</f>
        <v>8938.775510204081</v>
      </c>
      <c r="D44" s="23">
        <f t="shared" si="2"/>
        <v>9.1884260544077279E-3</v>
      </c>
      <c r="E44" s="23">
        <f t="shared" si="3"/>
        <v>1.6110820272698945E-2</v>
      </c>
      <c r="F44" s="24">
        <f t="shared" si="0"/>
        <v>4.254759437002142</v>
      </c>
      <c r="G44" s="24">
        <f t="shared" si="4"/>
        <v>-4.1034165544031609E-2</v>
      </c>
      <c r="H44" s="24">
        <v>-4.936587109243834E-2</v>
      </c>
      <c r="I44" s="25">
        <v>0.17775160333829987</v>
      </c>
      <c r="J44" s="26">
        <v>18</v>
      </c>
      <c r="K44" s="27">
        <f t="shared" si="5"/>
        <v>1.0281509691833723E-2</v>
      </c>
      <c r="L44" s="28">
        <f t="shared" si="1"/>
        <v>7.6905692494916256</v>
      </c>
      <c r="M44" s="28">
        <f t="shared" si="6"/>
        <v>13.820090418736356</v>
      </c>
      <c r="N44" s="5">
        <v>21</v>
      </c>
      <c r="O44" s="23">
        <v>-5.5682005046052967E-2</v>
      </c>
    </row>
    <row r="45" spans="1:15">
      <c r="A45" s="20">
        <f>data!A37</f>
        <v>40371</v>
      </c>
      <c r="B45" s="21">
        <f>data!D37</f>
        <v>9703.2640949554898</v>
      </c>
      <c r="C45" s="21">
        <f>data!E37</f>
        <v>8938.775510204081</v>
      </c>
      <c r="D45" s="23">
        <f t="shared" si="2"/>
        <v>-3.0534374868906866E-3</v>
      </c>
      <c r="E45" s="23">
        <f t="shared" si="3"/>
        <v>0</v>
      </c>
      <c r="F45" s="24">
        <f t="shared" si="0"/>
        <v>4.2517059995152513</v>
      </c>
      <c r="G45" s="24">
        <f t="shared" si="4"/>
        <v>-4.4087603030922295E-2</v>
      </c>
      <c r="H45" s="24">
        <v>-4.6537367744379228E-2</v>
      </c>
      <c r="I45" s="25">
        <v>0.19391325877800941</v>
      </c>
      <c r="J45" s="26">
        <v>4</v>
      </c>
      <c r="K45" s="27">
        <f t="shared" si="5"/>
        <v>6.8969623044894401E-3</v>
      </c>
      <c r="L45" s="28">
        <f t="shared" si="1"/>
        <v>5.1589278037581012</v>
      </c>
      <c r="M45" s="28">
        <f t="shared" si="6"/>
        <v>0.26034744144803962</v>
      </c>
      <c r="N45" s="5">
        <v>22</v>
      </c>
      <c r="O45" s="23">
        <v>-5.5682005046052967E-2</v>
      </c>
    </row>
    <row r="46" spans="1:15">
      <c r="A46" s="20">
        <f>data!A38</f>
        <v>40372</v>
      </c>
      <c r="B46" s="21">
        <f>data!D38</f>
        <v>9703.2640949554898</v>
      </c>
      <c r="C46" s="21">
        <f>data!E38</f>
        <v>8959.1836734693879</v>
      </c>
      <c r="D46" s="23">
        <f t="shared" si="2"/>
        <v>0</v>
      </c>
      <c r="E46" s="23">
        <f t="shared" si="3"/>
        <v>2.2805026987242627E-3</v>
      </c>
      <c r="F46" s="24">
        <f t="shared" si="0"/>
        <v>4.2504706407635195</v>
      </c>
      <c r="G46" s="24">
        <f t="shared" si="4"/>
        <v>-4.5322961782654048E-2</v>
      </c>
      <c r="H46" s="24">
        <v>-4.36540597484203E-2</v>
      </c>
      <c r="I46" s="25">
        <v>0.21007491421771896</v>
      </c>
      <c r="J46" s="26">
        <v>10</v>
      </c>
      <c r="K46" s="27">
        <f t="shared" si="5"/>
        <v>4.4616204076229904E-3</v>
      </c>
      <c r="L46" s="28">
        <f t="shared" si="1"/>
        <v>3.3372920649019968</v>
      </c>
      <c r="M46" s="28">
        <f t="shared" si="6"/>
        <v>13.301705743791864</v>
      </c>
      <c r="N46" s="5">
        <v>23</v>
      </c>
      <c r="O46" s="23">
        <v>-5.5682005046052967E-2</v>
      </c>
    </row>
    <row r="47" spans="1:15">
      <c r="A47" s="20">
        <f>data!A39</f>
        <v>40373</v>
      </c>
      <c r="B47" s="21">
        <f>data!D39</f>
        <v>9465.8753709198809</v>
      </c>
      <c r="C47" s="21">
        <f>data!E39</f>
        <v>8663.2653061224482</v>
      </c>
      <c r="D47" s="23">
        <f t="shared" si="2"/>
        <v>-2.4769068112409087E-2</v>
      </c>
      <c r="E47" s="23">
        <f t="shared" si="3"/>
        <v>-3.3587407323768304E-2</v>
      </c>
      <c r="F47" s="24">
        <f t="shared" si="0"/>
        <v>4.2438960249569995</v>
      </c>
      <c r="G47" s="24">
        <f t="shared" si="4"/>
        <v>-5.1897577589174126E-2</v>
      </c>
      <c r="H47" s="24">
        <v>-4.0729968531156353E-2</v>
      </c>
      <c r="I47" s="25">
        <v>0.22623656965742855</v>
      </c>
      <c r="J47" s="26">
        <v>2</v>
      </c>
      <c r="K47" s="27">
        <f t="shared" si="5"/>
        <v>2.7833069956477718E-3</v>
      </c>
      <c r="L47" s="28">
        <f t="shared" si="1"/>
        <v>2.0819136327445333</v>
      </c>
      <c r="M47" s="28">
        <f t="shared" si="6"/>
        <v>3.2229210298992421E-3</v>
      </c>
      <c r="N47" s="5">
        <v>24</v>
      </c>
      <c r="O47" s="23">
        <v>-5.5682005046052967E-2</v>
      </c>
    </row>
    <row r="48" spans="1:15">
      <c r="A48" s="20">
        <f>data!A40</f>
        <v>40374</v>
      </c>
      <c r="B48" s="21">
        <f>data!D40</f>
        <v>9406.5281899109796</v>
      </c>
      <c r="C48" s="21">
        <f>data!E40</f>
        <v>8397.9591836734689</v>
      </c>
      <c r="D48" s="23">
        <f t="shared" si="2"/>
        <v>-6.2893289075631742E-3</v>
      </c>
      <c r="E48" s="23">
        <f t="shared" si="3"/>
        <v>-3.1102985634278824E-2</v>
      </c>
      <c r="F48" s="24">
        <f t="shared" si="0"/>
        <v>4.2544553257527822</v>
      </c>
      <c r="G48" s="24">
        <f t="shared" si="4"/>
        <v>-4.1338276793391415E-2</v>
      </c>
      <c r="H48" s="24">
        <v>-3.7775081112173994E-2</v>
      </c>
      <c r="I48" s="25">
        <v>0.2423982250971381</v>
      </c>
      <c r="J48" s="26">
        <v>1</v>
      </c>
      <c r="K48" s="27">
        <f t="shared" si="5"/>
        <v>1.6744155593919618E-3</v>
      </c>
      <c r="L48" s="28">
        <f t="shared" si="1"/>
        <v>1.2524628384251875</v>
      </c>
      <c r="M48" s="28">
        <f t="shared" si="6"/>
        <v>5.0889721299710637E-2</v>
      </c>
      <c r="N48" s="5">
        <v>25</v>
      </c>
      <c r="O48" s="23">
        <v>-5.5682005046052967E-2</v>
      </c>
    </row>
    <row r="49" spans="1:15">
      <c r="A49" s="20">
        <f>data!A41</f>
        <v>40375</v>
      </c>
      <c r="B49" s="21">
        <f>data!D41</f>
        <v>9495.5489614243324</v>
      </c>
      <c r="C49" s="21">
        <f>data!E41</f>
        <v>8530.6122448979586</v>
      </c>
      <c r="D49" s="23">
        <f t="shared" si="2"/>
        <v>9.4192219164916935E-3</v>
      </c>
      <c r="E49" s="23">
        <f t="shared" si="3"/>
        <v>1.5672412407631953E-2</v>
      </c>
      <c r="F49" s="24">
        <f t="shared" si="0"/>
        <v>4.2553847301218779</v>
      </c>
      <c r="G49" s="24">
        <f t="shared" si="4"/>
        <v>-4.0408872424295694E-2</v>
      </c>
      <c r="H49" s="24">
        <v>-3.4798805664370436E-2</v>
      </c>
      <c r="I49" s="25">
        <v>0.25855988053684764</v>
      </c>
      <c r="J49" s="26">
        <v>6</v>
      </c>
      <c r="K49" s="27">
        <f t="shared" si="5"/>
        <v>9.7140190430455853E-4</v>
      </c>
      <c r="L49" s="28">
        <f t="shared" si="1"/>
        <v>0.72660862441980978</v>
      </c>
      <c r="M49" s="28">
        <f t="shared" si="6"/>
        <v>38.27185043701963</v>
      </c>
      <c r="N49" s="5">
        <v>26</v>
      </c>
      <c r="O49" s="23">
        <v>-5.5682005046052967E-2</v>
      </c>
    </row>
    <row r="50" spans="1:15">
      <c r="A50" s="20">
        <f>data!A42</f>
        <v>40378</v>
      </c>
      <c r="B50" s="21">
        <f>data!D42</f>
        <v>9554.8961424332338</v>
      </c>
      <c r="C50" s="21">
        <f>data!E42</f>
        <v>8387.7551020408155</v>
      </c>
      <c r="D50" s="23">
        <f t="shared" si="2"/>
        <v>6.2305497506347507E-3</v>
      </c>
      <c r="E50" s="23">
        <f t="shared" si="3"/>
        <v>-1.6888218028521251E-2</v>
      </c>
      <c r="F50" s="24">
        <f t="shared" si="0"/>
        <v>4.2707637048905385</v>
      </c>
      <c r="G50" s="24">
        <f t="shared" si="4"/>
        <v>-2.5029897655635125E-2</v>
      </c>
      <c r="H50" s="24">
        <v>-3.1812952032070574E-2</v>
      </c>
      <c r="I50" s="25">
        <v>0.27472153597655719</v>
      </c>
      <c r="J50" s="26">
        <v>4</v>
      </c>
      <c r="K50" s="27">
        <f t="shared" si="5"/>
        <v>5.4346066621258071E-4</v>
      </c>
      <c r="L50" s="28">
        <f t="shared" si="1"/>
        <v>0.40650857832701037</v>
      </c>
      <c r="M50" s="28">
        <f t="shared" si="6"/>
        <v>31.766071581519071</v>
      </c>
      <c r="N50" s="5">
        <v>27</v>
      </c>
      <c r="O50" s="23">
        <v>-5.5682005046052967E-2</v>
      </c>
    </row>
    <row r="51" spans="1:15">
      <c r="A51" s="20">
        <f>data!A43</f>
        <v>40379</v>
      </c>
      <c r="B51" s="21">
        <f>data!D43</f>
        <v>9614.2433234421369</v>
      </c>
      <c r="C51" s="21">
        <f>data!E43</f>
        <v>8469.3877551020414</v>
      </c>
      <c r="D51" s="23">
        <f t="shared" si="2"/>
        <v>6.1919702479222849E-3</v>
      </c>
      <c r="E51" s="23">
        <f t="shared" si="3"/>
        <v>9.6853057344645777E-3</v>
      </c>
      <c r="F51" s="24">
        <f t="shared" si="0"/>
        <v>4.2717091006840828</v>
      </c>
      <c r="G51" s="24">
        <f t="shared" si="4"/>
        <v>-2.4084501862090768E-2</v>
      </c>
      <c r="H51" s="24">
        <v>-2.8833509124162493E-2</v>
      </c>
      <c r="I51" s="25">
        <v>0.29088319141626673</v>
      </c>
      <c r="J51" s="26">
        <v>9</v>
      </c>
      <c r="K51" s="27">
        <f t="shared" si="5"/>
        <v>2.9320451337622178E-4</v>
      </c>
      <c r="L51" s="28">
        <f t="shared" si="1"/>
        <v>0.21931697600541389</v>
      </c>
      <c r="M51" s="28">
        <f t="shared" si="6"/>
        <v>351.5477724166845</v>
      </c>
      <c r="N51" s="5">
        <v>28</v>
      </c>
      <c r="O51" s="23">
        <v>-5.5682005046052967E-2</v>
      </c>
    </row>
    <row r="52" spans="1:15">
      <c r="A52" s="20">
        <f>data!A44</f>
        <v>40380</v>
      </c>
      <c r="B52" s="21">
        <f>data!D44</f>
        <v>9584.5697329376853</v>
      </c>
      <c r="C52" s="21">
        <f>data!E44</f>
        <v>8530.6122448979586</v>
      </c>
      <c r="D52" s="23">
        <f t="shared" si="2"/>
        <v>-3.0911925696734954E-3</v>
      </c>
      <c r="E52" s="23">
        <f t="shared" si="3"/>
        <v>7.2029122940566737E-3</v>
      </c>
      <c r="F52" s="24">
        <f t="shared" si="0"/>
        <v>4.2647160575507614</v>
      </c>
      <c r="G52" s="24">
        <f t="shared" si="4"/>
        <v>-3.1077544995412154E-2</v>
      </c>
      <c r="H52" s="24">
        <v>-2.5881137067036902E-2</v>
      </c>
      <c r="I52" s="25">
        <v>0.30704484685597627</v>
      </c>
      <c r="J52" s="26">
        <v>8</v>
      </c>
      <c r="K52" s="27">
        <f t="shared" si="5"/>
        <v>1.5254797576114143E-4</v>
      </c>
      <c r="L52" s="28">
        <f t="shared" si="1"/>
        <v>0.11410588586933379</v>
      </c>
      <c r="M52" s="28">
        <f t="shared" si="6"/>
        <v>544.99665381410148</v>
      </c>
      <c r="N52" s="5">
        <v>29</v>
      </c>
      <c r="O52" s="23">
        <v>-5.5682005046052967E-2</v>
      </c>
    </row>
    <row r="53" spans="1:15">
      <c r="A53" s="20">
        <f>data!A45</f>
        <v>40381</v>
      </c>
      <c r="B53" s="21">
        <f>data!D45</f>
        <v>9614.2433234421369</v>
      </c>
      <c r="C53" s="21">
        <f>data!E45</f>
        <v>8408.1632653061224</v>
      </c>
      <c r="D53" s="23">
        <f t="shared" si="2"/>
        <v>3.0911925696734954E-3</v>
      </c>
      <c r="E53" s="23">
        <f t="shared" si="3"/>
        <v>-1.4458083175229675E-2</v>
      </c>
      <c r="F53" s="24">
        <f t="shared" si="0"/>
        <v>4.2756392599636044</v>
      </c>
      <c r="G53" s="24">
        <f t="shared" si="4"/>
        <v>-2.0154342582569207E-2</v>
      </c>
      <c r="H53" s="24">
        <v>-2.298087118243514E-2</v>
      </c>
      <c r="I53" s="25">
        <v>0.32320650229568582</v>
      </c>
      <c r="J53" s="26">
        <v>1</v>
      </c>
      <c r="K53" s="27">
        <f t="shared" si="5"/>
        <v>7.653769875692884E-5</v>
      </c>
      <c r="L53" s="28">
        <f t="shared" si="1"/>
        <v>5.7250198670182773E-2</v>
      </c>
      <c r="M53" s="28">
        <f t="shared" si="6"/>
        <v>15.524438491954188</v>
      </c>
      <c r="N53" s="5">
        <v>30</v>
      </c>
      <c r="O53" s="23">
        <v>-5.5682005046052967E-2</v>
      </c>
    </row>
    <row r="54" spans="1:15">
      <c r="A54" s="20">
        <f>data!A46</f>
        <v>40382</v>
      </c>
      <c r="B54" s="21">
        <f>data!D46</f>
        <v>9792.2848664688427</v>
      </c>
      <c r="C54" s="21">
        <f>data!E46</f>
        <v>8581.6326530612241</v>
      </c>
      <c r="D54" s="23">
        <f t="shared" si="2"/>
        <v>1.8349138668195764E-2</v>
      </c>
      <c r="E54" s="23">
        <f t="shared" si="3"/>
        <v>2.0421130063477122E-2</v>
      </c>
      <c r="F54" s="24">
        <f t="shared" si="0"/>
        <v>4.2829261789912456</v>
      </c>
      <c r="G54" s="24">
        <f t="shared" si="4"/>
        <v>-1.2867423554927981E-2</v>
      </c>
      <c r="H54" s="24">
        <v>-2.0161810325065418E-2</v>
      </c>
      <c r="I54" s="25"/>
      <c r="J54" s="26">
        <f>SUM(J24:J53)</f>
        <v>748</v>
      </c>
      <c r="K54" s="29">
        <f t="shared" ref="K54:L54" si="7">SUM(K24:K53)</f>
        <v>0.99993220925565796</v>
      </c>
      <c r="L54" s="28">
        <f t="shared" si="7"/>
        <v>747.94929252323232</v>
      </c>
      <c r="M54" s="28">
        <f>SUM(M24:M53)</f>
        <v>1484.8444202799437</v>
      </c>
      <c r="N54" s="5">
        <v>31</v>
      </c>
      <c r="O54" s="23">
        <v>-5.5682005046052967E-2</v>
      </c>
    </row>
    <row r="55" spans="1:15">
      <c r="A55" s="20">
        <f>data!A47</f>
        <v>40385</v>
      </c>
      <c r="B55" s="21">
        <f>data!D47</f>
        <v>9762.6112759643911</v>
      </c>
      <c r="C55" s="21">
        <f>data!E47</f>
        <v>8591.8367346938776</v>
      </c>
      <c r="D55" s="23">
        <f t="shared" si="2"/>
        <v>-3.0349036951538011E-3</v>
      </c>
      <c r="E55" s="23">
        <f t="shared" si="3"/>
        <v>1.1883542693773563E-3</v>
      </c>
      <c r="F55" s="24">
        <f t="shared" si="0"/>
        <v>4.2792475383482449</v>
      </c>
      <c r="G55" s="24">
        <f t="shared" si="4"/>
        <v>-1.65460641979287E-2</v>
      </c>
      <c r="H55" s="24">
        <v>-1.7457443072569429E-2</v>
      </c>
      <c r="I55" s="24"/>
      <c r="N55" s="5">
        <v>32</v>
      </c>
      <c r="O55" s="23">
        <v>-5.5682005046052967E-2</v>
      </c>
    </row>
    <row r="56" spans="1:15">
      <c r="A56" s="20">
        <f>data!A48</f>
        <v>40386</v>
      </c>
      <c r="B56" s="21">
        <f>data!D48</f>
        <v>9792.2848664688427</v>
      </c>
      <c r="C56" s="21">
        <f>data!E48</f>
        <v>8653.0612244897966</v>
      </c>
      <c r="D56" s="23">
        <f t="shared" si="2"/>
        <v>3.0349036951538011E-3</v>
      </c>
      <c r="E56" s="23">
        <f t="shared" si="3"/>
        <v>7.1006215495774683E-3</v>
      </c>
      <c r="F56" s="24">
        <f t="shared" si="0"/>
        <v>4.2784360028443089</v>
      </c>
      <c r="G56" s="24">
        <f t="shared" si="4"/>
        <v>-1.7357599701864679E-2</v>
      </c>
      <c r="H56" s="24">
        <v>-1.4906828821312628E-2</v>
      </c>
      <c r="I56" s="24"/>
      <c r="N56" s="5">
        <v>33</v>
      </c>
      <c r="O56" s="23">
        <v>-5.5682005046052967E-2</v>
      </c>
    </row>
    <row r="57" spans="1:15">
      <c r="A57" s="20">
        <f>data!A49</f>
        <v>40387</v>
      </c>
      <c r="B57" s="21">
        <f>data!D49</f>
        <v>9851.6320474777458</v>
      </c>
      <c r="C57" s="21">
        <f>data!E49</f>
        <v>8642.8571428571431</v>
      </c>
      <c r="D57" s="23">
        <f t="shared" si="2"/>
        <v>6.0423144559624831E-3</v>
      </c>
      <c r="E57" s="23">
        <f t="shared" si="3"/>
        <v>-1.1799411398492055E-3</v>
      </c>
      <c r="F57" s="24">
        <f t="shared" si="0"/>
        <v>4.285117496817338</v>
      </c>
      <c r="G57" s="24">
        <f t="shared" si="4"/>
        <v>-1.0676105728835594E-2</v>
      </c>
      <c r="H57" s="24">
        <v>-1.255629284243173E-2</v>
      </c>
      <c r="I57" s="24"/>
      <c r="N57" s="5">
        <v>34</v>
      </c>
      <c r="O57" s="23">
        <v>-5.5682005046052967E-2</v>
      </c>
    </row>
    <row r="58" spans="1:15">
      <c r="A58" s="20">
        <f>data!A50</f>
        <v>40388</v>
      </c>
      <c r="B58" s="21">
        <f>data!D50</f>
        <v>9910.9792284866471</v>
      </c>
      <c r="C58" s="21">
        <f>data!E50</f>
        <v>8673.4693877551017</v>
      </c>
      <c r="D58" s="23">
        <f t="shared" si="2"/>
        <v>6.0060240602126669E-3</v>
      </c>
      <c r="E58" s="23">
        <f t="shared" si="3"/>
        <v>3.5356548323086656E-3</v>
      </c>
      <c r="F58" s="24">
        <f t="shared" si="0"/>
        <v>4.2892082404691401</v>
      </c>
      <c r="G58" s="24">
        <f t="shared" si="4"/>
        <v>-6.5853620770335297E-3</v>
      </c>
      <c r="H58" s="24">
        <v>-1.0460839856440331E-2</v>
      </c>
      <c r="I58" s="24"/>
      <c r="N58" s="5">
        <v>35</v>
      </c>
      <c r="O58" s="23">
        <v>-5.5682005046052967E-2</v>
      </c>
    </row>
    <row r="59" spans="1:15">
      <c r="A59" s="20">
        <f>data!A51</f>
        <v>40389</v>
      </c>
      <c r="B59" s="21">
        <f>data!D51</f>
        <v>9881.3056379821955</v>
      </c>
      <c r="C59" s="21">
        <f>data!E51</f>
        <v>8734.6938775510207</v>
      </c>
      <c r="D59" s="23">
        <f t="shared" si="2"/>
        <v>-2.9985029962578125E-3</v>
      </c>
      <c r="E59" s="23">
        <f t="shared" si="3"/>
        <v>7.0340266573793997E-3</v>
      </c>
      <c r="F59" s="24">
        <f t="shared" si="0"/>
        <v>4.2823993730317582</v>
      </c>
      <c r="G59" s="24">
        <f t="shared" si="4"/>
        <v>-1.3394229514415379E-2</v>
      </c>
      <c r="H59" s="24">
        <v>-8.6843067992614601E-3</v>
      </c>
      <c r="I59" s="24"/>
      <c r="N59" s="5">
        <v>36</v>
      </c>
      <c r="O59" s="23">
        <v>-5.5682005046052967E-2</v>
      </c>
    </row>
    <row r="60" spans="1:15">
      <c r="A60" s="20">
        <f>data!A52</f>
        <v>40392</v>
      </c>
      <c r="B60" s="21">
        <f>data!D52</f>
        <v>10029.673590504452</v>
      </c>
      <c r="C60" s="21">
        <f>data!E52</f>
        <v>8765.3061224489793</v>
      </c>
      <c r="D60" s="23">
        <f t="shared" si="2"/>
        <v>1.4903405502575851E-2</v>
      </c>
      <c r="E60" s="23">
        <f t="shared" si="3"/>
        <v>3.4985458425129679E-3</v>
      </c>
      <c r="F60" s="24">
        <f t="shared" si="0"/>
        <v>4.295407600235575</v>
      </c>
      <c r="G60" s="24">
        <f t="shared" si="4"/>
        <v>-3.860023105985988E-4</v>
      </c>
      <c r="H60" s="24">
        <v>-7.2974206225995932E-3</v>
      </c>
      <c r="I60" s="24"/>
      <c r="N60" s="5">
        <v>37</v>
      </c>
      <c r="O60" s="23">
        <v>-5.5682005046052967E-2</v>
      </c>
    </row>
    <row r="61" spans="1:15">
      <c r="A61" s="20">
        <f>data!A53</f>
        <v>40393</v>
      </c>
      <c r="B61" s="21">
        <f>data!D53</f>
        <v>10029.673590504452</v>
      </c>
      <c r="C61" s="21">
        <f>data!E53</f>
        <v>8704.0816326530621</v>
      </c>
      <c r="D61" s="23">
        <f t="shared" si="2"/>
        <v>0</v>
      </c>
      <c r="E61" s="23">
        <f t="shared" si="3"/>
        <v>-7.0093744925756596E-3</v>
      </c>
      <c r="F61" s="24">
        <f t="shared" si="0"/>
        <v>4.2992046104861714</v>
      </c>
      <c r="G61" s="24">
        <f t="shared" si="4"/>
        <v>3.4110079399978233E-3</v>
      </c>
      <c r="H61" s="24">
        <v>-6.3733494778930875E-3</v>
      </c>
      <c r="I61" s="24"/>
      <c r="N61" s="5">
        <v>38</v>
      </c>
      <c r="O61" s="23">
        <v>-5.5682005046052967E-2</v>
      </c>
    </row>
    <row r="62" spans="1:15">
      <c r="A62" s="20">
        <f>data!A54</f>
        <v>40394</v>
      </c>
      <c r="B62" s="21">
        <f>data!D54</f>
        <v>10029.673590504452</v>
      </c>
      <c r="C62" s="21">
        <f>data!E54</f>
        <v>8632.6530612244896</v>
      </c>
      <c r="D62" s="23">
        <f t="shared" si="2"/>
        <v>0</v>
      </c>
      <c r="E62" s="23">
        <f t="shared" si="3"/>
        <v>-8.2401878854554411E-3</v>
      </c>
      <c r="F62" s="24">
        <f t="shared" si="0"/>
        <v>4.3036683579861865</v>
      </c>
      <c r="G62" s="24">
        <f t="shared" si="4"/>
        <v>7.874755440012926E-3</v>
      </c>
      <c r="H62" s="24">
        <v>-5.9809110101398371E-3</v>
      </c>
      <c r="I62" s="24"/>
      <c r="N62" s="5">
        <v>39</v>
      </c>
      <c r="O62" s="23">
        <v>-5.5682005046052967E-2</v>
      </c>
    </row>
    <row r="63" spans="1:15">
      <c r="A63" s="20">
        <f>data!A55</f>
        <v>40395</v>
      </c>
      <c r="B63" s="21">
        <f>data!D55</f>
        <v>10000</v>
      </c>
      <c r="C63" s="21">
        <f>data!E55</f>
        <v>8622.4489795918362</v>
      </c>
      <c r="D63" s="23">
        <f t="shared" si="2"/>
        <v>-2.9629651306564142E-3</v>
      </c>
      <c r="E63" s="23">
        <f t="shared" si="3"/>
        <v>-1.1827322490507441E-3</v>
      </c>
      <c r="F63" s="24">
        <f t="shared" si="0"/>
        <v>4.3013460843292295</v>
      </c>
      <c r="G63" s="24">
        <f t="shared" si="4"/>
        <v>5.5524817830558959E-3</v>
      </c>
      <c r="H63" s="24">
        <v>-6.1761841296279407E-3</v>
      </c>
      <c r="I63" s="24"/>
      <c r="N63" s="5">
        <v>40</v>
      </c>
      <c r="O63" s="23">
        <v>-5.5682005046052967E-2</v>
      </c>
    </row>
    <row r="64" spans="1:15">
      <c r="A64" s="20">
        <f>data!A56</f>
        <v>40396</v>
      </c>
      <c r="B64" s="21">
        <f>data!D56</f>
        <v>10000</v>
      </c>
      <c r="C64" s="21">
        <f>data!E56</f>
        <v>8704.0816326530621</v>
      </c>
      <c r="D64" s="23">
        <f t="shared" si="2"/>
        <v>0</v>
      </c>
      <c r="E64" s="23">
        <f t="shared" si="3"/>
        <v>9.4229201345061853E-3</v>
      </c>
      <c r="F64" s="24">
        <f t="shared" si="0"/>
        <v>4.296241645355515</v>
      </c>
      <c r="G64" s="24">
        <f t="shared" si="4"/>
        <v>4.4804280934140905E-4</v>
      </c>
      <c r="H64" s="24">
        <v>-6.993734436297216E-3</v>
      </c>
      <c r="I64" s="24"/>
      <c r="N64" s="5">
        <v>41</v>
      </c>
      <c r="O64" s="23">
        <v>-5.5682005046052967E-2</v>
      </c>
    </row>
    <row r="65" spans="1:15">
      <c r="A65" s="20">
        <f>data!A57</f>
        <v>40399</v>
      </c>
      <c r="B65" s="21">
        <f>data!D57</f>
        <v>9970.3264094955484</v>
      </c>
      <c r="C65" s="21">
        <f>data!E57</f>
        <v>8693.8775510204086</v>
      </c>
      <c r="D65" s="23">
        <f t="shared" si="2"/>
        <v>-2.9717703891591896E-3</v>
      </c>
      <c r="E65" s="23">
        <f t="shared" si="3"/>
        <v>-1.1730206623639106E-3</v>
      </c>
      <c r="F65" s="24">
        <f t="shared" si="0"/>
        <v>4.2939053056290879</v>
      </c>
      <c r="G65" s="24">
        <f t="shared" si="4"/>
        <v>-1.8882969170856967E-3</v>
      </c>
      <c r="H65" s="24">
        <v>-8.4389188124342433E-3</v>
      </c>
      <c r="I65" s="24"/>
      <c r="N65" s="5">
        <v>42</v>
      </c>
      <c r="O65" s="23">
        <v>-5.5682005046052967E-2</v>
      </c>
    </row>
    <row r="66" spans="1:15">
      <c r="A66" s="20">
        <f>data!A58</f>
        <v>40400</v>
      </c>
      <c r="B66" s="21">
        <f>data!D58</f>
        <v>10029.673590504452</v>
      </c>
      <c r="C66" s="21">
        <f>data!E58</f>
        <v>8704.0816326530621</v>
      </c>
      <c r="D66" s="23">
        <f t="shared" si="2"/>
        <v>5.9347355198156038E-3</v>
      </c>
      <c r="E66" s="23">
        <f t="shared" si="3"/>
        <v>1.1730206623639106E-3</v>
      </c>
      <c r="F66" s="24">
        <f t="shared" si="0"/>
        <v>4.2992046104861714</v>
      </c>
      <c r="G66" s="24">
        <f t="shared" si="4"/>
        <v>3.4110079399978233E-3</v>
      </c>
      <c r="H66" s="24">
        <v>-1.0482726562466772E-2</v>
      </c>
      <c r="I66" s="24"/>
      <c r="N66" s="5">
        <v>43</v>
      </c>
      <c r="O66" s="23">
        <v>-5.5682005046052967E-2</v>
      </c>
    </row>
    <row r="67" spans="1:15">
      <c r="A67" s="20">
        <f>data!A59</f>
        <v>40401</v>
      </c>
      <c r="B67" s="21">
        <f>data!D59</f>
        <v>9970.3264094955484</v>
      </c>
      <c r="C67" s="21">
        <f>data!E59</f>
        <v>8622.4489795918362</v>
      </c>
      <c r="D67" s="23">
        <f t="shared" si="2"/>
        <v>-5.9347355198156038E-3</v>
      </c>
      <c r="E67" s="23">
        <f t="shared" si="3"/>
        <v>-9.4229201345061853E-3</v>
      </c>
      <c r="F67" s="24">
        <f t="shared" si="0"/>
        <v>4.2983743139400703</v>
      </c>
      <c r="G67" s="24">
        <f t="shared" si="4"/>
        <v>2.5807113938967063E-3</v>
      </c>
      <c r="H67" s="24">
        <v>-1.3060318516055981E-2</v>
      </c>
      <c r="I67" s="24"/>
      <c r="N67" s="5">
        <v>44</v>
      </c>
      <c r="O67" s="23">
        <v>-5.5682005046052967E-2</v>
      </c>
    </row>
    <row r="68" spans="1:15">
      <c r="A68" s="20">
        <f>data!A60</f>
        <v>40402</v>
      </c>
      <c r="B68" s="21">
        <f>data!D60</f>
        <v>9821.9584569732942</v>
      </c>
      <c r="C68" s="21">
        <f>data!E60</f>
        <v>8520.4081632653069</v>
      </c>
      <c r="D68" s="23">
        <f t="shared" si="2"/>
        <v>-1.4992784586141283E-2</v>
      </c>
      <c r="E68" s="23">
        <f t="shared" si="3"/>
        <v>-1.1904902506318038E-2</v>
      </c>
      <c r="F68" s="24">
        <f t="shared" si="0"/>
        <v>4.2898304695406333</v>
      </c>
      <c r="G68" s="24">
        <f t="shared" si="4"/>
        <v>-5.9631330055402998E-3</v>
      </c>
      <c r="H68" s="24">
        <v>-1.6073856674944119E-2</v>
      </c>
      <c r="I68" s="24"/>
      <c r="N68" s="5">
        <v>45</v>
      </c>
      <c r="O68" s="23">
        <v>-5.5682005046052967E-2</v>
      </c>
    </row>
    <row r="69" spans="1:15">
      <c r="A69" s="20">
        <f>data!A61</f>
        <v>40403</v>
      </c>
      <c r="B69" s="21">
        <f>data!D61</f>
        <v>9792.2848664688427</v>
      </c>
      <c r="C69" s="21">
        <f>data!E61</f>
        <v>8591.8367346938776</v>
      </c>
      <c r="D69" s="23">
        <f t="shared" si="2"/>
        <v>-3.0257209165363008E-3</v>
      </c>
      <c r="E69" s="23">
        <f t="shared" si="3"/>
        <v>8.3482893914705869E-3</v>
      </c>
      <c r="F69" s="24">
        <f t="shared" si="0"/>
        <v>4.2822824420433987</v>
      </c>
      <c r="G69" s="24">
        <f t="shared" si="4"/>
        <v>-1.3511160502774899E-2</v>
      </c>
      <c r="H69" s="24">
        <v>-1.9399450235796246E-2</v>
      </c>
      <c r="I69" s="24"/>
      <c r="N69" s="5">
        <v>46</v>
      </c>
      <c r="O69" s="23">
        <v>-5.5682005046052967E-2</v>
      </c>
    </row>
    <row r="70" spans="1:15">
      <c r="A70" s="20">
        <f>data!A62</f>
        <v>40406</v>
      </c>
      <c r="B70" s="21">
        <f>data!D62</f>
        <v>9792.2848664688427</v>
      </c>
      <c r="C70" s="21">
        <f>data!E62</f>
        <v>8857.1428571428569</v>
      </c>
      <c r="D70" s="23">
        <f t="shared" si="2"/>
        <v>0</v>
      </c>
      <c r="E70" s="23">
        <f t="shared" si="3"/>
        <v>3.0411700418024878E-2</v>
      </c>
      <c r="F70" s="24">
        <f t="shared" si="0"/>
        <v>4.2658082847063072</v>
      </c>
      <c r="G70" s="24">
        <f t="shared" si="4"/>
        <v>-2.9985317839866354E-2</v>
      </c>
      <c r="H70" s="24">
        <v>-2.2897228535061234E-2</v>
      </c>
      <c r="I70" s="24"/>
      <c r="N70" s="5">
        <v>47</v>
      </c>
      <c r="O70" s="23">
        <v>-5.5682005046052967E-2</v>
      </c>
    </row>
    <row r="71" spans="1:15">
      <c r="A71" s="20">
        <f>data!A63</f>
        <v>40407</v>
      </c>
      <c r="B71" s="21">
        <f>data!D63</f>
        <v>9792.2848664688427</v>
      </c>
      <c r="C71" s="21">
        <f>data!E63</f>
        <v>8928.5714285714294</v>
      </c>
      <c r="D71" s="23">
        <f t="shared" si="2"/>
        <v>0</v>
      </c>
      <c r="E71" s="23">
        <f t="shared" si="3"/>
        <v>8.0321716972644452E-3</v>
      </c>
      <c r="F71" s="24">
        <f t="shared" si="0"/>
        <v>4.2614572205277046</v>
      </c>
      <c r="G71" s="24">
        <f t="shared" si="4"/>
        <v>-3.4336382018469003E-2</v>
      </c>
      <c r="H71" s="24">
        <v>-2.6422895006043362E-2</v>
      </c>
      <c r="I71" s="24"/>
      <c r="N71" s="5">
        <v>48</v>
      </c>
      <c r="O71" s="23">
        <v>-5.5682005046052967E-2</v>
      </c>
    </row>
    <row r="72" spans="1:15">
      <c r="A72" s="20">
        <f>data!A64</f>
        <v>40408</v>
      </c>
      <c r="B72" s="21">
        <f>data!D64</f>
        <v>9732.9376854599395</v>
      </c>
      <c r="C72" s="21">
        <f>data!E64</f>
        <v>8969.3877551020414</v>
      </c>
      <c r="D72" s="23">
        <f t="shared" si="2"/>
        <v>-6.0790460763815446E-3</v>
      </c>
      <c r="E72" s="23">
        <f t="shared" si="3"/>
        <v>4.5610113275618147E-3</v>
      </c>
      <c r="F72" s="24">
        <f t="shared" si="0"/>
        <v>4.2529074537354905</v>
      </c>
      <c r="G72" s="24">
        <f t="shared" si="4"/>
        <v>-4.2886148810683089E-2</v>
      </c>
      <c r="H72" s="24">
        <v>-2.9838825665994023E-2</v>
      </c>
      <c r="I72" s="24"/>
      <c r="N72" s="5">
        <v>49</v>
      </c>
      <c r="O72" s="23">
        <v>-5.5682005046052967E-2</v>
      </c>
    </row>
    <row r="73" spans="1:15">
      <c r="A73" s="20">
        <f>data!A65</f>
        <v>40409</v>
      </c>
      <c r="B73" s="21">
        <f>data!D65</f>
        <v>9762.6112759643911</v>
      </c>
      <c r="C73" s="21">
        <f>data!E65</f>
        <v>9020.4081632653069</v>
      </c>
      <c r="D73" s="23">
        <f t="shared" si="2"/>
        <v>3.0441423812277435E-3</v>
      </c>
      <c r="E73" s="23">
        <f t="shared" si="3"/>
        <v>5.6721649524664741E-3</v>
      </c>
      <c r="F73" s="24">
        <f t="shared" si="0"/>
        <v>4.2528789583955637</v>
      </c>
      <c r="G73" s="24">
        <f t="shared" si="4"/>
        <v>-4.291464415060986E-2</v>
      </c>
      <c r="H73" s="24">
        <v>-3.302297373808942E-2</v>
      </c>
      <c r="I73" s="24"/>
      <c r="N73" s="5">
        <v>50</v>
      </c>
      <c r="O73" s="23">
        <v>-5.5682005046052967E-2</v>
      </c>
    </row>
    <row r="74" spans="1:15">
      <c r="A74" s="20">
        <f>data!A66</f>
        <v>40410</v>
      </c>
      <c r="B74" s="21">
        <f>data!D66</f>
        <v>9792.2848664688427</v>
      </c>
      <c r="C74" s="21">
        <f>data!E66</f>
        <v>9071.4285714285706</v>
      </c>
      <c r="D74" s="23">
        <f t="shared" si="2"/>
        <v>3.0349036951538011E-3</v>
      </c>
      <c r="E74" s="23">
        <f t="shared" si="3"/>
        <v>5.6401728762605075E-3</v>
      </c>
      <c r="F74" s="24">
        <f t="shared" si="0"/>
        <v>4.2528585546236997</v>
      </c>
      <c r="G74" s="24">
        <f t="shared" si="4"/>
        <v>-4.2935047922473935E-2</v>
      </c>
      <c r="H74" s="24">
        <v>-3.587449766667726E-2</v>
      </c>
      <c r="I74" s="24"/>
      <c r="N74" s="5">
        <v>51</v>
      </c>
      <c r="O74" s="23">
        <v>-5.5682005046052967E-2</v>
      </c>
    </row>
    <row r="75" spans="1:15">
      <c r="A75" s="20">
        <f>data!A67</f>
        <v>40413</v>
      </c>
      <c r="B75" s="21">
        <f>data!D67</f>
        <v>9792.2848664688427</v>
      </c>
      <c r="C75" s="21">
        <f>data!E67</f>
        <v>8989.7959183673465</v>
      </c>
      <c r="D75" s="23">
        <f t="shared" si="2"/>
        <v>0</v>
      </c>
      <c r="E75" s="23">
        <f t="shared" si="3"/>
        <v>-9.0396095777247609E-3</v>
      </c>
      <c r="F75" s="24">
        <f t="shared" si="0"/>
        <v>4.2577553525140619</v>
      </c>
      <c r="G75" s="24">
        <f t="shared" si="4"/>
        <v>-3.8038250032111698E-2</v>
      </c>
      <c r="H75" s="24">
        <v>-3.8315945292311075E-2</v>
      </c>
      <c r="I75" s="24"/>
      <c r="N75" s="5">
        <v>52</v>
      </c>
      <c r="O75" s="23">
        <v>-5.5682005046052967E-2</v>
      </c>
    </row>
    <row r="76" spans="1:15">
      <c r="A76" s="20">
        <f>data!A68</f>
        <v>40414</v>
      </c>
      <c r="B76" s="21">
        <f>data!D68</f>
        <v>9703.2640949554898</v>
      </c>
      <c r="C76" s="21">
        <f>data!E68</f>
        <v>8887.7551020408155</v>
      </c>
      <c r="D76" s="23">
        <f t="shared" si="2"/>
        <v>-9.1324835632722312E-3</v>
      </c>
      <c r="E76" s="23">
        <f t="shared" si="3"/>
        <v>-1.1415649083676982E-2</v>
      </c>
      <c r="F76" s="24">
        <f t="shared" si="0"/>
        <v>4.2548067783187138</v>
      </c>
      <c r="G76" s="24">
        <f t="shared" si="4"/>
        <v>-4.0986824227459806E-2</v>
      </c>
      <c r="H76" s="24">
        <v>-4.0292700197924282E-2</v>
      </c>
      <c r="I76" s="24"/>
      <c r="N76" s="5">
        <v>53</v>
      </c>
      <c r="O76" s="23">
        <v>-5.5682005046052967E-2</v>
      </c>
    </row>
    <row r="77" spans="1:15">
      <c r="A77" s="20">
        <f>data!A69</f>
        <v>40415</v>
      </c>
      <c r="B77" s="21">
        <f>data!D69</f>
        <v>9673.5905044510382</v>
      </c>
      <c r="C77" s="21">
        <f>data!E69</f>
        <v>8979.5918367346931</v>
      </c>
      <c r="D77" s="23">
        <f t="shared" si="2"/>
        <v>-3.0627895305457287E-3</v>
      </c>
      <c r="E77" s="23">
        <f t="shared" si="3"/>
        <v>1.0279930619748967E-2</v>
      </c>
      <c r="F77" s="24">
        <f t="shared" si="0"/>
        <v>4.2461753033113192</v>
      </c>
      <c r="G77" s="24">
        <f t="shared" si="4"/>
        <v>-4.9618299234854391E-2</v>
      </c>
      <c r="H77" s="24">
        <v>-4.1770936879123297E-2</v>
      </c>
      <c r="I77" s="24"/>
      <c r="N77" s="5">
        <v>54</v>
      </c>
      <c r="O77" s="23">
        <v>-5.5682005046052967E-2</v>
      </c>
    </row>
    <row r="78" spans="1:15">
      <c r="A78" s="20">
        <f>data!A70</f>
        <v>40416</v>
      </c>
      <c r="B78" s="21">
        <f>data!D70</f>
        <v>9643.9169139465866</v>
      </c>
      <c r="C78" s="21">
        <f>data!E70</f>
        <v>8979.5918367346931</v>
      </c>
      <c r="D78" s="23">
        <f t="shared" si="2"/>
        <v>-3.0721990369713126E-3</v>
      </c>
      <c r="E78" s="23">
        <f t="shared" si="3"/>
        <v>0</v>
      </c>
      <c r="F78" s="24">
        <f t="shared" si="0"/>
        <v>4.2431031042743479</v>
      </c>
      <c r="G78" s="24">
        <f t="shared" si="4"/>
        <v>-5.2690498271825703E-2</v>
      </c>
      <c r="H78" s="24">
        <v>-4.2735378912430198E-2</v>
      </c>
      <c r="I78" s="24"/>
      <c r="N78" s="5">
        <v>55</v>
      </c>
      <c r="O78" s="23">
        <v>-5.5682005046052967E-2</v>
      </c>
    </row>
    <row r="79" spans="1:15">
      <c r="A79" s="20">
        <f>data!A71</f>
        <v>40417</v>
      </c>
      <c r="B79" s="21">
        <f>data!D71</f>
        <v>9614.2433234421369</v>
      </c>
      <c r="C79" s="21">
        <f>data!E71</f>
        <v>8908.1632653061224</v>
      </c>
      <c r="D79" s="23">
        <f t="shared" si="2"/>
        <v>-3.0816665374064911E-3</v>
      </c>
      <c r="E79" s="23">
        <f t="shared" si="3"/>
        <v>-7.9863516326490469E-3</v>
      </c>
      <c r="F79" s="24">
        <f t="shared" si="0"/>
        <v>4.2443476809767837</v>
      </c>
      <c r="G79" s="24">
        <f t="shared" si="4"/>
        <v>-5.1445921569389874E-2</v>
      </c>
      <c r="H79" s="24">
        <v>-4.3187741705315745E-2</v>
      </c>
      <c r="I79" s="24"/>
      <c r="N79" s="5">
        <v>56</v>
      </c>
      <c r="O79" s="23">
        <v>-5.5682005046052967E-2</v>
      </c>
    </row>
    <row r="80" spans="1:15">
      <c r="A80" s="20">
        <f>data!A72</f>
        <v>40420</v>
      </c>
      <c r="B80" s="21">
        <f>data!D72</f>
        <v>9673.5905044510382</v>
      </c>
      <c r="C80" s="21">
        <f>data!E72</f>
        <v>8969.3877551020414</v>
      </c>
      <c r="D80" s="23">
        <f t="shared" si="2"/>
        <v>6.1538655743778037E-3</v>
      </c>
      <c r="E80" s="23">
        <f t="shared" si="3"/>
        <v>6.8493418455748412E-3</v>
      </c>
      <c r="F80" s="24">
        <f t="shared" si="0"/>
        <v>4.2467912267180541</v>
      </c>
      <c r="G80" s="24">
        <f t="shared" si="4"/>
        <v>-4.9002375828119504E-2</v>
      </c>
      <c r="H80" s="24">
        <v>-4.3146074466604387E-2</v>
      </c>
      <c r="I80" s="24"/>
      <c r="N80" s="5">
        <v>57</v>
      </c>
      <c r="O80" s="23">
        <v>-5.5682005046052967E-2</v>
      </c>
    </row>
    <row r="81" spans="1:15">
      <c r="A81" s="20">
        <f>data!A73</f>
        <v>40421</v>
      </c>
      <c r="B81" s="21">
        <f>data!D73</f>
        <v>9584.5697329376853</v>
      </c>
      <c r="C81" s="21">
        <f>data!E73</f>
        <v>8948.9795918367345</v>
      </c>
      <c r="D81" s="23">
        <f t="shared" si="2"/>
        <v>-9.2450581440512991E-3</v>
      </c>
      <c r="E81" s="23">
        <f t="shared" si="3"/>
        <v>-2.2779053129937665E-3</v>
      </c>
      <c r="F81" s="24">
        <f t="shared" si="0"/>
        <v>4.2387801203099933</v>
      </c>
      <c r="G81" s="24">
        <f t="shared" si="4"/>
        <v>-5.7013482236180302E-2</v>
      </c>
      <c r="H81" s="24">
        <v>-4.2644579404543068E-2</v>
      </c>
      <c r="I81" s="24"/>
      <c r="N81" s="5">
        <v>58</v>
      </c>
      <c r="O81" s="23">
        <v>-5.5682005046052967E-2</v>
      </c>
    </row>
    <row r="82" spans="1:15">
      <c r="A82" s="20">
        <f>data!A74</f>
        <v>40422</v>
      </c>
      <c r="B82" s="21">
        <f>data!D74</f>
        <v>9732.9376854599395</v>
      </c>
      <c r="C82" s="21">
        <f>data!E74</f>
        <v>9061.224489795919</v>
      </c>
      <c r="D82" s="23">
        <f t="shared" si="2"/>
        <v>1.5361285161487714E-2</v>
      </c>
      <c r="E82" s="23">
        <f t="shared" si="3"/>
        <v>1.2464750619987086E-2</v>
      </c>
      <c r="F82" s="24">
        <f t="shared" si="0"/>
        <v>4.2473891929986936</v>
      </c>
      <c r="G82" s="24">
        <f t="shared" si="4"/>
        <v>-4.8404409547480043E-2</v>
      </c>
      <c r="H82" s="24">
        <v>-4.1733122221090845E-2</v>
      </c>
      <c r="I82" s="24"/>
      <c r="N82" s="5">
        <v>59</v>
      </c>
      <c r="O82" s="23">
        <v>-5.5682005046052967E-2</v>
      </c>
    </row>
    <row r="83" spans="1:15">
      <c r="A83" s="20">
        <f>data!A75</f>
        <v>40423</v>
      </c>
      <c r="B83" s="21">
        <f>data!D75</f>
        <v>9792.2848664688427</v>
      </c>
      <c r="C83" s="21">
        <f>data!E75</f>
        <v>9061.224489795919</v>
      </c>
      <c r="D83" s="23">
        <f t="shared" si="2"/>
        <v>6.0790460763815446E-3</v>
      </c>
      <c r="E83" s="23">
        <f t="shared" si="3"/>
        <v>0</v>
      </c>
      <c r="F83" s="24">
        <f t="shared" si="0"/>
        <v>4.2534682390750751</v>
      </c>
      <c r="G83" s="24">
        <f t="shared" si="4"/>
        <v>-4.2325363471098498E-2</v>
      </c>
      <c r="H83" s="24">
        <v>-4.0475663542219993E-2</v>
      </c>
      <c r="I83" s="24"/>
      <c r="N83" s="5">
        <v>60</v>
      </c>
      <c r="O83" s="23">
        <v>-5.5682005046052967E-2</v>
      </c>
    </row>
    <row r="84" spans="1:15">
      <c r="A84" s="20">
        <f>data!A76</f>
        <v>40424</v>
      </c>
      <c r="B84" s="21">
        <f>data!D76</f>
        <v>9821.9584569732942</v>
      </c>
      <c r="C84" s="21">
        <f>data!E76</f>
        <v>9010.2040816326535</v>
      </c>
      <c r="D84" s="23">
        <f t="shared" si="2"/>
        <v>3.0257209165363008E-3</v>
      </c>
      <c r="E84" s="23">
        <f t="shared" si="3"/>
        <v>-5.6465423882094967E-3</v>
      </c>
      <c r="F84" s="24">
        <f t="shared" si="0"/>
        <v>4.2595527178524106</v>
      </c>
      <c r="G84" s="24">
        <f t="shared" si="4"/>
        <v>-3.6240884693762965E-2</v>
      </c>
      <c r="H84" s="24">
        <v>-3.8947179756221431E-2</v>
      </c>
      <c r="I84" s="24"/>
      <c r="N84" s="5">
        <v>61</v>
      </c>
      <c r="O84" s="23">
        <v>-5.5682005046052967E-2</v>
      </c>
    </row>
    <row r="85" spans="1:15">
      <c r="A85" s="20">
        <f>data!A77</f>
        <v>40427</v>
      </c>
      <c r="B85" s="21">
        <f>data!D77</f>
        <v>9762.6112759643911</v>
      </c>
      <c r="C85" s="21">
        <f>data!E77</f>
        <v>8989.7959183673465</v>
      </c>
      <c r="D85" s="23">
        <f t="shared" si="2"/>
        <v>-6.0606246116901019E-3</v>
      </c>
      <c r="E85" s="23">
        <f t="shared" si="3"/>
        <v>-2.2675746677816022E-3</v>
      </c>
      <c r="F85" s="24">
        <f t="shared" si="0"/>
        <v>4.2547204488189081</v>
      </c>
      <c r="G85" s="24">
        <f t="shared" si="4"/>
        <v>-4.1073153727265499E-2</v>
      </c>
      <c r="H85" s="24">
        <v>-3.7229127707613809E-2</v>
      </c>
      <c r="I85" s="24"/>
      <c r="N85" s="5">
        <v>62</v>
      </c>
      <c r="O85" s="23">
        <v>-5.5682005046052967E-2</v>
      </c>
    </row>
    <row r="86" spans="1:15">
      <c r="A86" s="20">
        <f>data!A78</f>
        <v>40428</v>
      </c>
      <c r="B86" s="21">
        <f>data!D78</f>
        <v>9703.2640949554898</v>
      </c>
      <c r="C86" s="21">
        <f>data!E78</f>
        <v>8887.7551020408155</v>
      </c>
      <c r="D86" s="23">
        <f t="shared" si="2"/>
        <v>-6.0975798681184301E-3</v>
      </c>
      <c r="E86" s="23">
        <f t="shared" si="3"/>
        <v>-1.1415649083676982E-2</v>
      </c>
      <c r="F86" s="24">
        <f t="shared" si="0"/>
        <v>4.2548067783187138</v>
      </c>
      <c r="G86" s="24">
        <f t="shared" si="4"/>
        <v>-4.0986824227459806E-2</v>
      </c>
      <c r="H86" s="24">
        <v>-3.5403932727238616E-2</v>
      </c>
      <c r="I86" s="24"/>
      <c r="N86" s="5">
        <v>63</v>
      </c>
      <c r="O86" s="23">
        <v>-5.5682005046052967E-2</v>
      </c>
    </row>
    <row r="87" spans="1:15">
      <c r="A87" s="20">
        <f>data!A79</f>
        <v>40429</v>
      </c>
      <c r="B87" s="21">
        <f>data!D79</f>
        <v>9732.9376854599395</v>
      </c>
      <c r="C87" s="21">
        <f>data!E79</f>
        <v>8622.4489795918362</v>
      </c>
      <c r="D87" s="23">
        <f t="shared" si="2"/>
        <v>3.0534374868906866E-3</v>
      </c>
      <c r="E87" s="23">
        <f t="shared" si="3"/>
        <v>-3.0305349495328926E-2</v>
      </c>
      <c r="F87" s="24">
        <f t="shared" si="0"/>
        <v>4.2742767623610112</v>
      </c>
      <c r="G87" s="24">
        <f t="shared" si="4"/>
        <v>-2.1516840185162422E-2</v>
      </c>
      <c r="H87" s="24">
        <v>-3.3549194382516571E-2</v>
      </c>
      <c r="I87" s="24"/>
      <c r="N87" s="5">
        <v>64</v>
      </c>
      <c r="O87" s="23">
        <v>-5.5682005046052967E-2</v>
      </c>
    </row>
    <row r="88" spans="1:15">
      <c r="A88" s="20">
        <f>data!A80</f>
        <v>40430</v>
      </c>
      <c r="B88" s="21">
        <f>data!D80</f>
        <v>9703.2640949554898</v>
      </c>
      <c r="C88" s="21">
        <f>data!E80</f>
        <v>8632.6530612244896</v>
      </c>
      <c r="D88" s="23">
        <f t="shared" si="2"/>
        <v>-3.0534374868906866E-3</v>
      </c>
      <c r="E88" s="23">
        <f t="shared" si="3"/>
        <v>1.1827322490507441E-3</v>
      </c>
      <c r="F88" s="24">
        <f t="shared" ref="F88:F151" si="8">LN(B88)-$D$7*LN(C88)</f>
        <v>4.2705826334004211</v>
      </c>
      <c r="G88" s="24">
        <f t="shared" si="4"/>
        <v>-2.5210969145752493E-2</v>
      </c>
      <c r="H88" s="24">
        <v>-3.1732274324374948E-2</v>
      </c>
      <c r="I88" s="24"/>
      <c r="N88" s="5">
        <v>65</v>
      </c>
      <c r="O88" s="23">
        <v>-5.5682005046052967E-2</v>
      </c>
    </row>
    <row r="89" spans="1:15">
      <c r="A89" s="20">
        <f>data!A81</f>
        <v>40431</v>
      </c>
      <c r="B89" s="21">
        <f>data!D81</f>
        <v>9732.9376854599395</v>
      </c>
      <c r="C89" s="21">
        <f>data!E81</f>
        <v>8755.1020408163258</v>
      </c>
      <c r="D89" s="23">
        <f t="shared" ref="D89:D152" si="9">LN(B89)-LN(B88)</f>
        <v>3.0534374868906866E-3</v>
      </c>
      <c r="E89" s="23">
        <f t="shared" ref="E89:E152" si="10">LN(C89)-LN(C88)</f>
        <v>1.4084739881738528E-2</v>
      </c>
      <c r="F89" s="24">
        <f t="shared" si="8"/>
        <v>4.2660063028153417</v>
      </c>
      <c r="G89" s="24">
        <f t="shared" ref="G89:G152" si="11">F89-$D$9</f>
        <v>-2.978729973083194E-2</v>
      </c>
      <c r="H89" s="24">
        <v>-3.0005735244452242E-2</v>
      </c>
      <c r="I89" s="24"/>
      <c r="N89" s="5">
        <v>66</v>
      </c>
      <c r="O89" s="23">
        <v>-5.5682005046052967E-2</v>
      </c>
    </row>
    <row r="90" spans="1:15">
      <c r="A90" s="20">
        <f>data!A82</f>
        <v>40434</v>
      </c>
      <c r="B90" s="21">
        <f>data!D82</f>
        <v>9732.9376854599395</v>
      </c>
      <c r="C90" s="21">
        <f>data!E82</f>
        <v>8755.1020408163258</v>
      </c>
      <c r="D90" s="23">
        <f t="shared" si="9"/>
        <v>0</v>
      </c>
      <c r="E90" s="23">
        <f t="shared" si="10"/>
        <v>0</v>
      </c>
      <c r="F90" s="24">
        <f t="shared" si="8"/>
        <v>4.2660063028153417</v>
      </c>
      <c r="G90" s="24">
        <f t="shared" si="11"/>
        <v>-2.978729973083194E-2</v>
      </c>
      <c r="H90" s="24">
        <v>-2.8403881521717404E-2</v>
      </c>
      <c r="I90" s="24"/>
      <c r="N90" s="5">
        <v>67</v>
      </c>
      <c r="O90" s="23">
        <v>-5.5682005046052967E-2</v>
      </c>
    </row>
    <row r="91" spans="1:15">
      <c r="A91" s="20">
        <f>data!A83</f>
        <v>40435</v>
      </c>
      <c r="B91" s="21">
        <f>data!D83</f>
        <v>9732.9376854599395</v>
      </c>
      <c r="C91" s="21">
        <f>data!E83</f>
        <v>8714.2857142857138</v>
      </c>
      <c r="D91" s="23">
        <f t="shared" si="9"/>
        <v>0</v>
      </c>
      <c r="E91" s="23">
        <f t="shared" si="10"/>
        <v>-4.6729056993921603E-3</v>
      </c>
      <c r="F91" s="24">
        <f t="shared" si="8"/>
        <v>4.2685376372246324</v>
      </c>
      <c r="G91" s="24">
        <f t="shared" si="11"/>
        <v>-2.7255965321541176E-2</v>
      </c>
      <c r="H91" s="24">
        <v>-2.6940537952351861E-2</v>
      </c>
      <c r="I91" s="24"/>
      <c r="N91" s="5">
        <v>68</v>
      </c>
      <c r="O91" s="23">
        <v>-5.5682005046052967E-2</v>
      </c>
    </row>
    <row r="92" spans="1:15">
      <c r="A92" s="20">
        <f>data!A84</f>
        <v>40436</v>
      </c>
      <c r="B92" s="21">
        <f>data!D84</f>
        <v>9732.9376854599395</v>
      </c>
      <c r="C92" s="21">
        <f>data!E84</f>
        <v>8714.2857142857138</v>
      </c>
      <c r="D92" s="23">
        <f t="shared" si="9"/>
        <v>0</v>
      </c>
      <c r="E92" s="23">
        <f t="shared" si="10"/>
        <v>0</v>
      </c>
      <c r="F92" s="24">
        <f t="shared" si="8"/>
        <v>4.2685376372246324</v>
      </c>
      <c r="G92" s="24">
        <f t="shared" si="11"/>
        <v>-2.7255965321541176E-2</v>
      </c>
      <c r="H92" s="24">
        <v>-2.5608238121884314E-2</v>
      </c>
      <c r="I92" s="24"/>
      <c r="N92" s="5">
        <v>69</v>
      </c>
      <c r="O92" s="23">
        <v>-5.5682005046052967E-2</v>
      </c>
    </row>
    <row r="93" spans="1:15">
      <c r="A93" s="20">
        <f>data!A85</f>
        <v>40437</v>
      </c>
      <c r="B93" s="21">
        <f>data!D85</f>
        <v>9851.6320474777458</v>
      </c>
      <c r="C93" s="21">
        <f>data!E85</f>
        <v>8632.6530612244896</v>
      </c>
      <c r="D93" s="23">
        <f t="shared" si="9"/>
        <v>1.2121360532344028E-2</v>
      </c>
      <c r="E93" s="23">
        <f t="shared" si="10"/>
        <v>-9.411834182346368E-3</v>
      </c>
      <c r="F93" s="24">
        <f t="shared" si="8"/>
        <v>4.2857574314196558</v>
      </c>
      <c r="G93" s="24">
        <f t="shared" si="11"/>
        <v>-1.0036171126517779E-2</v>
      </c>
      <c r="H93" s="24">
        <v>-2.4379116972583555E-2</v>
      </c>
      <c r="I93" s="24"/>
      <c r="N93" s="5">
        <v>70</v>
      </c>
      <c r="O93" s="23">
        <v>-5.5682005046052967E-2</v>
      </c>
    </row>
    <row r="94" spans="1:15">
      <c r="A94" s="20">
        <f>data!A86</f>
        <v>40438</v>
      </c>
      <c r="B94" s="21">
        <f>data!D86</f>
        <v>9851.6320474777458</v>
      </c>
      <c r="C94" s="21">
        <f>data!E86</f>
        <v>8673.4693877551017</v>
      </c>
      <c r="D94" s="23">
        <f t="shared" si="9"/>
        <v>0</v>
      </c>
      <c r="E94" s="23">
        <f t="shared" si="10"/>
        <v>4.7169898781387332E-3</v>
      </c>
      <c r="F94" s="24">
        <f t="shared" si="8"/>
        <v>4.2832022164089274</v>
      </c>
      <c r="G94" s="24">
        <f t="shared" si="11"/>
        <v>-1.2591386137246197E-2</v>
      </c>
      <c r="H94" s="24">
        <v>-2.3207876477333335E-2</v>
      </c>
      <c r="I94" s="24"/>
      <c r="N94" s="5">
        <v>71</v>
      </c>
      <c r="O94" s="23">
        <v>-5.5682005046052967E-2</v>
      </c>
    </row>
    <row r="95" spans="1:15">
      <c r="A95" s="20">
        <f>data!A87</f>
        <v>40441</v>
      </c>
      <c r="B95" s="21">
        <f>data!D87</f>
        <v>9792.2848664688427</v>
      </c>
      <c r="C95" s="21">
        <f>data!E87</f>
        <v>8795.9183673469379</v>
      </c>
      <c r="D95" s="23">
        <f t="shared" si="9"/>
        <v>-6.0423144559624831E-3</v>
      </c>
      <c r="E95" s="23">
        <f t="shared" si="10"/>
        <v>1.4018921179330235E-2</v>
      </c>
      <c r="F95" s="24">
        <f t="shared" si="8"/>
        <v>4.2695657881733986</v>
      </c>
      <c r="G95" s="24">
        <f t="shared" si="11"/>
        <v>-2.6227814372774994E-2</v>
      </c>
      <c r="H95" s="24">
        <v>-2.2037081383876243E-2</v>
      </c>
      <c r="I95" s="24"/>
      <c r="N95" s="5">
        <v>72</v>
      </c>
      <c r="O95" s="23">
        <v>-5.5682005046052967E-2</v>
      </c>
    </row>
    <row r="96" spans="1:15">
      <c r="A96" s="20">
        <f>data!A88</f>
        <v>40445</v>
      </c>
      <c r="B96" s="21">
        <f>data!D88</f>
        <v>9792.2848664688427</v>
      </c>
      <c r="C96" s="21">
        <f>data!E88</f>
        <v>8795.9183673469379</v>
      </c>
      <c r="D96" s="23">
        <f t="shared" si="9"/>
        <v>0</v>
      </c>
      <c r="E96" s="23">
        <f t="shared" si="10"/>
        <v>0</v>
      </c>
      <c r="F96" s="24">
        <f t="shared" si="8"/>
        <v>4.2695657881733986</v>
      </c>
      <c r="G96" s="24">
        <f t="shared" si="11"/>
        <v>-2.6227814372774994E-2</v>
      </c>
      <c r="H96" s="24">
        <v>-2.0804684196727753E-2</v>
      </c>
      <c r="I96" s="24"/>
      <c r="N96" s="5">
        <v>73</v>
      </c>
      <c r="O96" s="23">
        <v>-5.5682005046052967E-2</v>
      </c>
    </row>
    <row r="97" spans="1:15">
      <c r="A97" s="20">
        <f>data!A89</f>
        <v>40448</v>
      </c>
      <c r="B97" s="21">
        <f>data!D89</f>
        <v>9881.3056379821955</v>
      </c>
      <c r="C97" s="21">
        <f>data!E89</f>
        <v>8959.1836734693879</v>
      </c>
      <c r="D97" s="23">
        <f t="shared" si="9"/>
        <v>9.0498355199173375E-3</v>
      </c>
      <c r="E97" s="23">
        <f t="shared" si="10"/>
        <v>1.8391322971423207E-2</v>
      </c>
      <c r="F97" s="24">
        <f t="shared" si="8"/>
        <v>4.2686529598467091</v>
      </c>
      <c r="G97" s="24">
        <f t="shared" si="11"/>
        <v>-2.7140642699464479E-2</v>
      </c>
      <c r="H97" s="24">
        <v>-1.9453137139716654E-2</v>
      </c>
      <c r="I97" s="24"/>
      <c r="N97" s="5">
        <v>74</v>
      </c>
      <c r="O97" s="23">
        <v>-5.5682005046052967E-2</v>
      </c>
    </row>
    <row r="98" spans="1:15">
      <c r="A98" s="20">
        <f>data!A90</f>
        <v>40449</v>
      </c>
      <c r="B98" s="21">
        <f>data!D90</f>
        <v>9970.3264094955484</v>
      </c>
      <c r="C98" s="21">
        <f>data!E90</f>
        <v>9081.6326530612241</v>
      </c>
      <c r="D98" s="23">
        <f t="shared" si="9"/>
        <v>8.9686699827602467E-3</v>
      </c>
      <c r="E98" s="23">
        <f t="shared" si="10"/>
        <v>1.357486909106953E-2</v>
      </c>
      <c r="F98" s="24">
        <f t="shared" si="8"/>
        <v>4.2702680610989239</v>
      </c>
      <c r="G98" s="24">
        <f t="shared" si="11"/>
        <v>-2.5525541447249722E-2</v>
      </c>
      <c r="H98" s="24">
        <v>-1.7938891748785202E-2</v>
      </c>
      <c r="I98" s="24"/>
      <c r="N98" s="5">
        <v>75</v>
      </c>
      <c r="O98" s="23">
        <v>-5.5682005046052967E-2</v>
      </c>
    </row>
    <row r="99" spans="1:15">
      <c r="A99" s="20">
        <f>data!A91</f>
        <v>40450</v>
      </c>
      <c r="B99" s="21">
        <f>data!D91</f>
        <v>10089.020771513353</v>
      </c>
      <c r="C99" s="21">
        <f>data!E91</f>
        <v>9306.1224489795914</v>
      </c>
      <c r="D99" s="23">
        <f t="shared" si="9"/>
        <v>1.1834457647003305E-2</v>
      </c>
      <c r="E99" s="23">
        <f t="shared" si="10"/>
        <v>2.4418527348146313E-2</v>
      </c>
      <c r="F99" s="24">
        <f t="shared" si="8"/>
        <v>4.2688748906967238</v>
      </c>
      <c r="G99" s="24">
        <f t="shared" si="11"/>
        <v>-2.6918711849449828E-2</v>
      </c>
      <c r="H99" s="24">
        <v>-1.624071911723643E-2</v>
      </c>
      <c r="I99" s="24"/>
      <c r="N99" s="5">
        <v>76</v>
      </c>
      <c r="O99" s="23">
        <v>-5.5682005046052967E-2</v>
      </c>
    </row>
    <row r="100" spans="1:15">
      <c r="A100" s="20">
        <f>data!A92</f>
        <v>40451</v>
      </c>
      <c r="B100" s="21">
        <f>data!D92</f>
        <v>10178.041543026706</v>
      </c>
      <c r="C100" s="21">
        <f>data!E92</f>
        <v>9326.5306122448983</v>
      </c>
      <c r="D100" s="23">
        <f t="shared" si="9"/>
        <v>8.7848295557328981E-3</v>
      </c>
      <c r="E100" s="23">
        <f t="shared" si="10"/>
        <v>2.1905813798177576E-3</v>
      </c>
      <c r="F100" s="24">
        <f t="shared" si="8"/>
        <v>4.2764730722908251</v>
      </c>
      <c r="G100" s="24">
        <f t="shared" si="11"/>
        <v>-1.9320530255348523E-2</v>
      </c>
      <c r="H100" s="24">
        <v>-1.4365261446712485E-2</v>
      </c>
      <c r="I100" s="24"/>
      <c r="N100" s="5">
        <v>77</v>
      </c>
      <c r="O100" s="23">
        <v>-5.5682005046052967E-2</v>
      </c>
    </row>
    <row r="101" spans="1:15">
      <c r="A101" s="20">
        <f>data!A93</f>
        <v>40452</v>
      </c>
      <c r="B101" s="21">
        <f>data!D93</f>
        <v>10267.062314540059</v>
      </c>
      <c r="C101" s="21">
        <f>data!E93</f>
        <v>9326.5306122448983</v>
      </c>
      <c r="D101" s="23">
        <f t="shared" si="9"/>
        <v>8.7083278917852169E-3</v>
      </c>
      <c r="E101" s="23">
        <f t="shared" si="10"/>
        <v>0</v>
      </c>
      <c r="F101" s="24">
        <f t="shared" si="8"/>
        <v>4.2851814001826103</v>
      </c>
      <c r="G101" s="24">
        <f t="shared" si="11"/>
        <v>-1.0612202363563306E-2</v>
      </c>
      <c r="H101" s="24">
        <v>-1.2348592822498379E-2</v>
      </c>
      <c r="I101" s="24"/>
      <c r="N101" s="5">
        <v>78</v>
      </c>
      <c r="O101" s="23">
        <v>-5.5682005046052967E-2</v>
      </c>
    </row>
    <row r="102" spans="1:15">
      <c r="A102" s="20">
        <f>data!A94</f>
        <v>40455</v>
      </c>
      <c r="B102" s="21">
        <f>data!D94</f>
        <v>10326.40949554896</v>
      </c>
      <c r="C102" s="21">
        <f>data!E94</f>
        <v>9459.1836734693879</v>
      </c>
      <c r="D102" s="23">
        <f t="shared" si="9"/>
        <v>5.7637047167489186E-3</v>
      </c>
      <c r="E102" s="23">
        <f t="shared" si="10"/>
        <v>1.4122994111705367E-2</v>
      </c>
      <c r="F102" s="24">
        <f t="shared" si="8"/>
        <v>4.283294614335893</v>
      </c>
      <c r="G102" s="24">
        <f t="shared" si="11"/>
        <v>-1.2498988210280615E-2</v>
      </c>
      <c r="H102" s="24">
        <v>-1.0253245981334232E-2</v>
      </c>
      <c r="I102" s="24"/>
      <c r="N102" s="5">
        <v>79</v>
      </c>
      <c r="O102" s="23">
        <v>-5.5682005046052967E-2</v>
      </c>
    </row>
    <row r="103" spans="1:15">
      <c r="A103" s="20">
        <f>data!A95</f>
        <v>40456</v>
      </c>
      <c r="B103" s="21">
        <f>data!D95</f>
        <v>10356.083086053412</v>
      </c>
      <c r="C103" s="21">
        <f>data!E95</f>
        <v>9510.2040816326535</v>
      </c>
      <c r="D103" s="23">
        <f t="shared" si="9"/>
        <v>2.8694424279525066E-3</v>
      </c>
      <c r="E103" s="23">
        <f t="shared" si="10"/>
        <v>5.3792491197359737E-3</v>
      </c>
      <c r="F103" s="24">
        <f t="shared" si="8"/>
        <v>4.28325009289021</v>
      </c>
      <c r="G103" s="24">
        <f t="shared" si="11"/>
        <v>-1.2543509655963625E-2</v>
      </c>
      <c r="H103" s="24">
        <v>-8.1609897034900739E-3</v>
      </c>
      <c r="I103" s="24"/>
      <c r="N103" s="5">
        <v>80</v>
      </c>
      <c r="O103" s="23">
        <v>-5.5682005046052967E-2</v>
      </c>
    </row>
    <row r="104" spans="1:15">
      <c r="A104" s="20">
        <f>data!A96</f>
        <v>40457</v>
      </c>
      <c r="B104" s="21">
        <f>data!D96</f>
        <v>10504.451038575668</v>
      </c>
      <c r="C104" s="21">
        <f>data!E96</f>
        <v>9489.7959183673483</v>
      </c>
      <c r="D104" s="23">
        <f t="shared" si="9"/>
        <v>1.4224990931348103E-2</v>
      </c>
      <c r="E104" s="23">
        <f t="shared" si="10"/>
        <v>-2.1482285382887767E-3</v>
      </c>
      <c r="F104" s="24">
        <f t="shared" si="8"/>
        <v>4.2986387890550493</v>
      </c>
      <c r="G104" s="24">
        <f t="shared" si="11"/>
        <v>2.8451865088756634E-3</v>
      </c>
      <c r="H104" s="24">
        <v>-6.1624320613976758E-3</v>
      </c>
      <c r="I104" s="24"/>
      <c r="N104" s="5">
        <v>81</v>
      </c>
      <c r="O104" s="23">
        <v>-5.5682005046052967E-2</v>
      </c>
    </row>
    <row r="105" spans="1:15">
      <c r="A105" s="20">
        <f>data!A97</f>
        <v>40458</v>
      </c>
      <c r="B105" s="21">
        <f>data!D97</f>
        <v>10445.103857566766</v>
      </c>
      <c r="C105" s="21">
        <f>data!E97</f>
        <v>9489.7959183673483</v>
      </c>
      <c r="D105" s="23">
        <f t="shared" si="9"/>
        <v>-5.6657375356774509E-3</v>
      </c>
      <c r="E105" s="23">
        <f t="shared" si="10"/>
        <v>0</v>
      </c>
      <c r="F105" s="24">
        <f t="shared" si="8"/>
        <v>4.2929730515193718</v>
      </c>
      <c r="G105" s="24">
        <f t="shared" si="11"/>
        <v>-2.8205510268017875E-3</v>
      </c>
      <c r="H105" s="24">
        <v>-4.345120228247846E-3</v>
      </c>
      <c r="I105" s="24"/>
      <c r="N105" s="5">
        <v>82</v>
      </c>
      <c r="O105" s="23">
        <v>-5.5682005046052967E-2</v>
      </c>
    </row>
    <row r="106" spans="1:15">
      <c r="A106" s="20">
        <f>data!A98</f>
        <v>40459</v>
      </c>
      <c r="B106" s="21">
        <f>data!D98</f>
        <v>10534.124629080119</v>
      </c>
      <c r="C106" s="21">
        <f>data!E98</f>
        <v>9387.7551020408173</v>
      </c>
      <c r="D106" s="23">
        <f t="shared" si="9"/>
        <v>8.4866138773183053E-3</v>
      </c>
      <c r="E106" s="23">
        <f t="shared" si="10"/>
        <v>-1.0810916104215806E-2</v>
      </c>
      <c r="F106" s="24">
        <f t="shared" si="8"/>
        <v>4.3073159881412542</v>
      </c>
      <c r="G106" s="24">
        <f t="shared" si="11"/>
        <v>1.1522385595080564E-2</v>
      </c>
      <c r="H106" s="24">
        <v>-2.7821035579434763E-3</v>
      </c>
      <c r="I106" s="24"/>
      <c r="N106" s="5">
        <v>83</v>
      </c>
      <c r="O106" s="23">
        <v>-5.5682005046052967E-2</v>
      </c>
    </row>
    <row r="107" spans="1:15">
      <c r="A107" s="20">
        <f>data!A99</f>
        <v>40462</v>
      </c>
      <c r="B107" s="21">
        <f>data!D99</f>
        <v>10534.124629080119</v>
      </c>
      <c r="C107" s="21">
        <f>data!E99</f>
        <v>9397.9591836734708</v>
      </c>
      <c r="D107" s="23">
        <f t="shared" si="9"/>
        <v>0</v>
      </c>
      <c r="E107" s="23">
        <f t="shared" si="10"/>
        <v>1.0863662122204687E-3</v>
      </c>
      <c r="F107" s="24">
        <f t="shared" si="8"/>
        <v>4.3067274985908561</v>
      </c>
      <c r="G107" s="24">
        <f t="shared" si="11"/>
        <v>1.0933896044682534E-2</v>
      </c>
      <c r="H107" s="24">
        <v>-1.5228732772552592E-3</v>
      </c>
      <c r="I107" s="24"/>
      <c r="N107" s="5">
        <v>84</v>
      </c>
      <c r="O107" s="23">
        <v>-5.5682005046052967E-2</v>
      </c>
    </row>
    <row r="108" spans="1:15">
      <c r="A108" s="20">
        <f>data!A100</f>
        <v>40463</v>
      </c>
      <c r="B108" s="21">
        <f>data!D100</f>
        <v>10356.083086053412</v>
      </c>
      <c r="C108" s="21">
        <f>data!E100</f>
        <v>9275.5102040816328</v>
      </c>
      <c r="D108" s="23">
        <f t="shared" si="9"/>
        <v>-1.7045867272988957E-2</v>
      </c>
      <c r="E108" s="23">
        <f t="shared" si="10"/>
        <v>-1.3114942077828928E-2</v>
      </c>
      <c r="F108" s="24">
        <f t="shared" si="8"/>
        <v>4.2967860554798571</v>
      </c>
      <c r="G108" s="24">
        <f t="shared" si="11"/>
        <v>9.9245293368355192E-4</v>
      </c>
      <c r="H108" s="24">
        <v>-5.8818748261699649E-4</v>
      </c>
      <c r="I108" s="24"/>
      <c r="N108" s="5">
        <v>85</v>
      </c>
      <c r="O108" s="23">
        <v>-5.5682005046052967E-2</v>
      </c>
    </row>
    <row r="109" spans="1:15">
      <c r="A109" s="20">
        <f>data!A101</f>
        <v>40464</v>
      </c>
      <c r="B109" s="21">
        <f>data!D101</f>
        <v>10445.103857566766</v>
      </c>
      <c r="C109" s="21">
        <f>data!E101</f>
        <v>9316.3265306122448</v>
      </c>
      <c r="D109" s="23">
        <f t="shared" si="9"/>
        <v>8.5592533956706518E-3</v>
      </c>
      <c r="E109" s="23">
        <f t="shared" si="10"/>
        <v>4.3907864174901334E-3</v>
      </c>
      <c r="F109" s="24">
        <f t="shared" si="8"/>
        <v>4.3029667997727472</v>
      </c>
      <c r="G109" s="24">
        <f t="shared" si="11"/>
        <v>7.1731972265736132E-3</v>
      </c>
      <c r="H109" s="24">
        <v>3.0417645989719914E-5</v>
      </c>
      <c r="I109" s="24"/>
      <c r="N109" s="5">
        <v>86</v>
      </c>
      <c r="O109" s="23">
        <v>-5.5682005046052967E-2</v>
      </c>
    </row>
    <row r="110" spans="1:15">
      <c r="A110" s="20">
        <f>data!A102</f>
        <v>40465</v>
      </c>
      <c r="B110" s="21">
        <f>data!D102</f>
        <v>10504.451038575668</v>
      </c>
      <c r="C110" s="21">
        <f>data!E102</f>
        <v>9387.7551020408173</v>
      </c>
      <c r="D110" s="23">
        <f t="shared" si="9"/>
        <v>5.6657375356774509E-3</v>
      </c>
      <c r="E110" s="23">
        <f t="shared" si="10"/>
        <v>7.6377894481183262E-3</v>
      </c>
      <c r="F110" s="24">
        <f t="shared" si="8"/>
        <v>4.3044951117996133</v>
      </c>
      <c r="G110" s="24">
        <f t="shared" si="11"/>
        <v>8.7015092534397098E-3</v>
      </c>
      <c r="H110" s="24">
        <v>3.6653045273292987E-4</v>
      </c>
      <c r="I110" s="24"/>
      <c r="N110" s="5">
        <v>87</v>
      </c>
      <c r="O110" s="23">
        <v>-5.5682005046052967E-2</v>
      </c>
    </row>
    <row r="111" spans="1:15">
      <c r="A111" s="20">
        <f>data!A103</f>
        <v>40466</v>
      </c>
      <c r="B111" s="21">
        <f>data!D103</f>
        <v>10445.103857566766</v>
      </c>
      <c r="C111" s="21">
        <f>data!E103</f>
        <v>9326.5306122448983</v>
      </c>
      <c r="D111" s="23">
        <f t="shared" si="9"/>
        <v>-5.6657375356774509E-3</v>
      </c>
      <c r="E111" s="23">
        <f t="shared" si="10"/>
        <v>-6.5430985889367577E-3</v>
      </c>
      <c r="F111" s="24">
        <f t="shared" si="8"/>
        <v>4.3023738007229824</v>
      </c>
      <c r="G111" s="24">
        <f t="shared" si="11"/>
        <v>6.5801981768087714E-3</v>
      </c>
      <c r="H111" s="24">
        <v>4.7119652324694496E-4</v>
      </c>
      <c r="I111" s="24"/>
      <c r="N111" s="5">
        <v>88</v>
      </c>
      <c r="O111" s="23">
        <v>-5.5682005046052967E-2</v>
      </c>
    </row>
    <row r="112" spans="1:15">
      <c r="A112" s="20">
        <f>data!A104</f>
        <v>40469</v>
      </c>
      <c r="B112" s="21">
        <f>data!D104</f>
        <v>10237.388724035607</v>
      </c>
      <c r="C112" s="21">
        <f>data!E104</f>
        <v>9183.6734693877552</v>
      </c>
      <c r="D112" s="23">
        <f t="shared" si="9"/>
        <v>-2.0086758566737473E-2</v>
      </c>
      <c r="E112" s="23">
        <f t="shared" si="10"/>
        <v>-1.5435808129838691E-2</v>
      </c>
      <c r="F112" s="24">
        <f t="shared" si="8"/>
        <v>4.2906486900832181</v>
      </c>
      <c r="G112" s="24">
        <f t="shared" si="11"/>
        <v>-5.1449124629554532E-3</v>
      </c>
      <c r="H112" s="24">
        <v>4.03404902907532E-4</v>
      </c>
      <c r="I112" s="24"/>
      <c r="N112" s="5">
        <v>89</v>
      </c>
      <c r="O112" s="23">
        <v>-5.5682005046052967E-2</v>
      </c>
    </row>
    <row r="113" spans="1:15">
      <c r="A113" s="20">
        <f>data!A105</f>
        <v>40470</v>
      </c>
      <c r="B113" s="21">
        <f>data!D105</f>
        <v>10118.694362017804</v>
      </c>
      <c r="C113" s="21">
        <f>data!E105</f>
        <v>9102.0408163265311</v>
      </c>
      <c r="D113" s="23">
        <f t="shared" si="9"/>
        <v>-1.1661939747842354E-2</v>
      </c>
      <c r="E113" s="23">
        <f t="shared" si="10"/>
        <v>-8.9286307443021684E-3</v>
      </c>
      <c r="F113" s="24">
        <f t="shared" si="8"/>
        <v>4.2838234304836273</v>
      </c>
      <c r="G113" s="24">
        <f t="shared" si="11"/>
        <v>-1.1970172062546247E-2</v>
      </c>
      <c r="H113" s="24">
        <v>2.207378564549668E-4</v>
      </c>
      <c r="I113" s="24"/>
      <c r="N113" s="5">
        <v>90</v>
      </c>
      <c r="O113" s="23">
        <v>-5.5682005046052967E-2</v>
      </c>
    </row>
    <row r="114" spans="1:15">
      <c r="A114" s="20">
        <f>data!A106</f>
        <v>40471</v>
      </c>
      <c r="B114" s="21">
        <f>data!D106</f>
        <v>10237.388724035607</v>
      </c>
      <c r="C114" s="21">
        <f>data!E106</f>
        <v>9142.8571428571431</v>
      </c>
      <c r="D114" s="23">
        <f t="shared" si="9"/>
        <v>1.1661939747842354E-2</v>
      </c>
      <c r="E114" s="23">
        <f t="shared" si="10"/>
        <v>4.4742803949215926E-3</v>
      </c>
      <c r="F114" s="24">
        <f t="shared" si="8"/>
        <v>4.2930616320588904</v>
      </c>
      <c r="G114" s="24">
        <f t="shared" si="11"/>
        <v>-2.7319704872832418E-3</v>
      </c>
      <c r="H114" s="24">
        <v>-2.8053169899094865E-5</v>
      </c>
      <c r="I114" s="24"/>
      <c r="N114" s="5">
        <v>91</v>
      </c>
      <c r="O114" s="23">
        <v>-5.5682005046052967E-2</v>
      </c>
    </row>
    <row r="115" spans="1:15">
      <c r="A115" s="20">
        <f>data!A107</f>
        <v>40472</v>
      </c>
      <c r="B115" s="21">
        <f>data!D107</f>
        <v>10148.367952522254</v>
      </c>
      <c r="C115" s="21">
        <f>data!E107</f>
        <v>9183.6734693877552</v>
      </c>
      <c r="D115" s="23">
        <f t="shared" si="9"/>
        <v>-8.7336799687545152E-3</v>
      </c>
      <c r="E115" s="23">
        <f t="shared" si="10"/>
        <v>4.4543503493805758E-3</v>
      </c>
      <c r="F115" s="24">
        <f t="shared" si="8"/>
        <v>4.2819150101144636</v>
      </c>
      <c r="G115" s="24">
        <f t="shared" si="11"/>
        <v>-1.3878592431709968E-2</v>
      </c>
      <c r="H115" s="24">
        <v>-3.0750839853761606E-4</v>
      </c>
      <c r="I115" s="24"/>
      <c r="N115" s="5">
        <v>92</v>
      </c>
      <c r="O115" s="23">
        <v>-5.5682005046052967E-2</v>
      </c>
    </row>
    <row r="116" spans="1:15">
      <c r="A116" s="20">
        <f>data!A108</f>
        <v>40473</v>
      </c>
      <c r="B116" s="21">
        <f>data!D108</f>
        <v>10385.756676557865</v>
      </c>
      <c r="C116" s="21">
        <f>data!E108</f>
        <v>9142.8571428571431</v>
      </c>
      <c r="D116" s="23">
        <f t="shared" si="9"/>
        <v>2.3122417420854191E-2</v>
      </c>
      <c r="E116" s="23">
        <f t="shared" si="10"/>
        <v>-4.4543503493805758E-3</v>
      </c>
      <c r="F116" s="24">
        <f t="shared" si="8"/>
        <v>4.30745036951099</v>
      </c>
      <c r="G116" s="24">
        <f t="shared" si="11"/>
        <v>1.1656766964816434E-2</v>
      </c>
      <c r="H116" s="24">
        <v>-5.9688621302106891E-4</v>
      </c>
      <c r="I116" s="24"/>
      <c r="N116" s="5">
        <v>93</v>
      </c>
      <c r="O116" s="23">
        <v>-5.5682005046052967E-2</v>
      </c>
    </row>
    <row r="117" spans="1:15">
      <c r="A117" s="20">
        <f>data!A109</f>
        <v>40476</v>
      </c>
      <c r="B117" s="21">
        <f>data!D109</f>
        <v>10385.756676557865</v>
      </c>
      <c r="C117" s="21">
        <f>data!E109</f>
        <v>9153.0612244897966</v>
      </c>
      <c r="D117" s="23">
        <f t="shared" si="9"/>
        <v>0</v>
      </c>
      <c r="E117" s="23">
        <f t="shared" si="10"/>
        <v>1.1154490838656272E-3</v>
      </c>
      <c r="F117" s="24">
        <f t="shared" si="8"/>
        <v>4.306846125635885</v>
      </c>
      <c r="G117" s="24">
        <f t="shared" si="11"/>
        <v>1.1052523089711386E-2</v>
      </c>
      <c r="H117" s="24">
        <v>-8.8934055731931382E-4</v>
      </c>
      <c r="I117" s="24"/>
      <c r="N117" s="5">
        <v>94</v>
      </c>
      <c r="O117" s="23">
        <v>-5.5682005046052967E-2</v>
      </c>
    </row>
    <row r="118" spans="1:15">
      <c r="A118" s="20">
        <f>data!A110</f>
        <v>40477</v>
      </c>
      <c r="B118" s="21">
        <f>data!D110</f>
        <v>10296.73590504451</v>
      </c>
      <c r="C118" s="21">
        <f>data!E110</f>
        <v>9102.0408163265311</v>
      </c>
      <c r="D118" s="23">
        <f t="shared" si="9"/>
        <v>-8.6083745365996833E-3</v>
      </c>
      <c r="E118" s="23">
        <f t="shared" si="10"/>
        <v>-5.5897294787872198E-3</v>
      </c>
      <c r="F118" s="24">
        <f t="shared" si="8"/>
        <v>4.3012657331469697</v>
      </c>
      <c r="G118" s="24">
        <f t="shared" si="11"/>
        <v>5.472130600796099E-3</v>
      </c>
      <c r="H118" s="24">
        <v>-1.1900597444572216E-3</v>
      </c>
      <c r="I118" s="24"/>
      <c r="N118" s="5">
        <v>95</v>
      </c>
      <c r="O118" s="23">
        <v>-5.5682005046052967E-2</v>
      </c>
    </row>
    <row r="119" spans="1:15">
      <c r="A119" s="20">
        <f>data!A111</f>
        <v>40478</v>
      </c>
      <c r="B119" s="21">
        <f>data!D111</f>
        <v>10237.388724035607</v>
      </c>
      <c r="C119" s="21">
        <f>data!E111</f>
        <v>9173.4693877551017</v>
      </c>
      <c r="D119" s="23">
        <f t="shared" si="9"/>
        <v>-5.7803629154999925E-3</v>
      </c>
      <c r="E119" s="23">
        <f t="shared" si="10"/>
        <v>7.8169018916121047E-3</v>
      </c>
      <c r="F119" s="24">
        <f t="shared" si="8"/>
        <v>4.2912509186920644</v>
      </c>
      <c r="G119" s="24">
        <f t="shared" si="11"/>
        <v>-4.5426838541091641E-3</v>
      </c>
      <c r="H119" s="24">
        <v>-1.5144250139300483E-3</v>
      </c>
      <c r="I119" s="24"/>
      <c r="N119" s="5">
        <v>96</v>
      </c>
      <c r="O119" s="23">
        <v>-5.5682005046052967E-2</v>
      </c>
    </row>
    <row r="120" spans="1:15">
      <c r="A120" s="20">
        <f>data!A112</f>
        <v>40479</v>
      </c>
      <c r="B120" s="21">
        <f>data!D112</f>
        <v>10207.715133531157</v>
      </c>
      <c r="C120" s="21">
        <f>data!E112</f>
        <v>9173.4693877551017</v>
      </c>
      <c r="D120" s="23">
        <f t="shared" si="9"/>
        <v>-2.9027596579602744E-3</v>
      </c>
      <c r="E120" s="23">
        <f t="shared" si="10"/>
        <v>0</v>
      </c>
      <c r="F120" s="24">
        <f t="shared" si="8"/>
        <v>4.2883481590341042</v>
      </c>
      <c r="G120" s="24">
        <f t="shared" si="11"/>
        <v>-7.4454435120694384E-3</v>
      </c>
      <c r="H120" s="24">
        <v>-1.8866273714857897E-3</v>
      </c>
      <c r="I120" s="24"/>
      <c r="N120" s="5">
        <v>97</v>
      </c>
      <c r="O120" s="23">
        <v>-5.5682005046052967E-2</v>
      </c>
    </row>
    <row r="121" spans="1:15">
      <c r="A121" s="20">
        <f>data!A113</f>
        <v>40480</v>
      </c>
      <c r="B121" s="21">
        <f>data!D113</f>
        <v>10118.694362017804</v>
      </c>
      <c r="C121" s="21">
        <f>data!E113</f>
        <v>9061.224489795919</v>
      </c>
      <c r="D121" s="23">
        <f t="shared" si="9"/>
        <v>-8.7591800898820793E-3</v>
      </c>
      <c r="E121" s="23">
        <f t="shared" si="10"/>
        <v>-1.2311291479450759E-2</v>
      </c>
      <c r="F121" s="24">
        <f t="shared" si="8"/>
        <v>4.2862580618980664</v>
      </c>
      <c r="G121" s="24">
        <f t="shared" si="11"/>
        <v>-9.5355406481072436E-3</v>
      </c>
      <c r="H121" s="24">
        <v>-2.3384207986299008E-3</v>
      </c>
      <c r="I121" s="24"/>
      <c r="N121" s="5">
        <v>98</v>
      </c>
      <c r="O121" s="23">
        <v>-5.5682005046052967E-2</v>
      </c>
    </row>
    <row r="122" spans="1:15">
      <c r="A122" s="20">
        <f>data!A114</f>
        <v>40483</v>
      </c>
      <c r="B122" s="21">
        <f>data!D114</f>
        <v>10118.694362017804</v>
      </c>
      <c r="C122" s="21">
        <f>data!E114</f>
        <v>9102.0408163265311</v>
      </c>
      <c r="D122" s="23">
        <f t="shared" si="9"/>
        <v>0</v>
      </c>
      <c r="E122" s="23">
        <f t="shared" si="10"/>
        <v>4.4943895878386542E-3</v>
      </c>
      <c r="F122" s="24">
        <f t="shared" si="8"/>
        <v>4.2838234304836273</v>
      </c>
      <c r="G122" s="24">
        <f t="shared" si="11"/>
        <v>-1.1970172062546247E-2</v>
      </c>
      <c r="H122" s="24">
        <v>-2.9071827642272482E-3</v>
      </c>
      <c r="I122" s="24"/>
      <c r="N122" s="5">
        <v>99</v>
      </c>
      <c r="O122" s="23">
        <v>-5.5682005046052967E-2</v>
      </c>
    </row>
    <row r="123" spans="1:15">
      <c r="A123" s="20">
        <f>data!A115</f>
        <v>40484</v>
      </c>
      <c r="B123" s="21">
        <f>data!D115</f>
        <v>10237.388724035607</v>
      </c>
      <c r="C123" s="21">
        <f>data!E115</f>
        <v>9091.8367346938776</v>
      </c>
      <c r="D123" s="23">
        <f t="shared" si="9"/>
        <v>1.1661939747842354E-2</v>
      </c>
      <c r="E123" s="23">
        <f t="shared" si="10"/>
        <v>-1.1217051091989561E-3</v>
      </c>
      <c r="F123" s="24">
        <f t="shared" si="8"/>
        <v>4.2960930030241364</v>
      </c>
      <c r="G123" s="24">
        <f t="shared" si="11"/>
        <v>2.9940047796284119E-4</v>
      </c>
      <c r="H123" s="24">
        <v>-3.6324680321096312E-3</v>
      </c>
      <c r="I123" s="24"/>
      <c r="N123" s="5">
        <v>100</v>
      </c>
      <c r="O123" s="23">
        <v>-5.5682005046052967E-2</v>
      </c>
    </row>
    <row r="124" spans="1:15">
      <c r="A124" s="20">
        <f>data!A116</f>
        <v>40485</v>
      </c>
      <c r="B124" s="21">
        <f>data!D116</f>
        <v>10237.388724035607</v>
      </c>
      <c r="C124" s="21">
        <f>data!E116</f>
        <v>9020.4081632653069</v>
      </c>
      <c r="D124" s="23">
        <f t="shared" si="9"/>
        <v>0</v>
      </c>
      <c r="E124" s="23">
        <f t="shared" si="10"/>
        <v>-7.8873648331665436E-3</v>
      </c>
      <c r="F124" s="24">
        <f t="shared" si="8"/>
        <v>4.3003656246615511</v>
      </c>
      <c r="G124" s="24">
        <f t="shared" si="11"/>
        <v>4.5720221153775498E-3</v>
      </c>
      <c r="H124" s="24">
        <v>-4.5507880400060038E-3</v>
      </c>
      <c r="I124" s="24"/>
      <c r="N124" s="5">
        <v>101</v>
      </c>
      <c r="O124" s="23">
        <v>-5.5682005046052967E-2</v>
      </c>
    </row>
    <row r="125" spans="1:15">
      <c r="A125" s="20">
        <f>data!A117</f>
        <v>40486</v>
      </c>
      <c r="B125" s="21">
        <f>data!D117</f>
        <v>10207.715133531157</v>
      </c>
      <c r="C125" s="21">
        <f>data!E117</f>
        <v>8877.5510204081638</v>
      </c>
      <c r="D125" s="23">
        <f t="shared" si="9"/>
        <v>-2.9027596579602744E-3</v>
      </c>
      <c r="E125" s="23">
        <f t="shared" si="10"/>
        <v>-1.596385098901365E-2</v>
      </c>
      <c r="F125" s="24">
        <f t="shared" si="8"/>
        <v>4.306110556164688</v>
      </c>
      <c r="G125" s="24">
        <f t="shared" si="11"/>
        <v>1.0316953618514368E-2</v>
      </c>
      <c r="H125" s="24">
        <v>-5.6891699590129524E-3</v>
      </c>
      <c r="I125" s="24"/>
      <c r="N125" s="5">
        <v>102</v>
      </c>
      <c r="O125" s="23">
        <v>-5.5682005046052967E-2</v>
      </c>
    </row>
    <row r="126" spans="1:15">
      <c r="A126" s="20">
        <f>data!A118</f>
        <v>40487</v>
      </c>
      <c r="B126" s="21">
        <f>data!D118</f>
        <v>10267.062314540059</v>
      </c>
      <c r="C126" s="21">
        <f>data!E118</f>
        <v>9061.224489795919</v>
      </c>
      <c r="D126" s="23">
        <f t="shared" si="9"/>
        <v>5.79711768432567E-3</v>
      </c>
      <c r="E126" s="23">
        <f t="shared" si="10"/>
        <v>2.0478531343540496E-2</v>
      </c>
      <c r="F126" s="24">
        <f t="shared" si="8"/>
        <v>4.3008143596722741</v>
      </c>
      <c r="G126" s="24">
        <f t="shared" si="11"/>
        <v>5.0207571261005057E-3</v>
      </c>
      <c r="H126" s="24">
        <v>-7.0587565872506607E-3</v>
      </c>
      <c r="I126" s="24"/>
      <c r="N126" s="5">
        <v>103</v>
      </c>
      <c r="O126" s="23">
        <v>-5.5682005046052967E-2</v>
      </c>
    </row>
    <row r="127" spans="1:15">
      <c r="A127" s="20">
        <f>data!A119</f>
        <v>40490</v>
      </c>
      <c r="B127" s="21">
        <f>data!D119</f>
        <v>10237.388724035607</v>
      </c>
      <c r="C127" s="21">
        <f>data!E119</f>
        <v>9142.8571428571431</v>
      </c>
      <c r="D127" s="23">
        <f t="shared" si="9"/>
        <v>-2.8943580263653956E-3</v>
      </c>
      <c r="E127" s="23">
        <f t="shared" si="10"/>
        <v>8.9686699827602467E-3</v>
      </c>
      <c r="F127" s="24">
        <f t="shared" si="8"/>
        <v>4.2930616320588904</v>
      </c>
      <c r="G127" s="24">
        <f t="shared" si="11"/>
        <v>-2.7319704872832418E-3</v>
      </c>
      <c r="H127" s="24">
        <v>-8.6499712436079144E-3</v>
      </c>
      <c r="I127" s="24"/>
      <c r="N127" s="5">
        <v>104</v>
      </c>
      <c r="O127" s="23">
        <v>-5.5682005046052967E-2</v>
      </c>
    </row>
    <row r="128" spans="1:15">
      <c r="A128" s="20">
        <f>data!A120</f>
        <v>40491</v>
      </c>
      <c r="B128" s="21">
        <f>data!D120</f>
        <v>10356.083086053412</v>
      </c>
      <c r="C128" s="21">
        <f>data!E120</f>
        <v>9448.9795918367345</v>
      </c>
      <c r="D128" s="23">
        <f t="shared" si="9"/>
        <v>1.1527505171066821E-2</v>
      </c>
      <c r="E128" s="23">
        <f t="shared" si="10"/>
        <v>3.2933821671248253E-2</v>
      </c>
      <c r="F128" s="24">
        <f t="shared" si="8"/>
        <v>4.286748735264065</v>
      </c>
      <c r="G128" s="24">
        <f t="shared" si="11"/>
        <v>-9.0448672821086262E-3</v>
      </c>
      <c r="H128" s="24">
        <v>-1.0430479616658278E-2</v>
      </c>
      <c r="I128" s="24"/>
      <c r="N128" s="5">
        <v>105</v>
      </c>
      <c r="O128" s="23">
        <v>-5.5682005046052967E-2</v>
      </c>
    </row>
    <row r="129" spans="1:15">
      <c r="A129" s="20">
        <f>data!A121</f>
        <v>40492</v>
      </c>
      <c r="B129" s="21">
        <f>data!D121</f>
        <v>10356.083086053412</v>
      </c>
      <c r="C129" s="21">
        <f>data!E121</f>
        <v>9520.4081632653051</v>
      </c>
      <c r="D129" s="23">
        <f t="shared" si="9"/>
        <v>0</v>
      </c>
      <c r="E129" s="23">
        <f t="shared" si="10"/>
        <v>7.5309662011644463E-3</v>
      </c>
      <c r="F129" s="24">
        <f t="shared" si="8"/>
        <v>4.2826691763971505</v>
      </c>
      <c r="G129" s="24">
        <f t="shared" si="11"/>
        <v>-1.3124426149023094E-2</v>
      </c>
      <c r="H129" s="24">
        <v>-1.2346477131408665E-2</v>
      </c>
      <c r="I129" s="24"/>
      <c r="N129" s="5">
        <v>106</v>
      </c>
      <c r="O129" s="23">
        <v>-5.5682005046052967E-2</v>
      </c>
    </row>
    <row r="130" spans="1:15">
      <c r="A130" s="20">
        <f>data!A122</f>
        <v>40493</v>
      </c>
      <c r="B130" s="21">
        <f>data!D122</f>
        <v>10000</v>
      </c>
      <c r="C130" s="21">
        <f>data!E122</f>
        <v>9285.7142857142862</v>
      </c>
      <c r="D130" s="23">
        <f t="shared" si="9"/>
        <v>-3.4988991850063655E-2</v>
      </c>
      <c r="E130" s="23">
        <f t="shared" si="10"/>
        <v>-2.4960601336447397E-2</v>
      </c>
      <c r="F130" s="24">
        <f t="shared" si="8"/>
        <v>4.261201456557294</v>
      </c>
      <c r="G130" s="24">
        <f t="shared" si="11"/>
        <v>-3.4592145988879608E-2</v>
      </c>
      <c r="H130" s="24">
        <v>-1.4327020610780616E-2</v>
      </c>
      <c r="I130" s="24"/>
      <c r="N130" s="5">
        <v>107</v>
      </c>
      <c r="O130" s="23">
        <v>-5.5682005046052967E-2</v>
      </c>
    </row>
    <row r="131" spans="1:15">
      <c r="A131" s="20">
        <f>data!A123</f>
        <v>40494</v>
      </c>
      <c r="B131" s="21">
        <f>data!D123</f>
        <v>10267.062314540059</v>
      </c>
      <c r="C131" s="21">
        <f>data!E123</f>
        <v>9346.9387755102034</v>
      </c>
      <c r="D131" s="23">
        <f t="shared" si="9"/>
        <v>2.635584470536223E-2</v>
      </c>
      <c r="E131" s="23">
        <f t="shared" si="10"/>
        <v>6.5717651632350993E-3</v>
      </c>
      <c r="F131" s="24">
        <f t="shared" si="8"/>
        <v>4.2839973459890803</v>
      </c>
      <c r="G131" s="24">
        <f t="shared" si="11"/>
        <v>-1.1796256557093265E-2</v>
      </c>
      <c r="H131" s="24">
        <v>-1.6290507675858792E-2</v>
      </c>
      <c r="I131" s="24"/>
      <c r="N131" s="5">
        <v>108</v>
      </c>
      <c r="O131" s="23">
        <v>-5.5682005046052967E-2</v>
      </c>
    </row>
    <row r="132" spans="1:15">
      <c r="A132" s="20">
        <f>data!A124</f>
        <v>40497</v>
      </c>
      <c r="B132" s="21">
        <f>data!D124</f>
        <v>10385.756676557865</v>
      </c>
      <c r="C132" s="21">
        <f>data!E124</f>
        <v>9510.2040816326535</v>
      </c>
      <c r="D132" s="23">
        <f t="shared" si="9"/>
        <v>1.149437942573428E-2</v>
      </c>
      <c r="E132" s="23">
        <f t="shared" si="10"/>
        <v>1.7316450011460205E-2</v>
      </c>
      <c r="F132" s="24">
        <f t="shared" si="8"/>
        <v>4.2861113251712428</v>
      </c>
      <c r="G132" s="24">
        <f t="shared" si="11"/>
        <v>-9.68227737493077E-3</v>
      </c>
      <c r="H132" s="24">
        <v>-1.8152144321337903E-2</v>
      </c>
      <c r="I132" s="24"/>
      <c r="N132" s="5">
        <v>109</v>
      </c>
      <c r="O132" s="23">
        <v>-5.5682005046052967E-2</v>
      </c>
    </row>
    <row r="133" spans="1:15">
      <c r="A133" s="20">
        <f>data!A125</f>
        <v>40498</v>
      </c>
      <c r="B133" s="21">
        <f>data!D125</f>
        <v>10296.73590504451</v>
      </c>
      <c r="C133" s="21">
        <f>data!E125</f>
        <v>9540.8163265306121</v>
      </c>
      <c r="D133" s="23">
        <f t="shared" si="9"/>
        <v>-8.6083745365996833E-3</v>
      </c>
      <c r="E133" s="23">
        <f t="shared" si="10"/>
        <v>3.2137146030954966E-3</v>
      </c>
      <c r="F133" s="24">
        <f t="shared" si="8"/>
        <v>4.2757620667221961</v>
      </c>
      <c r="G133" s="24">
        <f t="shared" si="11"/>
        <v>-2.0031535823977542E-2</v>
      </c>
      <c r="H133" s="24">
        <v>-1.9831304388506374E-2</v>
      </c>
      <c r="I133" s="24"/>
      <c r="N133" s="5">
        <v>110</v>
      </c>
      <c r="O133" s="23">
        <v>-5.5682005046052967E-2</v>
      </c>
    </row>
    <row r="134" spans="1:15">
      <c r="A134" s="20">
        <f>data!A126</f>
        <v>40499</v>
      </c>
      <c r="B134" s="21">
        <f>data!D126</f>
        <v>10267.062314540059</v>
      </c>
      <c r="C134" s="21">
        <f>data!E126</f>
        <v>9520.4081632653051</v>
      </c>
      <c r="D134" s="23">
        <f t="shared" si="9"/>
        <v>-2.8860048891345969E-3</v>
      </c>
      <c r="E134" s="23">
        <f t="shared" si="10"/>
        <v>-2.1413284413434042E-3</v>
      </c>
      <c r="F134" s="24">
        <f t="shared" si="8"/>
        <v>4.2740360292524491</v>
      </c>
      <c r="G134" s="24">
        <f t="shared" si="11"/>
        <v>-2.1757573293724519E-2</v>
      </c>
      <c r="H134" s="24">
        <v>-2.1257929550931698E-2</v>
      </c>
      <c r="I134" s="24"/>
      <c r="N134" s="5">
        <v>111</v>
      </c>
      <c r="O134" s="23">
        <v>-5.5682005046052967E-2</v>
      </c>
    </row>
    <row r="135" spans="1:15">
      <c r="A135" s="20">
        <f>data!A127</f>
        <v>40500</v>
      </c>
      <c r="B135" s="21">
        <f>data!D127</f>
        <v>10118.694362017804</v>
      </c>
      <c r="C135" s="21">
        <f>data!E127</f>
        <v>9653.0612244897966</v>
      </c>
      <c r="D135" s="23">
        <f t="shared" si="9"/>
        <v>-1.4556297774207749E-2</v>
      </c>
      <c r="E135" s="23">
        <f t="shared" si="10"/>
        <v>1.3837368204535849E-2</v>
      </c>
      <c r="F135" s="24">
        <f t="shared" si="8"/>
        <v>4.2519839657762457</v>
      </c>
      <c r="G135" s="24">
        <f t="shared" si="11"/>
        <v>-4.3809636769927884E-2</v>
      </c>
      <c r="H135" s="24">
        <v>-2.2377397187578054E-2</v>
      </c>
      <c r="I135" s="24"/>
      <c r="N135" s="5">
        <v>112</v>
      </c>
      <c r="O135" s="23">
        <v>-5.5682005046052967E-2</v>
      </c>
    </row>
    <row r="136" spans="1:15">
      <c r="A136" s="20">
        <f>data!A128</f>
        <v>40501</v>
      </c>
      <c r="B136" s="21">
        <f>data!D128</f>
        <v>10178.041543026706</v>
      </c>
      <c r="C136" s="21">
        <f>data!E128</f>
        <v>9571.4285714285725</v>
      </c>
      <c r="D136" s="23">
        <f t="shared" si="9"/>
        <v>5.8479698824225324E-3</v>
      </c>
      <c r="E136" s="23">
        <f t="shared" si="10"/>
        <v>-8.4926200456543199E-3</v>
      </c>
      <c r="F136" s="24">
        <f t="shared" si="8"/>
        <v>4.2624324268154643</v>
      </c>
      <c r="G136" s="24">
        <f t="shared" si="11"/>
        <v>-3.3361175730709292E-2</v>
      </c>
      <c r="H136" s="24">
        <v>-2.3153531463766183E-2</v>
      </c>
      <c r="I136" s="24"/>
      <c r="N136" s="5">
        <v>113</v>
      </c>
      <c r="O136" s="23">
        <v>-5.5682005046052967E-2</v>
      </c>
    </row>
    <row r="137" spans="1:15">
      <c r="A137" s="20">
        <f>data!A129</f>
        <v>40504</v>
      </c>
      <c r="B137" s="21">
        <f>data!D129</f>
        <v>10178.041543026706</v>
      </c>
      <c r="C137" s="21">
        <f>data!E129</f>
        <v>9520.4081632653051</v>
      </c>
      <c r="D137" s="23">
        <f t="shared" si="9"/>
        <v>0</v>
      </c>
      <c r="E137" s="23">
        <f t="shared" si="10"/>
        <v>-5.3447481588815293E-3</v>
      </c>
      <c r="F137" s="24">
        <f t="shared" si="8"/>
        <v>4.2653277013606639</v>
      </c>
      <c r="G137" s="24">
        <f t="shared" si="11"/>
        <v>-3.0465901185509736E-2</v>
      </c>
      <c r="H137" s="24">
        <v>-2.3569673718299756E-2</v>
      </c>
      <c r="I137" s="24"/>
      <c r="N137" s="5">
        <v>114</v>
      </c>
      <c r="O137" s="23">
        <v>-5.5682005046052967E-2</v>
      </c>
    </row>
    <row r="138" spans="1:15">
      <c r="A138" s="20">
        <f>data!A130</f>
        <v>40505</v>
      </c>
      <c r="B138" s="21">
        <f>data!D130</f>
        <v>10178.041543026706</v>
      </c>
      <c r="C138" s="21">
        <f>data!E130</f>
        <v>9500</v>
      </c>
      <c r="D138" s="23">
        <f t="shared" si="9"/>
        <v>0</v>
      </c>
      <c r="E138" s="23">
        <f t="shared" si="10"/>
        <v>-2.1459235702767643E-3</v>
      </c>
      <c r="F138" s="24">
        <f t="shared" si="8"/>
        <v>4.2664901579824308</v>
      </c>
      <c r="G138" s="24">
        <f t="shared" si="11"/>
        <v>-2.9303444563742786E-2</v>
      </c>
      <c r="H138" s="24">
        <v>-2.3628006487900401E-2</v>
      </c>
      <c r="I138" s="24"/>
      <c r="N138" s="5">
        <v>115</v>
      </c>
      <c r="O138" s="23">
        <v>-5.5682005046052967E-2</v>
      </c>
    </row>
    <row r="139" spans="1:15">
      <c r="A139" s="20">
        <f>data!A131</f>
        <v>40506</v>
      </c>
      <c r="B139" s="21">
        <f>data!D131</f>
        <v>10148.367952522254</v>
      </c>
      <c r="C139" s="21">
        <f>data!E131</f>
        <v>9367.3469387755104</v>
      </c>
      <c r="D139" s="23">
        <f t="shared" si="9"/>
        <v>-2.9197101033346939E-3</v>
      </c>
      <c r="E139" s="23">
        <f t="shared" si="10"/>
        <v>-1.4061886656575595E-2</v>
      </c>
      <c r="F139" s="24">
        <f t="shared" si="8"/>
        <v>4.2711878362543763</v>
      </c>
      <c r="G139" s="24">
        <f t="shared" si="11"/>
        <v>-2.4605766291797337E-2</v>
      </c>
      <c r="H139" s="24">
        <v>-2.3347625269658379E-2</v>
      </c>
      <c r="I139" s="24"/>
      <c r="N139" s="5">
        <v>116</v>
      </c>
      <c r="O139" s="23">
        <v>-5.5682005046052967E-2</v>
      </c>
    </row>
    <row r="140" spans="1:15">
      <c r="A140" s="20">
        <f>data!A132</f>
        <v>40507</v>
      </c>
      <c r="B140" s="21">
        <f>data!D132</f>
        <v>10178.041543026706</v>
      </c>
      <c r="C140" s="21">
        <f>data!E132</f>
        <v>9357.1428571428569</v>
      </c>
      <c r="D140" s="23">
        <f t="shared" si="9"/>
        <v>2.9197101033346939E-3</v>
      </c>
      <c r="E140" s="23">
        <f t="shared" si="10"/>
        <v>-1.0899183640269428E-3</v>
      </c>
      <c r="F140" s="24">
        <f t="shared" si="8"/>
        <v>4.2746979601250032</v>
      </c>
      <c r="G140" s="24">
        <f t="shared" si="11"/>
        <v>-2.1095642421170346E-2</v>
      </c>
      <c r="H140" s="24">
        <v>-2.2762067869714811E-2</v>
      </c>
      <c r="I140" s="24"/>
      <c r="N140" s="5">
        <v>117</v>
      </c>
      <c r="O140" s="23">
        <v>-5.5682005046052967E-2</v>
      </c>
    </row>
    <row r="141" spans="1:15">
      <c r="A141" s="20">
        <f>data!A133</f>
        <v>40508</v>
      </c>
      <c r="B141" s="21">
        <f>data!D133</f>
        <v>10178.041543026706</v>
      </c>
      <c r="C141" s="21">
        <f>data!E133</f>
        <v>9306.1224489795914</v>
      </c>
      <c r="D141" s="23">
        <f t="shared" si="9"/>
        <v>0</v>
      </c>
      <c r="E141" s="23">
        <f t="shared" si="10"/>
        <v>-5.4674821821318886E-3</v>
      </c>
      <c r="F141" s="24">
        <f t="shared" si="8"/>
        <v>4.2776597202524567</v>
      </c>
      <c r="G141" s="24">
        <f t="shared" si="11"/>
        <v>-1.813388229371693E-2</v>
      </c>
      <c r="H141" s="24">
        <v>-2.1916999595838468E-2</v>
      </c>
      <c r="I141" s="24"/>
      <c r="N141" s="5">
        <v>118</v>
      </c>
      <c r="O141" s="23">
        <v>-5.5682005046052967E-2</v>
      </c>
    </row>
    <row r="142" spans="1:15">
      <c r="A142" s="20">
        <f>data!A134</f>
        <v>40511</v>
      </c>
      <c r="B142" s="21">
        <f>data!D134</f>
        <v>10207.715133531157</v>
      </c>
      <c r="C142" s="21">
        <f>data!E134</f>
        <v>9387.7551020408173</v>
      </c>
      <c r="D142" s="23">
        <f t="shared" si="9"/>
        <v>2.911210207459547E-3</v>
      </c>
      <c r="E142" s="23">
        <f t="shared" si="10"/>
        <v>8.7336799687545152E-3</v>
      </c>
      <c r="F142" s="24">
        <f t="shared" si="8"/>
        <v>4.2758398560392381</v>
      </c>
      <c r="G142" s="24">
        <f t="shared" si="11"/>
        <v>-1.9953746506935488E-2</v>
      </c>
      <c r="H142" s="24">
        <v>-2.0868435991802166E-2</v>
      </c>
      <c r="I142" s="24"/>
      <c r="N142" s="5">
        <v>119</v>
      </c>
      <c r="O142" s="23">
        <v>-5.5682005046052967E-2</v>
      </c>
    </row>
    <row r="143" spans="1:15">
      <c r="A143" s="20">
        <f>data!A135</f>
        <v>40512</v>
      </c>
      <c r="B143" s="21">
        <f>data!D135</f>
        <v>10148.367952522254</v>
      </c>
      <c r="C143" s="21">
        <f>data!E135</f>
        <v>9489.7959183673483</v>
      </c>
      <c r="D143" s="23">
        <f t="shared" si="9"/>
        <v>-5.8309203107942409E-3</v>
      </c>
      <c r="E143" s="23">
        <f t="shared" si="10"/>
        <v>1.0810916104215806E-2</v>
      </c>
      <c r="F143" s="24">
        <f t="shared" si="8"/>
        <v>4.2641526129838798</v>
      </c>
      <c r="G143" s="24">
        <f t="shared" si="11"/>
        <v>-3.1640989562293775E-2</v>
      </c>
      <c r="H143" s="24">
        <v>-1.9681337445191457E-2</v>
      </c>
      <c r="I143" s="24"/>
      <c r="N143" s="5">
        <v>120</v>
      </c>
      <c r="O143" s="23">
        <v>-5.5682005046052967E-2</v>
      </c>
    </row>
    <row r="144" spans="1:15">
      <c r="A144" s="20">
        <f>data!A136</f>
        <v>40513</v>
      </c>
      <c r="B144" s="21">
        <f>data!D136</f>
        <v>10178.041543026706</v>
      </c>
      <c r="C144" s="21">
        <f>data!E136</f>
        <v>9418.3673469387759</v>
      </c>
      <c r="D144" s="23">
        <f t="shared" si="9"/>
        <v>2.9197101033346939E-3</v>
      </c>
      <c r="E144" s="23">
        <f t="shared" si="10"/>
        <v>-7.5553516444504254E-3</v>
      </c>
      <c r="F144" s="24">
        <f t="shared" si="8"/>
        <v>4.2711650916603903</v>
      </c>
      <c r="G144" s="24">
        <f t="shared" si="11"/>
        <v>-2.4628510885783328E-2</v>
      </c>
      <c r="H144" s="24">
        <v>-1.8427862562619638E-2</v>
      </c>
      <c r="I144" s="24"/>
      <c r="N144" s="5">
        <v>121</v>
      </c>
      <c r="O144" s="23">
        <v>-5.5682005046052967E-2</v>
      </c>
    </row>
    <row r="145" spans="1:15">
      <c r="A145" s="20">
        <f>data!A137</f>
        <v>40514</v>
      </c>
      <c r="B145" s="21">
        <f>data!D137</f>
        <v>10207.715133531157</v>
      </c>
      <c r="C145" s="21">
        <f>data!E137</f>
        <v>9377.5510204081638</v>
      </c>
      <c r="D145" s="23">
        <f t="shared" si="9"/>
        <v>2.911210207459547E-3</v>
      </c>
      <c r="E145" s="23">
        <f t="shared" si="10"/>
        <v>-4.3431121471648737E-3</v>
      </c>
      <c r="F145" s="24">
        <f t="shared" si="8"/>
        <v>4.2764289856001483</v>
      </c>
      <c r="G145" s="24">
        <f t="shared" si="11"/>
        <v>-1.9364616946025315E-2</v>
      </c>
      <c r="H145" s="24">
        <v>-1.7184313105666853E-2</v>
      </c>
      <c r="I145" s="24"/>
      <c r="N145" s="5">
        <v>122</v>
      </c>
      <c r="O145" s="23">
        <v>-5.5682005046052967E-2</v>
      </c>
    </row>
    <row r="146" spans="1:15">
      <c r="A146" s="20">
        <f>data!A138</f>
        <v>40515</v>
      </c>
      <c r="B146" s="21">
        <f>data!D138</f>
        <v>10207.715133531157</v>
      </c>
      <c r="C146" s="21">
        <f>data!E138</f>
        <v>9316.3265306122448</v>
      </c>
      <c r="D146" s="23">
        <f t="shared" si="9"/>
        <v>0</v>
      </c>
      <c r="E146" s="23">
        <f t="shared" si="10"/>
        <v>-6.5502417607188335E-3</v>
      </c>
      <c r="F146" s="24">
        <f t="shared" si="8"/>
        <v>4.2799772815480495</v>
      </c>
      <c r="G146" s="24">
        <f t="shared" si="11"/>
        <v>-1.5816320998124134E-2</v>
      </c>
      <c r="H146" s="24">
        <v>-1.602604866601921E-2</v>
      </c>
      <c r="I146" s="24"/>
      <c r="N146" s="5">
        <v>123</v>
      </c>
      <c r="O146" s="23">
        <v>-5.5682005046052967E-2</v>
      </c>
    </row>
    <row r="147" spans="1:15">
      <c r="A147" s="20">
        <f>data!A139</f>
        <v>40518</v>
      </c>
      <c r="B147" s="21">
        <f>data!D139</f>
        <v>10207.715133531157</v>
      </c>
      <c r="C147" s="21">
        <f>data!E139</f>
        <v>9326.5306122448983</v>
      </c>
      <c r="D147" s="23">
        <f t="shared" si="9"/>
        <v>0</v>
      </c>
      <c r="E147" s="23">
        <f t="shared" si="10"/>
        <v>1.0946908591815685E-3</v>
      </c>
      <c r="F147" s="24">
        <f t="shared" si="8"/>
        <v>4.2793842824982846</v>
      </c>
      <c r="G147" s="24">
        <f t="shared" si="11"/>
        <v>-1.6409320047888976E-2</v>
      </c>
      <c r="H147" s="24">
        <v>-1.5020386953349523E-2</v>
      </c>
      <c r="I147" s="24"/>
      <c r="N147" s="5">
        <v>124</v>
      </c>
      <c r="O147" s="23">
        <v>-5.5682005046052967E-2</v>
      </c>
    </row>
    <row r="148" spans="1:15">
      <c r="A148" s="20">
        <f>data!A140</f>
        <v>40519</v>
      </c>
      <c r="B148" s="21">
        <f>data!D140</f>
        <v>10474.777448071218</v>
      </c>
      <c r="C148" s="21">
        <f>data!E140</f>
        <v>9306.1224489795914</v>
      </c>
      <c r="D148" s="23">
        <f t="shared" si="9"/>
        <v>2.5826399559898405E-2</v>
      </c>
      <c r="E148" s="23">
        <f t="shared" si="10"/>
        <v>-2.1905813798177576E-3</v>
      </c>
      <c r="F148" s="24">
        <f t="shared" si="8"/>
        <v>4.3063973300198146</v>
      </c>
      <c r="G148" s="24">
        <f t="shared" si="11"/>
        <v>1.0603727473641023E-2</v>
      </c>
      <c r="H148" s="24">
        <v>-1.4218485207092447E-2</v>
      </c>
      <c r="I148" s="24"/>
      <c r="N148" s="5">
        <v>125</v>
      </c>
      <c r="O148" s="23">
        <v>-5.5682005046052967E-2</v>
      </c>
    </row>
    <row r="149" spans="1:15">
      <c r="A149" s="20">
        <f>data!A141</f>
        <v>40520</v>
      </c>
      <c r="B149" s="21">
        <f>data!D141</f>
        <v>10326.40949554896</v>
      </c>
      <c r="C149" s="21">
        <f>data!E141</f>
        <v>9326.5306122448983</v>
      </c>
      <c r="D149" s="23">
        <f t="shared" si="9"/>
        <v>-1.4265577158823817E-2</v>
      </c>
      <c r="E149" s="23">
        <f t="shared" si="10"/>
        <v>2.1905813798177576E-3</v>
      </c>
      <c r="F149" s="24">
        <f t="shared" si="8"/>
        <v>4.2909451048993592</v>
      </c>
      <c r="G149" s="24">
        <f t="shared" si="11"/>
        <v>-4.848497646814387E-3</v>
      </c>
      <c r="H149" s="24">
        <v>-1.3648016629143847E-2</v>
      </c>
      <c r="I149" s="24"/>
      <c r="N149" s="5">
        <v>126</v>
      </c>
      <c r="O149" s="23">
        <v>-5.5682005046052967E-2</v>
      </c>
    </row>
    <row r="150" spans="1:15">
      <c r="A150" s="20">
        <f>data!A142</f>
        <v>40521</v>
      </c>
      <c r="B150" s="21">
        <f>data!D142</f>
        <v>10415.430267062315</v>
      </c>
      <c r="C150" s="21">
        <f>data!E142</f>
        <v>9387.7551020408173</v>
      </c>
      <c r="D150" s="23">
        <f t="shared" si="9"/>
        <v>8.5837436913926979E-3</v>
      </c>
      <c r="E150" s="23">
        <f t="shared" si="10"/>
        <v>6.5430985889367577E-3</v>
      </c>
      <c r="F150" s="24">
        <f t="shared" si="8"/>
        <v>4.2959844221317054</v>
      </c>
      <c r="G150" s="24">
        <f t="shared" si="11"/>
        <v>1.9081958553179845E-4</v>
      </c>
      <c r="H150" s="24">
        <v>-1.3308729283706112E-2</v>
      </c>
      <c r="I150" s="24"/>
      <c r="N150" s="5">
        <v>127</v>
      </c>
      <c r="O150" s="23">
        <v>-5.5682005046052967E-2</v>
      </c>
    </row>
    <row r="151" spans="1:15">
      <c r="A151" s="20">
        <f>data!A143</f>
        <v>40522</v>
      </c>
      <c r="B151" s="21">
        <f>data!D143</f>
        <v>10356.083086053412</v>
      </c>
      <c r="C151" s="21">
        <f>data!E143</f>
        <v>9438.775510204081</v>
      </c>
      <c r="D151" s="23">
        <f t="shared" si="9"/>
        <v>-5.7143012634401913E-3</v>
      </c>
      <c r="E151" s="23">
        <f t="shared" si="10"/>
        <v>5.4200674693376527E-3</v>
      </c>
      <c r="F151" s="24">
        <f t="shared" si="8"/>
        <v>4.2873340455077891</v>
      </c>
      <c r="G151" s="24">
        <f t="shared" si="11"/>
        <v>-8.4595570383845242E-3</v>
      </c>
      <c r="H151" s="24">
        <v>-1.3172513505420745E-2</v>
      </c>
      <c r="I151" s="24"/>
      <c r="N151" s="5">
        <v>128</v>
      </c>
      <c r="O151" s="23">
        <v>-5.5682005046052967E-2</v>
      </c>
    </row>
    <row r="152" spans="1:15">
      <c r="A152" s="20">
        <f>data!A144</f>
        <v>40525</v>
      </c>
      <c r="B152" s="21">
        <f>data!D144</f>
        <v>10356.083086053412</v>
      </c>
      <c r="C152" s="21">
        <f>data!E144</f>
        <v>9663.2653061224501</v>
      </c>
      <c r="D152" s="23">
        <f t="shared" si="9"/>
        <v>0</v>
      </c>
      <c r="E152" s="23">
        <f t="shared" si="10"/>
        <v>2.3505355673654194E-2</v>
      </c>
      <c r="F152" s="24">
        <f t="shared" ref="F152:F215" si="12">LN(B152)-$D$7*LN(C152)</f>
        <v>4.2746010867350348</v>
      </c>
      <c r="G152" s="24">
        <f t="shared" si="11"/>
        <v>-2.119251581113879E-2</v>
      </c>
      <c r="H152" s="24">
        <v>-1.3188504377547292E-2</v>
      </c>
      <c r="I152" s="24"/>
      <c r="N152" s="5">
        <v>129</v>
      </c>
      <c r="O152" s="23">
        <v>-5.5682005046052967E-2</v>
      </c>
    </row>
    <row r="153" spans="1:15">
      <c r="A153" s="20">
        <f>data!A145</f>
        <v>40526</v>
      </c>
      <c r="B153" s="21">
        <f>data!D145</f>
        <v>10415.430267062315</v>
      </c>
      <c r="C153" s="21">
        <f>data!E145</f>
        <v>9673.4693877551017</v>
      </c>
      <c r="D153" s="23">
        <f t="shared" ref="D153:D216" si="13">LN(B153)-LN(B152)</f>
        <v>5.7143012634401913E-3</v>
      </c>
      <c r="E153" s="23">
        <f t="shared" ref="E153:E216" si="14">LN(C153)-LN(C152)</f>
        <v>1.0554090689431916E-3</v>
      </c>
      <c r="F153" s="24">
        <f t="shared" si="12"/>
        <v>4.2797436680743086</v>
      </c>
      <c r="G153" s="24">
        <f t="shared" ref="G153:G216" si="15">F153-$D$9</f>
        <v>-1.6049934471864979E-2</v>
      </c>
      <c r="H153" s="24">
        <v>-1.3292362760779991E-2</v>
      </c>
      <c r="I153" s="24"/>
      <c r="N153" s="5">
        <v>130</v>
      </c>
      <c r="O153" s="23">
        <v>-5.5682005046052967E-2</v>
      </c>
    </row>
    <row r="154" spans="1:15">
      <c r="A154" s="20">
        <f>data!A146</f>
        <v>40527</v>
      </c>
      <c r="B154" s="21">
        <f>data!D146</f>
        <v>10415.430267062315</v>
      </c>
      <c r="C154" s="21">
        <f>data!E146</f>
        <v>9734.6938775510207</v>
      </c>
      <c r="D154" s="23">
        <f t="shared" si="13"/>
        <v>0</v>
      </c>
      <c r="E154" s="23">
        <f t="shared" si="14"/>
        <v>6.3091691932655181E-3</v>
      </c>
      <c r="F154" s="24">
        <f t="shared" si="12"/>
        <v>4.2763259622397944</v>
      </c>
      <c r="G154" s="24">
        <f t="shared" si="15"/>
        <v>-1.9467640306379153E-2</v>
      </c>
      <c r="H154" s="24">
        <v>-1.341768640173269E-2</v>
      </c>
      <c r="I154" s="24"/>
      <c r="N154" s="5">
        <v>131</v>
      </c>
      <c r="O154" s="23">
        <v>-5.5682005046052967E-2</v>
      </c>
    </row>
    <row r="155" spans="1:15">
      <c r="A155" s="20">
        <f>data!A147</f>
        <v>40528</v>
      </c>
      <c r="B155" s="21">
        <f>data!D147</f>
        <v>10474.777448071218</v>
      </c>
      <c r="C155" s="21">
        <f>data!E147</f>
        <v>9857.1428571428569</v>
      </c>
      <c r="D155" s="23">
        <f t="shared" si="13"/>
        <v>5.6818334674311188E-3</v>
      </c>
      <c r="E155" s="23">
        <f t="shared" si="14"/>
        <v>1.2500162764231604E-2</v>
      </c>
      <c r="F155" s="24">
        <f t="shared" si="12"/>
        <v>4.2752364003137879</v>
      </c>
      <c r="G155" s="24">
        <f t="shared" si="15"/>
        <v>-2.0557202232385663E-2</v>
      </c>
      <c r="H155" s="24">
        <v>-1.3506913382704861E-2</v>
      </c>
      <c r="I155" s="24"/>
      <c r="N155" s="5">
        <v>132</v>
      </c>
      <c r="O155" s="23">
        <v>-5.5682005046052967E-2</v>
      </c>
    </row>
    <row r="156" spans="1:15">
      <c r="A156" s="20">
        <f>data!A148</f>
        <v>40529</v>
      </c>
      <c r="B156" s="21">
        <f>data!D148</f>
        <v>10474.777448071218</v>
      </c>
      <c r="C156" s="21">
        <f>data!E148</f>
        <v>9836.7346938775518</v>
      </c>
      <c r="D156" s="23">
        <f t="shared" si="13"/>
        <v>0</v>
      </c>
      <c r="E156" s="23">
        <f t="shared" si="14"/>
        <v>-2.072539601973844E-3</v>
      </c>
      <c r="F156" s="24">
        <f t="shared" si="12"/>
        <v>4.2763591045039835</v>
      </c>
      <c r="G156" s="24">
        <f t="shared" si="15"/>
        <v>-1.9434498042190107E-2</v>
      </c>
      <c r="H156" s="24">
        <v>-1.3519289401787912E-2</v>
      </c>
      <c r="I156" s="24"/>
      <c r="N156" s="5">
        <v>133</v>
      </c>
      <c r="O156" s="23">
        <v>-5.5682005046052967E-2</v>
      </c>
    </row>
    <row r="157" spans="1:15">
      <c r="A157" s="20">
        <f>data!A149</f>
        <v>40532</v>
      </c>
      <c r="B157" s="21">
        <f>data!D149</f>
        <v>10445.103857566766</v>
      </c>
      <c r="C157" s="21">
        <f>data!E149</f>
        <v>9744.8979591836742</v>
      </c>
      <c r="D157" s="23">
        <f t="shared" si="13"/>
        <v>-2.8368813352006583E-3</v>
      </c>
      <c r="E157" s="23">
        <f t="shared" si="14"/>
        <v>-9.3799541298142941E-3</v>
      </c>
      <c r="F157" s="24">
        <f t="shared" si="12"/>
        <v>4.2786033872610636</v>
      </c>
      <c r="G157" s="24">
        <f t="shared" si="15"/>
        <v>-1.719021528511E-2</v>
      </c>
      <c r="H157" s="24">
        <v>-1.3434393964728808E-2</v>
      </c>
      <c r="I157" s="24"/>
      <c r="N157" s="5">
        <v>134</v>
      </c>
      <c r="O157" s="23">
        <v>-5.5682005046052967E-2</v>
      </c>
    </row>
    <row r="158" spans="1:15">
      <c r="A158" s="20">
        <f>data!A150</f>
        <v>40533</v>
      </c>
      <c r="B158" s="21">
        <f>data!D150</f>
        <v>10504.451038575668</v>
      </c>
      <c r="C158" s="21">
        <f>data!E150</f>
        <v>9795.9183673469379</v>
      </c>
      <c r="D158" s="23">
        <f t="shared" si="13"/>
        <v>5.6657375356774509E-3</v>
      </c>
      <c r="E158" s="23">
        <f t="shared" si="14"/>
        <v>5.2219439811516111E-3</v>
      </c>
      <c r="F158" s="24">
        <f t="shared" si="12"/>
        <v>4.2814403738367979</v>
      </c>
      <c r="G158" s="24">
        <f t="shared" si="15"/>
        <v>-1.435322870937572E-2</v>
      </c>
      <c r="H158" s="24">
        <v>-1.3251035712100864E-2</v>
      </c>
      <c r="I158" s="24"/>
      <c r="N158" s="5">
        <v>135</v>
      </c>
      <c r="O158" s="23">
        <v>-5.5682005046052967E-2</v>
      </c>
    </row>
    <row r="159" spans="1:15">
      <c r="A159" s="20">
        <f>data!A151</f>
        <v>40534</v>
      </c>
      <c r="B159" s="21">
        <f>data!D151</f>
        <v>10534.124629080119</v>
      </c>
      <c r="C159" s="21">
        <f>data!E151</f>
        <v>9785.7142857142862</v>
      </c>
      <c r="D159" s="23">
        <f t="shared" si="13"/>
        <v>2.8208763416408544E-3</v>
      </c>
      <c r="E159" s="23">
        <f t="shared" si="14"/>
        <v>-1.0422095784434759E-3</v>
      </c>
      <c r="F159" s="24">
        <f t="shared" si="12"/>
        <v>4.2848258198781766</v>
      </c>
      <c r="G159" s="24">
        <f t="shared" si="15"/>
        <v>-1.0967782667997028E-2</v>
      </c>
      <c r="H159" s="24">
        <v>-1.2982595106422504E-2</v>
      </c>
      <c r="I159" s="24"/>
      <c r="N159" s="5">
        <v>136</v>
      </c>
      <c r="O159" s="23">
        <v>-5.5682005046052967E-2</v>
      </c>
    </row>
    <row r="160" spans="1:15">
      <c r="A160" s="20">
        <f>data!A152</f>
        <v>40535</v>
      </c>
      <c r="B160" s="21">
        <f>data!D152</f>
        <v>10593.47181008902</v>
      </c>
      <c r="C160" s="21">
        <f>data!E152</f>
        <v>9765.3061224489793</v>
      </c>
      <c r="D160" s="23">
        <f t="shared" si="13"/>
        <v>5.6179923042236624E-3</v>
      </c>
      <c r="E160" s="23">
        <f t="shared" si="14"/>
        <v>-2.0876834304850433E-3</v>
      </c>
      <c r="F160" s="24">
        <f t="shared" si="12"/>
        <v>4.2915747198538261</v>
      </c>
      <c r="G160" s="24">
        <f t="shared" si="15"/>
        <v>-4.218882692347492E-3</v>
      </c>
      <c r="H160" s="24">
        <v>-1.2650713787158789E-2</v>
      </c>
      <c r="I160" s="24"/>
      <c r="N160" s="5">
        <v>137</v>
      </c>
      <c r="O160" s="23">
        <v>-5.5682005046052967E-2</v>
      </c>
    </row>
    <row r="161" spans="1:15">
      <c r="A161" s="20">
        <f>data!A153</f>
        <v>40536</v>
      </c>
      <c r="B161" s="21">
        <f>data!D153</f>
        <v>10623.145400593472</v>
      </c>
      <c r="C161" s="21">
        <f>data!E153</f>
        <v>9938.7755102040828</v>
      </c>
      <c r="D161" s="23">
        <f t="shared" si="13"/>
        <v>2.7972046210607004E-3</v>
      </c>
      <c r="E161" s="23">
        <f t="shared" si="14"/>
        <v>1.7607912189580688E-2</v>
      </c>
      <c r="F161" s="24">
        <f t="shared" si="12"/>
        <v>4.2848336378351526</v>
      </c>
      <c r="G161" s="24">
        <f t="shared" si="15"/>
        <v>-1.0959964711021009E-2</v>
      </c>
      <c r="H161" s="24">
        <v>-1.2279375531425085E-2</v>
      </c>
      <c r="I161" s="24"/>
      <c r="N161" s="5">
        <v>138</v>
      </c>
      <c r="O161" s="23">
        <v>-5.5682005046052967E-2</v>
      </c>
    </row>
    <row r="162" spans="1:15">
      <c r="A162" s="20">
        <f>data!A154</f>
        <v>40539</v>
      </c>
      <c r="B162" s="21">
        <f>data!D154</f>
        <v>10682.492581602373</v>
      </c>
      <c r="C162" s="21">
        <f>data!E154</f>
        <v>9989.7959183673465</v>
      </c>
      <c r="D162" s="23">
        <f t="shared" si="13"/>
        <v>5.5710450494554919E-3</v>
      </c>
      <c r="E162" s="23">
        <f t="shared" si="14"/>
        <v>5.1203388879752509E-3</v>
      </c>
      <c r="F162" s="24">
        <f t="shared" si="12"/>
        <v>4.2876309718687731</v>
      </c>
      <c r="G162" s="24">
        <f t="shared" si="15"/>
        <v>-8.1626306774005286E-3</v>
      </c>
      <c r="H162" s="24">
        <v>-1.189090458487828E-2</v>
      </c>
      <c r="I162" s="24"/>
      <c r="N162" s="5">
        <v>139</v>
      </c>
      <c r="O162" s="23">
        <v>-5.5682005046052967E-2</v>
      </c>
    </row>
    <row r="163" spans="1:15">
      <c r="A163" s="20">
        <f>data!A155</f>
        <v>40540</v>
      </c>
      <c r="B163" s="21">
        <f>data!D155</f>
        <v>10712.166172106825</v>
      </c>
      <c r="C163" s="21">
        <f>data!E155</f>
        <v>10040.816326530612</v>
      </c>
      <c r="D163" s="23">
        <f t="shared" si="13"/>
        <v>2.7739268827264851E-3</v>
      </c>
      <c r="E163" s="23">
        <f t="shared" si="14"/>
        <v>5.0942545217438351E-3</v>
      </c>
      <c r="F163" s="24">
        <f t="shared" si="12"/>
        <v>4.2876453177562635</v>
      </c>
      <c r="G163" s="24">
        <f t="shared" si="15"/>
        <v>-8.1482847899101429E-3</v>
      </c>
      <c r="H163" s="24">
        <v>-1.1504457520136346E-2</v>
      </c>
      <c r="I163" s="24"/>
      <c r="N163" s="5">
        <v>140</v>
      </c>
      <c r="O163" s="23">
        <v>-5.5682005046052967E-2</v>
      </c>
    </row>
    <row r="164" spans="1:15">
      <c r="A164" s="20">
        <f>data!A156</f>
        <v>40541</v>
      </c>
      <c r="B164" s="21">
        <f>data!D156</f>
        <v>10237.388724035607</v>
      </c>
      <c r="C164" s="21">
        <f>data!E156</f>
        <v>9540.8163265306121</v>
      </c>
      <c r="D164" s="23">
        <f t="shared" si="13"/>
        <v>-4.5333541301522118E-2</v>
      </c>
      <c r="E164" s="23">
        <f t="shared" si="14"/>
        <v>-5.1079367763566808E-2</v>
      </c>
      <c r="F164" s="24">
        <f t="shared" si="12"/>
        <v>4.2699817038066961</v>
      </c>
      <c r="G164" s="24">
        <f t="shared" si="15"/>
        <v>-2.5811898739477535E-2</v>
      </c>
      <c r="H164" s="24">
        <v>-1.1136571557469228E-2</v>
      </c>
      <c r="I164" s="24"/>
      <c r="N164" s="5">
        <v>141</v>
      </c>
      <c r="O164" s="23">
        <v>-5.5682005046052967E-2</v>
      </c>
    </row>
    <row r="165" spans="1:15">
      <c r="A165" s="20">
        <f>data!A157</f>
        <v>40542</v>
      </c>
      <c r="B165" s="21">
        <f>data!D157</f>
        <v>10296.73590504451</v>
      </c>
      <c r="C165" s="21">
        <f>data!E157</f>
        <v>9438.775510204081</v>
      </c>
      <c r="D165" s="23">
        <f t="shared" si="13"/>
        <v>5.7803629154999925E-3</v>
      </c>
      <c r="E165" s="23">
        <f t="shared" si="14"/>
        <v>-1.0752791776262427E-2</v>
      </c>
      <c r="F165" s="24">
        <f t="shared" si="12"/>
        <v>4.2815869032522222</v>
      </c>
      <c r="G165" s="24">
        <f t="shared" si="15"/>
        <v>-1.4206699293951353E-2</v>
      </c>
      <c r="H165" s="24">
        <v>-1.0802619748054493E-2</v>
      </c>
      <c r="I165" s="24"/>
      <c r="N165" s="5">
        <v>142</v>
      </c>
      <c r="O165" s="23">
        <v>-5.5682005046052967E-2</v>
      </c>
    </row>
    <row r="166" spans="1:15">
      <c r="A166" s="20">
        <f>data!A158</f>
        <v>40546</v>
      </c>
      <c r="B166" s="21">
        <f>data!D158</f>
        <v>10237.388724035607</v>
      </c>
      <c r="C166" s="21">
        <f>data!E158</f>
        <v>9285.7142857142862</v>
      </c>
      <c r="D166" s="23">
        <f t="shared" si="13"/>
        <v>-5.7803629154999925E-3</v>
      </c>
      <c r="E166" s="23">
        <f t="shared" si="14"/>
        <v>-1.6349138001528374E-2</v>
      </c>
      <c r="F166" s="24">
        <f t="shared" si="12"/>
        <v>4.2846629432362908</v>
      </c>
      <c r="G166" s="24">
        <f t="shared" si="15"/>
        <v>-1.1130659309882773E-2</v>
      </c>
      <c r="H166" s="24">
        <v>-1.0517842623014426E-2</v>
      </c>
      <c r="I166" s="24"/>
      <c r="N166" s="5">
        <v>143</v>
      </c>
      <c r="O166" s="23">
        <v>-5.5682005046052967E-2</v>
      </c>
    </row>
    <row r="167" spans="1:15">
      <c r="A167" s="20">
        <f>data!A159</f>
        <v>40547</v>
      </c>
      <c r="B167" s="21">
        <f>data!D159</f>
        <v>10237.388724035607</v>
      </c>
      <c r="C167" s="21">
        <f>data!E159</f>
        <v>9193.8775510204086</v>
      </c>
      <c r="D167" s="23">
        <f t="shared" si="13"/>
        <v>0</v>
      </c>
      <c r="E167" s="23">
        <f t="shared" si="14"/>
        <v>-9.9393419025570751E-3</v>
      </c>
      <c r="F167" s="24">
        <f t="shared" si="12"/>
        <v>4.2900471302458678</v>
      </c>
      <c r="G167" s="24">
        <f t="shared" si="15"/>
        <v>-5.7464723003057827E-3</v>
      </c>
      <c r="H167" s="24">
        <v>-1.0296996392674394E-2</v>
      </c>
      <c r="I167" s="24"/>
      <c r="N167" s="5">
        <v>144</v>
      </c>
      <c r="O167" s="23">
        <v>-5.5682005046052967E-2</v>
      </c>
    </row>
    <row r="168" spans="1:15">
      <c r="A168" s="20">
        <f>data!A160</f>
        <v>40548</v>
      </c>
      <c r="B168" s="21">
        <f>data!D160</f>
        <v>10237.388724035607</v>
      </c>
      <c r="C168" s="21">
        <f>data!E160</f>
        <v>9142.8571428571431</v>
      </c>
      <c r="D168" s="23">
        <f t="shared" si="13"/>
        <v>0</v>
      </c>
      <c r="E168" s="23">
        <f t="shared" si="14"/>
        <v>-5.564844633408228E-3</v>
      </c>
      <c r="F168" s="24">
        <f t="shared" si="12"/>
        <v>4.2930616320588904</v>
      </c>
      <c r="G168" s="24">
        <f t="shared" si="15"/>
        <v>-2.7319704872832418E-3</v>
      </c>
      <c r="H168" s="24">
        <v>-1.0152391720418976E-2</v>
      </c>
      <c r="I168" s="24"/>
      <c r="N168" s="5">
        <v>145</v>
      </c>
      <c r="O168" s="23">
        <v>-5.5682005046052967E-2</v>
      </c>
    </row>
    <row r="169" spans="1:15">
      <c r="A169" s="20">
        <f>data!A161</f>
        <v>40549</v>
      </c>
      <c r="B169" s="21">
        <f>data!D161</f>
        <v>10207.715133531157</v>
      </c>
      <c r="C169" s="21">
        <f>data!E161</f>
        <v>9153.0612244897966</v>
      </c>
      <c r="D169" s="23">
        <f t="shared" si="13"/>
        <v>-2.9027596579602744E-3</v>
      </c>
      <c r="E169" s="23">
        <f t="shared" si="14"/>
        <v>1.1154490838656272E-3</v>
      </c>
      <c r="F169" s="24">
        <f t="shared" si="12"/>
        <v>4.289554628525825</v>
      </c>
      <c r="G169" s="24">
        <f t="shared" si="15"/>
        <v>-6.2389740203485644E-3</v>
      </c>
      <c r="H169" s="24">
        <v>-1.0090883407354815E-2</v>
      </c>
      <c r="I169" s="24"/>
      <c r="N169" s="5">
        <v>146</v>
      </c>
      <c r="O169" s="23">
        <v>-5.5682005046052967E-2</v>
      </c>
    </row>
    <row r="170" spans="1:15">
      <c r="A170" s="20">
        <f>data!A162</f>
        <v>40550</v>
      </c>
      <c r="B170" s="21">
        <f>data!D162</f>
        <v>10148.367952522254</v>
      </c>
      <c r="C170" s="21">
        <f>data!E162</f>
        <v>9061.224489795919</v>
      </c>
      <c r="D170" s="23">
        <f t="shared" si="13"/>
        <v>-5.8309203107942409E-3</v>
      </c>
      <c r="E170" s="23">
        <f t="shared" si="14"/>
        <v>-1.0084119066625874E-2</v>
      </c>
      <c r="F170" s="24">
        <f t="shared" si="12"/>
        <v>4.2891863216771542</v>
      </c>
      <c r="G170" s="24">
        <f t="shared" si="15"/>
        <v>-6.6072808690194051E-3</v>
      </c>
      <c r="H170" s="24">
        <v>-1.0110903845248409E-2</v>
      </c>
      <c r="I170" s="24"/>
      <c r="N170" s="5">
        <v>147</v>
      </c>
      <c r="O170" s="23">
        <v>-5.5682005046052967E-2</v>
      </c>
    </row>
    <row r="171" spans="1:15">
      <c r="A171" s="20">
        <f>data!A163</f>
        <v>40553</v>
      </c>
      <c r="B171" s="21">
        <f>data!D163</f>
        <v>10118.694362017804</v>
      </c>
      <c r="C171" s="21">
        <f>data!E163</f>
        <v>9010.2040816326535</v>
      </c>
      <c r="D171" s="23">
        <f t="shared" si="13"/>
        <v>-2.9282597790878384E-3</v>
      </c>
      <c r="E171" s="23">
        <f t="shared" si="14"/>
        <v>-5.6465423882094967E-3</v>
      </c>
      <c r="F171" s="24">
        <f t="shared" si="12"/>
        <v>4.2893168197588656</v>
      </c>
      <c r="G171" s="24">
        <f t="shared" si="15"/>
        <v>-6.4767827873080108E-3</v>
      </c>
      <c r="H171" s="24">
        <v>-1.0200728446819593E-2</v>
      </c>
      <c r="I171" s="24"/>
      <c r="N171" s="5">
        <v>148</v>
      </c>
      <c r="O171" s="23">
        <v>-5.5682005046052967E-2</v>
      </c>
    </row>
    <row r="172" spans="1:15">
      <c r="A172" s="20">
        <f>data!A164</f>
        <v>40554</v>
      </c>
      <c r="B172" s="21">
        <f>data!D164</f>
        <v>10059.347181008901</v>
      </c>
      <c r="C172" s="21">
        <f>data!E164</f>
        <v>9020.4081632653069</v>
      </c>
      <c r="D172" s="23">
        <f t="shared" si="13"/>
        <v>-5.8823699030661203E-3</v>
      </c>
      <c r="E172" s="23">
        <f t="shared" si="14"/>
        <v>1.1318620336826513E-3</v>
      </c>
      <c r="F172" s="24">
        <f t="shared" si="12"/>
        <v>4.2828213150106427</v>
      </c>
      <c r="G172" s="24">
        <f t="shared" si="15"/>
        <v>-1.2972287535530924E-2</v>
      </c>
      <c r="H172" s="24">
        <v>-1.033881799357937E-2</v>
      </c>
      <c r="I172" s="24"/>
      <c r="N172" s="5">
        <v>149</v>
      </c>
      <c r="O172" s="23">
        <v>-5.5682005046052967E-2</v>
      </c>
    </row>
    <row r="173" spans="1:15">
      <c r="A173" s="20">
        <f>data!A165</f>
        <v>40555</v>
      </c>
      <c r="B173" s="21">
        <f>data!D165</f>
        <v>10029.673590504452</v>
      </c>
      <c r="C173" s="21">
        <f>data!E165</f>
        <v>8867.3469387755104</v>
      </c>
      <c r="D173" s="23">
        <f t="shared" si="13"/>
        <v>-2.9542118974319465E-3</v>
      </c>
      <c r="E173" s="23">
        <f t="shared" si="14"/>
        <v>-1.7113937372251087E-2</v>
      </c>
      <c r="F173" s="24">
        <f t="shared" si="12"/>
        <v>4.2891378013330481</v>
      </c>
      <c r="G173" s="24">
        <f t="shared" si="15"/>
        <v>-6.6558012131254785E-3</v>
      </c>
      <c r="H173" s="24">
        <v>-1.0496461676094327E-2</v>
      </c>
      <c r="I173" s="24"/>
      <c r="N173" s="5">
        <v>150</v>
      </c>
      <c r="O173" s="23">
        <v>-5.5682005046052967E-2</v>
      </c>
    </row>
    <row r="174" spans="1:15">
      <c r="A174" s="20">
        <f>data!A166</f>
        <v>40556</v>
      </c>
      <c r="B174" s="21">
        <f>data!D166</f>
        <v>9910.9792284866471</v>
      </c>
      <c r="C174" s="21">
        <f>data!E166</f>
        <v>8887.7551020408155</v>
      </c>
      <c r="D174" s="23">
        <f t="shared" si="13"/>
        <v>-1.1904902506318038E-2</v>
      </c>
      <c r="E174" s="23">
        <f t="shared" si="14"/>
        <v>2.2988515871098514E-3</v>
      </c>
      <c r="F174" s="24">
        <f t="shared" si="12"/>
        <v>4.2759876003981612</v>
      </c>
      <c r="G174" s="24">
        <f t="shared" si="15"/>
        <v>-1.9806002148012425E-2</v>
      </c>
      <c r="H174" s="24">
        <v>-1.0642285889414705E-2</v>
      </c>
      <c r="I174" s="24"/>
      <c r="N174" s="5">
        <v>151</v>
      </c>
      <c r="O174" s="23">
        <v>-5.5682005046052967E-2</v>
      </c>
    </row>
    <row r="175" spans="1:15">
      <c r="A175" s="20">
        <f>data!A167</f>
        <v>40557</v>
      </c>
      <c r="B175" s="21">
        <f>data!D167</f>
        <v>9881.3056379821955</v>
      </c>
      <c r="C175" s="21">
        <f>data!E167</f>
        <v>8755.1020408163258</v>
      </c>
      <c r="D175" s="23">
        <f t="shared" si="13"/>
        <v>-2.9985029962578125E-3</v>
      </c>
      <c r="E175" s="23">
        <f t="shared" si="14"/>
        <v>-1.5037877364539654E-2</v>
      </c>
      <c r="F175" s="24">
        <f t="shared" si="12"/>
        <v>4.2811351844116405</v>
      </c>
      <c r="G175" s="24">
        <f t="shared" si="15"/>
        <v>-1.4658418134533058E-2</v>
      </c>
      <c r="H175" s="24">
        <v>-1.0747714662396782E-2</v>
      </c>
      <c r="I175" s="24"/>
      <c r="N175" s="5">
        <v>152</v>
      </c>
      <c r="O175" s="23">
        <v>-5.5682005046052967E-2</v>
      </c>
    </row>
    <row r="176" spans="1:15">
      <c r="A176" s="20">
        <f>data!A168</f>
        <v>40560</v>
      </c>
      <c r="B176" s="21">
        <f>data!D168</f>
        <v>9910.9792284866471</v>
      </c>
      <c r="C176" s="21">
        <f>data!E168</f>
        <v>8714.2857142857138</v>
      </c>
      <c r="D176" s="23">
        <f t="shared" si="13"/>
        <v>2.9985029962578125E-3</v>
      </c>
      <c r="E176" s="23">
        <f t="shared" si="14"/>
        <v>-4.6729056993921603E-3</v>
      </c>
      <c r="F176" s="24">
        <f t="shared" si="12"/>
        <v>4.2866650218171891</v>
      </c>
      <c r="G176" s="24">
        <f t="shared" si="15"/>
        <v>-9.1285807289844811E-3</v>
      </c>
      <c r="H176" s="24">
        <v>-1.0792285131757423E-2</v>
      </c>
      <c r="I176" s="24"/>
      <c r="N176" s="5">
        <v>153</v>
      </c>
      <c r="O176" s="23">
        <v>-5.5682005046052967E-2</v>
      </c>
    </row>
    <row r="177" spans="1:15">
      <c r="A177" s="20">
        <f>data!A169</f>
        <v>40561</v>
      </c>
      <c r="B177" s="21">
        <f>data!D169</f>
        <v>9881.3056379821955</v>
      </c>
      <c r="C177" s="21">
        <f>data!E169</f>
        <v>8795.9183673469379</v>
      </c>
      <c r="D177" s="23">
        <f t="shared" si="13"/>
        <v>-2.9985029962578125E-3</v>
      </c>
      <c r="E177" s="23">
        <f t="shared" si="14"/>
        <v>9.3240768751226E-3</v>
      </c>
      <c r="F177" s="24">
        <f t="shared" si="12"/>
        <v>4.2786156236933159</v>
      </c>
      <c r="G177" s="24">
        <f t="shared" si="15"/>
        <v>-1.7177978852857656E-2</v>
      </c>
      <c r="H177" s="24">
        <v>-1.0767831151504313E-2</v>
      </c>
      <c r="I177" s="24"/>
      <c r="N177" s="5">
        <v>154</v>
      </c>
      <c r="O177" s="23">
        <v>-5.5682005046052967E-2</v>
      </c>
    </row>
    <row r="178" spans="1:15">
      <c r="A178" s="20">
        <f>data!A170</f>
        <v>40562</v>
      </c>
      <c r="B178" s="21">
        <f>data!D170</f>
        <v>9970.3264094955484</v>
      </c>
      <c r="C178" s="21">
        <f>data!E170</f>
        <v>8816.3265306122448</v>
      </c>
      <c r="D178" s="23">
        <f t="shared" si="13"/>
        <v>8.9686699827602467E-3</v>
      </c>
      <c r="E178" s="23">
        <f t="shared" si="14"/>
        <v>2.3174981403624173E-3</v>
      </c>
      <c r="F178" s="24">
        <f t="shared" si="12"/>
        <v>4.2863288943242486</v>
      </c>
      <c r="G178" s="24">
        <f t="shared" si="15"/>
        <v>-9.4647082219250223E-3</v>
      </c>
      <c r="H178" s="24">
        <v>-1.068085549772039E-2</v>
      </c>
      <c r="I178" s="24"/>
      <c r="N178" s="5">
        <v>155</v>
      </c>
      <c r="O178" s="23">
        <v>-5.5682005046052967E-2</v>
      </c>
    </row>
    <row r="179" spans="1:15">
      <c r="A179" s="20">
        <f>data!A171</f>
        <v>40563</v>
      </c>
      <c r="B179" s="21">
        <f>data!D171</f>
        <v>10000</v>
      </c>
      <c r="C179" s="21">
        <f>data!E171</f>
        <v>8765.3061224489793</v>
      </c>
      <c r="D179" s="23">
        <f t="shared" si="13"/>
        <v>2.9717703891591896E-3</v>
      </c>
      <c r="E179" s="23">
        <f t="shared" si="14"/>
        <v>-5.8038468198002846E-3</v>
      </c>
      <c r="F179" s="24">
        <f t="shared" si="12"/>
        <v>4.2924446351049186</v>
      </c>
      <c r="G179" s="24">
        <f t="shared" si="15"/>
        <v>-3.348967441255013E-3</v>
      </c>
      <c r="H179" s="24">
        <v>-1.0552791556808161E-2</v>
      </c>
      <c r="I179" s="24"/>
      <c r="N179" s="5">
        <v>156</v>
      </c>
      <c r="O179" s="23">
        <v>-5.5682005046052967E-2</v>
      </c>
    </row>
    <row r="180" spans="1:15">
      <c r="A180" s="20">
        <f>data!A172</f>
        <v>40564</v>
      </c>
      <c r="B180" s="21">
        <f>data!D172</f>
        <v>9910.9792284866471</v>
      </c>
      <c r="C180" s="21">
        <f>data!E172</f>
        <v>8938.775510204081</v>
      </c>
      <c r="D180" s="23">
        <f t="shared" si="13"/>
        <v>-8.9419373756616238E-3</v>
      </c>
      <c r="E180" s="23">
        <f t="shared" si="14"/>
        <v>1.9597168952136812E-2</v>
      </c>
      <c r="F180" s="24">
        <f t="shared" si="12"/>
        <v>4.2728868215946987</v>
      </c>
      <c r="G180" s="24">
        <f t="shared" si="15"/>
        <v>-2.2906780951474914E-2</v>
      </c>
      <c r="H180" s="24">
        <v>-1.0418207544909044E-2</v>
      </c>
      <c r="I180" s="24"/>
      <c r="N180" s="5">
        <v>157</v>
      </c>
      <c r="O180" s="23">
        <v>-5.5682005046052967E-2</v>
      </c>
    </row>
    <row r="181" spans="1:15">
      <c r="A181" s="20">
        <f>data!A173</f>
        <v>40567</v>
      </c>
      <c r="B181" s="21">
        <f>data!D173</f>
        <v>9970.3264094955484</v>
      </c>
      <c r="C181" s="21">
        <f>data!E173</f>
        <v>8836.7346938775518</v>
      </c>
      <c r="D181" s="23">
        <f t="shared" si="13"/>
        <v>5.9701669865024343E-3</v>
      </c>
      <c r="E181" s="23">
        <f t="shared" si="14"/>
        <v>-1.1481182373957566E-2</v>
      </c>
      <c r="F181" s="24">
        <f t="shared" si="12"/>
        <v>4.2850763976324719</v>
      </c>
      <c r="G181" s="24">
        <f t="shared" si="15"/>
        <v>-1.071720491370165E-2</v>
      </c>
      <c r="H181" s="24">
        <v>-1.0321276040953495E-2</v>
      </c>
      <c r="I181" s="24"/>
      <c r="N181" s="5">
        <v>158</v>
      </c>
      <c r="O181" s="23">
        <v>-5.5682005046052967E-2</v>
      </c>
    </row>
    <row r="182" spans="1:15">
      <c r="A182" s="20">
        <f>data!A174</f>
        <v>40568</v>
      </c>
      <c r="B182" s="21">
        <f>data!D174</f>
        <v>9970.3264094955484</v>
      </c>
      <c r="C182" s="21">
        <f>data!E174</f>
        <v>8785.7142857142862</v>
      </c>
      <c r="D182" s="23">
        <f t="shared" si="13"/>
        <v>0</v>
      </c>
      <c r="E182" s="23">
        <f t="shared" si="14"/>
        <v>-5.7904041347036639E-3</v>
      </c>
      <c r="F182" s="24">
        <f t="shared" si="12"/>
        <v>4.2882130860599279</v>
      </c>
      <c r="G182" s="24">
        <f t="shared" si="15"/>
        <v>-7.580516486245692E-3</v>
      </c>
      <c r="H182" s="24">
        <v>-1.0311004299894726E-2</v>
      </c>
      <c r="I182" s="24"/>
      <c r="N182" s="5">
        <v>159</v>
      </c>
      <c r="O182" s="23">
        <v>-5.5682005046052967E-2</v>
      </c>
    </row>
    <row r="183" spans="1:15">
      <c r="A183" s="20">
        <f>data!A175</f>
        <v>40569</v>
      </c>
      <c r="B183" s="21">
        <f>data!D175</f>
        <v>9970.3264094955484</v>
      </c>
      <c r="C183" s="21">
        <f>data!E175</f>
        <v>8724.4897959183672</v>
      </c>
      <c r="D183" s="23">
        <f t="shared" si="13"/>
        <v>0</v>
      </c>
      <c r="E183" s="23">
        <f t="shared" si="14"/>
        <v>-6.9930354909697456E-3</v>
      </c>
      <c r="F183" s="24">
        <f t="shared" si="12"/>
        <v>4.2920012453985557</v>
      </c>
      <c r="G183" s="24">
        <f t="shared" si="15"/>
        <v>-3.7923571476179418E-3</v>
      </c>
      <c r="H183" s="24">
        <v>-1.0435798947099026E-2</v>
      </c>
      <c r="I183" s="24"/>
      <c r="N183" s="5">
        <v>160</v>
      </c>
      <c r="O183" s="23">
        <v>-5.5682005046052967E-2</v>
      </c>
    </row>
    <row r="184" spans="1:15">
      <c r="A184" s="20">
        <f>data!A176</f>
        <v>40570</v>
      </c>
      <c r="B184" s="21">
        <f>data!D176</f>
        <v>9940.6528189910987</v>
      </c>
      <c r="C184" s="21">
        <f>data!E176</f>
        <v>8622.4489795918362</v>
      </c>
      <c r="D184" s="23">
        <f t="shared" si="13"/>
        <v>-2.9806281381361543E-3</v>
      </c>
      <c r="E184" s="23">
        <f t="shared" si="14"/>
        <v>-1.1764841579587682E-2</v>
      </c>
      <c r="F184" s="24">
        <f t="shared" si="12"/>
        <v>4.2953936858019341</v>
      </c>
      <c r="G184" s="24">
        <f t="shared" si="15"/>
        <v>-3.9991674423944801E-4</v>
      </c>
      <c r="H184" s="24">
        <v>-1.0737926395149151E-2</v>
      </c>
      <c r="I184" s="24"/>
      <c r="N184" s="5">
        <v>161</v>
      </c>
      <c r="O184" s="23">
        <v>-5.5682005046052967E-2</v>
      </c>
    </row>
    <row r="185" spans="1:15">
      <c r="A185" s="20">
        <f>data!A177</f>
        <v>40571</v>
      </c>
      <c r="B185" s="21">
        <f>data!D177</f>
        <v>9881.3056379821955</v>
      </c>
      <c r="C185" s="21">
        <f>data!E177</f>
        <v>8602.0408163265311</v>
      </c>
      <c r="D185" s="23">
        <f t="shared" si="13"/>
        <v>-5.9880418446240924E-3</v>
      </c>
      <c r="E185" s="23">
        <f t="shared" si="14"/>
        <v>-2.3696693553176829E-3</v>
      </c>
      <c r="F185" s="24">
        <f t="shared" si="12"/>
        <v>4.2906893046951113</v>
      </c>
      <c r="G185" s="24">
        <f t="shared" si="15"/>
        <v>-5.1042978510622561E-3</v>
      </c>
      <c r="H185" s="24">
        <v>-1.1248336227469565E-2</v>
      </c>
      <c r="I185" s="24"/>
      <c r="N185" s="5">
        <v>162</v>
      </c>
      <c r="O185" s="23">
        <v>-5.5682005046052967E-2</v>
      </c>
    </row>
    <row r="186" spans="1:15">
      <c r="A186" s="20">
        <f>data!A178</f>
        <v>40574</v>
      </c>
      <c r="B186" s="21">
        <f>data!D178</f>
        <v>9762.6112759643911</v>
      </c>
      <c r="C186" s="21">
        <f>data!E178</f>
        <v>8530.6122448979586</v>
      </c>
      <c r="D186" s="23">
        <f t="shared" si="13"/>
        <v>-1.2084739215071139E-2</v>
      </c>
      <c r="E186" s="23">
        <f t="shared" si="14"/>
        <v>-8.338344917154572E-3</v>
      </c>
      <c r="F186" s="24">
        <f t="shared" si="12"/>
        <v>4.2831214850934769</v>
      </c>
      <c r="G186" s="24">
        <f t="shared" si="15"/>
        <v>-1.2672117452696696E-2</v>
      </c>
      <c r="H186" s="24">
        <v>-1.1982166663773981E-2</v>
      </c>
      <c r="I186" s="24"/>
      <c r="N186" s="5">
        <v>163</v>
      </c>
      <c r="O186" s="23">
        <v>-5.5682005046052967E-2</v>
      </c>
    </row>
    <row r="187" spans="1:15">
      <c r="A187" s="20">
        <f>data!A179</f>
        <v>40575</v>
      </c>
      <c r="B187" s="21">
        <f>data!D179</f>
        <v>9732.9376854599395</v>
      </c>
      <c r="C187" s="21">
        <f>data!E179</f>
        <v>8500</v>
      </c>
      <c r="D187" s="23">
        <f t="shared" si="13"/>
        <v>-3.0441423812277435E-3</v>
      </c>
      <c r="E187" s="23">
        <f t="shared" si="14"/>
        <v>-3.5949709178577649E-3</v>
      </c>
      <c r="F187" s="24">
        <f t="shared" si="12"/>
        <v>4.2820247549157431</v>
      </c>
      <c r="G187" s="24">
        <f t="shared" si="15"/>
        <v>-1.3768847630430514E-2</v>
      </c>
      <c r="H187" s="24">
        <v>-1.2935105210479128E-2</v>
      </c>
      <c r="I187" s="24"/>
      <c r="N187" s="5">
        <v>164</v>
      </c>
      <c r="O187" s="23">
        <v>-5.5682005046052967E-2</v>
      </c>
    </row>
    <row r="188" spans="1:15">
      <c r="A188" s="20">
        <f>data!A180</f>
        <v>40581</v>
      </c>
      <c r="B188" s="21">
        <f>data!D180</f>
        <v>9792.2848664688427</v>
      </c>
      <c r="C188" s="21">
        <f>data!E180</f>
        <v>8489.7959183673465</v>
      </c>
      <c r="D188" s="23">
        <f t="shared" si="13"/>
        <v>6.0790460763815446E-3</v>
      </c>
      <c r="E188" s="23">
        <f t="shared" si="14"/>
        <v>-1.2012013456352832E-3</v>
      </c>
      <c r="F188" s="24">
        <f t="shared" si="12"/>
        <v>4.2887544972599922</v>
      </c>
      <c r="G188" s="24">
        <f t="shared" si="15"/>
        <v>-7.0391052861813463E-3</v>
      </c>
      <c r="H188" s="24">
        <v>-1.4080706017056951E-2</v>
      </c>
      <c r="I188" s="24"/>
      <c r="N188" s="5">
        <v>165</v>
      </c>
      <c r="O188" s="23">
        <v>-5.5682005046052967E-2</v>
      </c>
    </row>
    <row r="189" spans="1:15">
      <c r="A189" s="20">
        <f>data!A181</f>
        <v>40582</v>
      </c>
      <c r="B189" s="21">
        <f>data!D181</f>
        <v>9792.2848664688427</v>
      </c>
      <c r="C189" s="21">
        <f>data!E181</f>
        <v>8581.6326530612241</v>
      </c>
      <c r="D189" s="23">
        <f t="shared" si="13"/>
        <v>0</v>
      </c>
      <c r="E189" s="23">
        <f t="shared" si="14"/>
        <v>1.0759219151740496E-2</v>
      </c>
      <c r="F189" s="24">
        <f t="shared" si="12"/>
        <v>4.2829261789912456</v>
      </c>
      <c r="G189" s="24">
        <f t="shared" si="15"/>
        <v>-1.2867423554927981E-2</v>
      </c>
      <c r="H189" s="24">
        <v>-1.5368822561091596E-2</v>
      </c>
      <c r="I189" s="24"/>
      <c r="N189" s="5">
        <v>166</v>
      </c>
      <c r="O189" s="23">
        <v>-5.5682005046052967E-2</v>
      </c>
    </row>
    <row r="190" spans="1:15">
      <c r="A190" s="20">
        <f>data!A182</f>
        <v>40583</v>
      </c>
      <c r="B190" s="21">
        <f>data!D182</f>
        <v>9732.9376854599395</v>
      </c>
      <c r="C190" s="21">
        <f>data!E182</f>
        <v>8479.5918367346931</v>
      </c>
      <c r="D190" s="23">
        <f t="shared" si="13"/>
        <v>-6.0790460763815446E-3</v>
      </c>
      <c r="E190" s="23">
        <f t="shared" si="14"/>
        <v>-1.1961865117500636E-2</v>
      </c>
      <c r="F190" s="24">
        <f t="shared" si="12"/>
        <v>4.2833269300088128</v>
      </c>
      <c r="G190" s="24">
        <f t="shared" si="15"/>
        <v>-1.2466672537360779E-2</v>
      </c>
      <c r="H190" s="24">
        <v>-1.6725496373671111E-2</v>
      </c>
      <c r="I190" s="24"/>
      <c r="N190" s="5">
        <v>167</v>
      </c>
      <c r="O190" s="23">
        <v>-5.5682005046052967E-2</v>
      </c>
    </row>
    <row r="191" spans="1:15">
      <c r="A191" s="20">
        <f>data!A183</f>
        <v>40584</v>
      </c>
      <c r="B191" s="21">
        <f>data!D183</f>
        <v>9584.5697329376853</v>
      </c>
      <c r="C191" s="21">
        <f>data!E183</f>
        <v>8336.7346938775518</v>
      </c>
      <c r="D191" s="23">
        <f t="shared" si="13"/>
        <v>-1.5361285161487714E-2</v>
      </c>
      <c r="E191" s="23">
        <f t="shared" si="14"/>
        <v>-1.6990699995444558E-2</v>
      </c>
      <c r="F191" s="24">
        <f t="shared" si="12"/>
        <v>4.2771695848159821</v>
      </c>
      <c r="G191" s="24">
        <f t="shared" si="15"/>
        <v>-1.8624017730191511E-2</v>
      </c>
      <c r="H191" s="24">
        <v>-1.8054866755956647E-2</v>
      </c>
      <c r="I191" s="24"/>
      <c r="N191" s="5">
        <v>168</v>
      </c>
      <c r="O191" s="23">
        <v>-5.5682005046052967E-2</v>
      </c>
    </row>
    <row r="192" spans="1:15">
      <c r="A192" s="20">
        <f>data!A184</f>
        <v>40585</v>
      </c>
      <c r="B192" s="21">
        <f>data!D184</f>
        <v>9643.9169139465866</v>
      </c>
      <c r="C192" s="21">
        <f>data!E184</f>
        <v>8408.1632653061224</v>
      </c>
      <c r="D192" s="23">
        <f t="shared" si="13"/>
        <v>6.1728591070799865E-3</v>
      </c>
      <c r="E192" s="23">
        <f t="shared" si="14"/>
        <v>8.5314350494680724E-3</v>
      </c>
      <c r="F192" s="24">
        <f t="shared" si="12"/>
        <v>4.2787209265010109</v>
      </c>
      <c r="G192" s="24">
        <f t="shared" si="15"/>
        <v>-1.7072676045162716E-2</v>
      </c>
      <c r="H192" s="24">
        <v>-1.9243786468832944E-2</v>
      </c>
      <c r="I192" s="24"/>
      <c r="N192" s="5">
        <v>169</v>
      </c>
      <c r="O192" s="23">
        <v>-5.5682005046052967E-2</v>
      </c>
    </row>
    <row r="193" spans="1:15">
      <c r="A193" s="20">
        <f>data!A185</f>
        <v>40588</v>
      </c>
      <c r="B193" s="21">
        <f>data!D185</f>
        <v>9584.5697329376853</v>
      </c>
      <c r="C193" s="21">
        <f>data!E185</f>
        <v>8418.3673469387759</v>
      </c>
      <c r="D193" s="23">
        <f t="shared" si="13"/>
        <v>-6.1728591070799865E-3</v>
      </c>
      <c r="E193" s="23">
        <f t="shared" si="14"/>
        <v>1.2128564252087415E-3</v>
      </c>
      <c r="F193" s="24">
        <f t="shared" si="12"/>
        <v>4.2718910575161022</v>
      </c>
      <c r="G193" s="24">
        <f t="shared" si="15"/>
        <v>-2.3902545030071387E-2</v>
      </c>
      <c r="H193" s="24">
        <v>-2.0169687872703932E-2</v>
      </c>
      <c r="I193" s="24"/>
      <c r="N193" s="5">
        <v>170</v>
      </c>
      <c r="O193" s="23">
        <v>-5.5682005046052967E-2</v>
      </c>
    </row>
    <row r="194" spans="1:15">
      <c r="A194" s="20">
        <f>data!A186</f>
        <v>40589</v>
      </c>
      <c r="B194" s="21">
        <f>data!D186</f>
        <v>9406.5281899109796</v>
      </c>
      <c r="C194" s="21">
        <f>data!E186</f>
        <v>8316.3265306122448</v>
      </c>
      <c r="D194" s="23">
        <f t="shared" si="13"/>
        <v>-1.8750549345375234E-2</v>
      </c>
      <c r="E194" s="23">
        <f t="shared" si="14"/>
        <v>-1.219527309381796E-2</v>
      </c>
      <c r="F194" s="24">
        <f t="shared" si="12"/>
        <v>4.2597467434339578</v>
      </c>
      <c r="G194" s="24">
        <f t="shared" si="15"/>
        <v>-3.6046859112215834E-2</v>
      </c>
      <c r="H194" s="24">
        <v>-2.0711750490265666E-2</v>
      </c>
      <c r="I194" s="24"/>
      <c r="N194" s="5">
        <v>171</v>
      </c>
      <c r="O194" s="23">
        <v>-5.5682005046052967E-2</v>
      </c>
    </row>
    <row r="195" spans="1:15">
      <c r="A195" s="20">
        <f>data!A187</f>
        <v>40590</v>
      </c>
      <c r="B195" s="21">
        <f>data!D187</f>
        <v>9495.5489614243324</v>
      </c>
      <c r="C195" s="21">
        <f>data!E187</f>
        <v>8214.2857142857138</v>
      </c>
      <c r="D195" s="23">
        <f t="shared" si="13"/>
        <v>9.4192219164916935E-3</v>
      </c>
      <c r="E195" s="23">
        <f t="shared" si="14"/>
        <v>-1.2345835822298312E-2</v>
      </c>
      <c r="F195" s="24">
        <f t="shared" si="12"/>
        <v>4.2758537611329537</v>
      </c>
      <c r="G195" s="24">
        <f t="shared" si="15"/>
        <v>-1.9939841413219916E-2</v>
      </c>
      <c r="H195" s="24">
        <v>-2.0764610160813393E-2</v>
      </c>
      <c r="I195" s="24"/>
      <c r="N195" s="5">
        <v>172</v>
      </c>
      <c r="O195" s="23">
        <v>-5.5682005046052967E-2</v>
      </c>
    </row>
    <row r="196" spans="1:15">
      <c r="A196" s="20">
        <f>data!A188</f>
        <v>40591</v>
      </c>
      <c r="B196" s="21">
        <f>data!D188</f>
        <v>9317.5074183976267</v>
      </c>
      <c r="C196" s="21">
        <f>data!E188</f>
        <v>8173.4693877551026</v>
      </c>
      <c r="D196" s="23">
        <f t="shared" si="13"/>
        <v>-1.8928009885518904E-2</v>
      </c>
      <c r="E196" s="23">
        <f t="shared" si="14"/>
        <v>-4.9813303502048711E-3</v>
      </c>
      <c r="F196" s="24">
        <f t="shared" si="12"/>
        <v>4.2596241607019962</v>
      </c>
      <c r="G196" s="24">
        <f t="shared" si="15"/>
        <v>-3.6169441844177364E-2</v>
      </c>
      <c r="H196" s="24">
        <v>-2.0252909640988217E-2</v>
      </c>
      <c r="I196" s="24"/>
      <c r="N196" s="5">
        <v>173</v>
      </c>
      <c r="O196" s="23">
        <v>-5.5682005046052967E-2</v>
      </c>
    </row>
    <row r="197" spans="1:15">
      <c r="A197" s="20">
        <f>data!A189</f>
        <v>40592</v>
      </c>
      <c r="B197" s="21">
        <f>data!D189</f>
        <v>9317.5074183976267</v>
      </c>
      <c r="C197" s="21">
        <f>data!E189</f>
        <v>8214.2857142857138</v>
      </c>
      <c r="D197" s="23">
        <f t="shared" si="13"/>
        <v>0</v>
      </c>
      <c r="E197" s="23">
        <f t="shared" si="14"/>
        <v>4.9813303502048711E-3</v>
      </c>
      <c r="F197" s="24">
        <f t="shared" si="12"/>
        <v>4.2569257512474348</v>
      </c>
      <c r="G197" s="24">
        <f t="shared" si="15"/>
        <v>-3.886785129873882E-2</v>
      </c>
      <c r="H197" s="24">
        <v>-1.9144224191519343E-2</v>
      </c>
      <c r="I197" s="24"/>
      <c r="N197" s="5">
        <v>174</v>
      </c>
      <c r="O197" s="23">
        <v>-5.5682005046052967E-2</v>
      </c>
    </row>
    <row r="198" spans="1:15">
      <c r="A198" s="20">
        <f>data!A190</f>
        <v>40595</v>
      </c>
      <c r="B198" s="21">
        <f>data!D190</f>
        <v>9287.8338278931751</v>
      </c>
      <c r="C198" s="21">
        <f>data!E190</f>
        <v>8071.4285714285716</v>
      </c>
      <c r="D198" s="23">
        <f t="shared" si="13"/>
        <v>-3.1897953681010449E-3</v>
      </c>
      <c r="E198" s="23">
        <f t="shared" si="14"/>
        <v>-1.754430965091025E-2</v>
      </c>
      <c r="F198" s="24">
        <f t="shared" si="12"/>
        <v>4.2632397887327063</v>
      </c>
      <c r="G198" s="24">
        <f t="shared" si="15"/>
        <v>-3.2553813813467336E-2</v>
      </c>
      <c r="H198" s="24">
        <v>-1.7457627030865383E-2</v>
      </c>
      <c r="I198" s="24"/>
      <c r="N198" s="5">
        <v>175</v>
      </c>
      <c r="O198" s="23">
        <v>-5.5682005046052967E-2</v>
      </c>
    </row>
    <row r="199" spans="1:15">
      <c r="A199" s="20">
        <f>data!A191</f>
        <v>40596</v>
      </c>
      <c r="B199" s="21">
        <f>data!D191</f>
        <v>9258.1602373887235</v>
      </c>
      <c r="C199" s="21">
        <f>data!E191</f>
        <v>8061.2244897959181</v>
      </c>
      <c r="D199" s="23">
        <f t="shared" si="13"/>
        <v>-3.2000027306704482E-3</v>
      </c>
      <c r="E199" s="23">
        <f t="shared" si="14"/>
        <v>-1.2650223065868715E-3</v>
      </c>
      <c r="F199" s="24">
        <f t="shared" si="12"/>
        <v>4.2607250543766142</v>
      </c>
      <c r="G199" s="24">
        <f t="shared" si="15"/>
        <v>-3.5068548169559399E-2</v>
      </c>
      <c r="H199" s="24">
        <v>-1.5265604960724904E-2</v>
      </c>
      <c r="I199" s="24"/>
      <c r="N199" s="5">
        <v>176</v>
      </c>
      <c r="O199" s="23">
        <v>-5.5682005046052967E-2</v>
      </c>
    </row>
    <row r="200" spans="1:15">
      <c r="A200" s="20">
        <f>data!A192</f>
        <v>40597</v>
      </c>
      <c r="B200" s="21">
        <f>data!D192</f>
        <v>9347.1810089020764</v>
      </c>
      <c r="C200" s="21">
        <f>data!E192</f>
        <v>8224.4897959183672</v>
      </c>
      <c r="D200" s="23">
        <f t="shared" si="13"/>
        <v>9.5694510161496993E-3</v>
      </c>
      <c r="E200" s="23">
        <f t="shared" si="14"/>
        <v>2.0050797045561453E-2</v>
      </c>
      <c r="F200" s="24">
        <f t="shared" si="12"/>
        <v>4.2594328968433492</v>
      </c>
      <c r="G200" s="24">
        <f t="shared" si="15"/>
        <v>-3.6360705702824347E-2</v>
      </c>
      <c r="H200" s="24">
        <v>-1.2688193190929883E-2</v>
      </c>
      <c r="I200" s="24"/>
      <c r="N200" s="5">
        <v>177</v>
      </c>
      <c r="O200" s="23">
        <v>-5.5682005046052967E-2</v>
      </c>
    </row>
    <row r="201" spans="1:15">
      <c r="A201" s="20">
        <f>data!A193</f>
        <v>40598</v>
      </c>
      <c r="B201" s="21">
        <f>data!D193</f>
        <v>9643.9169139465866</v>
      </c>
      <c r="C201" s="21">
        <f>data!E193</f>
        <v>8122.4489795918362</v>
      </c>
      <c r="D201" s="23">
        <f t="shared" si="13"/>
        <v>3.1252543504104224E-2</v>
      </c>
      <c r="E201" s="23">
        <f t="shared" si="14"/>
        <v>-1.2484556662245794E-2</v>
      </c>
      <c r="F201" s="24">
        <f t="shared" si="12"/>
        <v>4.2974483818440019</v>
      </c>
      <c r="G201" s="24">
        <f t="shared" si="15"/>
        <v>1.6547792978283127E-3</v>
      </c>
      <c r="H201" s="24">
        <v>-9.879813575261737E-3</v>
      </c>
      <c r="I201" s="24"/>
      <c r="N201" s="5">
        <v>178</v>
      </c>
      <c r="O201" s="23">
        <v>-5.5682005046052967E-2</v>
      </c>
    </row>
    <row r="202" spans="1:15">
      <c r="A202" s="20">
        <f>data!A194</f>
        <v>40599</v>
      </c>
      <c r="B202" s="21">
        <f>data!D194</f>
        <v>9792.2848664688427</v>
      </c>
      <c r="C202" s="21">
        <f>data!E194</f>
        <v>8071.4285714285716</v>
      </c>
      <c r="D202" s="23">
        <f t="shared" si="13"/>
        <v>1.5267472130789272E-2</v>
      </c>
      <c r="E202" s="23">
        <f t="shared" si="14"/>
        <v>-6.3012180767287873E-3</v>
      </c>
      <c r="F202" s="24">
        <f t="shared" si="12"/>
        <v>4.316129252653079</v>
      </c>
      <c r="G202" s="24">
        <f t="shared" si="15"/>
        <v>2.0335650106905412E-2</v>
      </c>
      <c r="H202" s="24">
        <v>-7.0109232349330674E-3</v>
      </c>
      <c r="I202" s="24"/>
      <c r="N202" s="5">
        <v>179</v>
      </c>
      <c r="O202" s="23">
        <v>-5.5682005046052967E-2</v>
      </c>
    </row>
    <row r="203" spans="1:15">
      <c r="A203" s="20">
        <f>data!A195</f>
        <v>40602</v>
      </c>
      <c r="B203" s="21">
        <f>data!D195</f>
        <v>9673.5905044510382</v>
      </c>
      <c r="C203" s="21">
        <f>data!E195</f>
        <v>7979.591836734694</v>
      </c>
      <c r="D203" s="23">
        <f t="shared" si="13"/>
        <v>-1.219527309381796E-2</v>
      </c>
      <c r="E203" s="23">
        <f t="shared" si="14"/>
        <v>-1.1443227222342145E-2</v>
      </c>
      <c r="F203" s="24">
        <f t="shared" si="12"/>
        <v>4.3101328281311488</v>
      </c>
      <c r="G203" s="24">
        <f t="shared" si="15"/>
        <v>1.4339225584975246E-2</v>
      </c>
      <c r="H203" s="24">
        <v>-4.2477238358103195E-3</v>
      </c>
      <c r="I203" s="24"/>
      <c r="N203" s="5">
        <v>180</v>
      </c>
      <c r="O203" s="23">
        <v>-5.5682005046052967E-2</v>
      </c>
    </row>
    <row r="204" spans="1:15">
      <c r="A204" s="20">
        <f>data!A196</f>
        <v>40604</v>
      </c>
      <c r="B204" s="21">
        <f>data!D196</f>
        <v>9584.5697329376853</v>
      </c>
      <c r="C204" s="21">
        <f>data!E196</f>
        <v>7989.7959183673474</v>
      </c>
      <c r="D204" s="23">
        <f t="shared" si="13"/>
        <v>-9.2450581440512991E-3</v>
      </c>
      <c r="E204" s="23">
        <f t="shared" si="14"/>
        <v>1.2779554454915854E-3</v>
      </c>
      <c r="F204" s="24">
        <f t="shared" si="12"/>
        <v>4.3001954956719679</v>
      </c>
      <c r="G204" s="24">
        <f t="shared" si="15"/>
        <v>4.4018931257943095E-3</v>
      </c>
      <c r="H204" s="24">
        <v>-1.7335038300476679E-3</v>
      </c>
      <c r="I204" s="24"/>
      <c r="N204" s="5">
        <v>181</v>
      </c>
      <c r="O204" s="23">
        <v>-5.5682005046052967E-2</v>
      </c>
    </row>
    <row r="205" spans="1:15">
      <c r="A205" s="20">
        <f>data!A197</f>
        <v>40605</v>
      </c>
      <c r="B205" s="21">
        <f>data!D197</f>
        <v>9525.222551928784</v>
      </c>
      <c r="C205" s="21">
        <f>data!E197</f>
        <v>8000</v>
      </c>
      <c r="D205" s="23">
        <f t="shared" si="13"/>
        <v>-6.211200092639757E-3</v>
      </c>
      <c r="E205" s="23">
        <f t="shared" si="14"/>
        <v>1.2763243596047857E-3</v>
      </c>
      <c r="F205" s="24">
        <f t="shared" si="12"/>
        <v>4.2932929048308894</v>
      </c>
      <c r="G205" s="24">
        <f t="shared" si="15"/>
        <v>-2.5006977152841614E-3</v>
      </c>
      <c r="H205" s="24">
        <v>4.2537901785366335E-4</v>
      </c>
      <c r="I205" s="24"/>
      <c r="N205" s="5">
        <v>182</v>
      </c>
      <c r="O205" s="23">
        <v>-5.5682005046052967E-2</v>
      </c>
    </row>
    <row r="206" spans="1:15">
      <c r="A206" s="20">
        <f>data!A198</f>
        <v>40606</v>
      </c>
      <c r="B206" s="21">
        <f>data!D198</f>
        <v>9762.6112759643911</v>
      </c>
      <c r="C206" s="21">
        <f>data!E198</f>
        <v>8081.632653061225</v>
      </c>
      <c r="D206" s="23">
        <f t="shared" si="13"/>
        <v>2.4616627635355215E-2</v>
      </c>
      <c r="E206" s="23">
        <f t="shared" si="14"/>
        <v>1.0152371464018373E-2</v>
      </c>
      <c r="F206" s="24">
        <f t="shared" si="12"/>
        <v>4.3124099463680041</v>
      </c>
      <c r="G206" s="24">
        <f t="shared" si="15"/>
        <v>1.6616343821830526E-2</v>
      </c>
      <c r="H206" s="24">
        <v>2.1670932699668485E-3</v>
      </c>
      <c r="I206" s="24"/>
      <c r="N206" s="5">
        <v>183</v>
      </c>
      <c r="O206" s="23">
        <v>-5.5682005046052967E-2</v>
      </c>
    </row>
    <row r="207" spans="1:15">
      <c r="A207" s="20">
        <f>data!A199</f>
        <v>40609</v>
      </c>
      <c r="B207" s="21">
        <f>data!D199</f>
        <v>9614.2433234421369</v>
      </c>
      <c r="C207" s="21">
        <f>data!E199</f>
        <v>8061.2244897959181</v>
      </c>
      <c r="D207" s="23">
        <f t="shared" si="13"/>
        <v>-1.5314234973041962E-2</v>
      </c>
      <c r="E207" s="23">
        <f t="shared" si="14"/>
        <v>-2.5284463533594703E-3</v>
      </c>
      <c r="F207" s="24">
        <f t="shared" si="12"/>
        <v>4.2984653823594616</v>
      </c>
      <c r="G207" s="24">
        <f t="shared" si="15"/>
        <v>2.6717798132880333E-3</v>
      </c>
      <c r="H207" s="24">
        <v>3.4751988225275505E-3</v>
      </c>
      <c r="I207" s="24"/>
      <c r="N207" s="5">
        <v>184</v>
      </c>
      <c r="O207" s="23">
        <v>-5.5682005046052967E-2</v>
      </c>
    </row>
    <row r="208" spans="1:15">
      <c r="A208" s="20">
        <f>data!A200</f>
        <v>40610</v>
      </c>
      <c r="B208" s="21">
        <f>data!D200</f>
        <v>9703.2640949554898</v>
      </c>
      <c r="C208" s="21">
        <f>data!E200</f>
        <v>8071.4285714285716</v>
      </c>
      <c r="D208" s="23">
        <f t="shared" si="13"/>
        <v>9.2166551049235323E-3</v>
      </c>
      <c r="E208" s="23">
        <f t="shared" si="14"/>
        <v>1.2650223065868715E-3</v>
      </c>
      <c r="F208" s="24">
        <f t="shared" si="12"/>
        <v>4.3069967690898068</v>
      </c>
      <c r="G208" s="24">
        <f t="shared" si="15"/>
        <v>1.1203166543633181E-2</v>
      </c>
      <c r="H208" s="24">
        <v>4.3737615389598363E-3</v>
      </c>
      <c r="I208" s="24"/>
      <c r="N208" s="5">
        <v>185</v>
      </c>
      <c r="O208" s="23">
        <v>-5.5682005046052967E-2</v>
      </c>
    </row>
    <row r="209" spans="1:15">
      <c r="A209" s="20">
        <f>data!A201</f>
        <v>40611</v>
      </c>
      <c r="B209" s="21">
        <f>data!D201</f>
        <v>9851.6320474777458</v>
      </c>
      <c r="C209" s="21">
        <f>data!E201</f>
        <v>8142.8571428571431</v>
      </c>
      <c r="D209" s="23">
        <f t="shared" si="13"/>
        <v>1.5174798019234714E-2</v>
      </c>
      <c r="E209" s="23">
        <f t="shared" si="14"/>
        <v>8.8106296821557351E-3</v>
      </c>
      <c r="F209" s="24">
        <f t="shared" si="12"/>
        <v>4.317398808676348</v>
      </c>
      <c r="G209" s="24">
        <f t="shared" si="15"/>
        <v>2.1605206130174359E-2</v>
      </c>
      <c r="H209" s="24">
        <v>4.9185086563308181E-3</v>
      </c>
      <c r="I209" s="24"/>
      <c r="N209" s="5">
        <v>186</v>
      </c>
      <c r="O209" s="23">
        <v>-5.5682005046052967E-2</v>
      </c>
    </row>
    <row r="210" spans="1:15">
      <c r="A210" s="20">
        <f>data!A202</f>
        <v>40612</v>
      </c>
      <c r="B210" s="21">
        <f>data!D202</f>
        <v>9703.2640949554898</v>
      </c>
      <c r="C210" s="21">
        <f>data!E202</f>
        <v>8081.632653061225</v>
      </c>
      <c r="D210" s="23">
        <f t="shared" si="13"/>
        <v>-1.5174798019234714E-2</v>
      </c>
      <c r="E210" s="23">
        <f t="shared" si="14"/>
        <v>-7.5472056353831363E-3</v>
      </c>
      <c r="F210" s="24">
        <f t="shared" si="12"/>
        <v>4.3063123664998857</v>
      </c>
      <c r="G210" s="24">
        <f t="shared" si="15"/>
        <v>1.0518763953712096E-2</v>
      </c>
      <c r="H210" s="24">
        <v>5.18606096810791E-3</v>
      </c>
      <c r="I210" s="24"/>
      <c r="N210" s="5">
        <v>187</v>
      </c>
      <c r="O210" s="23">
        <v>-5.5682005046052967E-2</v>
      </c>
    </row>
    <row r="211" spans="1:15">
      <c r="A211" s="20">
        <f>data!A203</f>
        <v>40613</v>
      </c>
      <c r="B211" s="21">
        <f>data!D203</f>
        <v>9525.222551928784</v>
      </c>
      <c r="C211" s="21">
        <f>data!E203</f>
        <v>8091.8367346938776</v>
      </c>
      <c r="D211" s="23">
        <f t="shared" si="13"/>
        <v>-1.8519047767236785E-2</v>
      </c>
      <c r="E211" s="23">
        <f t="shared" si="14"/>
        <v>1.2618298204216671E-3</v>
      </c>
      <c r="F211" s="24">
        <f t="shared" si="12"/>
        <v>4.2871097797424405</v>
      </c>
      <c r="G211" s="24">
        <f t="shared" si="15"/>
        <v>-8.6838228037331433E-3</v>
      </c>
      <c r="H211" s="24">
        <v>5.2630495520032293E-3</v>
      </c>
      <c r="I211" s="24"/>
      <c r="N211" s="5">
        <v>188</v>
      </c>
      <c r="O211" s="23">
        <v>-5.5682005046052967E-2</v>
      </c>
    </row>
    <row r="212" spans="1:15">
      <c r="A212" s="20">
        <f>data!A204</f>
        <v>40616</v>
      </c>
      <c r="B212" s="21">
        <f>data!D204</f>
        <v>9525.222551928784</v>
      </c>
      <c r="C212" s="21">
        <f>data!E204</f>
        <v>7887.7551020408164</v>
      </c>
      <c r="D212" s="23">
        <f t="shared" si="13"/>
        <v>0</v>
      </c>
      <c r="E212" s="23">
        <f t="shared" si="14"/>
        <v>-2.5544173047425289E-2</v>
      </c>
      <c r="F212" s="24">
        <f t="shared" si="12"/>
        <v>4.3009471752199966</v>
      </c>
      <c r="G212" s="24">
        <f t="shared" si="15"/>
        <v>5.1535726738229926E-3</v>
      </c>
      <c r="H212" s="24">
        <v>5.2364126379326678E-3</v>
      </c>
      <c r="I212" s="24"/>
      <c r="N212" s="5">
        <v>189</v>
      </c>
      <c r="O212" s="23">
        <v>-5.5682005046052967E-2</v>
      </c>
    </row>
    <row r="213" spans="1:15">
      <c r="A213" s="20">
        <f>data!A205</f>
        <v>40617</v>
      </c>
      <c r="B213" s="21">
        <f>data!D205</f>
        <v>9317.5074183976267</v>
      </c>
      <c r="C213" s="21">
        <f>data!E205</f>
        <v>7724.4897959183681</v>
      </c>
      <c r="D213" s="23">
        <f t="shared" si="13"/>
        <v>-2.2048137221762687E-2</v>
      </c>
      <c r="E213" s="23">
        <f t="shared" si="14"/>
        <v>-2.0915795149972993E-2</v>
      </c>
      <c r="F213" s="24">
        <f t="shared" si="12"/>
        <v>4.2902292199806533</v>
      </c>
      <c r="G213" s="24">
        <f t="shared" si="15"/>
        <v>-5.5643825655202761E-3</v>
      </c>
      <c r="H213" s="24">
        <v>5.1855702698608442E-3</v>
      </c>
      <c r="I213" s="24"/>
      <c r="N213" s="5">
        <v>190</v>
      </c>
      <c r="O213" s="23">
        <v>-5.5682005046052967E-2</v>
      </c>
    </row>
    <row r="214" spans="1:15">
      <c r="A214" s="20">
        <f>data!A206</f>
        <v>40618</v>
      </c>
      <c r="B214" s="21">
        <f>data!D206</f>
        <v>9495.5489614243324</v>
      </c>
      <c r="C214" s="21">
        <f>data!E206</f>
        <v>7816.3265306122457</v>
      </c>
      <c r="D214" s="23">
        <f t="shared" si="13"/>
        <v>1.8928009885518904E-2</v>
      </c>
      <c r="E214" s="23">
        <f t="shared" si="14"/>
        <v>1.1818916303141691E-2</v>
      </c>
      <c r="F214" s="24">
        <f t="shared" si="12"/>
        <v>4.3027548687993615</v>
      </c>
      <c r="G214" s="24">
        <f t="shared" si="15"/>
        <v>6.9612662531879366E-3</v>
      </c>
      <c r="H214" s="24">
        <v>5.1766461991665938E-3</v>
      </c>
      <c r="I214" s="24"/>
      <c r="N214" s="5">
        <v>191</v>
      </c>
      <c r="O214" s="23">
        <v>-5.5682005046052967E-2</v>
      </c>
    </row>
    <row r="215" spans="1:15">
      <c r="A215" s="20">
        <f>data!A207</f>
        <v>40619</v>
      </c>
      <c r="B215" s="21">
        <f>data!D207</f>
        <v>9495.5489614243324</v>
      </c>
      <c r="C215" s="21">
        <f>data!E207</f>
        <v>7724.4897959183681</v>
      </c>
      <c r="D215" s="23">
        <f t="shared" si="13"/>
        <v>0</v>
      </c>
      <c r="E215" s="23">
        <f t="shared" si="14"/>
        <v>-1.1818916303141691E-2</v>
      </c>
      <c r="F215" s="24">
        <f t="shared" si="12"/>
        <v>4.3091572298661722</v>
      </c>
      <c r="G215" s="24">
        <f t="shared" si="15"/>
        <v>1.3363627319998628E-2</v>
      </c>
      <c r="H215" s="24">
        <v>5.2585472233782505E-3</v>
      </c>
      <c r="I215" s="24"/>
      <c r="N215" s="5">
        <v>192</v>
      </c>
      <c r="O215" s="23">
        <v>-5.5682005046052967E-2</v>
      </c>
    </row>
    <row r="216" spans="1:15">
      <c r="A216" s="20">
        <f>data!A208</f>
        <v>40620</v>
      </c>
      <c r="B216" s="21">
        <f>data!D208</f>
        <v>9376.854599406528</v>
      </c>
      <c r="C216" s="21">
        <f>data!E208</f>
        <v>7744.8979591836733</v>
      </c>
      <c r="D216" s="23">
        <f t="shared" si="13"/>
        <v>-1.2578782206860595E-2</v>
      </c>
      <c r="E216" s="23">
        <f t="shared" si="14"/>
        <v>2.6385239581809827E-3</v>
      </c>
      <c r="F216" s="24">
        <f t="shared" ref="F216:F279" si="16">LN(B216)-$D$7*LN(C216)</f>
        <v>4.2951491471523591</v>
      </c>
      <c r="G216" s="24">
        <f t="shared" si="15"/>
        <v>-6.4445539381452477E-4</v>
      </c>
      <c r="H216" s="24">
        <v>5.4605661037431799E-3</v>
      </c>
      <c r="I216" s="24"/>
      <c r="N216" s="5">
        <v>193</v>
      </c>
      <c r="O216" s="23">
        <v>-5.5682005046052967E-2</v>
      </c>
    </row>
    <row r="217" spans="1:15">
      <c r="A217" s="20">
        <f>data!A209</f>
        <v>40623</v>
      </c>
      <c r="B217" s="21">
        <f>data!D209</f>
        <v>9525.222551928784</v>
      </c>
      <c r="C217" s="21">
        <f>data!E209</f>
        <v>7897.9591836734699</v>
      </c>
      <c r="D217" s="23">
        <f t="shared" ref="D217:D280" si="17">LN(B217)-LN(B216)</f>
        <v>1.5698909543104378E-2</v>
      </c>
      <c r="E217" s="23">
        <f t="shared" ref="E217:E280" si="18">LN(C217)-LN(C216)</f>
        <v>1.9570096194096109E-2</v>
      </c>
      <c r="F217" s="24">
        <f t="shared" si="16"/>
        <v>4.3002468459978704</v>
      </c>
      <c r="G217" s="24">
        <f t="shared" ref="G217:G280" si="19">F217-$D$9</f>
        <v>4.4532434516968422E-3</v>
      </c>
      <c r="H217" s="24">
        <v>5.7912381055222114E-3</v>
      </c>
      <c r="I217" s="24"/>
      <c r="N217" s="5">
        <v>194</v>
      </c>
      <c r="O217" s="23">
        <v>-5.5682005046052967E-2</v>
      </c>
    </row>
    <row r="218" spans="1:15">
      <c r="A218" s="20">
        <f>data!A210</f>
        <v>40624</v>
      </c>
      <c r="B218" s="21">
        <f>data!D210</f>
        <v>9406.5281899109796</v>
      </c>
      <c r="C218" s="21">
        <f>data!E210</f>
        <v>7806.1224489795923</v>
      </c>
      <c r="D218" s="23">
        <f t="shared" si="17"/>
        <v>-1.2539349252735477E-2</v>
      </c>
      <c r="E218" s="23">
        <f t="shared" si="18"/>
        <v>-1.1696039763190669E-2</v>
      </c>
      <c r="F218" s="24">
        <f t="shared" si="16"/>
        <v>4.2940432950277421</v>
      </c>
      <c r="G218" s="24">
        <f t="shared" si="19"/>
        <v>-1.7503075184315264E-3</v>
      </c>
      <c r="H218" s="24">
        <v>6.2383885116377652E-3</v>
      </c>
      <c r="I218" s="24"/>
      <c r="N218" s="5">
        <v>195</v>
      </c>
      <c r="O218" s="23">
        <v>-5.5682005046052967E-2</v>
      </c>
    </row>
    <row r="219" spans="1:15">
      <c r="A219" s="20">
        <f>data!A211</f>
        <v>40625</v>
      </c>
      <c r="B219" s="21">
        <f>data!D211</f>
        <v>9436.2017804154311</v>
      </c>
      <c r="C219" s="21">
        <f>data!E211</f>
        <v>7806.1224489795923</v>
      </c>
      <c r="D219" s="23">
        <f t="shared" si="17"/>
        <v>3.1496089028948404E-3</v>
      </c>
      <c r="E219" s="23">
        <f t="shared" si="18"/>
        <v>0</v>
      </c>
      <c r="F219" s="24">
        <f t="shared" si="16"/>
        <v>4.2971929039306369</v>
      </c>
      <c r="G219" s="24">
        <f t="shared" si="19"/>
        <v>1.399301384463314E-3</v>
      </c>
      <c r="H219" s="24">
        <v>6.7705445014024663E-3</v>
      </c>
      <c r="I219" s="24"/>
      <c r="N219" s="5">
        <v>196</v>
      </c>
      <c r="O219" s="23">
        <v>-5.5682005046052967E-2</v>
      </c>
    </row>
    <row r="220" spans="1:15">
      <c r="A220" s="20">
        <f>data!A212</f>
        <v>40626</v>
      </c>
      <c r="B220" s="21">
        <f>data!D212</f>
        <v>9436.2017804154311</v>
      </c>
      <c r="C220" s="21">
        <f>data!E212</f>
        <v>7795.9183673469388</v>
      </c>
      <c r="D220" s="23">
        <f t="shared" si="17"/>
        <v>0</v>
      </c>
      <c r="E220" s="23">
        <f t="shared" si="18"/>
        <v>-1.3080446600159945E-3</v>
      </c>
      <c r="F220" s="24">
        <f t="shared" si="16"/>
        <v>4.2979014777110187</v>
      </c>
      <c r="G220" s="24">
        <f t="shared" si="19"/>
        <v>2.1078751648451188E-3</v>
      </c>
      <c r="H220" s="24">
        <v>7.3400168137138294E-3</v>
      </c>
      <c r="I220" s="24"/>
      <c r="N220" s="5">
        <v>197</v>
      </c>
      <c r="O220" s="23">
        <v>-5.5682005046052967E-2</v>
      </c>
    </row>
    <row r="221" spans="1:15">
      <c r="A221" s="20">
        <f>data!A213</f>
        <v>40627</v>
      </c>
      <c r="B221" s="21">
        <f>data!D213</f>
        <v>9525.222551928784</v>
      </c>
      <c r="C221" s="21">
        <f>data!E213</f>
        <v>7806.1224489795923</v>
      </c>
      <c r="D221" s="23">
        <f t="shared" si="17"/>
        <v>9.3897403498406362E-3</v>
      </c>
      <c r="E221" s="23">
        <f t="shared" si="18"/>
        <v>1.3080446600159945E-3</v>
      </c>
      <c r="F221" s="24">
        <f t="shared" si="16"/>
        <v>4.3065826442804775</v>
      </c>
      <c r="G221" s="24">
        <f t="shared" si="19"/>
        <v>1.078904173430395E-2</v>
      </c>
      <c r="H221" s="24">
        <v>7.8878848807724371E-3</v>
      </c>
      <c r="I221" s="24"/>
      <c r="N221" s="5">
        <v>198</v>
      </c>
      <c r="O221" s="23">
        <v>-5.5682005046052967E-2</v>
      </c>
    </row>
    <row r="222" spans="1:15">
      <c r="A222" s="20">
        <f>data!A214</f>
        <v>40630</v>
      </c>
      <c r="B222" s="21">
        <f>data!D214</f>
        <v>9554.8961424332338</v>
      </c>
      <c r="C222" s="21">
        <f>data!E214</f>
        <v>7775.5102040816328</v>
      </c>
      <c r="D222" s="23">
        <f t="shared" si="17"/>
        <v>3.1104224143909676E-3</v>
      </c>
      <c r="E222" s="23">
        <f t="shared" si="18"/>
        <v>-3.9292781398891918E-3</v>
      </c>
      <c r="F222" s="24">
        <f t="shared" si="16"/>
        <v>4.3118215746509501</v>
      </c>
      <c r="G222" s="24">
        <f t="shared" si="19"/>
        <v>1.6027972104776467E-2</v>
      </c>
      <c r="H222" s="24">
        <v>8.3508231086740631E-3</v>
      </c>
      <c r="I222" s="24"/>
      <c r="N222" s="5">
        <v>199</v>
      </c>
      <c r="O222" s="23">
        <v>-5.5682005046052967E-2</v>
      </c>
    </row>
    <row r="223" spans="1:15">
      <c r="A223" s="20">
        <f>data!A215</f>
        <v>40631</v>
      </c>
      <c r="B223" s="21">
        <f>data!D215</f>
        <v>9525.222551928784</v>
      </c>
      <c r="C223" s="21">
        <f>data!E215</f>
        <v>7734.6938775510198</v>
      </c>
      <c r="D223" s="23">
        <f t="shared" si="17"/>
        <v>-3.1104224143909676E-3</v>
      </c>
      <c r="E223" s="23">
        <f t="shared" si="18"/>
        <v>-5.2631700442749008E-3</v>
      </c>
      <c r="F223" s="24">
        <f t="shared" si="16"/>
        <v>4.3115622355436223</v>
      </c>
      <c r="G223" s="24">
        <f t="shared" si="19"/>
        <v>1.5768632997448684E-2</v>
      </c>
      <c r="H223" s="24">
        <v>8.6692594666866272E-3</v>
      </c>
      <c r="I223" s="24"/>
      <c r="N223" s="5">
        <v>200</v>
      </c>
      <c r="O223" s="23">
        <v>-5.5682005046052967E-2</v>
      </c>
    </row>
    <row r="224" spans="1:15">
      <c r="A224" s="20">
        <f>data!A216</f>
        <v>40632</v>
      </c>
      <c r="B224" s="21">
        <f>data!D216</f>
        <v>9554.8961424332338</v>
      </c>
      <c r="C224" s="21">
        <f>data!E216</f>
        <v>7867.3469387755104</v>
      </c>
      <c r="D224" s="23">
        <f t="shared" si="17"/>
        <v>3.1104224143909676E-3</v>
      </c>
      <c r="E224" s="23">
        <f t="shared" si="18"/>
        <v>1.7004987920957504E-2</v>
      </c>
      <c r="F224" s="24">
        <f t="shared" si="16"/>
        <v>4.3054609781546986</v>
      </c>
      <c r="G224" s="24">
        <f t="shared" si="19"/>
        <v>9.6673756085250417E-3</v>
      </c>
      <c r="H224" s="24">
        <v>8.7959024758090133E-3</v>
      </c>
      <c r="I224" s="24"/>
      <c r="N224" s="5">
        <v>201</v>
      </c>
      <c r="O224" s="23">
        <v>-5.5682005046052967E-2</v>
      </c>
    </row>
    <row r="225" spans="1:15">
      <c r="A225" s="20">
        <f>data!A217</f>
        <v>40633</v>
      </c>
      <c r="B225" s="21">
        <f>data!D217</f>
        <v>9703.2640949554898</v>
      </c>
      <c r="C225" s="21">
        <f>data!E217</f>
        <v>7938.775510204081</v>
      </c>
      <c r="D225" s="23">
        <f t="shared" si="17"/>
        <v>1.5408625352845817E-2</v>
      </c>
      <c r="E225" s="23">
        <f t="shared" si="18"/>
        <v>9.0381506150620794E-3</v>
      </c>
      <c r="F225" s="24">
        <f t="shared" si="16"/>
        <v>4.3159735959439347</v>
      </c>
      <c r="G225" s="24">
        <f t="shared" si="19"/>
        <v>2.0179993397761109E-2</v>
      </c>
      <c r="H225" s="24">
        <v>8.7033650038854295E-3</v>
      </c>
      <c r="I225" s="24"/>
      <c r="N225" s="5">
        <v>202</v>
      </c>
      <c r="O225" s="23">
        <v>-5.5682005046052967E-2</v>
      </c>
    </row>
    <row r="226" spans="1:15">
      <c r="A226" s="20">
        <f>data!A218</f>
        <v>40634</v>
      </c>
      <c r="B226" s="21">
        <f>data!D218</f>
        <v>9821.9584569732942</v>
      </c>
      <c r="C226" s="21">
        <f>data!E218</f>
        <v>8224.4897959183672</v>
      </c>
      <c r="D226" s="23">
        <f t="shared" si="17"/>
        <v>1.2158204479808532E-2</v>
      </c>
      <c r="E226" s="23">
        <f t="shared" si="18"/>
        <v>3.5357218328236684E-2</v>
      </c>
      <c r="F226" s="24">
        <f t="shared" si="16"/>
        <v>4.308978633394779</v>
      </c>
      <c r="G226" s="24">
        <f t="shared" si="19"/>
        <v>1.318503084860545E-2</v>
      </c>
      <c r="H226" s="24">
        <v>8.3895673929577537E-3</v>
      </c>
      <c r="I226" s="24"/>
      <c r="N226" s="5">
        <v>203</v>
      </c>
      <c r="O226" s="23">
        <v>-5.5682005046052967E-2</v>
      </c>
    </row>
    <row r="227" spans="1:15">
      <c r="A227" s="20">
        <f>data!A219</f>
        <v>40637</v>
      </c>
      <c r="B227" s="21">
        <f>data!D219</f>
        <v>9792.2848664688427</v>
      </c>
      <c r="C227" s="21">
        <f>data!E219</f>
        <v>8265.3061224489793</v>
      </c>
      <c r="D227" s="23">
        <f t="shared" si="17"/>
        <v>-3.0257209165363008E-3</v>
      </c>
      <c r="E227" s="23">
        <f t="shared" si="18"/>
        <v>4.9505051598561778E-3</v>
      </c>
      <c r="F227" s="24">
        <f t="shared" si="16"/>
        <v>4.3032712011704062</v>
      </c>
      <c r="G227" s="24">
        <f t="shared" si="19"/>
        <v>7.4775986242325843E-3</v>
      </c>
      <c r="H227" s="24">
        <v>7.8798574074809384E-3</v>
      </c>
      <c r="I227" s="24"/>
      <c r="N227" s="5">
        <v>204</v>
      </c>
      <c r="O227" s="23">
        <v>-5.5682005046052967E-2</v>
      </c>
    </row>
    <row r="228" spans="1:15">
      <c r="A228" s="20">
        <f>data!A220</f>
        <v>40638</v>
      </c>
      <c r="B228" s="21">
        <f>data!D220</f>
        <v>9851.6320474777458</v>
      </c>
      <c r="C228" s="21">
        <f>data!E220</f>
        <v>8214.2857142857138</v>
      </c>
      <c r="D228" s="23">
        <f t="shared" si="17"/>
        <v>6.0423144559624831E-3</v>
      </c>
      <c r="E228" s="23">
        <f t="shared" si="18"/>
        <v>-6.1919702479205085E-3</v>
      </c>
      <c r="F228" s="24">
        <f t="shared" si="16"/>
        <v>4.312667734255669</v>
      </c>
      <c r="G228" s="24">
        <f t="shared" si="19"/>
        <v>1.6874131709495366E-2</v>
      </c>
      <c r="H228" s="24">
        <v>7.2252991773950215E-3</v>
      </c>
      <c r="I228" s="24"/>
      <c r="N228" s="5">
        <v>205</v>
      </c>
      <c r="O228" s="23">
        <v>-5.5682005046052967E-2</v>
      </c>
    </row>
    <row r="229" spans="1:15">
      <c r="A229" s="20">
        <f>data!A221</f>
        <v>40639</v>
      </c>
      <c r="B229" s="21">
        <f>data!D221</f>
        <v>9732.9376854599395</v>
      </c>
      <c r="C229" s="21">
        <f>data!E221</f>
        <v>8142.8571428571431</v>
      </c>
      <c r="D229" s="23">
        <f t="shared" si="17"/>
        <v>-1.2121360532344028E-2</v>
      </c>
      <c r="E229" s="23">
        <f t="shared" si="18"/>
        <v>-8.7336799687545152E-3</v>
      </c>
      <c r="F229" s="24">
        <f t="shared" si="16"/>
        <v>4.3052774481440039</v>
      </c>
      <c r="G229" s="24">
        <f t="shared" si="19"/>
        <v>9.4838455978303315E-3</v>
      </c>
      <c r="H229" s="24">
        <v>6.4972531357630897E-3</v>
      </c>
      <c r="I229" s="24"/>
      <c r="N229" s="5">
        <v>206</v>
      </c>
      <c r="O229" s="23">
        <v>-5.5682005046052967E-2</v>
      </c>
    </row>
    <row r="230" spans="1:15">
      <c r="A230" s="20">
        <f>data!A222</f>
        <v>40640</v>
      </c>
      <c r="B230" s="21">
        <f>data!D222</f>
        <v>9614.2433234421369</v>
      </c>
      <c r="C230" s="21">
        <f>data!E222</f>
        <v>8040.8163265306121</v>
      </c>
      <c r="D230" s="23">
        <f t="shared" si="17"/>
        <v>-1.2270092591814219E-2</v>
      </c>
      <c r="E230" s="23">
        <f t="shared" si="18"/>
        <v>-1.2610507591929832E-2</v>
      </c>
      <c r="F230" s="24">
        <f t="shared" si="16"/>
        <v>4.299838525243934</v>
      </c>
      <c r="G230" s="24">
        <f t="shared" si="19"/>
        <v>4.0449226977603558E-3</v>
      </c>
      <c r="H230" s="24">
        <v>5.7790518899908739E-3</v>
      </c>
      <c r="I230" s="24"/>
      <c r="N230" s="5">
        <v>207</v>
      </c>
      <c r="O230" s="23">
        <v>-5.5682005046052967E-2</v>
      </c>
    </row>
    <row r="231" spans="1:15">
      <c r="A231" s="20">
        <f>data!A223</f>
        <v>40641</v>
      </c>
      <c r="B231" s="21">
        <f>data!D223</f>
        <v>9525.222551928784</v>
      </c>
      <c r="C231" s="21">
        <f>data!E223</f>
        <v>8020.408163265306</v>
      </c>
      <c r="D231" s="23">
        <f t="shared" si="17"/>
        <v>-9.3023926623132525E-3</v>
      </c>
      <c r="E231" s="23">
        <f t="shared" si="18"/>
        <v>-2.5412974286727064E-3</v>
      </c>
      <c r="F231" s="24">
        <f t="shared" si="16"/>
        <v>4.2919127650324489</v>
      </c>
      <c r="G231" s="24">
        <f t="shared" si="19"/>
        <v>-3.8808375137246998E-3</v>
      </c>
      <c r="H231" s="24">
        <v>5.1561218824642437E-3</v>
      </c>
      <c r="I231" s="24"/>
      <c r="N231" s="5">
        <v>208</v>
      </c>
      <c r="O231" s="23">
        <v>-5.5682005046052967E-2</v>
      </c>
    </row>
    <row r="232" spans="1:15">
      <c r="A232" s="20">
        <f>data!A224</f>
        <v>40644</v>
      </c>
      <c r="B232" s="21">
        <f>data!D224</f>
        <v>9436.2017804154311</v>
      </c>
      <c r="C232" s="21">
        <f>data!E224</f>
        <v>7959.1836734693879</v>
      </c>
      <c r="D232" s="23">
        <f t="shared" si="17"/>
        <v>-9.3897403498406362E-3</v>
      </c>
      <c r="E232" s="23">
        <f t="shared" si="18"/>
        <v>-7.6628727455698709E-3</v>
      </c>
      <c r="F232" s="24">
        <f t="shared" si="16"/>
        <v>4.2866740379284769</v>
      </c>
      <c r="G232" s="24">
        <f t="shared" si="19"/>
        <v>-9.119564617696696E-3</v>
      </c>
      <c r="H232" s="24">
        <v>4.7061777692567934E-3</v>
      </c>
      <c r="I232" s="24"/>
      <c r="N232" s="5">
        <v>209</v>
      </c>
      <c r="O232" s="23">
        <v>-5.5682005046052967E-2</v>
      </c>
    </row>
    <row r="233" spans="1:15">
      <c r="A233" s="20">
        <f>data!A225</f>
        <v>40645</v>
      </c>
      <c r="B233" s="21">
        <f>data!D225</f>
        <v>9465.8753709198809</v>
      </c>
      <c r="C233" s="21">
        <f>data!E225</f>
        <v>7867.3469387755104</v>
      </c>
      <c r="D233" s="23">
        <f t="shared" si="17"/>
        <v>3.1397200046683338E-3</v>
      </c>
      <c r="E233" s="23">
        <f t="shared" si="18"/>
        <v>-1.1605546120307508E-2</v>
      </c>
      <c r="F233" s="24">
        <f t="shared" si="16"/>
        <v>4.2961005353951354</v>
      </c>
      <c r="G233" s="24">
        <f t="shared" si="19"/>
        <v>3.0693284896177175E-4</v>
      </c>
      <c r="H233" s="24">
        <v>4.4910497926261509E-3</v>
      </c>
      <c r="I233" s="24"/>
      <c r="N233" s="5">
        <v>210</v>
      </c>
      <c r="O233" s="23">
        <v>-5.5682005046052967E-2</v>
      </c>
    </row>
    <row r="234" spans="1:15">
      <c r="A234" s="20">
        <f>data!A226</f>
        <v>40646</v>
      </c>
      <c r="B234" s="21">
        <f>data!D226</f>
        <v>9436.2017804154311</v>
      </c>
      <c r="C234" s="21">
        <f>data!E226</f>
        <v>7867.3469387755104</v>
      </c>
      <c r="D234" s="23">
        <f t="shared" si="17"/>
        <v>-3.1397200046683338E-3</v>
      </c>
      <c r="E234" s="23">
        <f t="shared" si="18"/>
        <v>0</v>
      </c>
      <c r="F234" s="24">
        <f t="shared" si="16"/>
        <v>4.292960815390467</v>
      </c>
      <c r="G234" s="24">
        <f t="shared" si="19"/>
        <v>-2.832787155706562E-3</v>
      </c>
      <c r="H234" s="24">
        <v>4.551300320791915E-3</v>
      </c>
      <c r="I234" s="24"/>
      <c r="N234" s="5">
        <v>211</v>
      </c>
      <c r="O234" s="23">
        <v>-5.5682005046052967E-2</v>
      </c>
    </row>
    <row r="235" spans="1:15">
      <c r="A235" s="20">
        <f>data!A227</f>
        <v>40647</v>
      </c>
      <c r="B235" s="21">
        <f>data!D227</f>
        <v>9436.2017804154311</v>
      </c>
      <c r="C235" s="21">
        <f>data!E227</f>
        <v>7795.9183673469388</v>
      </c>
      <c r="D235" s="23">
        <f t="shared" si="17"/>
        <v>0</v>
      </c>
      <c r="E235" s="23">
        <f t="shared" si="18"/>
        <v>-9.1205843968094058E-3</v>
      </c>
      <c r="F235" s="24">
        <f t="shared" si="16"/>
        <v>4.2979014777110187</v>
      </c>
      <c r="G235" s="24">
        <f t="shared" si="19"/>
        <v>2.1078751648451188E-3</v>
      </c>
      <c r="H235" s="24">
        <v>4.904142966840672E-3</v>
      </c>
      <c r="I235" s="24"/>
      <c r="N235" s="5">
        <v>212</v>
      </c>
      <c r="O235" s="23">
        <v>-5.5682005046052967E-2</v>
      </c>
    </row>
    <row r="236" spans="1:15">
      <c r="A236" s="20">
        <f>data!A228</f>
        <v>40648</v>
      </c>
      <c r="B236" s="21">
        <f>data!D228</f>
        <v>9376.854599406528</v>
      </c>
      <c r="C236" s="21">
        <f>data!E228</f>
        <v>7714.2857142857147</v>
      </c>
      <c r="D236" s="23">
        <f t="shared" si="17"/>
        <v>-6.3091691932637417E-3</v>
      </c>
      <c r="E236" s="23">
        <f t="shared" si="18"/>
        <v>-1.052641298698731E-2</v>
      </c>
      <c r="F236" s="24">
        <f t="shared" si="16"/>
        <v>4.2972945146213002</v>
      </c>
      <c r="G236" s="24">
        <f t="shared" si="19"/>
        <v>1.5009120751265925E-3</v>
      </c>
      <c r="H236" s="24">
        <v>5.5444679389381815E-3</v>
      </c>
      <c r="I236" s="24"/>
      <c r="N236" s="5">
        <v>213</v>
      </c>
      <c r="O236" s="23">
        <v>-5.5682005046052967E-2</v>
      </c>
    </row>
    <row r="237" spans="1:15">
      <c r="A237" s="20">
        <f>data!A229</f>
        <v>40651</v>
      </c>
      <c r="B237" s="21">
        <f>data!D229</f>
        <v>9406.5281899109796</v>
      </c>
      <c r="C237" s="21">
        <f>data!E229</f>
        <v>7693.8775510204086</v>
      </c>
      <c r="D237" s="23">
        <f t="shared" si="17"/>
        <v>3.1595602903689013E-3</v>
      </c>
      <c r="E237" s="23">
        <f t="shared" si="18"/>
        <v>-2.6490081715770941E-3</v>
      </c>
      <c r="F237" s="24">
        <f t="shared" si="16"/>
        <v>4.301889054765013</v>
      </c>
      <c r="G237" s="24">
        <f t="shared" si="19"/>
        <v>6.0954522188394478E-3</v>
      </c>
      <c r="H237" s="24">
        <v>6.4481951094634291E-3</v>
      </c>
      <c r="I237" s="24"/>
      <c r="N237" s="5">
        <v>214</v>
      </c>
      <c r="O237" s="23">
        <v>-5.5682005046052967E-2</v>
      </c>
    </row>
    <row r="238" spans="1:15">
      <c r="A238" s="20">
        <f>data!A230</f>
        <v>40652</v>
      </c>
      <c r="B238" s="21">
        <f>data!D230</f>
        <v>9347.1810089020764</v>
      </c>
      <c r="C238" s="21">
        <f>data!E230</f>
        <v>7653.0612244897957</v>
      </c>
      <c r="D238" s="23">
        <f t="shared" si="17"/>
        <v>-6.3291350516490041E-3</v>
      </c>
      <c r="E238" s="23">
        <f t="shared" si="18"/>
        <v>-5.3191614775993656E-3</v>
      </c>
      <c r="F238" s="24">
        <f t="shared" si="16"/>
        <v>4.2984413338361804</v>
      </c>
      <c r="G238" s="24">
        <f t="shared" si="19"/>
        <v>2.6477312900068384E-3</v>
      </c>
      <c r="H238" s="24">
        <v>7.5768749259447748E-3</v>
      </c>
      <c r="I238" s="24"/>
      <c r="N238" s="5">
        <v>215</v>
      </c>
      <c r="O238" s="23">
        <v>-5.5682005046052967E-2</v>
      </c>
    </row>
    <row r="239" spans="1:15">
      <c r="A239" s="20">
        <f>data!A231</f>
        <v>40653</v>
      </c>
      <c r="B239" s="21">
        <f>data!D231</f>
        <v>9436.2017804154311</v>
      </c>
      <c r="C239" s="21">
        <f>data!E231</f>
        <v>7663.2653061224491</v>
      </c>
      <c r="D239" s="23">
        <f t="shared" si="17"/>
        <v>9.4787439545438446E-3</v>
      </c>
      <c r="E239" s="23">
        <f t="shared" si="18"/>
        <v>1.332445233778401E-3</v>
      </c>
      <c r="F239" s="24">
        <f t="shared" si="16"/>
        <v>4.3071982861078331</v>
      </c>
      <c r="G239" s="24">
        <f t="shared" si="19"/>
        <v>1.1404683561659468E-2</v>
      </c>
      <c r="H239" s="24">
        <v>8.8824958924513878E-3</v>
      </c>
      <c r="I239" s="24"/>
      <c r="N239" s="5">
        <v>216</v>
      </c>
      <c r="O239" s="23">
        <v>-5.5682005046052967E-2</v>
      </c>
    </row>
    <row r="240" spans="1:15">
      <c r="A240" s="20">
        <f>data!A232</f>
        <v>40654</v>
      </c>
      <c r="B240" s="21">
        <f>data!D232</f>
        <v>9465.8753709198809</v>
      </c>
      <c r="C240" s="21">
        <f>data!E232</f>
        <v>7663.2653061224491</v>
      </c>
      <c r="D240" s="23">
        <f t="shared" si="17"/>
        <v>3.1397200046683338E-3</v>
      </c>
      <c r="E240" s="23">
        <f t="shared" si="18"/>
        <v>0</v>
      </c>
      <c r="F240" s="24">
        <f t="shared" si="16"/>
        <v>4.3103380061125014</v>
      </c>
      <c r="G240" s="24">
        <f t="shared" si="19"/>
        <v>1.4544403566327802E-2</v>
      </c>
      <c r="H240" s="24">
        <v>1.0311782865514681E-2</v>
      </c>
      <c r="I240" s="24"/>
      <c r="N240" s="5">
        <v>217</v>
      </c>
      <c r="O240" s="23">
        <v>-5.5682005046052967E-2</v>
      </c>
    </row>
    <row r="241" spans="1:15">
      <c r="A241" s="20">
        <f>data!A233</f>
        <v>40655</v>
      </c>
      <c r="B241" s="21">
        <f>data!D233</f>
        <v>9406.5281899109796</v>
      </c>
      <c r="C241" s="21">
        <f>data!E233</f>
        <v>7744.8979591836733</v>
      </c>
      <c r="D241" s="23">
        <f t="shared" si="17"/>
        <v>-6.2893289075631742E-3</v>
      </c>
      <c r="E241" s="23">
        <f t="shared" si="18"/>
        <v>1.0596125631495923E-2</v>
      </c>
      <c r="F241" s="24">
        <f t="shared" si="16"/>
        <v>4.298308707442728</v>
      </c>
      <c r="G241" s="24">
        <f t="shared" si="19"/>
        <v>2.5151048965543765E-3</v>
      </c>
      <c r="H241" s="24">
        <v>1.1809740948014541E-2</v>
      </c>
      <c r="I241" s="24"/>
      <c r="N241" s="5">
        <v>218</v>
      </c>
      <c r="O241" s="23">
        <v>-5.5682005046052967E-2</v>
      </c>
    </row>
    <row r="242" spans="1:15">
      <c r="A242" s="20">
        <f>data!A234</f>
        <v>40658</v>
      </c>
      <c r="B242" s="21">
        <f>data!D234</f>
        <v>9495.5489614243324</v>
      </c>
      <c r="C242" s="21">
        <f>data!E234</f>
        <v>7775.5102040816328</v>
      </c>
      <c r="D242" s="23">
        <f t="shared" si="17"/>
        <v>9.4192219164916935E-3</v>
      </c>
      <c r="E242" s="23">
        <f t="shared" si="18"/>
        <v>3.9447782910162488E-3</v>
      </c>
      <c r="F242" s="24">
        <f t="shared" si="16"/>
        <v>4.3055910249003153</v>
      </c>
      <c r="G242" s="24">
        <f t="shared" si="19"/>
        <v>9.797422354141716E-3</v>
      </c>
      <c r="H242" s="24">
        <v>1.332263776639288E-2</v>
      </c>
      <c r="I242" s="24"/>
      <c r="N242" s="5">
        <v>219</v>
      </c>
      <c r="O242" s="23">
        <v>-5.5682005046052967E-2</v>
      </c>
    </row>
    <row r="243" spans="1:15">
      <c r="A243" s="20">
        <f>data!A235</f>
        <v>40659</v>
      </c>
      <c r="B243" s="21">
        <f>data!D235</f>
        <v>9525.222551928784</v>
      </c>
      <c r="C243" s="21">
        <f>data!E235</f>
        <v>7714.2857142857147</v>
      </c>
      <c r="D243" s="23">
        <f t="shared" si="17"/>
        <v>3.1201273362437831E-3</v>
      </c>
      <c r="E243" s="23">
        <f t="shared" si="18"/>
        <v>-7.9051795071141129E-3</v>
      </c>
      <c r="F243" s="24">
        <f t="shared" si="16"/>
        <v>4.3129934241644046</v>
      </c>
      <c r="G243" s="24">
        <f t="shared" si="19"/>
        <v>1.719982161823097E-2</v>
      </c>
      <c r="H243" s="24">
        <v>1.4800868667616847E-2</v>
      </c>
      <c r="I243" s="24"/>
      <c r="N243" s="5">
        <v>220</v>
      </c>
      <c r="O243" s="23">
        <v>-5.5682005046052967E-2</v>
      </c>
    </row>
    <row r="244" spans="1:15">
      <c r="A244" s="20">
        <f>data!A236</f>
        <v>40660</v>
      </c>
      <c r="B244" s="21">
        <f>data!D236</f>
        <v>9673.5905044510382</v>
      </c>
      <c r="C244" s="21">
        <f>data!E236</f>
        <v>7795.9183673469388</v>
      </c>
      <c r="D244" s="23">
        <f t="shared" si="17"/>
        <v>1.5456258236691056E-2</v>
      </c>
      <c r="E244" s="23">
        <f t="shared" si="18"/>
        <v>1.052641298698731E-2</v>
      </c>
      <c r="F244" s="24">
        <f t="shared" si="16"/>
        <v>4.3227474762975504</v>
      </c>
      <c r="G244" s="24">
        <f t="shared" si="19"/>
        <v>2.6953873751376811E-2</v>
      </c>
      <c r="H244" s="24">
        <v>1.6202129274561619E-2</v>
      </c>
      <c r="I244" s="24"/>
      <c r="N244" s="5">
        <v>221</v>
      </c>
      <c r="O244" s="23">
        <v>-5.5682005046052967E-2</v>
      </c>
    </row>
    <row r="245" spans="1:15">
      <c r="A245" s="20">
        <f>data!A237</f>
        <v>40661</v>
      </c>
      <c r="B245" s="21">
        <f>data!D237</f>
        <v>9584.5697329376853</v>
      </c>
      <c r="C245" s="21">
        <f>data!E237</f>
        <v>7744.8979591836733</v>
      </c>
      <c r="D245" s="23">
        <f t="shared" si="17"/>
        <v>-9.2450581440512991E-3</v>
      </c>
      <c r="E245" s="23">
        <f t="shared" si="18"/>
        <v>-6.5660117708894461E-3</v>
      </c>
      <c r="F245" s="24">
        <f t="shared" si="16"/>
        <v>4.3170592567881032</v>
      </c>
      <c r="G245" s="24">
        <f t="shared" si="19"/>
        <v>2.126565424192961E-2</v>
      </c>
      <c r="H245" s="24">
        <v>1.7495029698725392E-2</v>
      </c>
      <c r="I245" s="24"/>
      <c r="N245" s="5">
        <v>222</v>
      </c>
      <c r="O245" s="23">
        <v>-5.5682005046052967E-2</v>
      </c>
    </row>
    <row r="246" spans="1:15">
      <c r="A246" s="20">
        <f>data!A238</f>
        <v>40662</v>
      </c>
      <c r="B246" s="21">
        <f>data!D238</f>
        <v>9643.9169139465866</v>
      </c>
      <c r="C246" s="21">
        <f>data!E238</f>
        <v>7857.1428571428569</v>
      </c>
      <c r="D246" s="23">
        <f t="shared" si="17"/>
        <v>6.1728591070799865E-3</v>
      </c>
      <c r="E246" s="23">
        <f t="shared" si="18"/>
        <v>1.4388737452099676E-2</v>
      </c>
      <c r="F246" s="24">
        <f t="shared" si="16"/>
        <v>4.3154376709476887</v>
      </c>
      <c r="G246" s="24">
        <f t="shared" si="19"/>
        <v>1.9644068401515113E-2</v>
      </c>
      <c r="H246" s="24">
        <v>1.8662810952637127E-2</v>
      </c>
      <c r="I246" s="24"/>
      <c r="N246" s="5">
        <v>223</v>
      </c>
      <c r="O246" s="23">
        <v>-5.5682005046052967E-2</v>
      </c>
    </row>
    <row r="247" spans="1:15">
      <c r="A247" s="20">
        <f>data!A239</f>
        <v>40665</v>
      </c>
      <c r="B247" s="21">
        <f>data!D239</f>
        <v>9703.2640949554898</v>
      </c>
      <c r="C247" s="21">
        <f>data!E239</f>
        <v>8020.408163265306</v>
      </c>
      <c r="D247" s="23">
        <f t="shared" si="17"/>
        <v>6.1349885675170412E-3</v>
      </c>
      <c r="E247" s="23">
        <f t="shared" si="18"/>
        <v>2.0566277581476555E-2</v>
      </c>
      <c r="F247" s="24">
        <f t="shared" si="16"/>
        <v>4.3104318127996857</v>
      </c>
      <c r="G247" s="24">
        <f t="shared" si="19"/>
        <v>1.4638210253512085E-2</v>
      </c>
      <c r="H247" s="24">
        <v>1.9706320375293213E-2</v>
      </c>
      <c r="I247" s="24"/>
      <c r="N247" s="5">
        <v>224</v>
      </c>
      <c r="O247" s="23">
        <v>-5.5682005046052967E-2</v>
      </c>
    </row>
    <row r="248" spans="1:15">
      <c r="A248" s="20">
        <f>data!A240</f>
        <v>40666</v>
      </c>
      <c r="B248" s="21">
        <f>data!D240</f>
        <v>9792.2848664688427</v>
      </c>
      <c r="C248" s="21">
        <f>data!E240</f>
        <v>8000</v>
      </c>
      <c r="D248" s="23">
        <f t="shared" si="17"/>
        <v>9.1324835632722312E-3</v>
      </c>
      <c r="E248" s="23">
        <f t="shared" si="18"/>
        <v>-2.5477720787989711E-3</v>
      </c>
      <c r="F248" s="24">
        <f t="shared" si="16"/>
        <v>4.3209444361613984</v>
      </c>
      <c r="G248" s="24">
        <f t="shared" si="19"/>
        <v>2.5150833615224855E-2</v>
      </c>
      <c r="H248" s="24">
        <v>2.0645060735475375E-2</v>
      </c>
      <c r="I248" s="24"/>
      <c r="N248" s="5">
        <v>225</v>
      </c>
      <c r="O248" s="23">
        <v>-5.5682005046052967E-2</v>
      </c>
    </row>
    <row r="249" spans="1:15">
      <c r="A249" s="20">
        <f>data!A241</f>
        <v>40667</v>
      </c>
      <c r="B249" s="21">
        <f>data!D241</f>
        <v>9851.6320474777458</v>
      </c>
      <c r="C249" s="21">
        <f>data!E241</f>
        <v>8061.2244897959181</v>
      </c>
      <c r="D249" s="23">
        <f t="shared" si="17"/>
        <v>6.0423144559624831E-3</v>
      </c>
      <c r="E249" s="23">
        <f t="shared" si="18"/>
        <v>7.6239251106589023E-3</v>
      </c>
      <c r="F249" s="24">
        <f t="shared" si="16"/>
        <v>4.3228568354836199</v>
      </c>
      <c r="G249" s="24">
        <f t="shared" si="19"/>
        <v>2.706323293744628E-2</v>
      </c>
      <c r="H249" s="24">
        <v>2.1515131568509947E-2</v>
      </c>
      <c r="I249" s="24"/>
      <c r="N249" s="5">
        <v>226</v>
      </c>
      <c r="O249" s="23">
        <v>-5.5682005046052967E-2</v>
      </c>
    </row>
    <row r="250" spans="1:15">
      <c r="A250" s="20">
        <f>data!A242</f>
        <v>40669</v>
      </c>
      <c r="B250" s="21">
        <f>data!D242</f>
        <v>10029.673590504452</v>
      </c>
      <c r="C250" s="21">
        <f>data!E242</f>
        <v>8132.6530612244896</v>
      </c>
      <c r="D250" s="23">
        <f t="shared" si="17"/>
        <v>1.7910926566530705E-2</v>
      </c>
      <c r="E250" s="23">
        <f t="shared" si="18"/>
        <v>8.8217333291478184E-3</v>
      </c>
      <c r="F250" s="24">
        <f t="shared" si="16"/>
        <v>4.3359889887210503</v>
      </c>
      <c r="G250" s="24">
        <f t="shared" si="19"/>
        <v>4.0195386174876724E-2</v>
      </c>
      <c r="H250" s="24">
        <v>2.2363346302731398E-2</v>
      </c>
      <c r="I250" s="24"/>
      <c r="N250" s="5">
        <v>227</v>
      </c>
      <c r="O250" s="23">
        <v>-5.5682005046052967E-2</v>
      </c>
    </row>
    <row r="251" spans="1:15">
      <c r="A251" s="20">
        <f>data!A243</f>
        <v>40672</v>
      </c>
      <c r="B251" s="21">
        <f>data!D243</f>
        <v>9821.9584569732942</v>
      </c>
      <c r="C251" s="21">
        <f>data!E243</f>
        <v>8091.8367346938776</v>
      </c>
      <c r="D251" s="23">
        <f t="shared" si="17"/>
        <v>-2.0927520105956887E-2</v>
      </c>
      <c r="E251" s="23">
        <f t="shared" si="18"/>
        <v>-5.0314571553666809E-3</v>
      </c>
      <c r="F251" s="24">
        <f t="shared" si="16"/>
        <v>4.3177870319894858</v>
      </c>
      <c r="G251" s="24">
        <f t="shared" si="19"/>
        <v>2.1993429443312174E-2</v>
      </c>
      <c r="H251" s="24">
        <v>2.3237713785084536E-2</v>
      </c>
      <c r="I251" s="24"/>
      <c r="N251" s="5">
        <v>228</v>
      </c>
      <c r="O251" s="23">
        <v>-5.5682005046052967E-2</v>
      </c>
    </row>
    <row r="252" spans="1:15">
      <c r="A252" s="20">
        <f>data!A244</f>
        <v>40674</v>
      </c>
      <c r="B252" s="21">
        <f>data!D244</f>
        <v>9643.9169139465866</v>
      </c>
      <c r="C252" s="21">
        <f>data!E244</f>
        <v>7969.3877551020405</v>
      </c>
      <c r="D252" s="23">
        <f t="shared" si="17"/>
        <v>-1.8293193047325573E-2</v>
      </c>
      <c r="E252" s="23">
        <f t="shared" si="18"/>
        <v>-1.5248071795161522E-2</v>
      </c>
      <c r="F252" s="24">
        <f t="shared" si="16"/>
        <v>4.3077537892372071</v>
      </c>
      <c r="G252" s="24">
        <f t="shared" si="19"/>
        <v>1.1960186691033492E-2</v>
      </c>
      <c r="H252" s="24">
        <v>2.4175620432851479E-2</v>
      </c>
      <c r="I252" s="24"/>
      <c r="N252" s="5">
        <v>229</v>
      </c>
      <c r="O252" s="23">
        <v>-5.5682005046052967E-2</v>
      </c>
    </row>
    <row r="253" spans="1:15">
      <c r="A253" s="20">
        <f>data!A245</f>
        <v>40675</v>
      </c>
      <c r="B253" s="21">
        <f>data!D245</f>
        <v>9554.8961424332338</v>
      </c>
      <c r="C253" s="21">
        <f>data!E245</f>
        <v>7897.9591836734699</v>
      </c>
      <c r="D253" s="23">
        <f t="shared" si="17"/>
        <v>-9.273636785328776E-3</v>
      </c>
      <c r="E253" s="23">
        <f t="shared" si="18"/>
        <v>-9.0032762499596686E-3</v>
      </c>
      <c r="F253" s="24">
        <f t="shared" si="16"/>
        <v>4.3033572684122614</v>
      </c>
      <c r="G253" s="24">
        <f t="shared" si="19"/>
        <v>7.5636658660878098E-3</v>
      </c>
      <c r="H253" s="24">
        <v>2.5192087650089248E-2</v>
      </c>
      <c r="I253" s="24"/>
      <c r="N253" s="5">
        <v>230</v>
      </c>
      <c r="O253" s="23">
        <v>-5.5682005046052967E-2</v>
      </c>
    </row>
    <row r="254" spans="1:15">
      <c r="A254" s="20">
        <f>data!A246</f>
        <v>40676</v>
      </c>
      <c r="B254" s="21">
        <f>data!D246</f>
        <v>9614.2433234421369</v>
      </c>
      <c r="C254" s="21">
        <f>data!E246</f>
        <v>7969.3877551020405</v>
      </c>
      <c r="D254" s="23">
        <f t="shared" si="17"/>
        <v>6.1919702479222849E-3</v>
      </c>
      <c r="E254" s="23">
        <f t="shared" si="18"/>
        <v>9.0032762499596686E-3</v>
      </c>
      <c r="F254" s="24">
        <f t="shared" si="16"/>
        <v>4.3046721226998006</v>
      </c>
      <c r="G254" s="24">
        <f t="shared" si="19"/>
        <v>8.8785201536270009E-3</v>
      </c>
      <c r="H254" s="24">
        <v>2.6271003278053588E-2</v>
      </c>
      <c r="I254" s="24"/>
      <c r="N254" s="5">
        <v>231</v>
      </c>
      <c r="O254" s="23">
        <v>-5.5682005046052967E-2</v>
      </c>
    </row>
    <row r="255" spans="1:15">
      <c r="A255" s="20">
        <f>data!A247</f>
        <v>40679</v>
      </c>
      <c r="B255" s="21">
        <f>data!D247</f>
        <v>9732.9376854599395</v>
      </c>
      <c r="C255" s="21">
        <f>data!E247</f>
        <v>7887.7551020408164</v>
      </c>
      <c r="D255" s="23">
        <f t="shared" si="17"/>
        <v>1.2270092591814219E-2</v>
      </c>
      <c r="E255" s="23">
        <f t="shared" si="18"/>
        <v>-1.0296101252263767E-2</v>
      </c>
      <c r="F255" s="24">
        <f t="shared" si="16"/>
        <v>4.3225196604741241</v>
      </c>
      <c r="G255" s="24">
        <f t="shared" si="19"/>
        <v>2.6726057927950464E-2</v>
      </c>
      <c r="H255" s="24">
        <v>2.7361933519381217E-2</v>
      </c>
      <c r="I255" s="24"/>
      <c r="N255" s="5">
        <v>232</v>
      </c>
      <c r="O255" s="23">
        <v>-5.5682005046052967E-2</v>
      </c>
    </row>
    <row r="256" spans="1:15">
      <c r="A256" s="20">
        <f>data!A248</f>
        <v>40680</v>
      </c>
      <c r="B256" s="21">
        <f>data!D248</f>
        <v>9703.2640949554898</v>
      </c>
      <c r="C256" s="21">
        <f>data!E248</f>
        <v>7826.5306122448974</v>
      </c>
      <c r="D256" s="23">
        <f t="shared" si="17"/>
        <v>-3.0534374868906866E-3</v>
      </c>
      <c r="E256" s="23">
        <f t="shared" si="18"/>
        <v>-7.7922472201663595E-3</v>
      </c>
      <c r="F256" s="24">
        <f t="shared" si="16"/>
        <v>4.3236873189782505</v>
      </c>
      <c r="G256" s="24">
        <f t="shared" si="19"/>
        <v>2.7893716432076943E-2</v>
      </c>
      <c r="H256" s="24">
        <v>2.8383962599976546E-2</v>
      </c>
      <c r="I256" s="24"/>
      <c r="N256" s="5">
        <v>233</v>
      </c>
      <c r="O256" s="23">
        <v>-5.5682005046052967E-2</v>
      </c>
    </row>
    <row r="257" spans="1:15">
      <c r="A257" s="20">
        <f>data!A249</f>
        <v>40681</v>
      </c>
      <c r="B257" s="21">
        <f>data!D249</f>
        <v>9792.2848664688427</v>
      </c>
      <c r="C257" s="21">
        <f>data!E249</f>
        <v>7795.9183673469388</v>
      </c>
      <c r="D257" s="23">
        <f t="shared" si="17"/>
        <v>9.1324835632722312E-3</v>
      </c>
      <c r="E257" s="23">
        <f t="shared" si="18"/>
        <v>-3.9190122007362049E-3</v>
      </c>
      <c r="F257" s="24">
        <f t="shared" si="16"/>
        <v>4.3349427493913684</v>
      </c>
      <c r="G257" s="24">
        <f t="shared" si="19"/>
        <v>3.9149146845194771E-2</v>
      </c>
      <c r="H257" s="24">
        <v>2.9236249997195859E-2</v>
      </c>
      <c r="I257" s="24"/>
      <c r="N257" s="5">
        <v>234</v>
      </c>
      <c r="O257" s="23">
        <v>-5.5682005046052967E-2</v>
      </c>
    </row>
    <row r="258" spans="1:15">
      <c r="A258" s="20">
        <f>data!A250</f>
        <v>40682</v>
      </c>
      <c r="B258" s="21">
        <f>data!D250</f>
        <v>9792.2848664688427</v>
      </c>
      <c r="C258" s="21">
        <f>data!E250</f>
        <v>7765.3061224489793</v>
      </c>
      <c r="D258" s="23">
        <f t="shared" si="17"/>
        <v>0</v>
      </c>
      <c r="E258" s="23">
        <f t="shared" si="18"/>
        <v>-3.934431304834618E-3</v>
      </c>
      <c r="F258" s="24">
        <f t="shared" si="16"/>
        <v>4.3370740488404911</v>
      </c>
      <c r="G258" s="24">
        <f t="shared" si="19"/>
        <v>4.1280446294317485E-2</v>
      </c>
      <c r="H258" s="24">
        <v>2.9813165910260005E-2</v>
      </c>
      <c r="I258" s="24"/>
      <c r="N258" s="5">
        <v>235</v>
      </c>
      <c r="O258" s="23">
        <v>-5.5682005046052967E-2</v>
      </c>
    </row>
    <row r="259" spans="1:15">
      <c r="A259" s="20">
        <f>data!A251</f>
        <v>40683</v>
      </c>
      <c r="B259" s="21">
        <f>data!D251</f>
        <v>9940.6528189910987</v>
      </c>
      <c r="C259" s="21">
        <f>data!E251</f>
        <v>7887.7551020408164</v>
      </c>
      <c r="D259" s="23">
        <f t="shared" si="17"/>
        <v>1.503787736454143E-2</v>
      </c>
      <c r="E259" s="23">
        <f t="shared" si="18"/>
        <v>1.5645690725737182E-2</v>
      </c>
      <c r="F259" s="24">
        <f t="shared" si="16"/>
        <v>4.343636583915047</v>
      </c>
      <c r="G259" s="24">
        <f t="shared" si="19"/>
        <v>4.7842981368873438E-2</v>
      </c>
      <c r="H259" s="24">
        <v>3.002057074183978E-2</v>
      </c>
      <c r="I259" s="24"/>
      <c r="N259" s="5">
        <v>236</v>
      </c>
      <c r="O259" s="23">
        <v>-5.5682005046052967E-2</v>
      </c>
    </row>
    <row r="260" spans="1:15">
      <c r="A260" s="20">
        <f>data!A252</f>
        <v>40686</v>
      </c>
      <c r="B260" s="21">
        <f>data!D252</f>
        <v>9970.3264094955484</v>
      </c>
      <c r="C260" s="21">
        <f>data!E252</f>
        <v>7846.9387755102034</v>
      </c>
      <c r="D260" s="23">
        <f t="shared" si="17"/>
        <v>2.9806281381361543E-3</v>
      </c>
      <c r="E260" s="23">
        <f t="shared" si="18"/>
        <v>-5.1880790817779854E-3</v>
      </c>
      <c r="F260" s="24">
        <f t="shared" si="16"/>
        <v>4.3494276182421059</v>
      </c>
      <c r="G260" s="24">
        <f t="shared" si="19"/>
        <v>5.3634015695932291E-2</v>
      </c>
      <c r="H260" s="24">
        <v>2.9789501084815255E-2</v>
      </c>
      <c r="I260" s="24"/>
      <c r="N260" s="5">
        <v>237</v>
      </c>
      <c r="O260" s="23">
        <v>-5.5682005046052967E-2</v>
      </c>
    </row>
    <row r="261" spans="1:15">
      <c r="A261" s="20">
        <f>data!A253</f>
        <v>40687</v>
      </c>
      <c r="B261" s="21">
        <f>data!D253</f>
        <v>9732.9376854599395</v>
      </c>
      <c r="C261" s="21">
        <f>data!E253</f>
        <v>7734.6938775510198</v>
      </c>
      <c r="D261" s="23">
        <f t="shared" si="17"/>
        <v>-2.4097551579059129E-2</v>
      </c>
      <c r="E261" s="23">
        <f t="shared" si="18"/>
        <v>-1.4407583863272677E-2</v>
      </c>
      <c r="F261" s="24">
        <f t="shared" si="16"/>
        <v>4.3331347207977498</v>
      </c>
      <c r="G261" s="24">
        <f t="shared" si="19"/>
        <v>3.7341118251576155E-2</v>
      </c>
      <c r="H261" s="24">
        <v>2.9084339653478786E-2</v>
      </c>
      <c r="I261" s="24"/>
      <c r="N261" s="5">
        <v>238</v>
      </c>
      <c r="O261" s="23">
        <v>-5.5682005046052967E-2</v>
      </c>
    </row>
    <row r="262" spans="1:15">
      <c r="A262" s="20">
        <f>data!A254</f>
        <v>40688</v>
      </c>
      <c r="B262" s="21">
        <f>data!D254</f>
        <v>9643.9169139465866</v>
      </c>
      <c r="C262" s="21">
        <f>data!E254</f>
        <v>7724.4897959183681</v>
      </c>
      <c r="D262" s="23">
        <f t="shared" si="17"/>
        <v>-9.1884260544077279E-3</v>
      </c>
      <c r="E262" s="23">
        <f t="shared" si="18"/>
        <v>-1.3201322049223307E-3</v>
      </c>
      <c r="F262" s="24">
        <f t="shared" si="16"/>
        <v>4.3246614164021357</v>
      </c>
      <c r="G262" s="24">
        <f t="shared" si="19"/>
        <v>2.8867813855962154E-2</v>
      </c>
      <c r="H262" s="24">
        <v>2.7904217130614542E-2</v>
      </c>
      <c r="I262" s="24"/>
      <c r="N262" s="5">
        <v>239</v>
      </c>
      <c r="O262" s="23">
        <v>-5.5682005046052967E-2</v>
      </c>
    </row>
    <row r="263" spans="1:15">
      <c r="A263" s="20">
        <f>data!A255</f>
        <v>40689</v>
      </c>
      <c r="B263" s="21">
        <f>data!D255</f>
        <v>9584.5697329376853</v>
      </c>
      <c r="C263" s="21">
        <f>data!E255</f>
        <v>7673.4693877551017</v>
      </c>
      <c r="D263" s="23">
        <f t="shared" si="17"/>
        <v>-6.1728591070799865E-3</v>
      </c>
      <c r="E263" s="23">
        <f t="shared" si="18"/>
        <v>-6.6269294876093454E-3</v>
      </c>
      <c r="F263" s="24">
        <f t="shared" si="16"/>
        <v>4.3220783953356792</v>
      </c>
      <c r="G263" s="24">
        <f t="shared" si="19"/>
        <v>2.6284792789505573E-2</v>
      </c>
      <c r="H263" s="24">
        <v>2.6278359027866193E-2</v>
      </c>
      <c r="I263" s="24"/>
      <c r="N263" s="5">
        <v>240</v>
      </c>
      <c r="O263" s="23">
        <v>-5.5682005046052967E-2</v>
      </c>
    </row>
    <row r="264" spans="1:15">
      <c r="A264" s="20">
        <f>data!A256</f>
        <v>40690</v>
      </c>
      <c r="B264" s="21">
        <f>data!D256</f>
        <v>9554.8961424332338</v>
      </c>
      <c r="C264" s="21">
        <f>data!E256</f>
        <v>7642.8571428571422</v>
      </c>
      <c r="D264" s="23">
        <f t="shared" si="17"/>
        <v>-3.1007776782487895E-3</v>
      </c>
      <c r="E264" s="23">
        <f t="shared" si="18"/>
        <v>-3.9973404326207884E-3</v>
      </c>
      <c r="F264" s="24">
        <f t="shared" si="16"/>
        <v>4.3211429952690645</v>
      </c>
      <c r="G264" s="24">
        <f t="shared" si="19"/>
        <v>2.534939272289094E-2</v>
      </c>
      <c r="H264" s="24">
        <v>2.425769457725107E-2</v>
      </c>
      <c r="I264" s="24"/>
      <c r="N264" s="5">
        <v>241</v>
      </c>
      <c r="O264" s="23">
        <v>-5.5682005046052967E-2</v>
      </c>
    </row>
    <row r="265" spans="1:15">
      <c r="A265" s="20">
        <f>data!A257</f>
        <v>40693</v>
      </c>
      <c r="B265" s="21">
        <f>data!D257</f>
        <v>9495.5489614243324</v>
      </c>
      <c r="C265" s="21">
        <f>data!E257</f>
        <v>7663.2653061224491</v>
      </c>
      <c r="D265" s="23">
        <f t="shared" si="17"/>
        <v>-6.2305497506347507E-3</v>
      </c>
      <c r="E265" s="23">
        <f t="shared" si="18"/>
        <v>2.6666682469151937E-3</v>
      </c>
      <c r="F265" s="24">
        <f t="shared" si="16"/>
        <v>4.3134678991214299</v>
      </c>
      <c r="G265" s="24">
        <f t="shared" si="19"/>
        <v>1.7674296575256321E-2</v>
      </c>
      <c r="H265" s="24">
        <v>2.1905772652469766E-2</v>
      </c>
      <c r="I265" s="24"/>
      <c r="N265" s="5">
        <v>242</v>
      </c>
      <c r="O265" s="23">
        <v>-5.5682005046052967E-2</v>
      </c>
    </row>
    <row r="266" spans="1:15">
      <c r="A266" s="20">
        <f>data!A258</f>
        <v>40694</v>
      </c>
      <c r="B266" s="21">
        <f>data!D258</f>
        <v>9495.5489614243324</v>
      </c>
      <c r="C266" s="21">
        <f>data!E258</f>
        <v>7683.6734693877552</v>
      </c>
      <c r="D266" s="23">
        <f t="shared" si="17"/>
        <v>0</v>
      </c>
      <c r="E266" s="23">
        <f t="shared" si="18"/>
        <v>2.6595760357590592E-3</v>
      </c>
      <c r="F266" s="24">
        <f t="shared" si="16"/>
        <v>4.3120271946076798</v>
      </c>
      <c r="G266" s="24">
        <f t="shared" si="19"/>
        <v>1.6233592061506208E-2</v>
      </c>
      <c r="H266" s="24">
        <v>1.9291687019844302E-2</v>
      </c>
      <c r="I266" s="24"/>
      <c r="N266" s="5">
        <v>243</v>
      </c>
      <c r="O266" s="23">
        <v>-5.5682005046052967E-2</v>
      </c>
    </row>
    <row r="267" spans="1:15">
      <c r="A267" s="20">
        <f>data!A259</f>
        <v>40695</v>
      </c>
      <c r="B267" s="21">
        <f>data!D259</f>
        <v>9495.5489614243324</v>
      </c>
      <c r="C267" s="21">
        <f>data!E259</f>
        <v>7612.2448979591836</v>
      </c>
      <c r="D267" s="23">
        <f t="shared" si="17"/>
        <v>0</v>
      </c>
      <c r="E267" s="23">
        <f t="shared" si="18"/>
        <v>-9.3396275961321606E-3</v>
      </c>
      <c r="F267" s="24">
        <f t="shared" si="16"/>
        <v>4.3170865136320558</v>
      </c>
      <c r="G267" s="24">
        <f t="shared" si="19"/>
        <v>2.129291108588216E-2</v>
      </c>
      <c r="H267" s="24">
        <v>1.6486483754496163E-2</v>
      </c>
      <c r="I267" s="24"/>
      <c r="N267" s="5">
        <v>244</v>
      </c>
      <c r="O267" s="23">
        <v>-5.5682005046052967E-2</v>
      </c>
    </row>
    <row r="268" spans="1:15">
      <c r="A268" s="20">
        <f>data!A260</f>
        <v>40696</v>
      </c>
      <c r="B268" s="21">
        <f>data!D260</f>
        <v>9436.2017804154311</v>
      </c>
      <c r="C268" s="21">
        <f>data!E260</f>
        <v>7540.816326530613</v>
      </c>
      <c r="D268" s="23">
        <f t="shared" si="17"/>
        <v>-6.2696130135968531E-3</v>
      </c>
      <c r="E268" s="23">
        <f t="shared" si="18"/>
        <v>-9.427679255558985E-3</v>
      </c>
      <c r="F268" s="24">
        <f t="shared" si="16"/>
        <v>4.3159239176298341</v>
      </c>
      <c r="G268" s="24">
        <f t="shared" si="19"/>
        <v>2.0130315083660477E-2</v>
      </c>
      <c r="H268" s="24">
        <v>1.3562892245813503E-2</v>
      </c>
      <c r="I268" s="24"/>
      <c r="N268" s="5">
        <v>245</v>
      </c>
      <c r="O268" s="23">
        <v>-5.5682005046052967E-2</v>
      </c>
    </row>
    <row r="269" spans="1:15">
      <c r="A269" s="20">
        <f>data!A261</f>
        <v>40697</v>
      </c>
      <c r="B269" s="21">
        <f>data!D261</f>
        <v>9465.8753709198809</v>
      </c>
      <c r="C269" s="21">
        <f>data!E261</f>
        <v>7663.2653061224491</v>
      </c>
      <c r="D269" s="23">
        <f t="shared" si="17"/>
        <v>3.1397200046683338E-3</v>
      </c>
      <c r="E269" s="23">
        <f t="shared" si="18"/>
        <v>1.6107730815932086E-2</v>
      </c>
      <c r="F269" s="24">
        <f t="shared" si="16"/>
        <v>4.3103380061125014</v>
      </c>
      <c r="G269" s="24">
        <f t="shared" si="19"/>
        <v>1.4544403566327802E-2</v>
      </c>
      <c r="H269" s="24">
        <v>1.0596792539806063E-2</v>
      </c>
      <c r="I269" s="24"/>
      <c r="N269" s="5">
        <v>246</v>
      </c>
      <c r="O269" s="23">
        <v>-5.5682005046052967E-2</v>
      </c>
    </row>
    <row r="270" spans="1:15">
      <c r="A270" s="20">
        <f>data!A262</f>
        <v>40701</v>
      </c>
      <c r="B270" s="21">
        <f>data!D262</f>
        <v>9495.5489614243324</v>
      </c>
      <c r="C270" s="21">
        <f>data!E262</f>
        <v>7673.4693877551017</v>
      </c>
      <c r="D270" s="23">
        <f t="shared" si="17"/>
        <v>3.1298930089285193E-3</v>
      </c>
      <c r="E270" s="23">
        <f t="shared" si="18"/>
        <v>1.3306721857055948E-3</v>
      </c>
      <c r="F270" s="24">
        <f t="shared" si="16"/>
        <v>4.3127470679067956</v>
      </c>
      <c r="G270" s="24">
        <f t="shared" si="19"/>
        <v>1.6953465360622033E-2</v>
      </c>
      <c r="H270" s="24">
        <v>7.668113517136115E-3</v>
      </c>
      <c r="I270" s="24"/>
      <c r="N270" s="5">
        <v>247</v>
      </c>
      <c r="O270" s="23">
        <v>-5.5682005046052967E-2</v>
      </c>
    </row>
    <row r="271" spans="1:15">
      <c r="A271" s="20">
        <f>data!A263</f>
        <v>40702</v>
      </c>
      <c r="B271" s="21">
        <f>data!D263</f>
        <v>9347.1810089020764</v>
      </c>
      <c r="C271" s="21">
        <f>data!E263</f>
        <v>7612.2448979591836</v>
      </c>
      <c r="D271" s="23">
        <f t="shared" si="17"/>
        <v>-1.5748356968140698E-2</v>
      </c>
      <c r="E271" s="23">
        <f t="shared" si="18"/>
        <v>-8.0107237460786962E-3</v>
      </c>
      <c r="F271" s="24">
        <f t="shared" si="16"/>
        <v>4.3013381566639151</v>
      </c>
      <c r="G271" s="24">
        <f t="shared" si="19"/>
        <v>5.5445541177414626E-3</v>
      </c>
      <c r="H271" s="24">
        <v>4.859083550606982E-3</v>
      </c>
      <c r="I271" s="24"/>
      <c r="N271" s="5">
        <v>248</v>
      </c>
      <c r="O271" s="23">
        <v>-5.5682005046052967E-2</v>
      </c>
    </row>
    <row r="272" spans="1:15">
      <c r="A272" s="20">
        <f>data!A264</f>
        <v>40703</v>
      </c>
      <c r="B272" s="21">
        <f>data!D264</f>
        <v>9228.4866468842738</v>
      </c>
      <c r="C272" s="21">
        <f>data!E264</f>
        <v>7551.0204081632646</v>
      </c>
      <c r="D272" s="23">
        <f t="shared" si="17"/>
        <v>-1.277972664639826E-2</v>
      </c>
      <c r="E272" s="23">
        <f t="shared" si="18"/>
        <v>-8.0754140055461221E-3</v>
      </c>
      <c r="F272" s="24">
        <f t="shared" si="16"/>
        <v>4.2929329187524727</v>
      </c>
      <c r="G272" s="24">
        <f t="shared" si="19"/>
        <v>-2.8606837937008578E-3</v>
      </c>
      <c r="H272" s="24">
        <v>2.248815513785047E-3</v>
      </c>
      <c r="I272" s="24"/>
      <c r="N272" s="5">
        <v>249</v>
      </c>
      <c r="O272" s="23">
        <v>-5.5682005046052967E-2</v>
      </c>
    </row>
    <row r="273" spans="1:15">
      <c r="A273" s="20">
        <f>data!A265</f>
        <v>40704</v>
      </c>
      <c r="B273" s="21">
        <f>data!D265</f>
        <v>9050.445103857568</v>
      </c>
      <c r="C273" s="21">
        <f>data!E265</f>
        <v>7500</v>
      </c>
      <c r="D273" s="23">
        <f t="shared" si="17"/>
        <v>-1.9481135571822961E-2</v>
      </c>
      <c r="E273" s="23">
        <f t="shared" si="18"/>
        <v>-6.7796869853786745E-3</v>
      </c>
      <c r="F273" s="24">
        <f t="shared" si="16"/>
        <v>4.2771243706571189</v>
      </c>
      <c r="G273" s="24">
        <f t="shared" si="19"/>
        <v>-1.8669231889054672E-2</v>
      </c>
      <c r="H273" s="24">
        <v>-9.5308245325683612E-5</v>
      </c>
      <c r="I273" s="24"/>
      <c r="N273" s="5">
        <v>250</v>
      </c>
      <c r="O273" s="23">
        <v>-5.5682005046052967E-2</v>
      </c>
    </row>
    <row r="274" spans="1:15">
      <c r="A274" s="20">
        <f>data!A266</f>
        <v>40707</v>
      </c>
      <c r="B274" s="21">
        <f>data!D266</f>
        <v>9109.7922848664693</v>
      </c>
      <c r="C274" s="21">
        <f>data!E266</f>
        <v>7510.2040816326535</v>
      </c>
      <c r="D274" s="23">
        <f t="shared" si="17"/>
        <v>6.5359709797867538E-3</v>
      </c>
      <c r="E274" s="23">
        <f t="shared" si="18"/>
        <v>1.3596195160392455E-3</v>
      </c>
      <c r="F274" s="24">
        <f t="shared" si="16"/>
        <v>4.2829238295209127</v>
      </c>
      <c r="G274" s="24">
        <f t="shared" si="19"/>
        <v>-1.2869773025260933E-2</v>
      </c>
      <c r="H274" s="24">
        <v>-2.1276309809302803E-3</v>
      </c>
      <c r="I274" s="24"/>
      <c r="N274" s="5">
        <v>251</v>
      </c>
      <c r="O274" s="23">
        <v>-5.5682005046052967E-2</v>
      </c>
    </row>
    <row r="275" spans="1:15">
      <c r="A275" s="20">
        <f>data!A267</f>
        <v>40708</v>
      </c>
      <c r="B275" s="21">
        <f>data!D267</f>
        <v>9050.445103857568</v>
      </c>
      <c r="C275" s="21">
        <f>data!E267</f>
        <v>7520.408163265306</v>
      </c>
      <c r="D275" s="23">
        <f t="shared" si="17"/>
        <v>-6.5359709797867538E-3</v>
      </c>
      <c r="E275" s="23">
        <f t="shared" si="18"/>
        <v>1.3577734604606206E-3</v>
      </c>
      <c r="F275" s="24">
        <f t="shared" si="16"/>
        <v>4.2756523464418921</v>
      </c>
      <c r="G275" s="24">
        <f t="shared" si="19"/>
        <v>-2.0141256104281524E-2</v>
      </c>
      <c r="H275" s="24">
        <v>-3.8330469602541029E-3</v>
      </c>
      <c r="I275" s="24"/>
      <c r="N275" s="5">
        <v>252</v>
      </c>
      <c r="O275" s="23">
        <v>-5.5682005046052967E-2</v>
      </c>
    </row>
    <row r="276" spans="1:15">
      <c r="A276" s="20">
        <f>data!A268</f>
        <v>40709</v>
      </c>
      <c r="B276" s="21">
        <f>data!D268</f>
        <v>9109.7922848664693</v>
      </c>
      <c r="C276" s="21">
        <f>data!E268</f>
        <v>7510.2040816326535</v>
      </c>
      <c r="D276" s="23">
        <f t="shared" si="17"/>
        <v>6.5359709797867538E-3</v>
      </c>
      <c r="E276" s="23">
        <f t="shared" si="18"/>
        <v>-1.3577734604606206E-3</v>
      </c>
      <c r="F276" s="24">
        <f t="shared" si="16"/>
        <v>4.2829238295209127</v>
      </c>
      <c r="G276" s="24">
        <f t="shared" si="19"/>
        <v>-1.2869773025260933E-2</v>
      </c>
      <c r="H276" s="24">
        <v>-5.2322645645072555E-3</v>
      </c>
      <c r="I276" s="24"/>
      <c r="N276" s="5">
        <v>253</v>
      </c>
      <c r="O276" s="23">
        <v>-5.5682005046052967E-2</v>
      </c>
    </row>
    <row r="277" spans="1:15">
      <c r="A277" s="20">
        <f>data!A269</f>
        <v>40710</v>
      </c>
      <c r="B277" s="21">
        <f>data!D269</f>
        <v>9080.1186943620178</v>
      </c>
      <c r="C277" s="21">
        <f>data!E269</f>
        <v>7418.3673469387759</v>
      </c>
      <c r="D277" s="23">
        <f t="shared" si="17"/>
        <v>-3.2626456348179289E-3</v>
      </c>
      <c r="E277" s="23">
        <f t="shared" si="18"/>
        <v>-1.2303641195357429E-2</v>
      </c>
      <c r="F277" s="24">
        <f t="shared" si="16"/>
        <v>4.2863261226460239</v>
      </c>
      <c r="G277" s="24">
        <f t="shared" si="19"/>
        <v>-9.4674799001497334E-3</v>
      </c>
      <c r="H277" s="24">
        <v>-6.382098764268246E-3</v>
      </c>
      <c r="I277" s="24"/>
      <c r="N277" s="5">
        <v>254</v>
      </c>
      <c r="O277" s="23">
        <v>-5.5682005046052967E-2</v>
      </c>
    </row>
    <row r="278" spans="1:15">
      <c r="A278" s="20">
        <f>data!A270</f>
        <v>40711</v>
      </c>
      <c r="B278" s="21">
        <f>data!D270</f>
        <v>9139.4658753709209</v>
      </c>
      <c r="C278" s="21">
        <f>data!E270</f>
        <v>7438.7755102040819</v>
      </c>
      <c r="D278" s="23">
        <f t="shared" si="17"/>
        <v>6.5146810211942352E-3</v>
      </c>
      <c r="E278" s="23">
        <f t="shared" si="18"/>
        <v>2.747254475139016E-3</v>
      </c>
      <c r="F278" s="24">
        <f t="shared" si="16"/>
        <v>4.2913526033414762</v>
      </c>
      <c r="G278" s="24">
        <f t="shared" si="19"/>
        <v>-4.4409992046974267E-3</v>
      </c>
      <c r="H278" s="24">
        <v>-7.3708415811049328E-3</v>
      </c>
      <c r="I278" s="24"/>
      <c r="N278" s="5">
        <v>255</v>
      </c>
      <c r="O278" s="23">
        <v>-5.5682005046052967E-2</v>
      </c>
    </row>
    <row r="279" spans="1:15">
      <c r="A279" s="20">
        <f>data!A271</f>
        <v>40714</v>
      </c>
      <c r="B279" s="21">
        <f>data!D271</f>
        <v>9169.1394658753707</v>
      </c>
      <c r="C279" s="21">
        <f>data!E271</f>
        <v>7459.183673469387</v>
      </c>
      <c r="D279" s="23">
        <f t="shared" si="17"/>
        <v>3.2414939241718344E-3</v>
      </c>
      <c r="E279" s="23">
        <f t="shared" si="18"/>
        <v>2.7397277411207455E-3</v>
      </c>
      <c r="F279" s="24">
        <f t="shared" si="16"/>
        <v>4.29310997420618</v>
      </c>
      <c r="G279" s="24">
        <f t="shared" si="19"/>
        <v>-2.6836283399935823E-3</v>
      </c>
      <c r="H279" s="24">
        <v>-8.3101672722656669E-3</v>
      </c>
      <c r="I279" s="24"/>
      <c r="N279" s="5">
        <v>256</v>
      </c>
      <c r="O279" s="23">
        <v>-5.5682005046052967E-2</v>
      </c>
    </row>
    <row r="280" spans="1:15">
      <c r="A280" s="20">
        <f>data!A272</f>
        <v>40715</v>
      </c>
      <c r="B280" s="21">
        <f>data!D272</f>
        <v>9287.8338278931751</v>
      </c>
      <c r="C280" s="21">
        <f>data!E272</f>
        <v>7693.8775510204086</v>
      </c>
      <c r="D280" s="23">
        <f t="shared" si="17"/>
        <v>1.2861913642407075E-2</v>
      </c>
      <c r="E280" s="23">
        <f t="shared" si="18"/>
        <v>3.0978908258177285E-2</v>
      </c>
      <c r="F280" s="24">
        <f t="shared" ref="F280:F343" si="20">LN(B280)-$D$7*LN(C280)</f>
        <v>4.2891904714278848</v>
      </c>
      <c r="G280" s="24">
        <f t="shared" si="19"/>
        <v>-6.6031311182888075E-3</v>
      </c>
      <c r="H280" s="24">
        <v>-9.325882711963232E-3</v>
      </c>
      <c r="I280" s="24"/>
      <c r="N280" s="5">
        <v>257</v>
      </c>
      <c r="O280" s="23">
        <v>-5.5682005046052967E-2</v>
      </c>
    </row>
    <row r="281" spans="1:15">
      <c r="A281" s="20">
        <f>data!A273</f>
        <v>40716</v>
      </c>
      <c r="B281" s="21">
        <f>data!D273</f>
        <v>9406.5281899109796</v>
      </c>
      <c r="C281" s="21">
        <f>data!E273</f>
        <v>7724.4897959183681</v>
      </c>
      <c r="D281" s="23">
        <f t="shared" ref="D281:D344" si="21">LN(B281)-LN(B280)</f>
        <v>1.2698583337128255E-2</v>
      </c>
      <c r="E281" s="23">
        <f t="shared" ref="E281:E344" si="22">LN(C281)-LN(C280)</f>
        <v>3.9708854294939755E-3</v>
      </c>
      <c r="F281" s="24">
        <f t="shared" si="20"/>
        <v>4.2997380079496805</v>
      </c>
      <c r="G281" s="24">
        <f t="shared" ref="G281:G344" si="23">F281-$D$9</f>
        <v>3.9444054035069342E-3</v>
      </c>
      <c r="H281" s="24">
        <v>-1.0549817556702075E-2</v>
      </c>
      <c r="I281" s="24"/>
      <c r="N281" s="5">
        <v>258</v>
      </c>
      <c r="O281" s="23">
        <v>-5.5682005046052967E-2</v>
      </c>
    </row>
    <row r="282" spans="1:15">
      <c r="A282" s="20">
        <f>data!A274</f>
        <v>40717</v>
      </c>
      <c r="B282" s="21">
        <f>data!D274</f>
        <v>9347.1810089020764</v>
      </c>
      <c r="C282" s="21">
        <f>data!E274</f>
        <v>7795.9183673469388</v>
      </c>
      <c r="D282" s="23">
        <f t="shared" si="21"/>
        <v>-6.3291350516490041E-3</v>
      </c>
      <c r="E282" s="23">
        <f t="shared" si="22"/>
        <v>9.2045357290704288E-3</v>
      </c>
      <c r="F282" s="24">
        <f t="shared" si="20"/>
        <v>4.2884227337564749</v>
      </c>
      <c r="G282" s="24">
        <f t="shared" si="23"/>
        <v>-7.3708687896987257E-3</v>
      </c>
      <c r="H282" s="24">
        <v>-1.2114249821493044E-2</v>
      </c>
      <c r="I282" s="24"/>
      <c r="N282" s="5">
        <v>259</v>
      </c>
      <c r="O282" s="23">
        <v>-5.5682005046052967E-2</v>
      </c>
    </row>
    <row r="283" spans="1:15">
      <c r="A283" s="20">
        <f>data!A275</f>
        <v>40718</v>
      </c>
      <c r="B283" s="21">
        <f>data!D275</f>
        <v>9495.5489614243324</v>
      </c>
      <c r="C283" s="21">
        <f>data!E275</f>
        <v>7928.5714285714284</v>
      </c>
      <c r="D283" s="23">
        <f t="shared" si="21"/>
        <v>1.5748356968140698E-2</v>
      </c>
      <c r="E283" s="23">
        <f t="shared" si="22"/>
        <v>1.6872561201127567E-2</v>
      </c>
      <c r="F283" s="24">
        <f t="shared" si="20"/>
        <v>4.295031147081664</v>
      </c>
      <c r="G283" s="24">
        <f t="shared" si="23"/>
        <v>-7.6245546450959267E-4</v>
      </c>
      <c r="H283" s="24">
        <v>-1.41487845397835E-2</v>
      </c>
      <c r="I283" s="24"/>
      <c r="N283" s="5">
        <v>260</v>
      </c>
      <c r="O283" s="23">
        <v>-5.5682005046052967E-2</v>
      </c>
    </row>
    <row r="284" spans="1:15">
      <c r="A284" s="20">
        <f>data!A276</f>
        <v>40721</v>
      </c>
      <c r="B284" s="21">
        <f>data!D276</f>
        <v>9287.8338278931751</v>
      </c>
      <c r="C284" s="21">
        <f>data!E276</f>
        <v>7928.5714285714284</v>
      </c>
      <c r="D284" s="23">
        <f t="shared" si="21"/>
        <v>-2.2117805253619949E-2</v>
      </c>
      <c r="E284" s="23">
        <f t="shared" si="22"/>
        <v>0</v>
      </c>
      <c r="F284" s="24">
        <f t="shared" si="20"/>
        <v>4.2729133418280441</v>
      </c>
      <c r="G284" s="24">
        <f t="shared" si="23"/>
        <v>-2.2880260718129541E-2</v>
      </c>
      <c r="H284" s="24">
        <v>-1.6778083231854445E-2</v>
      </c>
      <c r="I284" s="24"/>
      <c r="N284" s="5">
        <v>261</v>
      </c>
      <c r="O284" s="23">
        <v>-5.5682005046052967E-2</v>
      </c>
    </row>
    <row r="285" spans="1:15">
      <c r="A285" s="20">
        <f>data!A277</f>
        <v>40722</v>
      </c>
      <c r="B285" s="21">
        <f>data!D277</f>
        <v>9436.2017804154311</v>
      </c>
      <c r="C285" s="21">
        <f>data!E277</f>
        <v>8020.408163265306</v>
      </c>
      <c r="D285" s="23">
        <f t="shared" si="21"/>
        <v>1.5848192240023096E-2</v>
      </c>
      <c r="E285" s="23">
        <f t="shared" si="22"/>
        <v>1.1516442061559218E-2</v>
      </c>
      <c r="F285" s="24">
        <f t="shared" si="20"/>
        <v>4.2825230246826083</v>
      </c>
      <c r="G285" s="24">
        <f t="shared" si="23"/>
        <v>-1.3270577863565336E-2</v>
      </c>
      <c r="H285" s="24">
        <v>-2.0117885864356016E-2</v>
      </c>
      <c r="I285" s="24"/>
      <c r="N285" s="5">
        <v>262</v>
      </c>
      <c r="O285" s="23">
        <v>-5.5682005046052967E-2</v>
      </c>
    </row>
    <row r="286" spans="1:15">
      <c r="A286" s="20">
        <f>data!A278</f>
        <v>40723</v>
      </c>
      <c r="B286" s="21">
        <f>data!D278</f>
        <v>9465.8753709198809</v>
      </c>
      <c r="C286" s="21">
        <f>data!E278</f>
        <v>8132.6530612244896</v>
      </c>
      <c r="D286" s="23">
        <f t="shared" si="21"/>
        <v>3.1397200046683338E-3</v>
      </c>
      <c r="E286" s="23">
        <f t="shared" si="22"/>
        <v>1.389788636100775E-2</v>
      </c>
      <c r="F286" s="24">
        <f t="shared" si="20"/>
        <v>4.2781341960228758</v>
      </c>
      <c r="G286" s="24">
        <f t="shared" si="23"/>
        <v>-1.7659406523297783E-2</v>
      </c>
      <c r="H286" s="24">
        <v>-2.426684757989608E-2</v>
      </c>
      <c r="I286" s="24"/>
      <c r="N286" s="5">
        <v>263</v>
      </c>
      <c r="O286" s="23">
        <v>-5.5682005046052967E-2</v>
      </c>
    </row>
    <row r="287" spans="1:15">
      <c r="A287" s="20">
        <f>data!A279</f>
        <v>40724</v>
      </c>
      <c r="B287" s="21">
        <f>data!D279</f>
        <v>9584.5697329376853</v>
      </c>
      <c r="C287" s="21">
        <f>data!E279</f>
        <v>8306.1224489795914</v>
      </c>
      <c r="D287" s="23">
        <f t="shared" si="21"/>
        <v>1.2461220437812059E-2</v>
      </c>
      <c r="E287" s="23">
        <f t="shared" si="22"/>
        <v>2.1105687212326529E-2</v>
      </c>
      <c r="F287" s="24">
        <f t="shared" si="20"/>
        <v>4.2791623690787919</v>
      </c>
      <c r="G287" s="24">
        <f t="shared" si="23"/>
        <v>-1.6631233467381712E-2</v>
      </c>
      <c r="H287" s="24">
        <v>-2.9292984907508309E-2</v>
      </c>
      <c r="I287" s="24"/>
      <c r="N287" s="5">
        <v>264</v>
      </c>
      <c r="O287" s="23">
        <v>-5.5682005046052967E-2</v>
      </c>
    </row>
    <row r="288" spans="1:15">
      <c r="A288" s="20">
        <f>data!A280</f>
        <v>40725</v>
      </c>
      <c r="B288" s="21">
        <f>data!D280</f>
        <v>9554.8961424332338</v>
      </c>
      <c r="C288" s="21">
        <f>data!E280</f>
        <v>8285.7142857142862</v>
      </c>
      <c r="D288" s="23">
        <f t="shared" si="21"/>
        <v>-3.1007776782487895E-3</v>
      </c>
      <c r="E288" s="23">
        <f t="shared" si="22"/>
        <v>-2.4600258408629117E-3</v>
      </c>
      <c r="F288" s="24">
        <f t="shared" si="20"/>
        <v>4.277394198660204</v>
      </c>
      <c r="G288" s="24">
        <f t="shared" si="23"/>
        <v>-1.8399403885969612E-2</v>
      </c>
      <c r="H288" s="24">
        <v>-3.5215722829084417E-2</v>
      </c>
      <c r="I288" s="24"/>
      <c r="N288" s="5">
        <v>265</v>
      </c>
      <c r="O288" s="23">
        <v>-5.5682005046052967E-2</v>
      </c>
    </row>
    <row r="289" spans="1:15">
      <c r="A289" s="20">
        <f>data!A281</f>
        <v>40728</v>
      </c>
      <c r="B289" s="21">
        <f>data!D281</f>
        <v>9584.5697329376853</v>
      </c>
      <c r="C289" s="21">
        <f>data!E281</f>
        <v>8306.1224489795914</v>
      </c>
      <c r="D289" s="23">
        <f t="shared" si="21"/>
        <v>3.1007776782487895E-3</v>
      </c>
      <c r="E289" s="23">
        <f t="shared" si="22"/>
        <v>2.4600258408629117E-3</v>
      </c>
      <c r="F289" s="24">
        <f t="shared" si="20"/>
        <v>4.2791623690787919</v>
      </c>
      <c r="G289" s="24">
        <f t="shared" si="23"/>
        <v>-1.6631233467381712E-2</v>
      </c>
      <c r="H289" s="24">
        <v>-4.1986990161739256E-2</v>
      </c>
      <c r="I289" s="24"/>
      <c r="N289" s="5">
        <v>266</v>
      </c>
      <c r="O289" s="23">
        <v>-5.5682005046052967E-2</v>
      </c>
    </row>
    <row r="290" spans="1:15">
      <c r="A290" s="20">
        <f>data!A282</f>
        <v>40729</v>
      </c>
      <c r="B290" s="21">
        <f>data!D282</f>
        <v>9525.222551928784</v>
      </c>
      <c r="C290" s="21">
        <f>data!E282</f>
        <v>8295.9183673469379</v>
      </c>
      <c r="D290" s="23">
        <f t="shared" si="21"/>
        <v>-6.211200092639757E-3</v>
      </c>
      <c r="E290" s="23">
        <f t="shared" si="22"/>
        <v>-1.2292564547298213E-3</v>
      </c>
      <c r="F290" s="24">
        <f t="shared" si="20"/>
        <v>4.2736170628350489</v>
      </c>
      <c r="G290" s="24">
        <f t="shared" si="23"/>
        <v>-2.2176539711124654E-2</v>
      </c>
      <c r="H290" s="24">
        <v>-4.947664081067156E-2</v>
      </c>
      <c r="I290" s="24"/>
      <c r="N290" s="5">
        <v>267</v>
      </c>
      <c r="O290" s="23">
        <v>-5.5682005046052967E-2</v>
      </c>
    </row>
    <row r="291" spans="1:15">
      <c r="A291" s="20">
        <f>data!A283</f>
        <v>40730</v>
      </c>
      <c r="B291" s="21">
        <f>data!D283</f>
        <v>9465.8753709198809</v>
      </c>
      <c r="C291" s="21">
        <f>data!E283</f>
        <v>8234.6938775510207</v>
      </c>
      <c r="D291" s="23">
        <f t="shared" si="21"/>
        <v>-6.2500203451723024E-3</v>
      </c>
      <c r="E291" s="23">
        <f t="shared" si="22"/>
        <v>-7.4074412778628584E-3</v>
      </c>
      <c r="F291" s="24">
        <f t="shared" si="20"/>
        <v>4.2713796873403584</v>
      </c>
      <c r="G291" s="24">
        <f t="shared" si="23"/>
        <v>-2.4413915205815151E-2</v>
      </c>
      <c r="H291" s="24">
        <v>-5.7467871743743702E-2</v>
      </c>
      <c r="I291" s="24"/>
      <c r="N291" s="5">
        <v>268</v>
      </c>
      <c r="O291" s="23">
        <v>-5.5682005046052967E-2</v>
      </c>
    </row>
    <row r="292" spans="1:15">
      <c r="A292" s="20">
        <f>data!A284</f>
        <v>40731</v>
      </c>
      <c r="B292" s="21">
        <f>data!D284</f>
        <v>9169.1394658753707</v>
      </c>
      <c r="C292" s="21">
        <f>data!E284</f>
        <v>8122.4489795918362</v>
      </c>
      <c r="D292" s="23">
        <f t="shared" si="21"/>
        <v>-3.1849825887098504E-2</v>
      </c>
      <c r="E292" s="23">
        <f t="shared" si="22"/>
        <v>-1.3724482425566009E-2</v>
      </c>
      <c r="F292" s="24">
        <f t="shared" si="20"/>
        <v>4.2469644764120114</v>
      </c>
      <c r="G292" s="24">
        <f t="shared" si="23"/>
        <v>-4.8829126134162237E-2</v>
      </c>
      <c r="H292" s="24">
        <v>-6.566685166798443E-2</v>
      </c>
      <c r="I292" s="24"/>
      <c r="N292" s="5">
        <v>269</v>
      </c>
      <c r="O292" s="23">
        <v>-5.5682005046052967E-2</v>
      </c>
    </row>
    <row r="293" spans="1:15">
      <c r="A293" s="20">
        <f>data!A285</f>
        <v>40732</v>
      </c>
      <c r="B293" s="21">
        <f>data!D285</f>
        <v>8872.4035608308604</v>
      </c>
      <c r="C293" s="21">
        <f>data!E285</f>
        <v>8000</v>
      </c>
      <c r="D293" s="23">
        <f t="shared" si="21"/>
        <v>-3.2897703507059006E-2</v>
      </c>
      <c r="E293" s="23">
        <f t="shared" si="22"/>
        <v>-1.5190165493974561E-2</v>
      </c>
      <c r="F293" s="24">
        <f t="shared" si="20"/>
        <v>4.2222953550915596</v>
      </c>
      <c r="G293" s="24">
        <f t="shared" si="23"/>
        <v>-7.3498247454613974E-2</v>
      </c>
      <c r="H293" s="24">
        <v>-7.3727674129821327E-2</v>
      </c>
      <c r="I293" s="24"/>
      <c r="N293" s="5">
        <v>270</v>
      </c>
      <c r="O293" s="23">
        <v>-5.5682005046052967E-2</v>
      </c>
    </row>
    <row r="294" spans="1:15">
      <c r="A294" s="20">
        <f>data!A286</f>
        <v>40735</v>
      </c>
      <c r="B294" s="21">
        <f>data!D286</f>
        <v>8545.9940652818987</v>
      </c>
      <c r="C294" s="21">
        <f>data!E286</f>
        <v>8040.8163265306121</v>
      </c>
      <c r="D294" s="23">
        <f t="shared" si="21"/>
        <v>-3.7483093254740751E-2</v>
      </c>
      <c r="E294" s="23">
        <f t="shared" si="22"/>
        <v>5.0890695074716774E-3</v>
      </c>
      <c r="F294" s="24">
        <f t="shared" si="20"/>
        <v>4.1820554895875501</v>
      </c>
      <c r="G294" s="24">
        <f t="shared" si="23"/>
        <v>-0.11373811295862346</v>
      </c>
      <c r="H294" s="24">
        <v>-8.1289840039602171E-2</v>
      </c>
      <c r="I294" s="24"/>
      <c r="N294" s="5">
        <v>271</v>
      </c>
      <c r="O294" s="23">
        <v>-5.5682005046052967E-2</v>
      </c>
    </row>
    <row r="295" spans="1:15">
      <c r="A295" s="20">
        <f>data!A287</f>
        <v>40736</v>
      </c>
      <c r="B295" s="21">
        <f>data!D287</f>
        <v>8338.2789317507413</v>
      </c>
      <c r="C295" s="21">
        <f>data!E287</f>
        <v>8153.0612244897957</v>
      </c>
      <c r="D295" s="23">
        <f t="shared" si="21"/>
        <v>-2.4605810802199812E-2</v>
      </c>
      <c r="E295" s="23">
        <f t="shared" si="22"/>
        <v>1.3862855908394422E-2</v>
      </c>
      <c r="F295" s="24">
        <f t="shared" si="20"/>
        <v>4.1499401062774961</v>
      </c>
      <c r="G295" s="24">
        <f t="shared" si="23"/>
        <v>-0.1458534962686775</v>
      </c>
      <c r="H295" s="24">
        <v>-8.8021972416920113E-2</v>
      </c>
      <c r="I295" s="24"/>
      <c r="N295" s="5">
        <v>272</v>
      </c>
      <c r="O295" s="23">
        <v>-5.5682005046052967E-2</v>
      </c>
    </row>
    <row r="296" spans="1:15">
      <c r="A296" s="20">
        <f>data!A288</f>
        <v>40737</v>
      </c>
      <c r="B296" s="21">
        <f>data!D288</f>
        <v>8308.6053412462916</v>
      </c>
      <c r="C296" s="21">
        <f>data!E288</f>
        <v>8153.0612244897957</v>
      </c>
      <c r="D296" s="23">
        <f t="shared" si="21"/>
        <v>-3.5650661644961446E-3</v>
      </c>
      <c r="E296" s="23">
        <f t="shared" si="22"/>
        <v>0</v>
      </c>
      <c r="F296" s="24">
        <f t="shared" si="20"/>
        <v>4.146375040113</v>
      </c>
      <c r="G296" s="24">
        <f t="shared" si="23"/>
        <v>-0.14941856243317364</v>
      </c>
      <c r="H296" s="24">
        <v>-9.3663531446675372E-2</v>
      </c>
      <c r="I296" s="24"/>
      <c r="N296" s="5">
        <v>273</v>
      </c>
      <c r="O296" s="23">
        <v>-5.5682005046052967E-2</v>
      </c>
    </row>
    <row r="297" spans="1:15">
      <c r="A297" s="20">
        <f>data!A289</f>
        <v>40738</v>
      </c>
      <c r="B297" s="21">
        <f>data!D289</f>
        <v>8338.2789317507413</v>
      </c>
      <c r="C297" s="21">
        <f>data!E289</f>
        <v>8061.2244897959181</v>
      </c>
      <c r="D297" s="23">
        <f t="shared" si="21"/>
        <v>3.5650661644961446E-3</v>
      </c>
      <c r="E297" s="23">
        <f t="shared" si="22"/>
        <v>-1.1328000305207198E-2</v>
      </c>
      <c r="F297" s="24">
        <f t="shared" si="20"/>
        <v>4.156076535900878</v>
      </c>
      <c r="G297" s="24">
        <f t="shared" si="23"/>
        <v>-0.1397170666452956</v>
      </c>
      <c r="H297" s="24">
        <v>-9.8056586699468651E-2</v>
      </c>
      <c r="I297" s="24"/>
      <c r="N297" s="5">
        <v>274</v>
      </c>
      <c r="O297" s="23">
        <v>-5.5682005046052967E-2</v>
      </c>
    </row>
    <row r="298" spans="1:15">
      <c r="A298" s="20">
        <f>data!A290</f>
        <v>40739</v>
      </c>
      <c r="B298" s="21">
        <f>data!D290</f>
        <v>8545.9940652818987</v>
      </c>
      <c r="C298" s="21">
        <f>data!E290</f>
        <v>7969.3877551020405</v>
      </c>
      <c r="D298" s="23">
        <f t="shared" si="21"/>
        <v>2.4605810802199812E-2</v>
      </c>
      <c r="E298" s="23">
        <f t="shared" si="22"/>
        <v>-1.1457795621380384E-2</v>
      </c>
      <c r="F298" s="24">
        <f t="shared" si="20"/>
        <v>4.1868890870434168</v>
      </c>
      <c r="G298" s="24">
        <f t="shared" si="23"/>
        <v>-0.10890451550275682</v>
      </c>
      <c r="H298" s="24">
        <v>-0.1011620975809094</v>
      </c>
      <c r="I298" s="24"/>
      <c r="N298" s="5">
        <v>275</v>
      </c>
      <c r="O298" s="23">
        <v>-5.5682005046052967E-2</v>
      </c>
    </row>
    <row r="299" spans="1:15">
      <c r="A299" s="20">
        <f>data!A291</f>
        <v>40742</v>
      </c>
      <c r="B299" s="21">
        <f>data!D291</f>
        <v>8545.9940652818987</v>
      </c>
      <c r="C299" s="21">
        <f>data!E291</f>
        <v>7887.7551020408164</v>
      </c>
      <c r="D299" s="23">
        <f t="shared" si="21"/>
        <v>0</v>
      </c>
      <c r="E299" s="23">
        <f t="shared" si="22"/>
        <v>-1.0296101252263767E-2</v>
      </c>
      <c r="F299" s="24">
        <f t="shared" si="20"/>
        <v>4.192466532225926</v>
      </c>
      <c r="G299" s="24">
        <f t="shared" si="23"/>
        <v>-0.10332707032024757</v>
      </c>
      <c r="H299" s="24">
        <v>-0.10305880559127681</v>
      </c>
      <c r="I299" s="24"/>
      <c r="N299" s="5">
        <v>276</v>
      </c>
      <c r="O299" s="23">
        <v>-5.5682005046052967E-2</v>
      </c>
    </row>
    <row r="300" spans="1:15">
      <c r="A300" s="20">
        <f>data!A292</f>
        <v>40743</v>
      </c>
      <c r="B300" s="21">
        <f>data!D292</f>
        <v>8516.3204747774471</v>
      </c>
      <c r="C300" s="21">
        <f>data!E292</f>
        <v>7887.7551020408164</v>
      </c>
      <c r="D300" s="23">
        <f t="shared" si="21"/>
        <v>-3.4782643763247023E-3</v>
      </c>
      <c r="E300" s="23">
        <f t="shared" si="22"/>
        <v>0</v>
      </c>
      <c r="F300" s="24">
        <f t="shared" si="20"/>
        <v>4.1889882678496013</v>
      </c>
      <c r="G300" s="24">
        <f t="shared" si="23"/>
        <v>-0.10680533469657227</v>
      </c>
      <c r="H300" s="24">
        <v>-0.10392652612546285</v>
      </c>
      <c r="I300" s="24"/>
      <c r="N300" s="5">
        <v>277</v>
      </c>
      <c r="O300" s="23">
        <v>-5.5682005046052967E-2</v>
      </c>
    </row>
    <row r="301" spans="1:15">
      <c r="A301" s="20">
        <f>data!A293</f>
        <v>40744</v>
      </c>
      <c r="B301" s="21">
        <f>data!D293</f>
        <v>8545.9940652818987</v>
      </c>
      <c r="C301" s="21">
        <f>data!E293</f>
        <v>7928.5714285714284</v>
      </c>
      <c r="D301" s="23">
        <f t="shared" si="21"/>
        <v>3.4782643763247023E-3</v>
      </c>
      <c r="E301" s="23">
        <f t="shared" si="22"/>
        <v>5.1613017802250027E-3</v>
      </c>
      <c r="F301" s="24">
        <f t="shared" si="20"/>
        <v>4.1896706314238372</v>
      </c>
      <c r="G301" s="24">
        <f t="shared" si="23"/>
        <v>-0.10612297112233637</v>
      </c>
      <c r="H301" s="24">
        <v>-0.10401823617689</v>
      </c>
      <c r="I301" s="24"/>
      <c r="N301" s="5">
        <v>278</v>
      </c>
      <c r="O301" s="23">
        <v>-5.5682005046052967E-2</v>
      </c>
    </row>
    <row r="302" spans="1:15">
      <c r="A302" s="20">
        <f>data!A294</f>
        <v>40745</v>
      </c>
      <c r="B302" s="21">
        <f>data!D294</f>
        <v>8575.6676557863502</v>
      </c>
      <c r="C302" s="21">
        <f>data!E294</f>
        <v>7969.3877551020405</v>
      </c>
      <c r="D302" s="23">
        <f t="shared" si="21"/>
        <v>3.466207976485336E-3</v>
      </c>
      <c r="E302" s="23">
        <f t="shared" si="22"/>
        <v>5.1347994720387646E-3</v>
      </c>
      <c r="F302" s="24">
        <f t="shared" si="20"/>
        <v>4.1903552950199021</v>
      </c>
      <c r="G302" s="24">
        <f t="shared" si="23"/>
        <v>-0.10543830752627148</v>
      </c>
      <c r="H302" s="24">
        <v>-0.10362632034830707</v>
      </c>
      <c r="I302" s="24"/>
      <c r="N302" s="5">
        <v>279</v>
      </c>
      <c r="O302" s="23">
        <v>-5.5682005046052967E-2</v>
      </c>
    </row>
    <row r="303" spans="1:15">
      <c r="A303" s="20">
        <f>data!A295</f>
        <v>40746</v>
      </c>
      <c r="B303" s="21">
        <f>data!D295</f>
        <v>8516.3204747774471</v>
      </c>
      <c r="C303" s="21">
        <f>data!E295</f>
        <v>7948.9795918367345</v>
      </c>
      <c r="D303" s="23">
        <f t="shared" si="21"/>
        <v>-6.9444723528100383E-3</v>
      </c>
      <c r="E303" s="23">
        <f t="shared" si="22"/>
        <v>-2.5641039689379141E-3</v>
      </c>
      <c r="F303" s="24">
        <f t="shared" si="20"/>
        <v>4.1847998095251873</v>
      </c>
      <c r="G303" s="24">
        <f t="shared" si="23"/>
        <v>-0.11099379302098633</v>
      </c>
      <c r="H303" s="24">
        <v>-0.10304779019507328</v>
      </c>
      <c r="I303" s="24"/>
      <c r="N303" s="5">
        <v>280</v>
      </c>
      <c r="O303" s="23">
        <v>-5.5682005046052967E-2</v>
      </c>
    </row>
    <row r="304" spans="1:15">
      <c r="A304" s="20">
        <f>data!A296</f>
        <v>40749</v>
      </c>
      <c r="B304" s="21">
        <f>data!D296</f>
        <v>8575.6676557863502</v>
      </c>
      <c r="C304" s="21">
        <f>data!E296</f>
        <v>7908.1632653061233</v>
      </c>
      <c r="D304" s="23">
        <f t="shared" si="21"/>
        <v>6.9444723528100383E-3</v>
      </c>
      <c r="E304" s="23">
        <f t="shared" si="22"/>
        <v>-5.1480165174009329E-3</v>
      </c>
      <c r="F304" s="24">
        <f t="shared" si="20"/>
        <v>4.1945329859923959</v>
      </c>
      <c r="G304" s="24">
        <f t="shared" si="23"/>
        <v>-0.10126061655377772</v>
      </c>
      <c r="H304" s="24">
        <v>-0.10255189759297387</v>
      </c>
      <c r="I304" s="24"/>
      <c r="N304" s="5">
        <v>281</v>
      </c>
      <c r="O304" s="23">
        <v>-5.5682005046052967E-2</v>
      </c>
    </row>
    <row r="305" spans="1:15">
      <c r="A305" s="20">
        <f>data!A297</f>
        <v>40750</v>
      </c>
      <c r="B305" s="21">
        <f>data!D297</f>
        <v>8753.709198813056</v>
      </c>
      <c r="C305" s="21">
        <f>data!E297</f>
        <v>8030.6122448979586</v>
      </c>
      <c r="D305" s="23">
        <f t="shared" si="21"/>
        <v>2.0548668227387878E-2</v>
      </c>
      <c r="E305" s="23">
        <f t="shared" si="22"/>
        <v>1.5365219064054969E-2</v>
      </c>
      <c r="F305" s="24">
        <f t="shared" si="20"/>
        <v>4.2067582447128924</v>
      </c>
      <c r="G305" s="24">
        <f t="shared" si="23"/>
        <v>-8.9035357833281203E-2</v>
      </c>
      <c r="H305" s="24">
        <v>-0.10235215398804746</v>
      </c>
      <c r="I305" s="24"/>
      <c r="N305" s="5">
        <v>282</v>
      </c>
      <c r="O305" s="23">
        <v>-5.5682005046052967E-2</v>
      </c>
    </row>
    <row r="306" spans="1:15">
      <c r="A306" s="20">
        <f>data!A298</f>
        <v>40751</v>
      </c>
      <c r="B306" s="21">
        <f>data!D298</f>
        <v>8991.0979228486649</v>
      </c>
      <c r="C306" s="21">
        <f>data!E298</f>
        <v>8061.2244897959181</v>
      </c>
      <c r="D306" s="23">
        <f t="shared" si="21"/>
        <v>2.6757449169549474E-2</v>
      </c>
      <c r="E306" s="23">
        <f t="shared" si="22"/>
        <v>3.8046970436642624E-3</v>
      </c>
      <c r="F306" s="24">
        <f t="shared" si="20"/>
        <v>4.2314546720765005</v>
      </c>
      <c r="G306" s="24">
        <f t="shared" si="23"/>
        <v>-6.4338930469673095E-2</v>
      </c>
      <c r="H306" s="24">
        <v>-0.10258395203880251</v>
      </c>
      <c r="I306" s="24"/>
      <c r="N306" s="5">
        <v>283</v>
      </c>
      <c r="O306" s="23">
        <v>-5.5682005046052967E-2</v>
      </c>
    </row>
    <row r="307" spans="1:15">
      <c r="A307" s="20">
        <f>data!A299</f>
        <v>40752</v>
      </c>
      <c r="B307" s="21">
        <f>data!D299</f>
        <v>8753.709198813056</v>
      </c>
      <c r="C307" s="21">
        <f>data!E299</f>
        <v>8040.8163265306121</v>
      </c>
      <c r="D307" s="23">
        <f t="shared" si="21"/>
        <v>-2.6757449169549474E-2</v>
      </c>
      <c r="E307" s="23">
        <f t="shared" si="22"/>
        <v>-2.5348556031872249E-3</v>
      </c>
      <c r="F307" s="24">
        <f t="shared" si="20"/>
        <v>4.2060703657914233</v>
      </c>
      <c r="G307" s="24">
        <f t="shared" si="23"/>
        <v>-8.9723236754750246E-2</v>
      </c>
      <c r="H307" s="24">
        <v>-0.10328891657532893</v>
      </c>
      <c r="I307" s="24"/>
      <c r="N307" s="5">
        <v>284</v>
      </c>
      <c r="O307" s="23">
        <v>-5.5682005046052967E-2</v>
      </c>
    </row>
    <row r="308" spans="1:15">
      <c r="A308" s="20">
        <f>data!A300</f>
        <v>40753</v>
      </c>
      <c r="B308" s="21">
        <f>data!D300</f>
        <v>8724.0356083086062</v>
      </c>
      <c r="C308" s="21">
        <f>data!E300</f>
        <v>8071.4285714285716</v>
      </c>
      <c r="D308" s="23">
        <f t="shared" si="21"/>
        <v>-3.3955890011370116E-3</v>
      </c>
      <c r="E308" s="23">
        <f t="shared" si="22"/>
        <v>3.7998779097740965E-3</v>
      </c>
      <c r="F308" s="24">
        <f t="shared" si="20"/>
        <v>4.2006163655312356</v>
      </c>
      <c r="G308" s="24">
        <f t="shared" si="23"/>
        <v>-9.5177237014937965E-2</v>
      </c>
      <c r="H308" s="24">
        <v>-0.10440749115977825</v>
      </c>
      <c r="I308" s="24"/>
      <c r="N308" s="5">
        <v>285</v>
      </c>
      <c r="O308" s="23">
        <v>-5.5682005046052967E-2</v>
      </c>
    </row>
    <row r="309" spans="1:15">
      <c r="A309" s="20">
        <f>data!A301</f>
        <v>40756</v>
      </c>
      <c r="B309" s="21">
        <f>data!D301</f>
        <v>8872.4035608308604</v>
      </c>
      <c r="C309" s="21">
        <f>data!E301</f>
        <v>8163.2653061224491</v>
      </c>
      <c r="D309" s="23">
        <f t="shared" si="21"/>
        <v>1.6863806052004549E-2</v>
      </c>
      <c r="E309" s="23">
        <f t="shared" si="22"/>
        <v>1.1313759900273723E-2</v>
      </c>
      <c r="F309" s="24">
        <f t="shared" si="20"/>
        <v>4.2113514560524008</v>
      </c>
      <c r="G309" s="24">
        <f t="shared" si="23"/>
        <v>-8.4442146493772796E-2</v>
      </c>
      <c r="H309" s="24">
        <v>-0.10578155109849034</v>
      </c>
      <c r="I309" s="24"/>
      <c r="N309" s="5">
        <v>286</v>
      </c>
      <c r="O309" s="23">
        <v>-5.5682005046052967E-2</v>
      </c>
    </row>
    <row r="310" spans="1:15">
      <c r="A310" s="20">
        <f>data!A302</f>
        <v>40757</v>
      </c>
      <c r="B310" s="21">
        <f>data!D302</f>
        <v>8635.0148367952515</v>
      </c>
      <c r="C310" s="21">
        <f>data!E302</f>
        <v>8153.0612244897957</v>
      </c>
      <c r="D310" s="23">
        <f t="shared" si="21"/>
        <v>-2.7120306219194035E-2</v>
      </c>
      <c r="E310" s="23">
        <f t="shared" si="22"/>
        <v>-1.2507819016533972E-3</v>
      </c>
      <c r="F310" s="24">
        <f t="shared" si="20"/>
        <v>4.1849087041152426</v>
      </c>
      <c r="G310" s="24">
        <f t="shared" si="23"/>
        <v>-0.11088489843093097</v>
      </c>
      <c r="H310" s="24">
        <v>-0.1071685107263375</v>
      </c>
      <c r="I310" s="24"/>
      <c r="N310" s="5">
        <v>287</v>
      </c>
      <c r="O310" s="23">
        <v>-5.5682005046052967E-2</v>
      </c>
    </row>
    <row r="311" spans="1:15">
      <c r="A311" s="20">
        <f>data!A303</f>
        <v>40758</v>
      </c>
      <c r="B311" s="21">
        <f>data!D303</f>
        <v>8545.9940652818987</v>
      </c>
      <c r="C311" s="21">
        <f>data!E303</f>
        <v>8071.4285714285716</v>
      </c>
      <c r="D311" s="23">
        <f t="shared" si="21"/>
        <v>-1.0362787035546717E-2</v>
      </c>
      <c r="E311" s="23">
        <f t="shared" si="22"/>
        <v>-1.0062977998620326E-2</v>
      </c>
      <c r="F311" s="24">
        <f t="shared" si="20"/>
        <v>4.1799970783284994</v>
      </c>
      <c r="G311" s="24">
        <f t="shared" si="23"/>
        <v>-0.11579652421767417</v>
      </c>
      <c r="H311" s="24">
        <v>-0.10826720847872706</v>
      </c>
      <c r="I311" s="24"/>
      <c r="N311" s="5">
        <v>288</v>
      </c>
      <c r="O311" s="23">
        <v>-5.5682005046052967E-2</v>
      </c>
    </row>
    <row r="312" spans="1:15">
      <c r="A312" s="20">
        <f>data!A304</f>
        <v>40759</v>
      </c>
      <c r="B312" s="21">
        <f>data!D304</f>
        <v>8605.3412462908</v>
      </c>
      <c r="C312" s="21">
        <f>data!E304</f>
        <v>8204.0816326530603</v>
      </c>
      <c r="D312" s="23">
        <f t="shared" si="21"/>
        <v>6.9204428445726052E-3</v>
      </c>
      <c r="E312" s="23">
        <f t="shared" si="22"/>
        <v>1.6301301411312252E-2</v>
      </c>
      <c r="F312" s="24">
        <f t="shared" si="20"/>
        <v>4.1780870315734129</v>
      </c>
      <c r="G312" s="24">
        <f t="shared" si="23"/>
        <v>-0.11770657097276072</v>
      </c>
      <c r="H312" s="24">
        <v>-0.10875391610557188</v>
      </c>
      <c r="I312" s="24"/>
      <c r="N312" s="5">
        <v>289</v>
      </c>
      <c r="O312" s="23">
        <v>-5.5682005046052967E-2</v>
      </c>
    </row>
    <row r="313" spans="1:15">
      <c r="A313" s="20">
        <f>data!A305</f>
        <v>40760</v>
      </c>
      <c r="B313" s="21">
        <f>data!D305</f>
        <v>8367.9525222551929</v>
      </c>
      <c r="C313" s="21">
        <f>data!E305</f>
        <v>7918.367346938775</v>
      </c>
      <c r="D313" s="23">
        <f t="shared" si="21"/>
        <v>-2.7973852042405767E-2</v>
      </c>
      <c r="E313" s="23">
        <f t="shared" si="22"/>
        <v>-3.5446748995747512E-2</v>
      </c>
      <c r="F313" s="24">
        <f t="shared" si="20"/>
        <v>4.1693148457324218</v>
      </c>
      <c r="G313" s="24">
        <f t="shared" si="23"/>
        <v>-0.12647875681375176</v>
      </c>
      <c r="H313" s="24">
        <v>-0.10832456552805164</v>
      </c>
      <c r="I313" s="24"/>
      <c r="N313" s="5">
        <v>290</v>
      </c>
      <c r="O313" s="23">
        <v>-5.5682005046052967E-2</v>
      </c>
    </row>
    <row r="314" spans="1:15">
      <c r="A314" s="20">
        <f>data!A306</f>
        <v>40763</v>
      </c>
      <c r="B314" s="21">
        <f>data!D306</f>
        <v>8041.5430267062311</v>
      </c>
      <c r="C314" s="21">
        <f>data!E306</f>
        <v>7663.2653061224491</v>
      </c>
      <c r="D314" s="23">
        <f t="shared" si="21"/>
        <v>-3.97882500584128E-2</v>
      </c>
      <c r="E314" s="23">
        <f t="shared" si="22"/>
        <v>-3.2746868419083697E-2</v>
      </c>
      <c r="F314" s="24">
        <f t="shared" si="20"/>
        <v>4.1472657242073572</v>
      </c>
      <c r="G314" s="24">
        <f t="shared" si="23"/>
        <v>-0.14852787833881642</v>
      </c>
      <c r="H314" s="24">
        <v>-0.10673734823518864</v>
      </c>
      <c r="I314" s="24"/>
      <c r="N314" s="5">
        <v>291</v>
      </c>
      <c r="O314" s="23">
        <v>-5.5682005046052967E-2</v>
      </c>
    </row>
    <row r="315" spans="1:15">
      <c r="A315" s="20">
        <f>data!A307</f>
        <v>40764</v>
      </c>
      <c r="B315" s="21">
        <f>data!D307</f>
        <v>7804.1543026706231</v>
      </c>
      <c r="C315" s="21">
        <f>data!E307</f>
        <v>7428.5714285714284</v>
      </c>
      <c r="D315" s="23">
        <f t="shared" si="21"/>
        <v>-2.9964788701935419E-2</v>
      </c>
      <c r="E315" s="23">
        <f t="shared" si="22"/>
        <v>-3.1104603567449374E-2</v>
      </c>
      <c r="F315" s="24">
        <f t="shared" si="20"/>
        <v>4.134150441650573</v>
      </c>
      <c r="G315" s="24">
        <f t="shared" si="23"/>
        <v>-0.1616431608956006</v>
      </c>
      <c r="H315" s="24">
        <v>-0.10384885181832124</v>
      </c>
      <c r="I315" s="24"/>
      <c r="N315" s="5">
        <v>292</v>
      </c>
      <c r="O315" s="23">
        <v>-5.5682005046052967E-2</v>
      </c>
    </row>
    <row r="316" spans="1:15">
      <c r="A316" s="20">
        <f>data!A308</f>
        <v>40765</v>
      </c>
      <c r="B316" s="21">
        <f>data!D308</f>
        <v>7774.4807121661715</v>
      </c>
      <c r="C316" s="21">
        <f>data!E308</f>
        <v>7153.0612244897966</v>
      </c>
      <c r="D316" s="23">
        <f t="shared" si="21"/>
        <v>-3.8095284166672627E-3</v>
      </c>
      <c r="E316" s="23">
        <f t="shared" si="22"/>
        <v>-3.7793161162095856E-2</v>
      </c>
      <c r="F316" s="24">
        <f t="shared" si="20"/>
        <v>4.1508136416473889</v>
      </c>
      <c r="G316" s="24">
        <f t="shared" si="23"/>
        <v>-0.14497996089878473</v>
      </c>
      <c r="H316" s="24">
        <v>-9.9637302057172542E-2</v>
      </c>
      <c r="I316" s="24"/>
      <c r="N316" s="5">
        <v>293</v>
      </c>
      <c r="O316" s="23">
        <v>-5.5682005046052967E-2</v>
      </c>
    </row>
    <row r="317" spans="1:15">
      <c r="A317" s="20">
        <f>data!A309</f>
        <v>40766</v>
      </c>
      <c r="B317" s="21">
        <f>data!D309</f>
        <v>8011.8694362017804</v>
      </c>
      <c r="C317" s="21">
        <f>data!E309</f>
        <v>6979.591836734694</v>
      </c>
      <c r="D317" s="23">
        <f t="shared" si="21"/>
        <v>3.0077455237277562E-2</v>
      </c>
      <c r="E317" s="23">
        <f t="shared" si="22"/>
        <v>-2.4549969412039019E-2</v>
      </c>
      <c r="F317" s="24">
        <f t="shared" si="20"/>
        <v>4.1941899277016041</v>
      </c>
      <c r="G317" s="24">
        <f t="shared" si="23"/>
        <v>-0.10160367484456945</v>
      </c>
      <c r="H317" s="24">
        <v>-9.4208383673555524E-2</v>
      </c>
      <c r="I317" s="24"/>
      <c r="N317" s="5">
        <v>294</v>
      </c>
      <c r="O317" s="23">
        <v>-5.5682005046052967E-2</v>
      </c>
    </row>
    <row r="318" spans="1:15">
      <c r="A318" s="20">
        <f>data!A310</f>
        <v>40767</v>
      </c>
      <c r="B318" s="21">
        <f>data!D310</f>
        <v>7952.5222551928791</v>
      </c>
      <c r="C318" s="21">
        <f>data!E310</f>
        <v>6979.591836734694</v>
      </c>
      <c r="D318" s="23">
        <f t="shared" si="21"/>
        <v>-7.4349784875185065E-3</v>
      </c>
      <c r="E318" s="23">
        <f t="shared" si="22"/>
        <v>0</v>
      </c>
      <c r="F318" s="24">
        <f t="shared" si="20"/>
        <v>4.1867549492140856</v>
      </c>
      <c r="G318" s="24">
        <f t="shared" si="23"/>
        <v>-0.10903865333208795</v>
      </c>
      <c r="H318" s="24">
        <v>-8.7782218348596328E-2</v>
      </c>
      <c r="I318" s="24"/>
      <c r="N318" s="5">
        <v>295</v>
      </c>
      <c r="O318" s="23">
        <v>-5.5682005046052967E-2</v>
      </c>
    </row>
    <row r="319" spans="1:15">
      <c r="A319" s="20">
        <f>data!A311</f>
        <v>40771</v>
      </c>
      <c r="B319" s="21">
        <f>data!D311</f>
        <v>8278.93175074184</v>
      </c>
      <c r="C319" s="21">
        <f>data!E311</f>
        <v>7224.4897959183672</v>
      </c>
      <c r="D319" s="23">
        <f t="shared" si="21"/>
        <v>4.0224801310509761E-2</v>
      </c>
      <c r="E319" s="23">
        <f t="shared" si="22"/>
        <v>3.4486176071169439E-2</v>
      </c>
      <c r="F319" s="24">
        <f t="shared" si="20"/>
        <v>4.2082984310737972</v>
      </c>
      <c r="G319" s="24">
        <f t="shared" si="23"/>
        <v>-8.7495171472376398E-2</v>
      </c>
      <c r="H319" s="24">
        <v>-8.066372208701604E-2</v>
      </c>
      <c r="I319" s="24"/>
      <c r="N319" s="5">
        <v>296</v>
      </c>
      <c r="O319" s="23">
        <v>-5.5682005046052967E-2</v>
      </c>
    </row>
    <row r="320" spans="1:15">
      <c r="A320" s="20">
        <f>data!A312</f>
        <v>40772</v>
      </c>
      <c r="B320" s="21">
        <f>data!D312</f>
        <v>8694.3620178041547</v>
      </c>
      <c r="C320" s="21">
        <f>data!E312</f>
        <v>7448.9795918367354</v>
      </c>
      <c r="D320" s="23">
        <f t="shared" si="21"/>
        <v>4.8960827195701384E-2</v>
      </c>
      <c r="E320" s="23">
        <f t="shared" si="22"/>
        <v>3.0600440448717237E-2</v>
      </c>
      <c r="F320" s="24">
        <f t="shared" si="20"/>
        <v>4.2406828595937549</v>
      </c>
      <c r="G320" s="24">
        <f t="shared" si="23"/>
        <v>-5.511074295241869E-2</v>
      </c>
      <c r="H320" s="24">
        <v>-7.3201877749042826E-2</v>
      </c>
      <c r="I320" s="24"/>
      <c r="N320" s="5">
        <v>297</v>
      </c>
      <c r="O320" s="23">
        <v>-5.5682005046052967E-2</v>
      </c>
    </row>
    <row r="321" spans="1:15">
      <c r="A321" s="20">
        <f>data!A313</f>
        <v>40773</v>
      </c>
      <c r="B321" s="21">
        <f>data!D313</f>
        <v>9258.1602373887235</v>
      </c>
      <c r="C321" s="21">
        <f>data!E313</f>
        <v>7908.1632653061233</v>
      </c>
      <c r="D321" s="23">
        <f t="shared" si="21"/>
        <v>6.2830578792414826E-2</v>
      </c>
      <c r="E321" s="23">
        <f t="shared" si="22"/>
        <v>5.9818495210910427E-2</v>
      </c>
      <c r="F321" s="24">
        <f t="shared" si="20"/>
        <v>4.2711094856894469</v>
      </c>
      <c r="G321" s="24">
        <f t="shared" si="23"/>
        <v>-2.4684116856726668E-2</v>
      </c>
      <c r="H321" s="24">
        <v>-6.574560416119013E-2</v>
      </c>
      <c r="I321" s="24"/>
      <c r="N321" s="5">
        <v>298</v>
      </c>
      <c r="O321" s="23">
        <v>-5.5682005046052967E-2</v>
      </c>
    </row>
    <row r="322" spans="1:15">
      <c r="A322" s="20">
        <f>data!A314</f>
        <v>40774</v>
      </c>
      <c r="B322" s="21">
        <f>data!D314</f>
        <v>8991.0979228486649</v>
      </c>
      <c r="C322" s="21">
        <f>data!E314</f>
        <v>7816.3265306122457</v>
      </c>
      <c r="D322" s="23">
        <f t="shared" si="21"/>
        <v>-2.9270382300113695E-2</v>
      </c>
      <c r="E322" s="23">
        <f t="shared" si="22"/>
        <v>-1.1680859612756223E-2</v>
      </c>
      <c r="F322" s="24">
        <f t="shared" si="20"/>
        <v>4.2481666785149574</v>
      </c>
      <c r="G322" s="24">
        <f t="shared" si="23"/>
        <v>-4.7626924031216156E-2</v>
      </c>
      <c r="H322" s="24">
        <v>-5.8604313997798162E-2</v>
      </c>
      <c r="I322" s="24"/>
      <c r="N322" s="5">
        <v>299</v>
      </c>
      <c r="O322" s="23">
        <v>-5.5682005046052967E-2</v>
      </c>
    </row>
    <row r="323" spans="1:15">
      <c r="A323" s="20">
        <f>data!A315</f>
        <v>40777</v>
      </c>
      <c r="B323" s="21">
        <f>data!D315</f>
        <v>9050.445103857568</v>
      </c>
      <c r="C323" s="21">
        <f>data!E315</f>
        <v>7775.5102040816328</v>
      </c>
      <c r="D323" s="23">
        <f t="shared" si="21"/>
        <v>6.5789710980421745E-3</v>
      </c>
      <c r="E323" s="23">
        <f t="shared" si="22"/>
        <v>-5.2356140539444596E-3</v>
      </c>
      <c r="F323" s="24">
        <f t="shared" si="20"/>
        <v>4.2575818057139534</v>
      </c>
      <c r="G323" s="24">
        <f t="shared" si="23"/>
        <v>-3.8211796832220202E-2</v>
      </c>
      <c r="H323" s="24">
        <v>-5.2019806931586393E-2</v>
      </c>
      <c r="I323" s="24"/>
      <c r="N323" s="5">
        <v>300</v>
      </c>
      <c r="O323" s="23">
        <v>-5.5682005046052967E-2</v>
      </c>
    </row>
    <row r="324" spans="1:15">
      <c r="A324" s="20">
        <f>data!A316</f>
        <v>40778</v>
      </c>
      <c r="B324" s="21">
        <f>data!D316</f>
        <v>9347.1810089020764</v>
      </c>
      <c r="C324" s="21">
        <f>data!E316</f>
        <v>7826.5306122448974</v>
      </c>
      <c r="D324" s="23">
        <f t="shared" si="21"/>
        <v>3.226086221822122E-2</v>
      </c>
      <c r="E324" s="23">
        <f t="shared" si="22"/>
        <v>6.5402456806094023E-3</v>
      </c>
      <c r="F324" s="24">
        <f t="shared" si="20"/>
        <v>4.2862997869066293</v>
      </c>
      <c r="G324" s="24">
        <f t="shared" si="23"/>
        <v>-9.4938156395443229E-3</v>
      </c>
      <c r="H324" s="24">
        <v>-4.6153213328130327E-2</v>
      </c>
      <c r="I324" s="24"/>
      <c r="N324" s="5">
        <v>301</v>
      </c>
      <c r="O324" s="23">
        <v>-5.5682005046052967E-2</v>
      </c>
    </row>
    <row r="325" spans="1:15">
      <c r="A325" s="20">
        <f>data!A317</f>
        <v>40779</v>
      </c>
      <c r="B325" s="21">
        <f>data!D317</f>
        <v>8991.0979228486649</v>
      </c>
      <c r="C325" s="21">
        <f>data!E317</f>
        <v>7632.6530612244906</v>
      </c>
      <c r="D325" s="23">
        <f t="shared" si="21"/>
        <v>-3.8839833316263395E-2</v>
      </c>
      <c r="E325" s="23">
        <f t="shared" si="22"/>
        <v>-2.508382339277837E-2</v>
      </c>
      <c r="F325" s="24">
        <f t="shared" si="20"/>
        <v>4.2610479755525814</v>
      </c>
      <c r="G325" s="24">
        <f t="shared" si="23"/>
        <v>-3.4745626993592182E-2</v>
      </c>
      <c r="H325" s="24">
        <v>-4.1087056309752817E-2</v>
      </c>
      <c r="I325" s="24"/>
      <c r="N325" s="5">
        <v>302</v>
      </c>
      <c r="O325" s="23">
        <v>-5.5682005046052967E-2</v>
      </c>
    </row>
    <row r="326" spans="1:15">
      <c r="A326" s="20">
        <f>data!A318</f>
        <v>40780</v>
      </c>
      <c r="B326" s="21">
        <f>data!D318</f>
        <v>9050.445103857568</v>
      </c>
      <c r="C326" s="21">
        <f>data!E318</f>
        <v>7510.2040816326535</v>
      </c>
      <c r="D326" s="23">
        <f t="shared" si="21"/>
        <v>6.5789710980421745E-3</v>
      </c>
      <c r="E326" s="23">
        <f t="shared" si="22"/>
        <v>-1.6172859245601856E-2</v>
      </c>
      <c r="F326" s="24">
        <f t="shared" si="20"/>
        <v>4.2763878585411259</v>
      </c>
      <c r="G326" s="24">
        <f t="shared" si="23"/>
        <v>-1.9405744005047687E-2</v>
      </c>
      <c r="H326" s="24">
        <v>-3.6839094822484507E-2</v>
      </c>
      <c r="I326" s="24"/>
      <c r="N326" s="5">
        <v>303</v>
      </c>
      <c r="O326" s="23">
        <v>-5.5682005046052967E-2</v>
      </c>
    </row>
    <row r="327" spans="1:15">
      <c r="A327" s="20">
        <f>data!A319</f>
        <v>40781</v>
      </c>
      <c r="B327" s="21">
        <f>data!D319</f>
        <v>8575.6676557863502</v>
      </c>
      <c r="C327" s="21">
        <f>data!E319</f>
        <v>7275.5102040816319</v>
      </c>
      <c r="D327" s="23">
        <f t="shared" si="21"/>
        <v>-5.3885088494979527E-2</v>
      </c>
      <c r="E327" s="23">
        <f t="shared" si="22"/>
        <v>-3.1748698314579826E-2</v>
      </c>
      <c r="F327" s="24">
        <f t="shared" si="20"/>
        <v>4.2397011852643978</v>
      </c>
      <c r="G327" s="24">
        <f t="shared" si="23"/>
        <v>-5.609241728177583E-2</v>
      </c>
      <c r="H327" s="24">
        <v>-3.3382329516330016E-2</v>
      </c>
      <c r="I327" s="24"/>
      <c r="N327" s="5">
        <v>304</v>
      </c>
      <c r="O327" s="23">
        <v>-5.5682005046052967E-2</v>
      </c>
    </row>
    <row r="328" spans="1:15">
      <c r="A328" s="20">
        <f>data!A320</f>
        <v>40784</v>
      </c>
      <c r="B328" s="21">
        <f>data!D320</f>
        <v>8902.077151335312</v>
      </c>
      <c r="C328" s="21">
        <f>data!E320</f>
        <v>7551.0204081632646</v>
      </c>
      <c r="D328" s="23">
        <f t="shared" si="21"/>
        <v>3.7355786543770364E-2</v>
      </c>
      <c r="E328" s="23">
        <f t="shared" si="22"/>
        <v>3.7168765783919255E-2</v>
      </c>
      <c r="F328" s="24">
        <f t="shared" si="20"/>
        <v>4.2569224812294406</v>
      </c>
      <c r="G328" s="24">
        <f t="shared" si="23"/>
        <v>-3.8871121316732982E-2</v>
      </c>
      <c r="H328" s="24">
        <v>-3.0664953333562679E-2</v>
      </c>
      <c r="I328" s="24"/>
      <c r="N328" s="5">
        <v>305</v>
      </c>
      <c r="O328" s="23">
        <v>-5.5682005046052967E-2</v>
      </c>
    </row>
    <row r="329" spans="1:15">
      <c r="A329" s="20">
        <f>data!A321</f>
        <v>40785</v>
      </c>
      <c r="B329" s="21">
        <f>data!D321</f>
        <v>9020.7715133531146</v>
      </c>
      <c r="C329" s="21">
        <f>data!E321</f>
        <v>7489.7959183673465</v>
      </c>
      <c r="D329" s="23">
        <f t="shared" si="21"/>
        <v>1.3245226750019157E-2</v>
      </c>
      <c r="E329" s="23">
        <f t="shared" si="22"/>
        <v>-8.1411575836991545E-3</v>
      </c>
      <c r="F329" s="24">
        <f t="shared" si="20"/>
        <v>4.2745778103116674</v>
      </c>
      <c r="G329" s="24">
        <f t="shared" si="23"/>
        <v>-2.1215792234506203E-2</v>
      </c>
      <c r="H329" s="24">
        <v>-2.8625177721121452E-2</v>
      </c>
      <c r="I329" s="24"/>
      <c r="N329" s="5">
        <v>306</v>
      </c>
      <c r="O329" s="23">
        <v>-5.5682005046052967E-2</v>
      </c>
    </row>
    <row r="330" spans="1:15">
      <c r="A330" s="20">
        <f>data!A322</f>
        <v>40786</v>
      </c>
      <c r="B330" s="21">
        <f>data!D322</f>
        <v>9198.8130563798222</v>
      </c>
      <c r="C330" s="21">
        <f>data!E322</f>
        <v>7500</v>
      </c>
      <c r="D330" s="23">
        <f t="shared" si="21"/>
        <v>1.9544596072970322E-2</v>
      </c>
      <c r="E330" s="23">
        <f t="shared" si="22"/>
        <v>1.36147059832048E-3</v>
      </c>
      <c r="F330" s="24">
        <f t="shared" si="20"/>
        <v>4.2933848915288992</v>
      </c>
      <c r="G330" s="24">
        <f t="shared" si="23"/>
        <v>-2.4087110172743564E-3</v>
      </c>
      <c r="H330" s="24">
        <v>-2.7198317849775416E-2</v>
      </c>
      <c r="I330" s="24"/>
      <c r="N330" s="5">
        <v>307</v>
      </c>
      <c r="O330" s="23">
        <v>-5.5682005046052967E-2</v>
      </c>
    </row>
    <row r="331" spans="1:15">
      <c r="A331" s="20">
        <f>data!A323</f>
        <v>40787</v>
      </c>
      <c r="B331" s="21">
        <f>data!D323</f>
        <v>8991.0979228486649</v>
      </c>
      <c r="C331" s="21">
        <f>data!E323</f>
        <v>7387.7551020408164</v>
      </c>
      <c r="D331" s="23">
        <f t="shared" si="21"/>
        <v>-2.283949196982249E-2</v>
      </c>
      <c r="E331" s="23">
        <f t="shared" si="22"/>
        <v>-1.5079106827119659E-2</v>
      </c>
      <c r="F331" s="24">
        <f t="shared" si="20"/>
        <v>4.2787138207574369</v>
      </c>
      <c r="G331" s="24">
        <f t="shared" si="23"/>
        <v>-1.7079781788736703E-2</v>
      </c>
      <c r="H331" s="24">
        <v>-2.6316448515515203E-2</v>
      </c>
      <c r="I331" s="24"/>
      <c r="N331" s="5">
        <v>308</v>
      </c>
      <c r="O331" s="23">
        <v>-5.5682005046052967E-2</v>
      </c>
    </row>
    <row r="332" spans="1:15">
      <c r="A332" s="20">
        <f>data!A324</f>
        <v>40788</v>
      </c>
      <c r="B332" s="21">
        <f>data!D324</f>
        <v>8961.4243323442133</v>
      </c>
      <c r="C332" s="21">
        <f>data!E324</f>
        <v>7479.591836734694</v>
      </c>
      <c r="D332" s="23">
        <f t="shared" si="21"/>
        <v>-3.3057881344991102E-3</v>
      </c>
      <c r="E332" s="23">
        <f t="shared" si="22"/>
        <v>1.2354309500933525E-2</v>
      </c>
      <c r="F332" s="24">
        <f t="shared" si="20"/>
        <v>4.2687156466099259</v>
      </c>
      <c r="G332" s="24">
        <f t="shared" si="23"/>
        <v>-2.7077955936247733E-2</v>
      </c>
      <c r="H332" s="24">
        <v>-2.5903397401381038E-2</v>
      </c>
      <c r="I332" s="24"/>
      <c r="N332" s="5">
        <v>309</v>
      </c>
      <c r="O332" s="23">
        <v>-5.5682005046052967E-2</v>
      </c>
    </row>
    <row r="333" spans="1:15">
      <c r="A333" s="20">
        <f>data!A325</f>
        <v>40791</v>
      </c>
      <c r="B333" s="21">
        <f>data!D325</f>
        <v>9169.1394658753707</v>
      </c>
      <c r="C333" s="21">
        <f>data!E325</f>
        <v>7448.9795918367354</v>
      </c>
      <c r="D333" s="23">
        <f t="shared" si="21"/>
        <v>2.2914259522876179E-2</v>
      </c>
      <c r="E333" s="23">
        <f t="shared" si="22"/>
        <v>-4.1011677442135408E-3</v>
      </c>
      <c r="F333" s="24">
        <f t="shared" si="20"/>
        <v>4.2938515274744331</v>
      </c>
      <c r="G333" s="24">
        <f t="shared" si="23"/>
        <v>-1.94207507174049E-3</v>
      </c>
      <c r="H333" s="24">
        <v>-2.5869067937327562E-2</v>
      </c>
      <c r="I333" s="24"/>
      <c r="N333" s="5">
        <v>310</v>
      </c>
      <c r="O333" s="23">
        <v>-5.5682005046052967E-2</v>
      </c>
    </row>
    <row r="334" spans="1:15">
      <c r="A334" s="20">
        <f>data!A326</f>
        <v>40792</v>
      </c>
      <c r="B334" s="21">
        <f>data!D326</f>
        <v>9139.4658753709209</v>
      </c>
      <c r="C334" s="21">
        <f>data!E326</f>
        <v>7469.3877551020405</v>
      </c>
      <c r="D334" s="23">
        <f t="shared" si="21"/>
        <v>-3.2414939241718344E-3</v>
      </c>
      <c r="E334" s="23">
        <f t="shared" si="22"/>
        <v>2.7359798188744122E-3</v>
      </c>
      <c r="F334" s="24">
        <f t="shared" si="20"/>
        <v>4.2891279407574316</v>
      </c>
      <c r="G334" s="24">
        <f t="shared" si="23"/>
        <v>-6.66566178874195E-3</v>
      </c>
      <c r="H334" s="24">
        <v>-2.6106777389765218E-2</v>
      </c>
      <c r="I334" s="24"/>
      <c r="N334" s="5">
        <v>311</v>
      </c>
      <c r="O334" s="23">
        <v>-5.5682005046052967E-2</v>
      </c>
    </row>
    <row r="335" spans="1:15">
      <c r="A335" s="20">
        <f>data!A327</f>
        <v>40793</v>
      </c>
      <c r="B335" s="21">
        <f>data!D327</f>
        <v>9169.1394658753707</v>
      </c>
      <c r="C335" s="21">
        <f>data!E327</f>
        <v>7673.4693877551017</v>
      </c>
      <c r="D335" s="23">
        <f t="shared" si="21"/>
        <v>3.2414939241718344E-3</v>
      </c>
      <c r="E335" s="23">
        <f t="shared" si="22"/>
        <v>2.6955809988528756E-2</v>
      </c>
      <c r="F335" s="24">
        <f t="shared" si="20"/>
        <v>4.2777673490107686</v>
      </c>
      <c r="G335" s="24">
        <f t="shared" si="23"/>
        <v>-1.802625353540499E-2</v>
      </c>
      <c r="H335" s="24">
        <v>-2.6495710330407186E-2</v>
      </c>
      <c r="I335" s="24"/>
      <c r="N335" s="5">
        <v>312</v>
      </c>
      <c r="O335" s="23">
        <v>-5.5682005046052967E-2</v>
      </c>
    </row>
    <row r="336" spans="1:15">
      <c r="A336" s="20">
        <f>data!A328</f>
        <v>40794</v>
      </c>
      <c r="B336" s="21">
        <f>data!D328</f>
        <v>8961.4243323442133</v>
      </c>
      <c r="C336" s="21">
        <f>data!E328</f>
        <v>7785.7142857142862</v>
      </c>
      <c r="D336" s="23">
        <f t="shared" si="21"/>
        <v>-2.2914259522876179E-2</v>
      </c>
      <c r="E336" s="23">
        <f t="shared" si="22"/>
        <v>1.4521707334615996E-2</v>
      </c>
      <c r="F336" s="24">
        <f t="shared" si="20"/>
        <v>4.2469866141463211</v>
      </c>
      <c r="G336" s="24">
        <f t="shared" si="23"/>
        <v>-4.8806988399852536E-2</v>
      </c>
      <c r="H336" s="24">
        <v>-2.6908423780185119E-2</v>
      </c>
      <c r="I336" s="24"/>
      <c r="N336" s="5">
        <v>313</v>
      </c>
      <c r="O336" s="23">
        <v>-5.5682005046052967E-2</v>
      </c>
    </row>
    <row r="337" spans="1:15">
      <c r="A337" s="20">
        <f>data!A329</f>
        <v>40795</v>
      </c>
      <c r="B337" s="21">
        <f>data!D329</f>
        <v>8783.3827893175076</v>
      </c>
      <c r="C337" s="21">
        <f>data!E329</f>
        <v>7632.6530612244906</v>
      </c>
      <c r="D337" s="23">
        <f t="shared" si="21"/>
        <v>-2.0067563050808701E-2</v>
      </c>
      <c r="E337" s="23">
        <f t="shared" si="22"/>
        <v>-1.9855053309978388E-2</v>
      </c>
      <c r="F337" s="24">
        <f t="shared" si="20"/>
        <v>4.2376746243672736</v>
      </c>
      <c r="G337" s="24">
        <f t="shared" si="23"/>
        <v>-5.8118978178899994E-2</v>
      </c>
      <c r="H337" s="24">
        <v>-2.7221457378073417E-2</v>
      </c>
      <c r="I337" s="24"/>
      <c r="N337" s="5">
        <v>314</v>
      </c>
      <c r="O337" s="23">
        <v>-5.5682005046052967E-2</v>
      </c>
    </row>
    <row r="338" spans="1:15">
      <c r="A338" s="20">
        <f>data!A330</f>
        <v>40800</v>
      </c>
      <c r="B338" s="21">
        <f>data!D330</f>
        <v>8664.6884272997031</v>
      </c>
      <c r="C338" s="21">
        <f>data!E330</f>
        <v>7459.183673469387</v>
      </c>
      <c r="D338" s="23">
        <f t="shared" si="21"/>
        <v>-1.3605652055780126E-2</v>
      </c>
      <c r="E338" s="23">
        <f t="shared" si="22"/>
        <v>-2.2989518224699523E-2</v>
      </c>
      <c r="F338" s="24">
        <f t="shared" si="20"/>
        <v>4.236522499576715</v>
      </c>
      <c r="G338" s="24">
        <f t="shared" si="23"/>
        <v>-5.9271102969458589E-2</v>
      </c>
      <c r="H338" s="24">
        <v>-2.7326166479854735E-2</v>
      </c>
      <c r="I338" s="24"/>
      <c r="N338" s="5">
        <v>315</v>
      </c>
      <c r="O338" s="23">
        <v>-5.5682005046052967E-2</v>
      </c>
    </row>
    <row r="339" spans="1:15">
      <c r="A339" s="20">
        <f>data!A331</f>
        <v>40801</v>
      </c>
      <c r="B339" s="21">
        <f>data!D331</f>
        <v>9080.1186943620178</v>
      </c>
      <c r="C339" s="21">
        <f>data!E331</f>
        <v>7632.6530612244906</v>
      </c>
      <c r="D339" s="23">
        <f t="shared" si="21"/>
        <v>4.6831299684098937E-2</v>
      </c>
      <c r="E339" s="23">
        <f t="shared" si="22"/>
        <v>2.2989518224699523E-2</v>
      </c>
      <c r="F339" s="24">
        <f t="shared" si="20"/>
        <v>4.2709002719955924</v>
      </c>
      <c r="G339" s="24">
        <f t="shared" si="23"/>
        <v>-2.4893330550581183E-2</v>
      </c>
      <c r="H339" s="24">
        <v>-2.713712356551776E-2</v>
      </c>
      <c r="I339" s="24"/>
      <c r="N339" s="5">
        <v>316</v>
      </c>
      <c r="O339" s="23">
        <v>-5.5682005046052967E-2</v>
      </c>
    </row>
    <row r="340" spans="1:15">
      <c r="A340" s="20">
        <f>data!A332</f>
        <v>40802</v>
      </c>
      <c r="B340" s="21">
        <f>data!D332</f>
        <v>9465.8753709198809</v>
      </c>
      <c r="C340" s="21">
        <f>data!E332</f>
        <v>7775.5102040816328</v>
      </c>
      <c r="D340" s="23">
        <f t="shared" si="21"/>
        <v>4.1606000832464574E-2</v>
      </c>
      <c r="E340" s="23">
        <f t="shared" si="22"/>
        <v>1.8543577712168968E-2</v>
      </c>
      <c r="F340" s="24">
        <f t="shared" si="20"/>
        <v>4.3024611318913868</v>
      </c>
      <c r="G340" s="24">
        <f t="shared" si="23"/>
        <v>6.6675293452131967E-3</v>
      </c>
      <c r="H340" s="24">
        <v>-2.6596542322130802E-2</v>
      </c>
      <c r="I340" s="24"/>
      <c r="N340" s="5">
        <v>317</v>
      </c>
      <c r="O340" s="23">
        <v>-5.5682005046052967E-2</v>
      </c>
    </row>
    <row r="341" spans="1:15">
      <c r="A341" s="20">
        <f>data!A333</f>
        <v>40805</v>
      </c>
      <c r="B341" s="21">
        <f>data!D333</f>
        <v>9139.4658753709209</v>
      </c>
      <c r="C341" s="21">
        <f>data!E333</f>
        <v>7612.2448979591836</v>
      </c>
      <c r="D341" s="23">
        <f t="shared" si="21"/>
        <v>-3.5091319811270338E-2</v>
      </c>
      <c r="E341" s="23">
        <f t="shared" si="22"/>
        <v>-2.1220955482885273E-2</v>
      </c>
      <c r="F341" s="24">
        <f t="shared" si="20"/>
        <v>4.2788653008118569</v>
      </c>
      <c r="G341" s="24">
        <f t="shared" si="23"/>
        <v>-1.6928301734316697E-2</v>
      </c>
      <c r="H341" s="24">
        <v>-2.5674575100347652E-2</v>
      </c>
      <c r="I341" s="24"/>
      <c r="N341" s="5">
        <v>318</v>
      </c>
      <c r="O341" s="23">
        <v>-5.5682005046052967E-2</v>
      </c>
    </row>
    <row r="342" spans="1:15">
      <c r="A342" s="20">
        <f>data!A334</f>
        <v>40806</v>
      </c>
      <c r="B342" s="21">
        <f>data!D334</f>
        <v>8931.7507418397618</v>
      </c>
      <c r="C342" s="21">
        <f>data!E334</f>
        <v>7571.4285714285716</v>
      </c>
      <c r="D342" s="23">
        <f t="shared" si="21"/>
        <v>-2.2989518224697747E-2</v>
      </c>
      <c r="E342" s="23">
        <f t="shared" si="22"/>
        <v>-5.3763570363809521E-3</v>
      </c>
      <c r="F342" s="24">
        <f t="shared" si="20"/>
        <v>4.2587881798060012</v>
      </c>
      <c r="G342" s="24">
        <f t="shared" si="23"/>
        <v>-3.7005422740172378E-2</v>
      </c>
      <c r="H342" s="24">
        <v>-2.4366422947034515E-2</v>
      </c>
      <c r="I342" s="24"/>
      <c r="N342" s="5">
        <v>319</v>
      </c>
      <c r="O342" s="23">
        <v>-5.5682005046052967E-2</v>
      </c>
    </row>
    <row r="343" spans="1:15">
      <c r="A343" s="20">
        <f>data!A335</f>
        <v>40807</v>
      </c>
      <c r="B343" s="21">
        <f>data!D335</f>
        <v>8842.7299703264089</v>
      </c>
      <c r="C343" s="21">
        <f>data!E335</f>
        <v>7479.591836734694</v>
      </c>
      <c r="D343" s="23">
        <f t="shared" si="21"/>
        <v>-1.0016778243471691E-2</v>
      </c>
      <c r="E343" s="23">
        <f t="shared" si="22"/>
        <v>-1.2203541280729979E-2</v>
      </c>
      <c r="F343" s="24">
        <f t="shared" si="20"/>
        <v>4.2553821157404608</v>
      </c>
      <c r="G343" s="24">
        <f t="shared" si="23"/>
        <v>-4.0411486805712826E-2</v>
      </c>
      <c r="H343" s="24">
        <v>-2.2687653404320097E-2</v>
      </c>
      <c r="I343" s="24"/>
      <c r="N343" s="5">
        <v>320</v>
      </c>
      <c r="O343" s="23">
        <v>-5.5682005046052967E-2</v>
      </c>
    </row>
    <row r="344" spans="1:15">
      <c r="A344" s="20">
        <f>data!A336</f>
        <v>40808</v>
      </c>
      <c r="B344" s="21">
        <f>data!D336</f>
        <v>8635.0148367952515</v>
      </c>
      <c r="C344" s="21">
        <f>data!E336</f>
        <v>7428.5714285714284</v>
      </c>
      <c r="D344" s="23">
        <f t="shared" si="21"/>
        <v>-2.3770219333911768E-2</v>
      </c>
      <c r="E344" s="23">
        <f t="shared" si="22"/>
        <v>-6.844653689965341E-3</v>
      </c>
      <c r="F344" s="24">
        <f t="shared" ref="F344:F407" si="24">LN(B344)-$D$7*LN(C344)</f>
        <v>4.2353196766443011</v>
      </c>
      <c r="G344" s="24">
        <f t="shared" si="23"/>
        <v>-6.0473925901872505E-2</v>
      </c>
      <c r="H344" s="24">
        <v>-2.0668983743230517E-2</v>
      </c>
      <c r="I344" s="24"/>
      <c r="N344" s="5">
        <v>321</v>
      </c>
      <c r="O344" s="23">
        <v>-5.5682005046052967E-2</v>
      </c>
    </row>
    <row r="345" spans="1:15">
      <c r="A345" s="20">
        <f>data!A337</f>
        <v>40809</v>
      </c>
      <c r="B345" s="21">
        <f>data!D337</f>
        <v>8753.709198813056</v>
      </c>
      <c r="C345" s="21">
        <f>data!E337</f>
        <v>7183.6734693877543</v>
      </c>
      <c r="D345" s="23">
        <f t="shared" ref="D345:D408" si="25">LN(B345)-LN(B344)</f>
        <v>1.3652089168326498E-2</v>
      </c>
      <c r="E345" s="23">
        <f t="shared" ref="E345:E408" si="26">LN(C345)-LN(C344)</f>
        <v>-3.3522692038642887E-2</v>
      </c>
      <c r="F345" s="24">
        <f t="shared" si="24"/>
        <v>4.2671311615523067</v>
      </c>
      <c r="G345" s="24">
        <f t="shared" ref="G345:G408" si="27">F345-$D$9</f>
        <v>-2.8662440993866944E-2</v>
      </c>
      <c r="H345" s="24">
        <v>-1.8351346867093436E-2</v>
      </c>
      <c r="I345" s="24"/>
      <c r="N345" s="5">
        <v>322</v>
      </c>
      <c r="O345" s="23">
        <v>-5.5682005046052967E-2</v>
      </c>
    </row>
    <row r="346" spans="1:15">
      <c r="A346" s="20">
        <f>data!A338</f>
        <v>40812</v>
      </c>
      <c r="B346" s="21">
        <f>data!D338</f>
        <v>9228.4866468842738</v>
      </c>
      <c r="C346" s="21">
        <f>data!E338</f>
        <v>7204.0816326530612</v>
      </c>
      <c r="D346" s="23">
        <f t="shared" si="25"/>
        <v>5.2817555839414609E-2</v>
      </c>
      <c r="E346" s="23">
        <f t="shared" si="26"/>
        <v>2.836881335198882E-3</v>
      </c>
      <c r="F346" s="24">
        <f t="shared" si="24"/>
        <v>4.3184119657855851</v>
      </c>
      <c r="G346" s="24">
        <f t="shared" si="27"/>
        <v>2.2618363239411465E-2</v>
      </c>
      <c r="H346" s="24">
        <v>-1.5781633947263528E-2</v>
      </c>
      <c r="I346" s="24"/>
      <c r="N346" s="5">
        <v>323</v>
      </c>
      <c r="O346" s="23">
        <v>-5.5682005046052967E-2</v>
      </c>
    </row>
    <row r="347" spans="1:15">
      <c r="A347" s="20">
        <f>data!A339</f>
        <v>40813</v>
      </c>
      <c r="B347" s="21">
        <f>data!D339</f>
        <v>9080.1186943620178</v>
      </c>
      <c r="C347" s="21">
        <f>data!E339</f>
        <v>7367.3469387755094</v>
      </c>
      <c r="D347" s="23">
        <f t="shared" si="25"/>
        <v>-1.6207810226854136E-2</v>
      </c>
      <c r="E347" s="23">
        <f t="shared" si="26"/>
        <v>2.2409901399583987E-2</v>
      </c>
      <c r="F347" s="24">
        <f t="shared" si="24"/>
        <v>4.2900646093810817</v>
      </c>
      <c r="G347" s="24">
        <f t="shared" si="27"/>
        <v>-5.7289931650919002E-3</v>
      </c>
      <c r="H347" s="24">
        <v>-1.3009269835506989E-2</v>
      </c>
      <c r="I347" s="24"/>
      <c r="N347" s="5">
        <v>324</v>
      </c>
      <c r="O347" s="23">
        <v>-5.5682005046052967E-2</v>
      </c>
    </row>
    <row r="348" spans="1:15">
      <c r="A348" s="20">
        <f>data!A340</f>
        <v>40814</v>
      </c>
      <c r="B348" s="21">
        <f>data!D340</f>
        <v>9080.1186943620178</v>
      </c>
      <c r="C348" s="21">
        <f>data!E340</f>
        <v>7346.9387755102043</v>
      </c>
      <c r="D348" s="23">
        <f t="shared" si="25"/>
        <v>0</v>
      </c>
      <c r="E348" s="23">
        <f t="shared" si="26"/>
        <v>-2.7739268827247088E-3</v>
      </c>
      <c r="F348" s="24">
        <f t="shared" si="24"/>
        <v>4.2915672582721154</v>
      </c>
      <c r="G348" s="24">
        <f t="shared" si="27"/>
        <v>-4.2263442740582136E-3</v>
      </c>
      <c r="H348" s="24">
        <v>-1.0083701719099092E-2</v>
      </c>
      <c r="I348" s="24"/>
      <c r="N348" s="5">
        <v>325</v>
      </c>
      <c r="O348" s="23">
        <v>-5.5682005046052967E-2</v>
      </c>
    </row>
    <row r="349" spans="1:15">
      <c r="A349" s="20">
        <f>data!A341</f>
        <v>40815</v>
      </c>
      <c r="B349" s="21">
        <f>data!D341</f>
        <v>9020.7715133531146</v>
      </c>
      <c r="C349" s="21">
        <f>data!E341</f>
        <v>7377.5510204081629</v>
      </c>
      <c r="D349" s="23">
        <f t="shared" si="25"/>
        <v>-6.5574005461588314E-3</v>
      </c>
      <c r="E349" s="23">
        <f t="shared" si="26"/>
        <v>4.1580101486644594E-3</v>
      </c>
      <c r="F349" s="24">
        <f t="shared" si="24"/>
        <v>4.2827574445936172</v>
      </c>
      <c r="G349" s="24">
        <f t="shared" si="27"/>
        <v>-1.3036157952556415E-2</v>
      </c>
      <c r="H349" s="24">
        <v>-7.0528527508097651E-3</v>
      </c>
      <c r="I349" s="24"/>
      <c r="N349" s="5">
        <v>326</v>
      </c>
      <c r="O349" s="23">
        <v>-5.5682005046052967E-2</v>
      </c>
    </row>
    <row r="350" spans="1:15">
      <c r="A350" s="20">
        <f>data!A342</f>
        <v>40816</v>
      </c>
      <c r="B350" s="21">
        <f>data!D342</f>
        <v>8872.4035608308604</v>
      </c>
      <c r="C350" s="21">
        <f>data!E342</f>
        <v>7316.3265306122448</v>
      </c>
      <c r="D350" s="23">
        <f t="shared" si="25"/>
        <v>-1.6584128015534105E-2</v>
      </c>
      <c r="E350" s="23">
        <f t="shared" si="26"/>
        <v>-8.3333815591455362E-3</v>
      </c>
      <c r="F350" s="24">
        <f t="shared" si="24"/>
        <v>4.270687547517765</v>
      </c>
      <c r="G350" s="24">
        <f t="shared" si="27"/>
        <v>-2.5106055028408569E-2</v>
      </c>
      <c r="H350" s="24">
        <v>-3.9625352471957358E-3</v>
      </c>
      <c r="I350" s="24"/>
      <c r="N350" s="5">
        <v>327</v>
      </c>
      <c r="O350" s="23">
        <v>-5.5682005046052967E-2</v>
      </c>
    </row>
    <row r="351" spans="1:15">
      <c r="A351" s="20">
        <f>data!A343</f>
        <v>40820</v>
      </c>
      <c r="B351" s="21">
        <f>data!D343</f>
        <v>8813.0563798219591</v>
      </c>
      <c r="C351" s="21">
        <f>data!E343</f>
        <v>7234.6938775510207</v>
      </c>
      <c r="D351" s="23">
        <f t="shared" si="25"/>
        <v>-6.7114345879879522E-3</v>
      </c>
      <c r="E351" s="23">
        <f t="shared" si="26"/>
        <v>-1.1220314067491799E-2</v>
      </c>
      <c r="F351" s="24">
        <f t="shared" si="24"/>
        <v>4.2700542084252158</v>
      </c>
      <c r="G351" s="24">
        <f t="shared" si="27"/>
        <v>-2.5739394120957826E-2</v>
      </c>
      <c r="H351" s="24">
        <v>-8.5675595705991987E-4</v>
      </c>
      <c r="I351" s="24"/>
      <c r="N351" s="5">
        <v>328</v>
      </c>
      <c r="O351" s="23">
        <v>-5.5682005046052967E-2</v>
      </c>
    </row>
    <row r="352" spans="1:15">
      <c r="A352" s="20">
        <f>data!A344</f>
        <v>40821</v>
      </c>
      <c r="B352" s="21">
        <f>data!D344</f>
        <v>9258.1602373887235</v>
      </c>
      <c r="C352" s="21">
        <f>data!E344</f>
        <v>7265.3061224489802</v>
      </c>
      <c r="D352" s="23">
        <f t="shared" si="25"/>
        <v>4.9271049006783585E-2</v>
      </c>
      <c r="E352" s="23">
        <f t="shared" si="26"/>
        <v>4.2223848798474961E-3</v>
      </c>
      <c r="F352" s="24">
        <f t="shared" si="24"/>
        <v>4.3170379722130798</v>
      </c>
      <c r="G352" s="24">
        <f t="shared" si="27"/>
        <v>2.1244369666906238E-2</v>
      </c>
      <c r="H352" s="24">
        <v>2.2211515838017558E-3</v>
      </c>
      <c r="I352" s="24"/>
      <c r="N352" s="5">
        <v>329</v>
      </c>
      <c r="O352" s="23">
        <v>-5.5682005046052967E-2</v>
      </c>
    </row>
    <row r="353" spans="1:15">
      <c r="A353" s="20">
        <f>data!A345</f>
        <v>40822</v>
      </c>
      <c r="B353" s="21">
        <f>data!D345</f>
        <v>9347.1810089020764</v>
      </c>
      <c r="C353" s="21">
        <f>data!E345</f>
        <v>7387.7551020408164</v>
      </c>
      <c r="D353" s="23">
        <f t="shared" si="25"/>
        <v>9.5694510161496993E-3</v>
      </c>
      <c r="E353" s="23">
        <f t="shared" si="26"/>
        <v>1.6713480973741923E-2</v>
      </c>
      <c r="F353" s="24">
        <f t="shared" si="24"/>
        <v>4.3175536540737003</v>
      </c>
      <c r="G353" s="24">
        <f t="shared" si="27"/>
        <v>2.1760051527526691E-2</v>
      </c>
      <c r="H353" s="24">
        <v>5.226553638614519E-3</v>
      </c>
      <c r="I353" s="24"/>
      <c r="N353" s="5">
        <v>330</v>
      </c>
      <c r="O353" s="23">
        <v>-5.5682005046052967E-2</v>
      </c>
    </row>
    <row r="354" spans="1:15">
      <c r="A354" s="20">
        <f>data!A346</f>
        <v>40823</v>
      </c>
      <c r="B354" s="21">
        <f>data!D346</f>
        <v>9347.1810089020764</v>
      </c>
      <c r="C354" s="21">
        <f>data!E346</f>
        <v>7326.5306122448983</v>
      </c>
      <c r="D354" s="23">
        <f t="shared" si="25"/>
        <v>0</v>
      </c>
      <c r="E354" s="23">
        <f t="shared" si="26"/>
        <v>-8.321823337492873E-3</v>
      </c>
      <c r="F354" s="24">
        <f t="shared" si="24"/>
        <v>4.322061623871801</v>
      </c>
      <c r="G354" s="24">
        <f t="shared" si="27"/>
        <v>2.6268021325627444E-2</v>
      </c>
      <c r="H354" s="24">
        <v>8.1106322960635135E-3</v>
      </c>
      <c r="I354" s="24"/>
      <c r="N354" s="5">
        <v>331</v>
      </c>
      <c r="O354" s="23">
        <v>-5.5682005046052967E-2</v>
      </c>
    </row>
    <row r="355" spans="1:15">
      <c r="A355" s="20">
        <f>data!A347</f>
        <v>40826</v>
      </c>
      <c r="B355" s="21">
        <f>data!D347</f>
        <v>9169.1394658753707</v>
      </c>
      <c r="C355" s="21">
        <f>data!E347</f>
        <v>7295.9183673469388</v>
      </c>
      <c r="D355" s="23">
        <f t="shared" si="25"/>
        <v>-1.9231361927886326E-2</v>
      </c>
      <c r="E355" s="23">
        <f t="shared" si="26"/>
        <v>-4.1870263542165276E-3</v>
      </c>
      <c r="F355" s="24">
        <f t="shared" si="24"/>
        <v>4.3050983932876337</v>
      </c>
      <c r="G355" s="24">
        <f t="shared" si="27"/>
        <v>9.3047907414600672E-3</v>
      </c>
      <c r="H355" s="24">
        <v>1.0816647257727198E-2</v>
      </c>
      <c r="I355" s="24"/>
      <c r="N355" s="5">
        <v>332</v>
      </c>
      <c r="O355" s="23">
        <v>-5.5682005046052967E-2</v>
      </c>
    </row>
    <row r="356" spans="1:15">
      <c r="A356" s="20">
        <f>data!A348</f>
        <v>40827</v>
      </c>
      <c r="B356" s="21">
        <f>data!D348</f>
        <v>9198.8130563798222</v>
      </c>
      <c r="C356" s="21">
        <f>data!E348</f>
        <v>7367.3469387755094</v>
      </c>
      <c r="D356" s="23">
        <f t="shared" si="25"/>
        <v>3.2310205814454207E-3</v>
      </c>
      <c r="E356" s="23">
        <f t="shared" si="26"/>
        <v>9.7425961988175658E-3</v>
      </c>
      <c r="F356" s="24">
        <f t="shared" si="24"/>
        <v>4.3030518049078932</v>
      </c>
      <c r="G356" s="24">
        <f t="shared" si="27"/>
        <v>7.2582023617195901E-3</v>
      </c>
      <c r="H356" s="24">
        <v>1.3275794408786979E-2</v>
      </c>
      <c r="I356" s="24"/>
      <c r="N356" s="5">
        <v>333</v>
      </c>
      <c r="O356" s="23">
        <v>-5.5682005046052967E-2</v>
      </c>
    </row>
    <row r="357" spans="1:15">
      <c r="A357" s="20">
        <f>data!A349</f>
        <v>40828</v>
      </c>
      <c r="B357" s="21">
        <f>data!D349</f>
        <v>9198.8130563798222</v>
      </c>
      <c r="C357" s="21">
        <f>data!E349</f>
        <v>7285.7142857142853</v>
      </c>
      <c r="D357" s="23">
        <f t="shared" si="25"/>
        <v>0</v>
      </c>
      <c r="E357" s="23">
        <f t="shared" si="26"/>
        <v>-1.1142176553240901E-2</v>
      </c>
      <c r="F357" s="24">
        <f t="shared" si="24"/>
        <v>4.3090875729541596</v>
      </c>
      <c r="G357" s="24">
        <f t="shared" si="27"/>
        <v>1.3293970407985967E-2</v>
      </c>
      <c r="H357" s="24">
        <v>1.540368763916156E-2</v>
      </c>
      <c r="I357" s="24"/>
      <c r="N357" s="5">
        <v>334</v>
      </c>
      <c r="O357" s="23">
        <v>-5.5682005046052967E-2</v>
      </c>
    </row>
    <row r="358" spans="1:15">
      <c r="A358" s="20">
        <f>data!A350</f>
        <v>40829</v>
      </c>
      <c r="B358" s="21">
        <f>data!D350</f>
        <v>9109.7922848664693</v>
      </c>
      <c r="C358" s="21">
        <f>data!E350</f>
        <v>7326.5306122448983</v>
      </c>
      <c r="D358" s="23">
        <f t="shared" si="25"/>
        <v>-9.7245498919935613E-3</v>
      </c>
      <c r="E358" s="23">
        <f t="shared" si="26"/>
        <v>5.586606708639863E-3</v>
      </c>
      <c r="F358" s="24">
        <f t="shared" si="24"/>
        <v>4.2963367326333666</v>
      </c>
      <c r="G358" s="24">
        <f t="shared" si="27"/>
        <v>5.4313008719297784E-4</v>
      </c>
      <c r="H358" s="24">
        <v>1.7098987209650491E-2</v>
      </c>
      <c r="I358" s="24"/>
      <c r="N358" s="5">
        <v>335</v>
      </c>
      <c r="O358" s="23">
        <v>-5.5682005046052967E-2</v>
      </c>
    </row>
    <row r="359" spans="1:15">
      <c r="A359" s="20">
        <f>data!A351</f>
        <v>40830</v>
      </c>
      <c r="B359" s="21">
        <f>data!D351</f>
        <v>9376.854599406528</v>
      </c>
      <c r="C359" s="21">
        <f>data!E351</f>
        <v>7510.2040816326535</v>
      </c>
      <c r="D359" s="23">
        <f t="shared" si="25"/>
        <v>2.8894465999714569E-2</v>
      </c>
      <c r="E359" s="23">
        <f t="shared" si="26"/>
        <v>2.4760549680651778E-2</v>
      </c>
      <c r="F359" s="24">
        <f t="shared" si="24"/>
        <v>4.3118182955206272</v>
      </c>
      <c r="G359" s="24">
        <f t="shared" si="27"/>
        <v>1.6024692974453636E-2</v>
      </c>
      <c r="H359" s="24">
        <v>1.824580855285662E-2</v>
      </c>
      <c r="I359" s="24"/>
      <c r="N359" s="5">
        <v>336</v>
      </c>
      <c r="O359" s="23">
        <v>-5.5682005046052967E-2</v>
      </c>
    </row>
    <row r="360" spans="1:15">
      <c r="A360" s="20">
        <f>data!A352</f>
        <v>40833</v>
      </c>
      <c r="B360" s="21">
        <f>data!D352</f>
        <v>9792.2848664688427</v>
      </c>
      <c r="C360" s="21">
        <f>data!E352</f>
        <v>7612.2448979591836</v>
      </c>
      <c r="D360" s="23">
        <f t="shared" si="25"/>
        <v>4.3350440873613394E-2</v>
      </c>
      <c r="E360" s="23">
        <f t="shared" si="26"/>
        <v>1.3495481474885551E-2</v>
      </c>
      <c r="F360" s="24">
        <f t="shared" si="24"/>
        <v>4.3478581722988086</v>
      </c>
      <c r="G360" s="24">
        <f t="shared" si="27"/>
        <v>5.2064569752634959E-2</v>
      </c>
      <c r="H360" s="24">
        <v>1.8721080207342318E-2</v>
      </c>
      <c r="I360" s="24"/>
      <c r="N360" s="5">
        <v>337</v>
      </c>
      <c r="O360" s="23">
        <v>-5.5682005046052967E-2</v>
      </c>
    </row>
    <row r="361" spans="1:15">
      <c r="A361" s="20">
        <f>data!A353</f>
        <v>40834</v>
      </c>
      <c r="B361" s="21">
        <f>data!D353</f>
        <v>9762.6112759643911</v>
      </c>
      <c r="C361" s="21">
        <f>data!E353</f>
        <v>7561.2244897959181</v>
      </c>
      <c r="D361" s="23">
        <f t="shared" si="25"/>
        <v>-3.0349036951538011E-3</v>
      </c>
      <c r="E361" s="23">
        <f t="shared" si="26"/>
        <v>-6.7249749076747634E-3</v>
      </c>
      <c r="F361" s="24">
        <f t="shared" si="24"/>
        <v>4.3484662182971663</v>
      </c>
      <c r="G361" s="24">
        <f t="shared" si="27"/>
        <v>5.2672615750992691E-2</v>
      </c>
      <c r="H361" s="24">
        <v>1.8407013602641943E-2</v>
      </c>
      <c r="I361" s="24"/>
      <c r="N361" s="5">
        <v>338</v>
      </c>
      <c r="O361" s="23">
        <v>-5.5682005046052967E-2</v>
      </c>
    </row>
    <row r="362" spans="1:15">
      <c r="A362" s="20">
        <f>data!A354</f>
        <v>40835</v>
      </c>
      <c r="B362" s="21">
        <f>data!D354</f>
        <v>9525.222551928784</v>
      </c>
      <c r="C362" s="21">
        <f>data!E354</f>
        <v>7632.6530612244906</v>
      </c>
      <c r="D362" s="23">
        <f t="shared" si="25"/>
        <v>-2.4616627635355215E-2</v>
      </c>
      <c r="E362" s="23">
        <f t="shared" si="26"/>
        <v>9.4023526783910683E-3</v>
      </c>
      <c r="F362" s="24">
        <f t="shared" si="24"/>
        <v>4.3187562931732293</v>
      </c>
      <c r="G362" s="24">
        <f t="shared" si="27"/>
        <v>2.2962690627055693E-2</v>
      </c>
      <c r="H362" s="24">
        <v>1.7207548552212803E-2</v>
      </c>
      <c r="I362" s="24"/>
      <c r="N362" s="5">
        <v>339</v>
      </c>
      <c r="O362" s="23">
        <v>-5.5682005046052967E-2</v>
      </c>
    </row>
    <row r="363" spans="1:15">
      <c r="A363" s="20">
        <f>data!A355</f>
        <v>40836</v>
      </c>
      <c r="B363" s="21">
        <f>data!D355</f>
        <v>9495.5489614243324</v>
      </c>
      <c r="C363" s="21">
        <f>data!E355</f>
        <v>7540.816326530613</v>
      </c>
      <c r="D363" s="23">
        <f t="shared" si="25"/>
        <v>-3.1201273362437831E-3</v>
      </c>
      <c r="E363" s="23">
        <f t="shared" si="26"/>
        <v>-1.210505702627529E-2</v>
      </c>
      <c r="F363" s="24">
        <f t="shared" si="24"/>
        <v>4.3221935306434309</v>
      </c>
      <c r="G363" s="24">
        <f t="shared" si="27"/>
        <v>2.639992809725733E-2</v>
      </c>
      <c r="H363" s="24">
        <v>1.5066399019802671E-2</v>
      </c>
      <c r="I363" s="24"/>
      <c r="N363" s="5">
        <v>340</v>
      </c>
      <c r="O363" s="23">
        <v>-5.5682005046052967E-2</v>
      </c>
    </row>
    <row r="364" spans="1:15">
      <c r="A364" s="20">
        <f>data!A356</f>
        <v>40837</v>
      </c>
      <c r="B364" s="21">
        <f>data!D356</f>
        <v>9495.5489614243324</v>
      </c>
      <c r="C364" s="21">
        <f>data!E356</f>
        <v>7591.8367346938776</v>
      </c>
      <c r="D364" s="23">
        <f t="shared" si="25"/>
        <v>0</v>
      </c>
      <c r="E364" s="23">
        <f t="shared" si="26"/>
        <v>6.7431138848892402E-3</v>
      </c>
      <c r="F364" s="24">
        <f t="shared" si="24"/>
        <v>4.3185407549829238</v>
      </c>
      <c r="G364" s="24">
        <f t="shared" si="27"/>
        <v>2.2747152436750184E-2</v>
      </c>
      <c r="H364" s="24">
        <v>1.198347158815723E-2</v>
      </c>
      <c r="I364" s="24"/>
      <c r="N364" s="5">
        <v>341</v>
      </c>
      <c r="O364" s="23">
        <v>-5.5682005046052967E-2</v>
      </c>
    </row>
    <row r="365" spans="1:15">
      <c r="A365" s="20">
        <f>data!A357</f>
        <v>40840</v>
      </c>
      <c r="B365" s="21">
        <f>data!D357</f>
        <v>9643.9169139465866</v>
      </c>
      <c r="C365" s="21">
        <f>data!E357</f>
        <v>7673.4693877551017</v>
      </c>
      <c r="D365" s="23">
        <f t="shared" si="25"/>
        <v>1.5504186535963527E-2</v>
      </c>
      <c r="E365" s="23">
        <f t="shared" si="26"/>
        <v>1.0695289116748441E-2</v>
      </c>
      <c r="F365" s="24">
        <f t="shared" si="24"/>
        <v>4.3282512544427592</v>
      </c>
      <c r="G365" s="24">
        <f t="shared" si="27"/>
        <v>3.245765189658556E-2</v>
      </c>
      <c r="H365" s="24">
        <v>8.026185702898158E-3</v>
      </c>
      <c r="I365" s="24"/>
      <c r="N365" s="5">
        <v>342</v>
      </c>
      <c r="O365" s="23">
        <v>-5.5682005046052967E-2</v>
      </c>
    </row>
    <row r="366" spans="1:15">
      <c r="A366" s="20">
        <f>data!A358</f>
        <v>40841</v>
      </c>
      <c r="B366" s="21">
        <f>data!D358</f>
        <v>9495.5489614243324</v>
      </c>
      <c r="C366" s="21">
        <f>data!E358</f>
        <v>7622.4489795918371</v>
      </c>
      <c r="D366" s="23">
        <f t="shared" si="25"/>
        <v>-1.5504186535963527E-2</v>
      </c>
      <c r="E366" s="23">
        <f t="shared" si="26"/>
        <v>-6.6711388170226371E-3</v>
      </c>
      <c r="F366" s="24">
        <f t="shared" si="24"/>
        <v>4.3163608543435474</v>
      </c>
      <c r="G366" s="24">
        <f t="shared" si="27"/>
        <v>2.0567251797373842E-2</v>
      </c>
      <c r="H366" s="24">
        <v>3.3326892767100939E-3</v>
      </c>
      <c r="I366" s="24"/>
      <c r="N366" s="5">
        <v>343</v>
      </c>
      <c r="O366" s="23">
        <v>-5.5682005046052967E-2</v>
      </c>
    </row>
    <row r="367" spans="1:15">
      <c r="A367" s="20">
        <f>data!A359</f>
        <v>40842</v>
      </c>
      <c r="B367" s="21">
        <f>data!D359</f>
        <v>9584.5697329376853</v>
      </c>
      <c r="C367" s="21">
        <f>data!E359</f>
        <v>7693.8775510204086</v>
      </c>
      <c r="D367" s="23">
        <f t="shared" si="25"/>
        <v>9.3313274288835402E-3</v>
      </c>
      <c r="E367" s="23">
        <f t="shared" si="26"/>
        <v>9.327182875138007E-3</v>
      </c>
      <c r="F367" s="24">
        <f t="shared" si="24"/>
        <v>4.3206396041103883</v>
      </c>
      <c r="G367" s="24">
        <f t="shared" si="27"/>
        <v>2.4846001564214681E-2</v>
      </c>
      <c r="H367" s="24">
        <v>-1.8948756179816646E-3</v>
      </c>
      <c r="I367" s="24"/>
      <c r="N367" s="5">
        <v>344</v>
      </c>
      <c r="O367" s="23">
        <v>-5.5682005046052967E-2</v>
      </c>
    </row>
    <row r="368" spans="1:15">
      <c r="A368" s="20">
        <f>data!A360</f>
        <v>40843</v>
      </c>
      <c r="B368" s="21">
        <f>data!D360</f>
        <v>9436.2017804154311</v>
      </c>
      <c r="C368" s="21">
        <f>data!E360</f>
        <v>7755.1020408163258</v>
      </c>
      <c r="D368" s="23">
        <f t="shared" si="25"/>
        <v>-1.5600940442480393E-2</v>
      </c>
      <c r="E368" s="23">
        <f t="shared" si="26"/>
        <v>7.9260652724215674E-3</v>
      </c>
      <c r="F368" s="24">
        <f t="shared" si="24"/>
        <v>4.3007450778253835</v>
      </c>
      <c r="G368" s="24">
        <f t="shared" si="27"/>
        <v>4.9514752792099159E-3</v>
      </c>
      <c r="H368" s="24">
        <v>-7.4071698982760212E-3</v>
      </c>
      <c r="I368" s="24"/>
      <c r="N368" s="5">
        <v>345</v>
      </c>
      <c r="O368" s="23">
        <v>-5.5682005046052967E-2</v>
      </c>
    </row>
    <row r="369" spans="1:15">
      <c r="A369" s="20">
        <f>data!A361</f>
        <v>40844</v>
      </c>
      <c r="B369" s="21">
        <f>data!D361</f>
        <v>9050.445103857568</v>
      </c>
      <c r="C369" s="21">
        <f>data!E361</f>
        <v>7673.4693877551017</v>
      </c>
      <c r="D369" s="23">
        <f t="shared" si="25"/>
        <v>-4.1739606172765065E-2</v>
      </c>
      <c r="E369" s="23">
        <f t="shared" si="26"/>
        <v>-1.0582109330536937E-2</v>
      </c>
      <c r="F369" s="24">
        <f t="shared" si="24"/>
        <v>4.2647378487204337</v>
      </c>
      <c r="G369" s="24">
        <f t="shared" si="27"/>
        <v>-3.1055753825739885E-2</v>
      </c>
      <c r="H369" s="24">
        <v>-1.2932594395672859E-2</v>
      </c>
      <c r="I369" s="24"/>
      <c r="N369" s="5">
        <v>346</v>
      </c>
      <c r="O369" s="23">
        <v>-5.5682005046052967E-2</v>
      </c>
    </row>
    <row r="370" spans="1:15">
      <c r="A370" s="20">
        <f>data!A362</f>
        <v>40847</v>
      </c>
      <c r="B370" s="21">
        <f>data!D362</f>
        <v>8783.3827893175076</v>
      </c>
      <c r="C370" s="21">
        <f>data!E362</f>
        <v>7642.8571428571422</v>
      </c>
      <c r="D370" s="23">
        <f t="shared" si="25"/>
        <v>-2.9952322283349986E-2</v>
      </c>
      <c r="E370" s="23">
        <f t="shared" si="26"/>
        <v>-3.9973404326207884E-3</v>
      </c>
      <c r="F370" s="24">
        <f t="shared" si="24"/>
        <v>4.2369509040487179</v>
      </c>
      <c r="G370" s="24">
        <f t="shared" si="27"/>
        <v>-5.8842698497455714E-2</v>
      </c>
      <c r="H370" s="24">
        <v>-1.8206525655928701E-2</v>
      </c>
      <c r="I370" s="24"/>
      <c r="N370" s="5">
        <v>347</v>
      </c>
      <c r="O370" s="23">
        <v>-5.5682005046052967E-2</v>
      </c>
    </row>
    <row r="371" spans="1:15">
      <c r="A371" s="20">
        <f>data!A363</f>
        <v>40848</v>
      </c>
      <c r="B371" s="21">
        <f>data!D363</f>
        <v>8961.4243323442133</v>
      </c>
      <c r="C371" s="21">
        <f>data!E363</f>
        <v>7591.8367346938776</v>
      </c>
      <c r="D371" s="23">
        <f t="shared" si="25"/>
        <v>2.0067563050808701E-2</v>
      </c>
      <c r="E371" s="23">
        <f t="shared" si="26"/>
        <v>-6.6979486841276525E-3</v>
      </c>
      <c r="F371" s="24">
        <f t="shared" si="24"/>
        <v>4.2606467765640206</v>
      </c>
      <c r="G371" s="24">
        <f t="shared" si="27"/>
        <v>-3.5146825982153018E-2</v>
      </c>
      <c r="H371" s="24">
        <v>-2.2999727850102944E-2</v>
      </c>
      <c r="I371" s="24"/>
      <c r="N371" s="5">
        <v>348</v>
      </c>
      <c r="O371" s="23">
        <v>-5.5682005046052967E-2</v>
      </c>
    </row>
    <row r="372" spans="1:15">
      <c r="A372" s="20">
        <f>data!A364</f>
        <v>40849</v>
      </c>
      <c r="B372" s="21">
        <f>data!D364</f>
        <v>8842.7299703264089</v>
      </c>
      <c r="C372" s="21">
        <f>data!E364</f>
        <v>7561.2244897959181</v>
      </c>
      <c r="D372" s="23">
        <f t="shared" si="25"/>
        <v>-1.3333530869465093E-2</v>
      </c>
      <c r="E372" s="23">
        <f t="shared" si="26"/>
        <v>-4.0404095370050186E-3</v>
      </c>
      <c r="F372" s="24">
        <f t="shared" si="24"/>
        <v>4.249501954037199</v>
      </c>
      <c r="G372" s="24">
        <f t="shared" si="27"/>
        <v>-4.6291648508974603E-2</v>
      </c>
      <c r="H372" s="24">
        <v>-2.7140637962987112E-2</v>
      </c>
      <c r="I372" s="24"/>
      <c r="N372" s="5">
        <v>349</v>
      </c>
      <c r="O372" s="23">
        <v>-5.5682005046052967E-2</v>
      </c>
    </row>
    <row r="373" spans="1:15">
      <c r="A373" s="20">
        <f>data!A365</f>
        <v>40850</v>
      </c>
      <c r="B373" s="21">
        <f>data!D365</f>
        <v>8694.3620178041547</v>
      </c>
      <c r="C373" s="21">
        <f>data!E365</f>
        <v>7530.6122448979595</v>
      </c>
      <c r="D373" s="23">
        <f t="shared" si="25"/>
        <v>-1.6920877488336927E-2</v>
      </c>
      <c r="E373" s="23">
        <f t="shared" si="26"/>
        <v>-4.0568006956149816E-3</v>
      </c>
      <c r="F373" s="24">
        <f t="shared" si="24"/>
        <v>4.2347786640571616</v>
      </c>
      <c r="G373" s="24">
        <f t="shared" si="27"/>
        <v>-6.1014938489011961E-2</v>
      </c>
      <c r="H373" s="24">
        <v>-3.0527363963692218E-2</v>
      </c>
      <c r="I373" s="24"/>
      <c r="N373" s="5">
        <v>350</v>
      </c>
      <c r="O373" s="23">
        <v>-5.5682005046052967E-2</v>
      </c>
    </row>
    <row r="374" spans="1:15">
      <c r="A374" s="20">
        <f>data!A366</f>
        <v>40851</v>
      </c>
      <c r="B374" s="21">
        <f>data!D366</f>
        <v>8694.3620178041547</v>
      </c>
      <c r="C374" s="21">
        <f>data!E366</f>
        <v>7571.4285714285716</v>
      </c>
      <c r="D374" s="23">
        <f t="shared" si="25"/>
        <v>0</v>
      </c>
      <c r="E374" s="23">
        <f t="shared" si="26"/>
        <v>5.4054185669087929E-3</v>
      </c>
      <c r="F374" s="24">
        <f t="shared" si="24"/>
        <v>4.2318505240741926</v>
      </c>
      <c r="G374" s="24">
        <f t="shared" si="27"/>
        <v>-6.3943078471980996E-2</v>
      </c>
      <c r="H374" s="24">
        <v>-3.3127530872031685E-2</v>
      </c>
      <c r="I374" s="24"/>
      <c r="N374" s="5">
        <v>351</v>
      </c>
      <c r="O374" s="23">
        <v>-5.5682005046052967E-2</v>
      </c>
    </row>
    <row r="375" spans="1:15">
      <c r="A375" s="20">
        <f>data!A367</f>
        <v>40854</v>
      </c>
      <c r="B375" s="21">
        <f>data!D367</f>
        <v>9050.445103857568</v>
      </c>
      <c r="C375" s="21">
        <f>data!E367</f>
        <v>7561.2244897959181</v>
      </c>
      <c r="D375" s="23">
        <f t="shared" si="25"/>
        <v>4.0139167590343305E-2</v>
      </c>
      <c r="E375" s="23">
        <f t="shared" si="26"/>
        <v>-1.3486178712938113E-3</v>
      </c>
      <c r="F375" s="24">
        <f t="shared" si="24"/>
        <v>4.2727202441392054</v>
      </c>
      <c r="G375" s="24">
        <f t="shared" si="27"/>
        <v>-2.3073358406968225E-2</v>
      </c>
      <c r="H375" s="24">
        <v>-3.4966986708676602E-2</v>
      </c>
      <c r="I375" s="24"/>
      <c r="N375" s="5">
        <v>352</v>
      </c>
      <c r="O375" s="23">
        <v>-5.5682005046052967E-2</v>
      </c>
    </row>
    <row r="376" spans="1:15">
      <c r="A376" s="20">
        <f>data!A368</f>
        <v>40855</v>
      </c>
      <c r="B376" s="21">
        <f>data!D368</f>
        <v>8991.0979228486649</v>
      </c>
      <c r="C376" s="21">
        <f>data!E368</f>
        <v>7540.816326530613</v>
      </c>
      <c r="D376" s="23">
        <f t="shared" si="25"/>
        <v>-6.5789710980421745E-3</v>
      </c>
      <c r="E376" s="23">
        <f t="shared" si="26"/>
        <v>-2.7027043478842216E-3</v>
      </c>
      <c r="F376" s="24">
        <f t="shared" si="24"/>
        <v>4.2676053403590268</v>
      </c>
      <c r="G376" s="24">
        <f t="shared" si="27"/>
        <v>-2.8188262187146762E-2</v>
      </c>
      <c r="H376" s="24">
        <v>-3.6111023622273433E-2</v>
      </c>
      <c r="I376" s="24"/>
      <c r="N376" s="5">
        <v>353</v>
      </c>
      <c r="O376" s="23">
        <v>-5.5682005046052967E-2</v>
      </c>
    </row>
    <row r="377" spans="1:15">
      <c r="A377" s="20">
        <f>data!A369</f>
        <v>40856</v>
      </c>
      <c r="B377" s="21">
        <f>data!D369</f>
        <v>9080.1186943620178</v>
      </c>
      <c r="C377" s="21">
        <f>data!E369</f>
        <v>7540.816326530613</v>
      </c>
      <c r="D377" s="23">
        <f t="shared" si="25"/>
        <v>9.8522964430109994E-3</v>
      </c>
      <c r="E377" s="23">
        <f t="shared" si="26"/>
        <v>0</v>
      </c>
      <c r="F377" s="24">
        <f t="shared" si="24"/>
        <v>4.2774576368020378</v>
      </c>
      <c r="G377" s="24">
        <f t="shared" si="27"/>
        <v>-1.8335965744135763E-2</v>
      </c>
      <c r="H377" s="24">
        <v>-3.6643390760859304E-2</v>
      </c>
      <c r="I377" s="24"/>
      <c r="N377" s="5">
        <v>354</v>
      </c>
      <c r="O377" s="23">
        <v>-5.5682005046052967E-2</v>
      </c>
    </row>
    <row r="378" spans="1:15">
      <c r="A378" s="20">
        <f>data!A370</f>
        <v>40857</v>
      </c>
      <c r="B378" s="21">
        <f>data!D370</f>
        <v>8605.3412462908</v>
      </c>
      <c r="C378" s="21">
        <f>data!E370</f>
        <v>7346.9387755102043</v>
      </c>
      <c r="D378" s="23">
        <f t="shared" si="25"/>
        <v>-5.3704178971861083E-2</v>
      </c>
      <c r="E378" s="23">
        <f t="shared" si="26"/>
        <v>-2.6046708938102014E-2</v>
      </c>
      <c r="F378" s="24">
        <f t="shared" si="24"/>
        <v>4.2378630793002543</v>
      </c>
      <c r="G378" s="24">
        <f t="shared" si="27"/>
        <v>-5.7930523245919296E-2</v>
      </c>
      <c r="H378" s="24">
        <v>-3.6648493226632141E-2</v>
      </c>
      <c r="I378" s="24"/>
      <c r="N378" s="5">
        <v>355</v>
      </c>
      <c r="O378" s="23">
        <v>-5.5682005046052967E-2</v>
      </c>
    </row>
    <row r="379" spans="1:15">
      <c r="A379" s="20">
        <f>data!A371</f>
        <v>40858</v>
      </c>
      <c r="B379" s="21">
        <f>data!D371</f>
        <v>8872.4035608308604</v>
      </c>
      <c r="C379" s="21">
        <f>data!E371</f>
        <v>7418.3673469387759</v>
      </c>
      <c r="D379" s="23">
        <f t="shared" si="25"/>
        <v>3.0562650410168146E-2</v>
      </c>
      <c r="E379" s="23">
        <f t="shared" si="26"/>
        <v>9.6752655234180196E-3</v>
      </c>
      <c r="F379" s="24">
        <f t="shared" si="24"/>
        <v>4.2631845940843309</v>
      </c>
      <c r="G379" s="24">
        <f t="shared" si="27"/>
        <v>-3.260900846184267E-2</v>
      </c>
      <c r="H379" s="24">
        <v>-3.6200782145203975E-2</v>
      </c>
      <c r="I379" s="24"/>
      <c r="N379" s="5">
        <v>356</v>
      </c>
      <c r="O379" s="23">
        <v>-5.5682005046052967E-2</v>
      </c>
    </row>
    <row r="380" spans="1:15">
      <c r="A380" s="20">
        <f>data!A372</f>
        <v>40861</v>
      </c>
      <c r="B380" s="21">
        <f>data!D372</f>
        <v>8842.7299703264089</v>
      </c>
      <c r="C380" s="21">
        <f>data!E372</f>
        <v>7418.3673469387759</v>
      </c>
      <c r="D380" s="23">
        <f t="shared" si="25"/>
        <v>-3.3500868852822663E-3</v>
      </c>
      <c r="E380" s="23">
        <f t="shared" si="26"/>
        <v>0</v>
      </c>
      <c r="F380" s="24">
        <f t="shared" si="24"/>
        <v>4.2598345071990487</v>
      </c>
      <c r="G380" s="24">
        <f t="shared" si="27"/>
        <v>-3.5959095347124936E-2</v>
      </c>
      <c r="H380" s="24">
        <v>-3.5362913593718591E-2</v>
      </c>
      <c r="I380" s="24"/>
      <c r="N380" s="5">
        <v>357</v>
      </c>
      <c r="O380" s="23">
        <v>-5.5682005046052967E-2</v>
      </c>
    </row>
    <row r="381" spans="1:15">
      <c r="A381" s="20">
        <f>data!A373</f>
        <v>40862</v>
      </c>
      <c r="B381" s="21">
        <f>data!D373</f>
        <v>8724.0356083086062</v>
      </c>
      <c r="C381" s="21">
        <f>data!E373</f>
        <v>7377.5510204081629</v>
      </c>
      <c r="D381" s="23">
        <f t="shared" si="25"/>
        <v>-1.3513719166722282E-2</v>
      </c>
      <c r="E381" s="23">
        <f t="shared" si="26"/>
        <v>-5.5172553747535602E-3</v>
      </c>
      <c r="F381" s="24">
        <f t="shared" si="24"/>
        <v>4.2493095105260785</v>
      </c>
      <c r="G381" s="24">
        <f t="shared" si="27"/>
        <v>-4.6484092020095069E-2</v>
      </c>
      <c r="H381" s="24">
        <v>-3.4191557153441118E-2</v>
      </c>
      <c r="I381" s="24"/>
      <c r="N381" s="5">
        <v>358</v>
      </c>
      <c r="O381" s="23">
        <v>-5.5682005046052967E-2</v>
      </c>
    </row>
    <row r="382" spans="1:15">
      <c r="A382" s="20">
        <f>data!A374</f>
        <v>40863</v>
      </c>
      <c r="B382" s="21">
        <f>data!D374</f>
        <v>8635.0148367952515</v>
      </c>
      <c r="C382" s="21">
        <f>data!E374</f>
        <v>7316.3265306122448</v>
      </c>
      <c r="D382" s="23">
        <f t="shared" si="25"/>
        <v>-1.0256500167189486E-2</v>
      </c>
      <c r="E382" s="23">
        <f t="shared" si="26"/>
        <v>-8.3333815591455362E-3</v>
      </c>
      <c r="F382" s="24">
        <f t="shared" si="24"/>
        <v>4.243567241298571</v>
      </c>
      <c r="G382" s="24">
        <f t="shared" si="27"/>
        <v>-5.2226361247602604E-2</v>
      </c>
      <c r="H382" s="24">
        <v>-3.2747569358164981E-2</v>
      </c>
      <c r="I382" s="24"/>
      <c r="N382" s="5">
        <v>359</v>
      </c>
      <c r="O382" s="23">
        <v>-5.5682005046052967E-2</v>
      </c>
    </row>
    <row r="383" spans="1:15">
      <c r="A383" s="20">
        <f>data!A375</f>
        <v>40864</v>
      </c>
      <c r="B383" s="21">
        <f>data!D375</f>
        <v>8842.7299703264089</v>
      </c>
      <c r="C383" s="21">
        <f>data!E375</f>
        <v>7397.9591836734689</v>
      </c>
      <c r="D383" s="23">
        <f t="shared" si="25"/>
        <v>2.3770219333911768E-2</v>
      </c>
      <c r="E383" s="23">
        <f t="shared" si="26"/>
        <v>1.1095814255055458E-2</v>
      </c>
      <c r="F383" s="24">
        <f t="shared" si="24"/>
        <v>4.2613268072553838</v>
      </c>
      <c r="G383" s="24">
        <f t="shared" si="27"/>
        <v>-3.4466795290789776E-2</v>
      </c>
      <c r="H383" s="24">
        <v>-3.1106193235323074E-2</v>
      </c>
      <c r="I383" s="24"/>
      <c r="N383" s="5">
        <v>360</v>
      </c>
      <c r="O383" s="23">
        <v>-5.5682005046052967E-2</v>
      </c>
    </row>
    <row r="384" spans="1:15">
      <c r="A384" s="20">
        <f>data!A376</f>
        <v>40865</v>
      </c>
      <c r="B384" s="21">
        <f>data!D376</f>
        <v>8724.0356083086062</v>
      </c>
      <c r="C384" s="21">
        <f>data!E376</f>
        <v>7285.7142857142853</v>
      </c>
      <c r="D384" s="23">
        <f t="shared" si="25"/>
        <v>-1.3513719166722282E-2</v>
      </c>
      <c r="E384" s="23">
        <f t="shared" si="26"/>
        <v>-1.5288692515090574E-2</v>
      </c>
      <c r="F384" s="24">
        <f t="shared" si="24"/>
        <v>4.2560950428136506</v>
      </c>
      <c r="G384" s="24">
        <f t="shared" si="27"/>
        <v>-3.9698559732523009E-2</v>
      </c>
      <c r="H384" s="24">
        <v>-2.936320723028309E-2</v>
      </c>
      <c r="I384" s="24"/>
      <c r="N384" s="5">
        <v>361</v>
      </c>
      <c r="O384" s="23">
        <v>-5.5682005046052967E-2</v>
      </c>
    </row>
    <row r="385" spans="1:15">
      <c r="A385" s="20">
        <f>data!A377</f>
        <v>40868</v>
      </c>
      <c r="B385" s="21">
        <f>data!D377</f>
        <v>8842.7299703264089</v>
      </c>
      <c r="C385" s="21">
        <f>data!E377</f>
        <v>7234.6938775510207</v>
      </c>
      <c r="D385" s="23">
        <f t="shared" si="25"/>
        <v>1.3513719166722282E-2</v>
      </c>
      <c r="E385" s="23">
        <f t="shared" si="26"/>
        <v>-7.0274358074566834E-3</v>
      </c>
      <c r="F385" s="24">
        <f t="shared" si="24"/>
        <v>4.2734155561279215</v>
      </c>
      <c r="G385" s="24">
        <f t="shared" si="27"/>
        <v>-2.237804641825214E-2</v>
      </c>
      <c r="H385" s="24">
        <v>-2.763433901912566E-2</v>
      </c>
      <c r="I385" s="24"/>
      <c r="N385" s="5">
        <v>362</v>
      </c>
      <c r="O385" s="23">
        <v>-5.5682005046052967E-2</v>
      </c>
    </row>
    <row r="386" spans="1:15">
      <c r="A386" s="20">
        <f>data!A378</f>
        <v>40869</v>
      </c>
      <c r="B386" s="21">
        <f>data!D378</f>
        <v>8902.077151335312</v>
      </c>
      <c r="C386" s="21">
        <f>data!E378</f>
        <v>7234.6938775510207</v>
      </c>
      <c r="D386" s="23">
        <f t="shared" si="25"/>
        <v>6.6889881507972149E-3</v>
      </c>
      <c r="E386" s="23">
        <f t="shared" si="26"/>
        <v>0</v>
      </c>
      <c r="F386" s="24">
        <f t="shared" si="24"/>
        <v>4.2801045442787187</v>
      </c>
      <c r="G386" s="24">
        <f t="shared" si="27"/>
        <v>-1.5689058267454925E-2</v>
      </c>
      <c r="H386" s="24">
        <v>-2.6047309549632552E-2</v>
      </c>
      <c r="I386" s="24"/>
      <c r="N386" s="5">
        <v>363</v>
      </c>
      <c r="O386" s="23">
        <v>-5.5682005046052967E-2</v>
      </c>
    </row>
    <row r="387" spans="1:15">
      <c r="A387" s="20">
        <f>data!A379</f>
        <v>40870</v>
      </c>
      <c r="B387" s="21">
        <f>data!D379</f>
        <v>8842.7299703264089</v>
      </c>
      <c r="C387" s="21">
        <f>data!E379</f>
        <v>7255.1020408163267</v>
      </c>
      <c r="D387" s="23">
        <f t="shared" si="25"/>
        <v>-6.6889881507972149E-3</v>
      </c>
      <c r="E387" s="23">
        <f t="shared" si="26"/>
        <v>2.8169032711140574E-3</v>
      </c>
      <c r="F387" s="24">
        <f t="shared" si="24"/>
        <v>4.2718896267305571</v>
      </c>
      <c r="G387" s="24">
        <f t="shared" si="27"/>
        <v>-2.3903975815616541E-2</v>
      </c>
      <c r="H387" s="24">
        <v>-2.4727988795484449E-2</v>
      </c>
      <c r="I387" s="24"/>
      <c r="N387" s="5">
        <v>364</v>
      </c>
      <c r="O387" s="23">
        <v>-5.5682005046052967E-2</v>
      </c>
    </row>
    <row r="388" spans="1:15">
      <c r="A388" s="20">
        <f>data!A380</f>
        <v>40871</v>
      </c>
      <c r="B388" s="21">
        <f>data!D380</f>
        <v>9169.1394658753707</v>
      </c>
      <c r="C388" s="21">
        <f>data!E380</f>
        <v>7489.7959183673465</v>
      </c>
      <c r="D388" s="23">
        <f t="shared" si="25"/>
        <v>3.6247790392341273E-2</v>
      </c>
      <c r="E388" s="23">
        <f t="shared" si="26"/>
        <v>3.1836598811274541E-2</v>
      </c>
      <c r="F388" s="24">
        <f t="shared" si="24"/>
        <v>4.2908913858031923</v>
      </c>
      <c r="G388" s="24">
        <f t="shared" si="27"/>
        <v>-4.9022167429813024E-3</v>
      </c>
      <c r="H388" s="24">
        <v>-2.3783783742621276E-2</v>
      </c>
      <c r="I388" s="24"/>
      <c r="N388" s="5">
        <v>365</v>
      </c>
      <c r="O388" s="23">
        <v>-5.5682005046052967E-2</v>
      </c>
    </row>
    <row r="389" spans="1:15">
      <c r="A389" s="20">
        <f>data!A381</f>
        <v>40872</v>
      </c>
      <c r="B389" s="21">
        <f>data!D381</f>
        <v>9109.7922848664693</v>
      </c>
      <c r="C389" s="21">
        <f>data!E381</f>
        <v>7428.5714285714284</v>
      </c>
      <c r="D389" s="23">
        <f t="shared" si="25"/>
        <v>-6.4935293105481406E-3</v>
      </c>
      <c r="E389" s="23">
        <f t="shared" si="26"/>
        <v>-8.2079804178309956E-3</v>
      </c>
      <c r="F389" s="24">
        <f t="shared" si="24"/>
        <v>4.288844157060006</v>
      </c>
      <c r="G389" s="24">
        <f t="shared" si="27"/>
        <v>-6.9494454861676047E-3</v>
      </c>
      <c r="H389" s="24">
        <v>-2.3288166035300092E-2</v>
      </c>
      <c r="I389" s="24"/>
      <c r="N389" s="5">
        <v>366</v>
      </c>
      <c r="O389" s="23">
        <v>-5.5682005046052967E-2</v>
      </c>
    </row>
    <row r="390" spans="1:15">
      <c r="A390" s="20">
        <f>data!A382</f>
        <v>40875</v>
      </c>
      <c r="B390" s="21">
        <f>data!D382</f>
        <v>9258.1602373887235</v>
      </c>
      <c r="C390" s="21">
        <f>data!E382</f>
        <v>7551.0204081632646</v>
      </c>
      <c r="D390" s="23">
        <f t="shared" si="25"/>
        <v>1.6155440222284767E-2</v>
      </c>
      <c r="E390" s="23">
        <f t="shared" si="26"/>
        <v>1.634913800153015E-2</v>
      </c>
      <c r="F390" s="24">
        <f t="shared" si="24"/>
        <v>4.2961431943827213</v>
      </c>
      <c r="G390" s="24">
        <f t="shared" si="27"/>
        <v>3.4959183654770243E-4</v>
      </c>
      <c r="H390" s="24">
        <v>-2.3270034121851135E-2</v>
      </c>
      <c r="I390" s="24"/>
      <c r="N390" s="5">
        <v>367</v>
      </c>
      <c r="O390" s="23">
        <v>-5.5682005046052967E-2</v>
      </c>
    </row>
    <row r="391" spans="1:15">
      <c r="A391" s="20">
        <f>data!A383</f>
        <v>40876</v>
      </c>
      <c r="B391" s="21">
        <f>data!D383</f>
        <v>8991.0979228486649</v>
      </c>
      <c r="C391" s="21">
        <f>data!E383</f>
        <v>7561.2244897959181</v>
      </c>
      <c r="D391" s="23">
        <f t="shared" si="25"/>
        <v>-2.9270382300113695E-2</v>
      </c>
      <c r="E391" s="23">
        <f t="shared" si="26"/>
        <v>1.3504390978713587E-3</v>
      </c>
      <c r="F391" s="24">
        <f t="shared" si="24"/>
        <v>4.2661412730411632</v>
      </c>
      <c r="G391" s="24">
        <f t="shared" si="27"/>
        <v>-2.96523295050104E-2</v>
      </c>
      <c r="H391" s="24">
        <v>-2.3710479409024376E-2</v>
      </c>
      <c r="I391" s="24"/>
      <c r="N391" s="5">
        <v>368</v>
      </c>
      <c r="O391" s="23">
        <v>-5.5682005046052967E-2</v>
      </c>
    </row>
    <row r="392" spans="1:15">
      <c r="A392" s="20">
        <f>data!A384</f>
        <v>40877</v>
      </c>
      <c r="B392" s="21">
        <f>data!D384</f>
        <v>9020.7715133531146</v>
      </c>
      <c r="C392" s="21">
        <f>data!E384</f>
        <v>7346.9387755102043</v>
      </c>
      <c r="D392" s="23">
        <f t="shared" si="25"/>
        <v>3.294895896852168E-3</v>
      </c>
      <c r="E392" s="23">
        <f t="shared" si="26"/>
        <v>-2.8749413285986236E-2</v>
      </c>
      <c r="F392" s="24">
        <f t="shared" si="24"/>
        <v>4.2850098577259566</v>
      </c>
      <c r="G392" s="24">
        <f t="shared" si="27"/>
        <v>-1.0783744820217045E-2</v>
      </c>
      <c r="H392" s="24">
        <v>-2.4547778229736056E-2</v>
      </c>
      <c r="I392" s="24"/>
      <c r="N392" s="5">
        <v>369</v>
      </c>
      <c r="O392" s="23">
        <v>-5.5682005046052967E-2</v>
      </c>
    </row>
    <row r="393" spans="1:15">
      <c r="A393" s="20">
        <f>data!A385</f>
        <v>40878</v>
      </c>
      <c r="B393" s="21">
        <f>data!D385</f>
        <v>9109.7922848664693</v>
      </c>
      <c r="C393" s="21">
        <f>data!E385</f>
        <v>7469.3877551020405</v>
      </c>
      <c r="D393" s="23">
        <f t="shared" si="25"/>
        <v>9.8200461809767603E-3</v>
      </c>
      <c r="E393" s="23">
        <f t="shared" si="26"/>
        <v>1.652930195121094E-2</v>
      </c>
      <c r="F393" s="24">
        <f t="shared" si="24"/>
        <v>4.2858759053710553</v>
      </c>
      <c r="G393" s="24">
        <f t="shared" si="27"/>
        <v>-9.9176971751182563E-3</v>
      </c>
      <c r="H393" s="24">
        <v>-2.5689496655331618E-2</v>
      </c>
      <c r="I393" s="24"/>
      <c r="N393" s="5">
        <v>370</v>
      </c>
      <c r="O393" s="23">
        <v>-5.5682005046052967E-2</v>
      </c>
    </row>
    <row r="394" spans="1:15">
      <c r="A394" s="20">
        <f>data!A386</f>
        <v>40879</v>
      </c>
      <c r="B394" s="21">
        <f>data!D386</f>
        <v>8902.077151335312</v>
      </c>
      <c r="C394" s="21">
        <f>data!E386</f>
        <v>7622.4489795918371</v>
      </c>
      <c r="D394" s="23">
        <f t="shared" si="25"/>
        <v>-2.3065272930995917E-2</v>
      </c>
      <c r="E394" s="23">
        <f t="shared" si="26"/>
        <v>2.0284671171506119E-2</v>
      </c>
      <c r="F394" s="24">
        <f t="shared" si="24"/>
        <v>4.2518223332059764</v>
      </c>
      <c r="G394" s="24">
        <f t="shared" si="27"/>
        <v>-4.3971269340197239E-2</v>
      </c>
      <c r="H394" s="24">
        <v>-2.702896613606592E-2</v>
      </c>
      <c r="I394" s="24"/>
      <c r="N394" s="5">
        <v>371</v>
      </c>
      <c r="O394" s="23">
        <v>-5.5682005046052967E-2</v>
      </c>
    </row>
    <row r="395" spans="1:15">
      <c r="A395" s="20">
        <f>data!A387</f>
        <v>40882</v>
      </c>
      <c r="B395" s="21">
        <f>data!D387</f>
        <v>8902.077151335312</v>
      </c>
      <c r="C395" s="21">
        <f>data!E387</f>
        <v>7591.8367346938776</v>
      </c>
      <c r="D395" s="23">
        <f t="shared" si="25"/>
        <v>0</v>
      </c>
      <c r="E395" s="23">
        <f t="shared" si="26"/>
        <v>-4.0241502997258038E-3</v>
      </c>
      <c r="F395" s="24">
        <f t="shared" si="24"/>
        <v>4.2540022338453527</v>
      </c>
      <c r="G395" s="24">
        <f t="shared" si="27"/>
        <v>-4.1791368700820897E-2</v>
      </c>
      <c r="H395" s="24">
        <v>-2.8462499314720436E-2</v>
      </c>
      <c r="I395" s="24"/>
      <c r="N395" s="5">
        <v>372</v>
      </c>
      <c r="O395" s="23">
        <v>-5.5682005046052967E-2</v>
      </c>
    </row>
    <row r="396" spans="1:15">
      <c r="A396" s="20">
        <f>data!A388</f>
        <v>40883</v>
      </c>
      <c r="B396" s="21">
        <f>data!D388</f>
        <v>8872.4035608308604</v>
      </c>
      <c r="C396" s="21">
        <f>data!E388</f>
        <v>7581.6326530612241</v>
      </c>
      <c r="D396" s="23">
        <f t="shared" si="25"/>
        <v>-3.3389012655149486E-3</v>
      </c>
      <c r="E396" s="23">
        <f t="shared" si="26"/>
        <v>-1.3449901153332888E-3</v>
      </c>
      <c r="F396" s="24">
        <f t="shared" si="24"/>
        <v>4.2513919198824972</v>
      </c>
      <c r="G396" s="24">
        <f t="shared" si="27"/>
        <v>-4.4401682663676389E-2</v>
      </c>
      <c r="H396" s="24">
        <v>-2.9903816691949262E-2</v>
      </c>
      <c r="I396" s="24"/>
      <c r="N396" s="5">
        <v>373</v>
      </c>
      <c r="O396" s="23">
        <v>-5.5682005046052967E-2</v>
      </c>
    </row>
    <row r="397" spans="1:15">
      <c r="A397" s="20">
        <f>data!A389</f>
        <v>40884</v>
      </c>
      <c r="B397" s="21">
        <f>data!D389</f>
        <v>8902.077151335312</v>
      </c>
      <c r="C397" s="21">
        <f>data!E389</f>
        <v>7724.4897959183681</v>
      </c>
      <c r="D397" s="23">
        <f t="shared" si="25"/>
        <v>3.3389012655149486E-3</v>
      </c>
      <c r="E397" s="23">
        <f t="shared" si="26"/>
        <v>1.8667208719691075E-2</v>
      </c>
      <c r="F397" s="24">
        <f t="shared" si="24"/>
        <v>4.2446187087286011</v>
      </c>
      <c r="G397" s="24">
        <f t="shared" si="27"/>
        <v>-5.1174893817572453E-2</v>
      </c>
      <c r="H397" s="24">
        <v>-3.1293211292005157E-2</v>
      </c>
      <c r="I397" s="24"/>
      <c r="N397" s="5">
        <v>374</v>
      </c>
      <c r="O397" s="23">
        <v>-5.5682005046052967E-2</v>
      </c>
    </row>
    <row r="398" spans="1:15">
      <c r="A398" s="20">
        <f>data!A390</f>
        <v>40885</v>
      </c>
      <c r="B398" s="21">
        <f>data!D390</f>
        <v>9139.4658753709209</v>
      </c>
      <c r="C398" s="21">
        <f>data!E390</f>
        <v>7520.408163265306</v>
      </c>
      <c r="D398" s="23">
        <f t="shared" si="25"/>
        <v>2.6317308317372223E-2</v>
      </c>
      <c r="E398" s="23">
        <f t="shared" si="26"/>
        <v>-2.6775361248112972E-2</v>
      </c>
      <c r="F398" s="24">
        <f t="shared" si="24"/>
        <v>4.2854403528080551</v>
      </c>
      <c r="G398" s="24">
        <f t="shared" si="27"/>
        <v>-1.0353249738118464E-2</v>
      </c>
      <c r="H398" s="24">
        <v>-3.2600648941908485E-2</v>
      </c>
      <c r="I398" s="24"/>
      <c r="N398" s="5">
        <v>375</v>
      </c>
      <c r="O398" s="23">
        <v>-5.5682005046052967E-2</v>
      </c>
    </row>
    <row r="399" spans="1:15">
      <c r="A399" s="20">
        <f>data!A391</f>
        <v>40886</v>
      </c>
      <c r="B399" s="21">
        <f>data!D391</f>
        <v>8931.7507418397618</v>
      </c>
      <c r="C399" s="21">
        <f>data!E391</f>
        <v>7459.183673469387</v>
      </c>
      <c r="D399" s="23">
        <f t="shared" si="25"/>
        <v>-2.2989518224697747E-2</v>
      </c>
      <c r="E399" s="23">
        <f t="shared" si="26"/>
        <v>-8.1744324395582879E-3</v>
      </c>
      <c r="F399" s="24">
        <f t="shared" si="24"/>
        <v>4.2668789620573104</v>
      </c>
      <c r="G399" s="24">
        <f t="shared" si="27"/>
        <v>-2.8914640488863164E-2</v>
      </c>
      <c r="H399" s="24">
        <v>-3.3823727288390296E-2</v>
      </c>
      <c r="I399" s="24"/>
      <c r="N399" s="5">
        <v>376</v>
      </c>
      <c r="O399" s="23">
        <v>-5.5682005046052967E-2</v>
      </c>
    </row>
    <row r="400" spans="1:15">
      <c r="A400" s="20">
        <f>data!A392</f>
        <v>40889</v>
      </c>
      <c r="B400" s="21">
        <f>data!D392</f>
        <v>8961.4243323442133</v>
      </c>
      <c r="C400" s="21">
        <f>data!E392</f>
        <v>7500</v>
      </c>
      <c r="D400" s="23">
        <f t="shared" si="25"/>
        <v>3.3167526259934021E-3</v>
      </c>
      <c r="E400" s="23">
        <f t="shared" si="26"/>
        <v>5.4570394630584218E-3</v>
      </c>
      <c r="F400" s="24">
        <f t="shared" si="24"/>
        <v>4.2672396114245776</v>
      </c>
      <c r="G400" s="24">
        <f t="shared" si="27"/>
        <v>-2.8553991121595956E-2</v>
      </c>
      <c r="H400" s="24">
        <v>-3.49826084800718E-2</v>
      </c>
      <c r="I400" s="24"/>
      <c r="N400" s="5">
        <v>377</v>
      </c>
      <c r="O400" s="23">
        <v>-5.5682005046052967E-2</v>
      </c>
    </row>
    <row r="401" spans="1:15">
      <c r="A401" s="20">
        <f>data!A393</f>
        <v>40890</v>
      </c>
      <c r="B401" s="21">
        <f>data!D393</f>
        <v>8842.7299703264089</v>
      </c>
      <c r="C401" s="21">
        <f>data!E393</f>
        <v>7489.7959183673465</v>
      </c>
      <c r="D401" s="23">
        <f t="shared" si="25"/>
        <v>-1.3333530869465093E-2</v>
      </c>
      <c r="E401" s="23">
        <f t="shared" si="26"/>
        <v>-1.36147059832048E-3</v>
      </c>
      <c r="F401" s="24">
        <f t="shared" si="24"/>
        <v>4.254643595410851</v>
      </c>
      <c r="G401" s="24">
        <f t="shared" si="27"/>
        <v>-4.1150007135322575E-2</v>
      </c>
      <c r="H401" s="24">
        <v>-3.6114304354824212E-2</v>
      </c>
      <c r="I401" s="24"/>
      <c r="N401" s="5">
        <v>378</v>
      </c>
      <c r="O401" s="23">
        <v>-5.5682005046052967E-2</v>
      </c>
    </row>
    <row r="402" spans="1:15">
      <c r="A402" s="20">
        <f>data!A394</f>
        <v>40891</v>
      </c>
      <c r="B402" s="21">
        <f>data!D394</f>
        <v>8961.4243323442133</v>
      </c>
      <c r="C402" s="21">
        <f>data!E394</f>
        <v>7510.2040816326535</v>
      </c>
      <c r="D402" s="23">
        <f t="shared" si="25"/>
        <v>1.3333530869465093E-2</v>
      </c>
      <c r="E402" s="23">
        <f t="shared" si="26"/>
        <v>2.7210901143597255E-3</v>
      </c>
      <c r="F402" s="24">
        <f t="shared" si="24"/>
        <v>4.2665030993085846</v>
      </c>
      <c r="G402" s="24">
        <f t="shared" si="27"/>
        <v>-2.9290503237588972E-2</v>
      </c>
      <c r="H402" s="24">
        <v>-3.726799601230725E-2</v>
      </c>
      <c r="I402" s="24"/>
      <c r="N402" s="5">
        <v>379</v>
      </c>
      <c r="O402" s="23">
        <v>-5.5682005046052967E-2</v>
      </c>
    </row>
    <row r="403" spans="1:15">
      <c r="A403" s="20">
        <f>data!A395</f>
        <v>40892</v>
      </c>
      <c r="B403" s="21">
        <f>data!D395</f>
        <v>8813.0563798219591</v>
      </c>
      <c r="C403" s="21">
        <f>data!E395</f>
        <v>7479.591836734694</v>
      </c>
      <c r="D403" s="23">
        <f t="shared" si="25"/>
        <v>-1.6694878572170779E-2</v>
      </c>
      <c r="E403" s="23">
        <f t="shared" si="26"/>
        <v>-4.0844168422253802E-3</v>
      </c>
      <c r="F403" s="24">
        <f t="shared" si="24"/>
        <v>4.2520207680377551</v>
      </c>
      <c r="G403" s="24">
        <f t="shared" si="27"/>
        <v>-4.3772834508418512E-2</v>
      </c>
      <c r="H403" s="24">
        <v>-3.850176730722972E-2</v>
      </c>
      <c r="I403" s="24"/>
      <c r="N403" s="5">
        <v>380</v>
      </c>
      <c r="O403" s="23">
        <v>-5.5682005046052967E-2</v>
      </c>
    </row>
    <row r="404" spans="1:15">
      <c r="A404" s="20">
        <f>data!A396</f>
        <v>40893</v>
      </c>
      <c r="B404" s="21">
        <f>data!D396</f>
        <v>8842.7299703264089</v>
      </c>
      <c r="C404" s="21">
        <f>data!E396</f>
        <v>7551.0204081632646</v>
      </c>
      <c r="D404" s="23">
        <f t="shared" si="25"/>
        <v>3.3613477027056859E-3</v>
      </c>
      <c r="E404" s="23">
        <f t="shared" si="26"/>
        <v>9.5044843115648092E-3</v>
      </c>
      <c r="F404" s="24">
        <f t="shared" si="24"/>
        <v>4.2502334930786434</v>
      </c>
      <c r="G404" s="24">
        <f t="shared" si="27"/>
        <v>-4.5560109467530197E-2</v>
      </c>
      <c r="H404" s="24">
        <v>-3.9879830474789352E-2</v>
      </c>
      <c r="I404" s="24"/>
      <c r="N404" s="5">
        <v>381</v>
      </c>
      <c r="O404" s="23">
        <v>-5.5682005046052967E-2</v>
      </c>
    </row>
    <row r="405" spans="1:15">
      <c r="A405" s="20">
        <f>data!A397</f>
        <v>40896</v>
      </c>
      <c r="B405" s="21">
        <f>data!D397</f>
        <v>8635.0148367952515</v>
      </c>
      <c r="C405" s="21">
        <f>data!E397</f>
        <v>7438.7755102040819</v>
      </c>
      <c r="D405" s="23">
        <f t="shared" si="25"/>
        <v>-2.3770219333911768E-2</v>
      </c>
      <c r="E405" s="23">
        <f t="shared" si="26"/>
        <v>-1.4976454189557842E-2</v>
      </c>
      <c r="F405" s="24">
        <f t="shared" si="24"/>
        <v>4.234576087539395</v>
      </c>
      <c r="G405" s="24">
        <f t="shared" si="27"/>
        <v>-6.1217515006778633E-2</v>
      </c>
      <c r="H405" s="24">
        <v>-4.1468626323330399E-2</v>
      </c>
      <c r="I405" s="24"/>
      <c r="N405" s="5">
        <v>382</v>
      </c>
      <c r="O405" s="23">
        <v>-5.5682005046052967E-2</v>
      </c>
    </row>
    <row r="406" spans="1:15">
      <c r="A406" s="20">
        <f>data!A398</f>
        <v>40897</v>
      </c>
      <c r="B406" s="21">
        <f>data!D398</f>
        <v>9080.1186943620178</v>
      </c>
      <c r="C406" s="21">
        <f>data!E398</f>
        <v>7612.2448979591836</v>
      </c>
      <c r="D406" s="23">
        <f t="shared" si="25"/>
        <v>5.0261834780886971E-2</v>
      </c>
      <c r="E406" s="23">
        <f t="shared" si="26"/>
        <v>2.3051868195103964E-2</v>
      </c>
      <c r="F406" s="24">
        <f t="shared" si="24"/>
        <v>4.2723506197906627</v>
      </c>
      <c r="G406" s="24">
        <f t="shared" si="27"/>
        <v>-2.3442982755510933E-2</v>
      </c>
      <c r="H406" s="24">
        <v>-4.3330432274976481E-2</v>
      </c>
      <c r="I406" s="24"/>
      <c r="N406" s="5">
        <v>383</v>
      </c>
      <c r="O406" s="23">
        <v>-5.5682005046052967E-2</v>
      </c>
    </row>
    <row r="407" spans="1:15">
      <c r="A407" s="20">
        <f>data!A399</f>
        <v>40898</v>
      </c>
      <c r="B407" s="21">
        <f>data!D399</f>
        <v>9080.1186943620178</v>
      </c>
      <c r="C407" s="21">
        <f>data!E399</f>
        <v>7744.8979591836733</v>
      </c>
      <c r="D407" s="23">
        <f t="shared" si="25"/>
        <v>0</v>
      </c>
      <c r="E407" s="23">
        <f t="shared" si="26"/>
        <v>1.7276177191869024E-2</v>
      </c>
      <c r="F407" s="24">
        <f t="shared" si="24"/>
        <v>4.2629920355178266</v>
      </c>
      <c r="G407" s="24">
        <f t="shared" si="27"/>
        <v>-3.2801567028347023E-2</v>
      </c>
      <c r="H407" s="24">
        <v>-4.5514232053686779E-2</v>
      </c>
      <c r="I407" s="24"/>
      <c r="N407" s="5">
        <v>384</v>
      </c>
      <c r="O407" s="23">
        <v>-5.5682005046052967E-2</v>
      </c>
    </row>
    <row r="408" spans="1:15">
      <c r="A408" s="20">
        <f>data!A400</f>
        <v>40899</v>
      </c>
      <c r="B408" s="21">
        <f>data!D400</f>
        <v>8991.0979228486649</v>
      </c>
      <c r="C408" s="21">
        <f>data!E400</f>
        <v>7755.1020408163258</v>
      </c>
      <c r="D408" s="23">
        <f t="shared" si="25"/>
        <v>-9.8522964430109994E-3</v>
      </c>
      <c r="E408" s="23">
        <f t="shared" si="26"/>
        <v>1.3166558847466092E-3</v>
      </c>
      <c r="F408" s="24">
        <f t="shared" ref="F408:F471" si="28">LN(B408)-$D$7*LN(C408)</f>
        <v>4.2524265005545763</v>
      </c>
      <c r="G408" s="24">
        <f t="shared" si="27"/>
        <v>-4.3367101991597323E-2</v>
      </c>
      <c r="H408" s="24">
        <v>-4.8045119913234145E-2</v>
      </c>
      <c r="I408" s="24"/>
      <c r="N408" s="5">
        <v>385</v>
      </c>
      <c r="O408" s="23">
        <v>-5.5682005046052967E-2</v>
      </c>
    </row>
    <row r="409" spans="1:15">
      <c r="A409" s="20">
        <f>data!A401</f>
        <v>40900</v>
      </c>
      <c r="B409" s="21">
        <f>data!D401</f>
        <v>9109.7922848664693</v>
      </c>
      <c r="C409" s="21">
        <f>data!E401</f>
        <v>7785.7142857142862</v>
      </c>
      <c r="D409" s="23">
        <f t="shared" ref="D409:D472" si="29">LN(B409)-LN(B408)</f>
        <v>1.3114942077828928E-2</v>
      </c>
      <c r="E409" s="23">
        <f t="shared" ref="E409:E472" si="30">LN(C409)-LN(C408)</f>
        <v>3.939598004079059E-3</v>
      </c>
      <c r="F409" s="24">
        <f t="shared" si="28"/>
        <v>4.2634073443586491</v>
      </c>
      <c r="G409" s="24">
        <f t="shared" ref="G409:G472" si="31">F409-$D$9</f>
        <v>-3.2386258187524497E-2</v>
      </c>
      <c r="H409" s="24">
        <v>-5.0914760426831011E-2</v>
      </c>
      <c r="I409" s="24"/>
      <c r="N409" s="5">
        <v>386</v>
      </c>
      <c r="O409" s="23">
        <v>-5.5682005046052967E-2</v>
      </c>
    </row>
    <row r="410" spans="1:15">
      <c r="A410" s="20">
        <f>data!A402</f>
        <v>40903</v>
      </c>
      <c r="B410" s="21">
        <f>data!D402</f>
        <v>9139.4658753709209</v>
      </c>
      <c r="C410" s="21">
        <f>data!E402</f>
        <v>7816.3265306122457</v>
      </c>
      <c r="D410" s="23">
        <f t="shared" si="29"/>
        <v>3.2520353863763063E-3</v>
      </c>
      <c r="E410" s="23">
        <f t="shared" si="30"/>
        <v>3.9241384561350401E-3</v>
      </c>
      <c r="F410" s="24">
        <f t="shared" si="28"/>
        <v>4.2645336559791627</v>
      </c>
      <c r="G410" s="24">
        <f t="shared" si="31"/>
        <v>-3.1259946567010921E-2</v>
      </c>
      <c r="H410" s="24">
        <v>-5.4075818873798656E-2</v>
      </c>
      <c r="I410" s="24"/>
      <c r="N410" s="5">
        <v>387</v>
      </c>
      <c r="O410" s="23">
        <v>-5.5682005046052967E-2</v>
      </c>
    </row>
    <row r="411" spans="1:15">
      <c r="A411" s="20">
        <f>data!A403</f>
        <v>40904</v>
      </c>
      <c r="B411" s="21">
        <f>data!D403</f>
        <v>8961.4243323442133</v>
      </c>
      <c r="C411" s="21">
        <f>data!E403</f>
        <v>7683.6734693877552</v>
      </c>
      <c r="D411" s="23">
        <f t="shared" si="29"/>
        <v>-1.9672765598704345E-2</v>
      </c>
      <c r="E411" s="23">
        <f t="shared" si="30"/>
        <v>-1.7116941940697572E-2</v>
      </c>
      <c r="F411" s="24">
        <f t="shared" si="28"/>
        <v>4.2541332161887766</v>
      </c>
      <c r="G411" s="24">
        <f t="shared" si="31"/>
        <v>-4.1660386357396995E-2</v>
      </c>
      <c r="H411" s="24">
        <v>-5.7442571726059641E-2</v>
      </c>
      <c r="I411" s="24"/>
      <c r="N411" s="5">
        <v>388</v>
      </c>
      <c r="O411" s="23">
        <v>-5.5682005046052967E-2</v>
      </c>
    </row>
    <row r="412" spans="1:15">
      <c r="A412" s="20">
        <f>data!A404</f>
        <v>40905</v>
      </c>
      <c r="B412" s="21">
        <f>data!D404</f>
        <v>8397.6261127596445</v>
      </c>
      <c r="C412" s="21">
        <f>data!E404</f>
        <v>7316.3265306122448</v>
      </c>
      <c r="D412" s="23">
        <f t="shared" si="29"/>
        <v>-6.4980119731632868E-2</v>
      </c>
      <c r="E412" s="23">
        <f t="shared" si="30"/>
        <v>-4.8989387200274237E-2</v>
      </c>
      <c r="F412" s="24">
        <f t="shared" si="28"/>
        <v>4.215690871770315</v>
      </c>
      <c r="G412" s="24">
        <f t="shared" si="31"/>
        <v>-8.010273077585861E-2</v>
      </c>
      <c r="H412" s="24">
        <v>-6.0898303233366952E-2</v>
      </c>
      <c r="I412" s="24"/>
      <c r="N412" s="5">
        <v>389</v>
      </c>
      <c r="O412" s="23">
        <v>-5.5682005046052967E-2</v>
      </c>
    </row>
    <row r="413" spans="1:15">
      <c r="A413" s="20">
        <f>data!A405</f>
        <v>40906</v>
      </c>
      <c r="B413" s="21">
        <f>data!D405</f>
        <v>8397.6261127596445</v>
      </c>
      <c r="C413" s="21">
        <f>data!E405</f>
        <v>7275.5102040816319</v>
      </c>
      <c r="D413" s="23">
        <f t="shared" si="29"/>
        <v>0</v>
      </c>
      <c r="E413" s="23">
        <f t="shared" si="30"/>
        <v>-5.5944201853233011E-3</v>
      </c>
      <c r="F413" s="24">
        <f t="shared" si="28"/>
        <v>4.2187213947952031</v>
      </c>
      <c r="G413" s="24">
        <f t="shared" si="31"/>
        <v>-7.7072207750970456E-2</v>
      </c>
      <c r="H413" s="24">
        <v>-6.4308161736585809E-2</v>
      </c>
      <c r="I413" s="24"/>
      <c r="N413" s="5">
        <v>390</v>
      </c>
      <c r="O413" s="23">
        <v>-5.5682005046052967E-2</v>
      </c>
    </row>
    <row r="414" spans="1:15">
      <c r="A414" s="20">
        <f>data!A406</f>
        <v>40910</v>
      </c>
      <c r="B414" s="21">
        <f>data!D406</f>
        <v>8278.93175074184</v>
      </c>
      <c r="C414" s="21">
        <f>data!E406</f>
        <v>7224.4897959183672</v>
      </c>
      <c r="D414" s="23">
        <f t="shared" si="29"/>
        <v>-1.4235115821870536E-2</v>
      </c>
      <c r="E414" s="23">
        <f t="shared" si="30"/>
        <v>-7.0373267205763312E-3</v>
      </c>
      <c r="F414" s="24">
        <f t="shared" si="28"/>
        <v>4.2082984310737972</v>
      </c>
      <c r="G414" s="24">
        <f t="shared" si="31"/>
        <v>-8.7495171472376398E-2</v>
      </c>
      <c r="H414" s="24">
        <v>-6.7534592219641379E-2</v>
      </c>
      <c r="I414" s="24"/>
      <c r="N414" s="5">
        <v>391</v>
      </c>
      <c r="O414" s="23">
        <v>-5.5682005046052967E-2</v>
      </c>
    </row>
    <row r="415" spans="1:15">
      <c r="A415" s="20">
        <f>data!A407</f>
        <v>40911</v>
      </c>
      <c r="B415" s="21">
        <f>data!D407</f>
        <v>8367.9525222551929</v>
      </c>
      <c r="C415" s="21">
        <f>data!E407</f>
        <v>7234.6938775510207</v>
      </c>
      <c r="D415" s="23">
        <f t="shared" si="29"/>
        <v>1.0695289116746665E-2</v>
      </c>
      <c r="E415" s="23">
        <f t="shared" si="30"/>
        <v>1.4114328384078334E-3</v>
      </c>
      <c r="F415" s="24">
        <f t="shared" si="28"/>
        <v>4.2182291405606298</v>
      </c>
      <c r="G415" s="24">
        <f t="shared" si="31"/>
        <v>-7.7564461985543787E-2</v>
      </c>
      <c r="H415" s="24">
        <v>-7.0451835252873213E-2</v>
      </c>
      <c r="I415" s="24"/>
      <c r="N415" s="5">
        <v>392</v>
      </c>
      <c r="O415" s="23">
        <v>-5.5682005046052967E-2</v>
      </c>
    </row>
    <row r="416" spans="1:15">
      <c r="A416" s="20">
        <f>data!A408</f>
        <v>40912</v>
      </c>
      <c r="B416" s="21">
        <f>data!D408</f>
        <v>8249.2581602373884</v>
      </c>
      <c r="C416" s="21">
        <f>data!E408</f>
        <v>7122.4489795918371</v>
      </c>
      <c r="D416" s="23">
        <f t="shared" si="29"/>
        <v>-1.4285957247475167E-2</v>
      </c>
      <c r="E416" s="23">
        <f t="shared" si="30"/>
        <v>-1.5636423769755936E-2</v>
      </c>
      <c r="F416" s="24">
        <f t="shared" si="28"/>
        <v>4.2124135056506633</v>
      </c>
      <c r="G416" s="24">
        <f t="shared" si="31"/>
        <v>-8.3380096895510292E-2</v>
      </c>
      <c r="H416" s="24">
        <v>-7.2956480905165974E-2</v>
      </c>
      <c r="I416" s="24"/>
      <c r="N416" s="5">
        <v>393</v>
      </c>
      <c r="O416" s="23">
        <v>-5.5682005046052967E-2</v>
      </c>
    </row>
    <row r="417" spans="1:15">
      <c r="A417" s="20">
        <f>data!A409</f>
        <v>40913</v>
      </c>
      <c r="B417" s="21">
        <f>data!D409</f>
        <v>8219.5845697329369</v>
      </c>
      <c r="C417" s="21">
        <f>data!E409</f>
        <v>7030.6122448979595</v>
      </c>
      <c r="D417" s="23">
        <f t="shared" si="29"/>
        <v>-3.6036075032992443E-3</v>
      </c>
      <c r="E417" s="23">
        <f t="shared" si="30"/>
        <v>-1.2977831748713697E-2</v>
      </c>
      <c r="F417" s="24">
        <f t="shared" si="28"/>
        <v>4.215840049016399</v>
      </c>
      <c r="G417" s="24">
        <f t="shared" si="31"/>
        <v>-7.9953553529774624E-2</v>
      </c>
      <c r="H417" s="24">
        <v>-7.4972466072998789E-2</v>
      </c>
      <c r="I417" s="24"/>
      <c r="N417" s="5">
        <v>394</v>
      </c>
      <c r="O417" s="23">
        <v>-5.5682005046052967E-2</v>
      </c>
    </row>
    <row r="418" spans="1:15">
      <c r="A418" s="20">
        <f>data!A410</f>
        <v>40914</v>
      </c>
      <c r="B418" s="21">
        <f>data!D410</f>
        <v>8160.2373887240356</v>
      </c>
      <c r="C418" s="21">
        <f>data!E410</f>
        <v>6877.5510204081638</v>
      </c>
      <c r="D418" s="23">
        <f t="shared" si="29"/>
        <v>-7.2464085207677442E-3</v>
      </c>
      <c r="E418" s="23">
        <f t="shared" si="30"/>
        <v>-2.2011160101351734E-2</v>
      </c>
      <c r="F418" s="24">
        <f t="shared" si="28"/>
        <v>4.220517186686644</v>
      </c>
      <c r="G418" s="24">
        <f t="shared" si="31"/>
        <v>-7.52764158595296E-2</v>
      </c>
      <c r="H418" s="24">
        <v>-7.6450678127584382E-2</v>
      </c>
      <c r="I418" s="24"/>
      <c r="N418" s="5">
        <v>395</v>
      </c>
      <c r="O418" s="23">
        <v>-5.5682005046052967E-2</v>
      </c>
    </row>
    <row r="419" spans="1:15">
      <c r="A419" s="20">
        <f>data!A411</f>
        <v>40917</v>
      </c>
      <c r="B419" s="21">
        <f>data!D411</f>
        <v>8011.8694362017804</v>
      </c>
      <c r="C419" s="21">
        <f>data!E411</f>
        <v>6765.3061224489793</v>
      </c>
      <c r="D419" s="23">
        <f t="shared" si="29"/>
        <v>-1.8349138668195764E-2</v>
      </c>
      <c r="E419" s="23">
        <f t="shared" si="30"/>
        <v>-1.6455120726444505E-2</v>
      </c>
      <c r="F419" s="24">
        <f t="shared" si="28"/>
        <v>4.2110818622452788</v>
      </c>
      <c r="G419" s="24">
        <f t="shared" si="31"/>
        <v>-8.4711740300894789E-2</v>
      </c>
      <c r="H419" s="24">
        <v>-7.7364867319162589E-2</v>
      </c>
      <c r="I419" s="24"/>
      <c r="N419" s="5">
        <v>396</v>
      </c>
      <c r="O419" s="23">
        <v>-5.5682005046052967E-2</v>
      </c>
    </row>
    <row r="420" spans="1:15">
      <c r="A420" s="20">
        <f>data!A412</f>
        <v>40918</v>
      </c>
      <c r="B420" s="21">
        <f>data!D412</f>
        <v>8130.563798219584</v>
      </c>
      <c r="C420" s="21">
        <f>data!E412</f>
        <v>6887.7551020408164</v>
      </c>
      <c r="D420" s="23">
        <f t="shared" si="29"/>
        <v>1.4706147389695445E-2</v>
      </c>
      <c r="E420" s="23">
        <f t="shared" si="30"/>
        <v>1.7937700686667668E-2</v>
      </c>
      <c r="F420" s="24">
        <f t="shared" si="28"/>
        <v>4.2160710750566404</v>
      </c>
      <c r="G420" s="24">
        <f t="shared" si="31"/>
        <v>-7.9722527489533235E-2</v>
      </c>
      <c r="H420" s="24">
        <v>-7.7706407858695759E-2</v>
      </c>
      <c r="I420" s="24"/>
      <c r="N420" s="5">
        <v>397</v>
      </c>
      <c r="O420" s="23">
        <v>-5.5682005046052967E-2</v>
      </c>
    </row>
    <row r="421" spans="1:15">
      <c r="A421" s="20">
        <f>data!A413</f>
        <v>40919</v>
      </c>
      <c r="B421" s="21">
        <f>data!D413</f>
        <v>8041.5430267062311</v>
      </c>
      <c r="C421" s="21">
        <f>data!E413</f>
        <v>6867.3469387755104</v>
      </c>
      <c r="D421" s="23">
        <f t="shared" si="29"/>
        <v>-1.1009285508370326E-2</v>
      </c>
      <c r="E421" s="23">
        <f t="shared" si="30"/>
        <v>-2.9673612278013906E-3</v>
      </c>
      <c r="F421" s="24">
        <f t="shared" si="28"/>
        <v>4.2066692227095484</v>
      </c>
      <c r="G421" s="24">
        <f t="shared" si="31"/>
        <v>-8.9124379836625245E-2</v>
      </c>
      <c r="H421" s="24">
        <v>-7.748039643615226E-2</v>
      </c>
      <c r="I421" s="24"/>
      <c r="N421" s="5">
        <v>398</v>
      </c>
      <c r="O421" s="23">
        <v>-5.5682005046052967E-2</v>
      </c>
    </row>
    <row r="422" spans="1:15">
      <c r="A422" s="20">
        <f>data!A414</f>
        <v>40920</v>
      </c>
      <c r="B422" s="21">
        <f>data!D414</f>
        <v>8011.8694362017804</v>
      </c>
      <c r="C422" s="21">
        <f>data!E414</f>
        <v>6877.5510204081638</v>
      </c>
      <c r="D422" s="23">
        <f t="shared" si="29"/>
        <v>-3.6968618813251197E-3</v>
      </c>
      <c r="E422" s="23">
        <f t="shared" si="30"/>
        <v>1.4847812675782279E-3</v>
      </c>
      <c r="F422" s="24">
        <f t="shared" si="28"/>
        <v>4.2021680480184482</v>
      </c>
      <c r="G422" s="24">
        <f t="shared" si="31"/>
        <v>-9.3625554527725363E-2</v>
      </c>
      <c r="H422" s="24">
        <v>-7.6704744854879242E-2</v>
      </c>
      <c r="I422" s="24"/>
      <c r="N422" s="5">
        <v>399</v>
      </c>
      <c r="O422" s="23">
        <v>-5.5682005046052967E-2</v>
      </c>
    </row>
    <row r="423" spans="1:15">
      <c r="A423" s="20">
        <f>data!A415</f>
        <v>40921</v>
      </c>
      <c r="B423" s="21">
        <f>data!D415</f>
        <v>8160.2373887240356</v>
      </c>
      <c r="C423" s="21">
        <f>data!E415</f>
        <v>6877.5510204081638</v>
      </c>
      <c r="D423" s="23">
        <f t="shared" si="29"/>
        <v>1.8349138668195764E-2</v>
      </c>
      <c r="E423" s="23">
        <f t="shared" si="30"/>
        <v>0</v>
      </c>
      <c r="F423" s="24">
        <f t="shared" si="28"/>
        <v>4.220517186686644</v>
      </c>
      <c r="G423" s="24">
        <f t="shared" si="31"/>
        <v>-7.52764158595296E-2</v>
      </c>
      <c r="H423" s="24">
        <v>-7.541262592116578E-2</v>
      </c>
      <c r="I423" s="24"/>
      <c r="N423" s="5">
        <v>400</v>
      </c>
      <c r="O423" s="23">
        <v>-5.5682005046052967E-2</v>
      </c>
    </row>
    <row r="424" spans="1:15">
      <c r="A424" s="20">
        <f>data!A416</f>
        <v>40924</v>
      </c>
      <c r="B424" s="21">
        <f>data!D416</f>
        <v>8130.563798219584</v>
      </c>
      <c r="C424" s="21">
        <f>data!E416</f>
        <v>6775.5102040816328</v>
      </c>
      <c r="D424" s="23">
        <f t="shared" si="29"/>
        <v>-3.6429912785003182E-3</v>
      </c>
      <c r="E424" s="23">
        <f t="shared" si="30"/>
        <v>-1.4947961435872514E-2</v>
      </c>
      <c r="F424" s="24">
        <f t="shared" si="28"/>
        <v>4.2249715745477001</v>
      </c>
      <c r="G424" s="24">
        <f t="shared" si="31"/>
        <v>-7.082202799847348E-2</v>
      </c>
      <c r="H424" s="24">
        <v>-7.3657265636309477E-2</v>
      </c>
      <c r="I424" s="24"/>
      <c r="N424" s="5">
        <v>401</v>
      </c>
      <c r="O424" s="23">
        <v>-5.5682005046052967E-2</v>
      </c>
    </row>
    <row r="425" spans="1:15">
      <c r="A425" s="20">
        <f>data!A417</f>
        <v>40925</v>
      </c>
      <c r="B425" s="21">
        <f>data!D417</f>
        <v>7982.1958456973298</v>
      </c>
      <c r="C425" s="21">
        <f>data!E417</f>
        <v>6806.1224489795914</v>
      </c>
      <c r="D425" s="23">
        <f t="shared" si="29"/>
        <v>-1.8416726786231408E-2</v>
      </c>
      <c r="E425" s="23">
        <f t="shared" si="30"/>
        <v>4.5078964391898069E-3</v>
      </c>
      <c r="F425" s="24">
        <f t="shared" si="28"/>
        <v>4.2041128996238193</v>
      </c>
      <c r="G425" s="24">
        <f t="shared" si="31"/>
        <v>-9.1680702922354307E-2</v>
      </c>
      <c r="H425" s="24">
        <v>-7.1517009432955053E-2</v>
      </c>
      <c r="I425" s="24"/>
      <c r="N425" s="5">
        <v>402</v>
      </c>
      <c r="O425" s="23">
        <v>-5.5682005046052967E-2</v>
      </c>
    </row>
    <row r="426" spans="1:15">
      <c r="A426" s="20">
        <f>data!A418</f>
        <v>40926</v>
      </c>
      <c r="B426" s="21">
        <f>data!D418</f>
        <v>8160.2373887240356</v>
      </c>
      <c r="C426" s="21">
        <f>data!E418</f>
        <v>6826.5306122448974</v>
      </c>
      <c r="D426" s="23">
        <f t="shared" si="29"/>
        <v>2.2059718064731726E-2</v>
      </c>
      <c r="E426" s="23">
        <f t="shared" si="30"/>
        <v>2.9940142126054781E-3</v>
      </c>
      <c r="F426" s="24">
        <f t="shared" si="28"/>
        <v>4.2245507464833914</v>
      </c>
      <c r="G426" s="24">
        <f t="shared" si="31"/>
        <v>-7.1242856062782245E-2</v>
      </c>
      <c r="H426" s="24">
        <v>-6.9098100185948919E-2</v>
      </c>
      <c r="I426" s="24"/>
      <c r="N426" s="5">
        <v>403</v>
      </c>
      <c r="O426" s="23">
        <v>-5.5682005046052967E-2</v>
      </c>
    </row>
    <row r="427" spans="1:15">
      <c r="A427" s="20">
        <f>data!A419</f>
        <v>40927</v>
      </c>
      <c r="B427" s="21">
        <f>data!D419</f>
        <v>8160.2373887240356</v>
      </c>
      <c r="C427" s="21">
        <f>data!E419</f>
        <v>6887.7551020408164</v>
      </c>
      <c r="D427" s="23">
        <f t="shared" si="29"/>
        <v>0</v>
      </c>
      <c r="E427" s="23">
        <f t="shared" si="30"/>
        <v>8.9286307443003921E-3</v>
      </c>
      <c r="F427" s="24">
        <f t="shared" si="28"/>
        <v>4.2197140663351407</v>
      </c>
      <c r="G427" s="24">
        <f t="shared" si="31"/>
        <v>-7.6079536211032917E-2</v>
      </c>
      <c r="H427" s="24">
        <v>-6.6532835918606398E-2</v>
      </c>
      <c r="I427" s="24"/>
      <c r="N427" s="5">
        <v>404</v>
      </c>
      <c r="O427" s="23">
        <v>-5.5682005046052967E-2</v>
      </c>
    </row>
    <row r="428" spans="1:15">
      <c r="A428" s="20">
        <f>data!A420</f>
        <v>40928</v>
      </c>
      <c r="B428" s="21">
        <f>data!D420</f>
        <v>8100.8902077151333</v>
      </c>
      <c r="C428" s="21">
        <f>data!E420</f>
        <v>6857.1428571428569</v>
      </c>
      <c r="D428" s="23">
        <f t="shared" si="29"/>
        <v>-7.2993024816110363E-3</v>
      </c>
      <c r="E428" s="23">
        <f t="shared" si="30"/>
        <v>-4.4543503493805758E-3</v>
      </c>
      <c r="F428" s="24">
        <f t="shared" si="28"/>
        <v>4.2148277058292019</v>
      </c>
      <c r="G428" s="24">
        <f t="shared" si="31"/>
        <v>-8.0965896716971741E-2</v>
      </c>
      <c r="H428" s="24">
        <v>-6.3971717789156057E-2</v>
      </c>
      <c r="I428" s="24"/>
      <c r="N428" s="5">
        <v>405</v>
      </c>
      <c r="O428" s="23">
        <v>-5.5682005046052967E-2</v>
      </c>
    </row>
    <row r="429" spans="1:15">
      <c r="A429" s="20">
        <f>data!A421</f>
        <v>40933</v>
      </c>
      <c r="B429" s="21">
        <f>data!D421</f>
        <v>8427.2997032640942</v>
      </c>
      <c r="C429" s="21">
        <f>data!E421</f>
        <v>6897.9591836734699</v>
      </c>
      <c r="D429" s="23">
        <f t="shared" si="29"/>
        <v>3.9502442976246499E-2</v>
      </c>
      <c r="E429" s="23">
        <f t="shared" si="30"/>
        <v>5.9347355198156038E-3</v>
      </c>
      <c r="F429" s="24">
        <f t="shared" si="28"/>
        <v>4.2511152754059491</v>
      </c>
      <c r="G429" s="24">
        <f t="shared" si="31"/>
        <v>-4.4678327140224461E-2</v>
      </c>
      <c r="H429" s="24">
        <v>-6.1569676315877342E-2</v>
      </c>
      <c r="I429" s="24"/>
      <c r="N429" s="5">
        <v>406</v>
      </c>
      <c r="O429" s="23">
        <v>-5.5682005046052967E-2</v>
      </c>
    </row>
    <row r="430" spans="1:15">
      <c r="A430" s="20">
        <f>data!A422</f>
        <v>40934</v>
      </c>
      <c r="B430" s="21">
        <f>data!D422</f>
        <v>8486.6468842729973</v>
      </c>
      <c r="C430" s="21">
        <f>data!E422</f>
        <v>6938.7755102040819</v>
      </c>
      <c r="D430" s="23">
        <f t="shared" si="29"/>
        <v>7.0175726586469978E-3</v>
      </c>
      <c r="E430" s="23">
        <f t="shared" si="30"/>
        <v>5.8997221271877009E-3</v>
      </c>
      <c r="F430" s="24">
        <f t="shared" si="28"/>
        <v>4.2549369415801692</v>
      </c>
      <c r="G430" s="24">
        <f t="shared" si="31"/>
        <v>-4.0856660966004377E-2</v>
      </c>
      <c r="H430" s="24">
        <v>-5.9468134099312384E-2</v>
      </c>
      <c r="I430" s="24"/>
      <c r="N430" s="5">
        <v>407</v>
      </c>
      <c r="O430" s="23">
        <v>-5.5682005046052967E-2</v>
      </c>
    </row>
    <row r="431" spans="1:15">
      <c r="A431" s="20">
        <f>data!A423</f>
        <v>40935</v>
      </c>
      <c r="B431" s="21">
        <f>data!D423</f>
        <v>8486.6468842729973</v>
      </c>
      <c r="C431" s="21">
        <f>data!E423</f>
        <v>6887.7551020408164</v>
      </c>
      <c r="D431" s="23">
        <f t="shared" si="29"/>
        <v>0</v>
      </c>
      <c r="E431" s="23">
        <f t="shared" si="30"/>
        <v>-7.3801072976227289E-3</v>
      </c>
      <c r="F431" s="24">
        <f t="shared" si="28"/>
        <v>4.2589347794884231</v>
      </c>
      <c r="G431" s="24">
        <f t="shared" si="31"/>
        <v>-3.6858823057750456E-2</v>
      </c>
      <c r="H431" s="24">
        <v>-5.7776077130371507E-2</v>
      </c>
      <c r="I431" s="24"/>
      <c r="N431" s="5">
        <v>408</v>
      </c>
      <c r="O431" s="23">
        <v>-5.5682005046052967E-2</v>
      </c>
    </row>
    <row r="432" spans="1:15">
      <c r="A432" s="20">
        <f>data!A424</f>
        <v>40938</v>
      </c>
      <c r="B432" s="21">
        <f>data!D424</f>
        <v>8427.2997032640942</v>
      </c>
      <c r="C432" s="21">
        <f>data!E424</f>
        <v>6877.5510204081638</v>
      </c>
      <c r="D432" s="23">
        <f t="shared" si="29"/>
        <v>-7.0175726586469978E-3</v>
      </c>
      <c r="E432" s="23">
        <f t="shared" si="30"/>
        <v>-1.4825799602231626E-3</v>
      </c>
      <c r="F432" s="24">
        <f t="shared" si="28"/>
        <v>4.2527203271812795</v>
      </c>
      <c r="G432" s="24">
        <f t="shared" si="31"/>
        <v>-4.3073275364894137E-2</v>
      </c>
      <c r="H432" s="24">
        <v>-5.6554023016098368E-2</v>
      </c>
      <c r="I432" s="24"/>
      <c r="N432" s="5">
        <v>409</v>
      </c>
      <c r="O432" s="23">
        <v>-5.5682005046052967E-2</v>
      </c>
    </row>
    <row r="433" spans="1:15">
      <c r="A433" s="20">
        <f>data!A425</f>
        <v>40939</v>
      </c>
      <c r="B433" s="21">
        <f>data!D425</f>
        <v>8456.9732937685458</v>
      </c>
      <c r="C433" s="21">
        <f>data!E425</f>
        <v>6816.3265306122448</v>
      </c>
      <c r="D433" s="23">
        <f t="shared" si="29"/>
        <v>3.5149421074436304E-3</v>
      </c>
      <c r="E433" s="23">
        <f t="shared" si="30"/>
        <v>-8.9419373756598475E-3</v>
      </c>
      <c r="F433" s="24">
        <f t="shared" si="28"/>
        <v>4.261079157700097</v>
      </c>
      <c r="G433" s="24">
        <f t="shared" si="31"/>
        <v>-3.4714444846076553E-2</v>
      </c>
      <c r="H433" s="24">
        <v>-5.5804508238392343E-2</v>
      </c>
      <c r="I433" s="24"/>
      <c r="N433" s="5">
        <v>410</v>
      </c>
      <c r="O433" s="23">
        <v>-5.5682005046052967E-2</v>
      </c>
    </row>
    <row r="434" spans="1:15">
      <c r="A434" s="20">
        <f>data!A426</f>
        <v>40940</v>
      </c>
      <c r="B434" s="21">
        <f>data!D426</f>
        <v>8338.2789317507413</v>
      </c>
      <c r="C434" s="21">
        <f>data!E426</f>
        <v>6795.9183673469388</v>
      </c>
      <c r="D434" s="23">
        <f t="shared" si="29"/>
        <v>-1.4134510934903588E-2</v>
      </c>
      <c r="E434" s="23">
        <f t="shared" si="30"/>
        <v>-2.9985029962578125E-3</v>
      </c>
      <c r="F434" s="24">
        <f t="shared" si="28"/>
        <v>4.2485689495650067</v>
      </c>
      <c r="G434" s="24">
        <f t="shared" si="31"/>
        <v>-4.7224652981166848E-2</v>
      </c>
      <c r="H434" s="24">
        <v>-5.5471460800314461E-2</v>
      </c>
      <c r="I434" s="24"/>
      <c r="N434" s="5">
        <v>411</v>
      </c>
      <c r="O434" s="23">
        <v>-5.5682005046052967E-2</v>
      </c>
    </row>
    <row r="435" spans="1:15">
      <c r="A435" s="20">
        <f>data!A427</f>
        <v>40941</v>
      </c>
      <c r="B435" s="21">
        <f>data!D427</f>
        <v>8397.6261127596445</v>
      </c>
      <c r="C435" s="21">
        <f>data!E427</f>
        <v>6816.3265306122448</v>
      </c>
      <c r="D435" s="23">
        <f t="shared" si="29"/>
        <v>7.0922283094905225E-3</v>
      </c>
      <c r="E435" s="23">
        <f t="shared" si="30"/>
        <v>2.9985029962578125E-3</v>
      </c>
      <c r="F435" s="24">
        <f t="shared" si="28"/>
        <v>4.254036875074684</v>
      </c>
      <c r="G435" s="24">
        <f t="shared" si="31"/>
        <v>-4.1756727471489619E-2</v>
      </c>
      <c r="H435" s="24">
        <v>-5.544888400611838E-2</v>
      </c>
      <c r="I435" s="24"/>
      <c r="N435" s="5">
        <v>412</v>
      </c>
      <c r="O435" s="23">
        <v>-5.5682005046052967E-2</v>
      </c>
    </row>
    <row r="436" spans="1:15">
      <c r="A436" s="20">
        <f>data!A428</f>
        <v>40942</v>
      </c>
      <c r="B436" s="21">
        <f>data!D428</f>
        <v>8160.2373887240356</v>
      </c>
      <c r="C436" s="21">
        <f>data!E428</f>
        <v>6877.5510204081638</v>
      </c>
      <c r="D436" s="23">
        <f t="shared" si="29"/>
        <v>-2.8675799976666028E-2</v>
      </c>
      <c r="E436" s="23">
        <f t="shared" si="30"/>
        <v>8.9419373756598475E-3</v>
      </c>
      <c r="F436" s="24">
        <f t="shared" si="28"/>
        <v>4.220517186686644</v>
      </c>
      <c r="G436" s="24">
        <f t="shared" si="31"/>
        <v>-7.52764158595296E-2</v>
      </c>
      <c r="H436" s="24">
        <v>-5.5597185882379899E-2</v>
      </c>
      <c r="I436" s="24"/>
      <c r="N436" s="5">
        <v>413</v>
      </c>
      <c r="O436" s="23">
        <v>-5.5682005046052967E-2</v>
      </c>
    </row>
    <row r="437" spans="1:15">
      <c r="A437" s="20">
        <f>data!A429</f>
        <v>40945</v>
      </c>
      <c r="B437" s="21">
        <f>data!D429</f>
        <v>8130.563798219584</v>
      </c>
      <c r="C437" s="21">
        <f>data!E429</f>
        <v>6836.7346938775509</v>
      </c>
      <c r="D437" s="23">
        <f t="shared" si="29"/>
        <v>-3.6429912785003182E-3</v>
      </c>
      <c r="E437" s="23">
        <f t="shared" si="30"/>
        <v>-5.9523985272953439E-3</v>
      </c>
      <c r="F437" s="24">
        <f t="shared" si="28"/>
        <v>4.220098636939654</v>
      </c>
      <c r="G437" s="24">
        <f t="shared" si="31"/>
        <v>-7.569496560651956E-2</v>
      </c>
      <c r="H437" s="24">
        <v>-5.5763835883453655E-2</v>
      </c>
      <c r="I437" s="24"/>
      <c r="N437" s="5">
        <v>414</v>
      </c>
      <c r="O437" s="23">
        <v>-5.5682005046052967E-2</v>
      </c>
    </row>
    <row r="438" spans="1:15">
      <c r="A438" s="20">
        <f>data!A430</f>
        <v>40946</v>
      </c>
      <c r="B438" s="21">
        <f>data!D430</f>
        <v>8160.2373887240356</v>
      </c>
      <c r="C438" s="21">
        <f>data!E430</f>
        <v>6714.2857142857138</v>
      </c>
      <c r="D438" s="23">
        <f t="shared" si="29"/>
        <v>3.6429912785003182E-3</v>
      </c>
      <c r="E438" s="23">
        <f t="shared" si="30"/>
        <v>-1.8072781059693455E-2</v>
      </c>
      <c r="F438" s="24">
        <f t="shared" si="28"/>
        <v>4.2335317364529352</v>
      </c>
      <c r="G438" s="24">
        <f t="shared" si="31"/>
        <v>-6.2261866093238361E-2</v>
      </c>
      <c r="H438" s="24">
        <v>-5.5804261113346396E-2</v>
      </c>
      <c r="I438" s="24"/>
      <c r="N438" s="5">
        <v>415</v>
      </c>
      <c r="O438" s="23">
        <v>-5.5682005046052967E-2</v>
      </c>
    </row>
    <row r="439" spans="1:15">
      <c r="A439" s="20">
        <f>data!A431</f>
        <v>40947</v>
      </c>
      <c r="B439" s="21">
        <f>data!D431</f>
        <v>8130.563798219584</v>
      </c>
      <c r="C439" s="21">
        <f>data!E431</f>
        <v>6663.2653061224491</v>
      </c>
      <c r="D439" s="23">
        <f t="shared" si="29"/>
        <v>-3.6429912785003182E-3</v>
      </c>
      <c r="E439" s="23">
        <f t="shared" si="30"/>
        <v>-7.6278020488871334E-3</v>
      </c>
      <c r="F439" s="24">
        <f t="shared" si="28"/>
        <v>4.2340207604633626</v>
      </c>
      <c r="G439" s="24">
        <f t="shared" si="31"/>
        <v>-6.1772842082810975E-2</v>
      </c>
      <c r="H439" s="24">
        <v>-5.5599167752271542E-2</v>
      </c>
      <c r="I439" s="24"/>
      <c r="N439" s="5">
        <v>416</v>
      </c>
      <c r="O439" s="23">
        <v>-5.5682005046052967E-2</v>
      </c>
    </row>
    <row r="440" spans="1:15">
      <c r="A440" s="20">
        <f>data!A432</f>
        <v>40948</v>
      </c>
      <c r="B440" s="21">
        <f>data!D432</f>
        <v>8100.8902077151333</v>
      </c>
      <c r="C440" s="21">
        <f>data!E432</f>
        <v>6571.4285714285716</v>
      </c>
      <c r="D440" s="23">
        <f t="shared" si="29"/>
        <v>-3.6563112031107181E-3</v>
      </c>
      <c r="E440" s="23">
        <f t="shared" si="30"/>
        <v>-1.3878403172077114E-2</v>
      </c>
      <c r="F440" s="24">
        <f t="shared" si="28"/>
        <v>4.2378824437920173</v>
      </c>
      <c r="G440" s="24">
        <f t="shared" si="31"/>
        <v>-5.7911158754156311E-2</v>
      </c>
      <c r="H440" s="24">
        <v>-5.5065632848951343E-2</v>
      </c>
      <c r="I440" s="24"/>
      <c r="N440" s="5">
        <v>417</v>
      </c>
      <c r="O440" s="23">
        <v>-5.5682005046052967E-2</v>
      </c>
    </row>
    <row r="441" spans="1:15">
      <c r="A441" s="20">
        <f>data!A433</f>
        <v>40949</v>
      </c>
      <c r="B441" s="21">
        <f>data!D433</f>
        <v>8071.2166172106827</v>
      </c>
      <c r="C441" s="21">
        <f>data!E433</f>
        <v>6602.0408163265311</v>
      </c>
      <c r="D441" s="23">
        <f t="shared" si="29"/>
        <v>-3.6697288889619983E-3</v>
      </c>
      <c r="E441" s="23">
        <f t="shared" si="30"/>
        <v>4.6475683965478964E-3</v>
      </c>
      <c r="F441" s="24">
        <f t="shared" si="28"/>
        <v>4.2316951058267058</v>
      </c>
      <c r="G441" s="24">
        <f t="shared" si="31"/>
        <v>-6.4098496719467768E-2</v>
      </c>
      <c r="H441" s="24">
        <v>-5.4160967010871607E-2</v>
      </c>
      <c r="I441" s="24"/>
      <c r="N441" s="5">
        <v>418</v>
      </c>
      <c r="O441" s="23">
        <v>-5.5682005046052967E-2</v>
      </c>
    </row>
    <row r="442" spans="1:15">
      <c r="A442" s="20">
        <f>data!A434</f>
        <v>40952</v>
      </c>
      <c r="B442" s="21">
        <f>data!D434</f>
        <v>8100.8902077151333</v>
      </c>
      <c r="C442" s="21">
        <f>data!E434</f>
        <v>6612.2448979591845</v>
      </c>
      <c r="D442" s="23">
        <f t="shared" si="29"/>
        <v>3.6697288889619983E-3</v>
      </c>
      <c r="E442" s="23">
        <f t="shared" si="30"/>
        <v>1.5444018513743885E-3</v>
      </c>
      <c r="F442" s="24">
        <f t="shared" si="28"/>
        <v>4.2345282251627161</v>
      </c>
      <c r="G442" s="24">
        <f t="shared" si="31"/>
        <v>-6.1265377383457498E-2</v>
      </c>
      <c r="H442" s="24">
        <v>-5.2880026334813791E-2</v>
      </c>
      <c r="I442" s="24"/>
      <c r="N442" s="5">
        <v>419</v>
      </c>
      <c r="O442" s="23">
        <v>-5.5682005046052967E-2</v>
      </c>
    </row>
    <row r="443" spans="1:15">
      <c r="A443" s="20">
        <f>data!A435</f>
        <v>40953</v>
      </c>
      <c r="B443" s="21">
        <f>data!D435</f>
        <v>8160.2373887240356</v>
      </c>
      <c r="C443" s="21">
        <f>data!E435</f>
        <v>6642.8571428571422</v>
      </c>
      <c r="D443" s="23">
        <f t="shared" si="29"/>
        <v>7.2993024816110363E-3</v>
      </c>
      <c r="E443" s="23">
        <f t="shared" si="30"/>
        <v>4.6189458562935215E-3</v>
      </c>
      <c r="F443" s="24">
        <f t="shared" si="28"/>
        <v>4.2393254235290643</v>
      </c>
      <c r="G443" s="24">
        <f t="shared" si="31"/>
        <v>-5.6468179017109321E-2</v>
      </c>
      <c r="H443" s="24">
        <v>-5.124794396856857E-2</v>
      </c>
      <c r="I443" s="24"/>
      <c r="N443" s="5">
        <v>420</v>
      </c>
      <c r="O443" s="23">
        <v>-5.5682005046052967E-2</v>
      </c>
    </row>
    <row r="444" spans="1:15">
      <c r="A444" s="20">
        <f>data!A436</f>
        <v>40954</v>
      </c>
      <c r="B444" s="21">
        <f>data!D436</f>
        <v>8249.2581602373884</v>
      </c>
      <c r="C444" s="21">
        <f>data!E436</f>
        <v>6632.6530612244896</v>
      </c>
      <c r="D444" s="23">
        <f t="shared" si="29"/>
        <v>1.0850016024066989E-2</v>
      </c>
      <c r="E444" s="23">
        <f t="shared" si="30"/>
        <v>-1.5372793188870304E-3</v>
      </c>
      <c r="F444" s="24">
        <f t="shared" si="28"/>
        <v>4.2510081907976289</v>
      </c>
      <c r="G444" s="24">
        <f t="shared" si="31"/>
        <v>-4.4785411748544668E-2</v>
      </c>
      <c r="H444" s="24">
        <v>-4.931090846271604E-2</v>
      </c>
      <c r="I444" s="24"/>
      <c r="N444" s="5">
        <v>421</v>
      </c>
      <c r="O444" s="23">
        <v>-5.5682005046052967E-2</v>
      </c>
    </row>
    <row r="445" spans="1:15">
      <c r="A445" s="20">
        <f>data!A437</f>
        <v>40955</v>
      </c>
      <c r="B445" s="21">
        <f>data!D437</f>
        <v>8160.2373887240356</v>
      </c>
      <c r="C445" s="21">
        <f>data!E437</f>
        <v>6581.632653061225</v>
      </c>
      <c r="D445" s="23">
        <f t="shared" si="29"/>
        <v>-1.0850016024066989E-2</v>
      </c>
      <c r="E445" s="23">
        <f t="shared" si="30"/>
        <v>-7.7220460939102509E-3</v>
      </c>
      <c r="F445" s="24">
        <f t="shared" si="28"/>
        <v>4.2443412424931148</v>
      </c>
      <c r="G445" s="24">
        <f t="shared" si="31"/>
        <v>-5.1452360053058754E-2</v>
      </c>
      <c r="H445" s="24">
        <v>-4.7127569180255569E-2</v>
      </c>
      <c r="I445" s="24"/>
      <c r="N445" s="5">
        <v>422</v>
      </c>
      <c r="O445" s="23">
        <v>-5.5682005046052967E-2</v>
      </c>
    </row>
    <row r="446" spans="1:15">
      <c r="A446" s="20">
        <f>data!A438</f>
        <v>40956</v>
      </c>
      <c r="B446" s="21">
        <f>data!D438</f>
        <v>8249.2581602373884</v>
      </c>
      <c r="C446" s="21">
        <f>data!E438</f>
        <v>6591.8367346938776</v>
      </c>
      <c r="D446" s="23">
        <f t="shared" si="29"/>
        <v>1.0850016024066989E-2</v>
      </c>
      <c r="E446" s="23">
        <f t="shared" si="30"/>
        <v>1.5491869868302643E-3</v>
      </c>
      <c r="F446" s="24">
        <f t="shared" si="28"/>
        <v>4.2543520568344473</v>
      </c>
      <c r="G446" s="24">
        <f t="shared" si="31"/>
        <v>-4.1441545711726313E-2</v>
      </c>
      <c r="H446" s="24">
        <v>-4.4762983793299092E-2</v>
      </c>
      <c r="I446" s="24"/>
      <c r="N446" s="5">
        <v>423</v>
      </c>
      <c r="O446" s="23">
        <v>-5.5682005046052967E-2</v>
      </c>
    </row>
    <row r="447" spans="1:15">
      <c r="A447" s="20">
        <f>data!A439</f>
        <v>40959</v>
      </c>
      <c r="B447" s="21">
        <f>data!D439</f>
        <v>8249.2581602373884</v>
      </c>
      <c r="C447" s="21">
        <f>data!E439</f>
        <v>6551.0204081632646</v>
      </c>
      <c r="D447" s="23">
        <f t="shared" si="29"/>
        <v>0</v>
      </c>
      <c r="E447" s="23">
        <f t="shared" si="30"/>
        <v>-6.2112000926415334E-3</v>
      </c>
      <c r="F447" s="24">
        <f t="shared" si="28"/>
        <v>4.257716692358664</v>
      </c>
      <c r="G447" s="24">
        <f t="shared" si="31"/>
        <v>-3.8076910187509583E-2</v>
      </c>
      <c r="H447" s="24">
        <v>-4.2285936037574801E-2</v>
      </c>
      <c r="I447" s="24"/>
      <c r="N447" s="5">
        <v>424</v>
      </c>
      <c r="O447" s="23">
        <v>-5.5682005046052967E-2</v>
      </c>
    </row>
    <row r="448" spans="1:15">
      <c r="A448" s="20">
        <f>data!A440</f>
        <v>40960</v>
      </c>
      <c r="B448" s="21">
        <f>data!D440</f>
        <v>8189.9109792284862</v>
      </c>
      <c r="C448" s="21">
        <f>data!E440</f>
        <v>6551.0204081632646</v>
      </c>
      <c r="D448" s="23">
        <f t="shared" si="29"/>
        <v>-7.2202479734873037E-3</v>
      </c>
      <c r="E448" s="23">
        <f t="shared" si="30"/>
        <v>0</v>
      </c>
      <c r="F448" s="24">
        <f t="shared" si="28"/>
        <v>4.2504964443851767</v>
      </c>
      <c r="G448" s="24">
        <f t="shared" si="31"/>
        <v>-4.5297158160996887E-2</v>
      </c>
      <c r="H448" s="24">
        <v>-3.97692160549405E-2</v>
      </c>
      <c r="I448" s="24"/>
      <c r="N448" s="5">
        <v>425</v>
      </c>
      <c r="O448" s="23">
        <v>-5.5682005046052967E-2</v>
      </c>
    </row>
    <row r="449" spans="1:15">
      <c r="A449" s="20">
        <f>data!A441</f>
        <v>40961</v>
      </c>
      <c r="B449" s="21">
        <f>data!D441</f>
        <v>8367.9525222551929</v>
      </c>
      <c r="C449" s="21">
        <f>data!E441</f>
        <v>6642.8571428571422</v>
      </c>
      <c r="D449" s="23">
        <f t="shared" si="29"/>
        <v>2.1506205220962471E-2</v>
      </c>
      <c r="E449" s="23">
        <f t="shared" si="30"/>
        <v>1.392133851860855E-2</v>
      </c>
      <c r="F449" s="24">
        <f t="shared" si="28"/>
        <v>4.2644613968006064</v>
      </c>
      <c r="G449" s="24">
        <f t="shared" si="31"/>
        <v>-3.1332205745567165E-2</v>
      </c>
      <c r="H449" s="24">
        <v>-3.7291385808584987E-2</v>
      </c>
      <c r="I449" s="24"/>
      <c r="N449" s="5">
        <v>426</v>
      </c>
      <c r="O449" s="23">
        <v>-5.5682005046052967E-2</v>
      </c>
    </row>
    <row r="450" spans="1:15">
      <c r="A450" s="20">
        <f>data!A442</f>
        <v>40962</v>
      </c>
      <c r="B450" s="21">
        <f>data!D442</f>
        <v>8308.6053412462916</v>
      </c>
      <c r="C450" s="21">
        <f>data!E442</f>
        <v>6683.6734693877552</v>
      </c>
      <c r="D450" s="23">
        <f t="shared" si="29"/>
        <v>-7.1174677688627952E-3</v>
      </c>
      <c r="E450" s="23">
        <f t="shared" si="30"/>
        <v>6.1255934266828405E-3</v>
      </c>
      <c r="F450" s="24">
        <f t="shared" si="28"/>
        <v>4.2540256670303718</v>
      </c>
      <c r="G450" s="24">
        <f t="shared" si="31"/>
        <v>-4.1767935515801824E-2</v>
      </c>
      <c r="H450" s="24">
        <v>-3.4937953053619415E-2</v>
      </c>
      <c r="I450" s="24"/>
      <c r="N450" s="5">
        <v>427</v>
      </c>
      <c r="O450" s="23">
        <v>-5.5682005046052967E-2</v>
      </c>
    </row>
    <row r="451" spans="1:15">
      <c r="A451" s="20">
        <f>data!A443</f>
        <v>40963</v>
      </c>
      <c r="B451" s="21">
        <f>data!D443</f>
        <v>8338.2789317507413</v>
      </c>
      <c r="C451" s="21">
        <f>data!E443</f>
        <v>6693.8775510204086</v>
      </c>
      <c r="D451" s="23">
        <f t="shared" si="29"/>
        <v>3.5650661644961446E-3</v>
      </c>
      <c r="E451" s="23">
        <f t="shared" si="30"/>
        <v>1.525553308837857E-3</v>
      </c>
      <c r="F451" s="24">
        <f t="shared" si="28"/>
        <v>4.2567643339836936</v>
      </c>
      <c r="G451" s="24">
        <f t="shared" si="31"/>
        <v>-3.9029268562480013E-2</v>
      </c>
      <c r="H451" s="24">
        <v>-3.2799961442450357E-2</v>
      </c>
      <c r="I451" s="24"/>
      <c r="N451" s="5">
        <v>428</v>
      </c>
      <c r="O451" s="23">
        <v>-5.5682005046052967E-2</v>
      </c>
    </row>
    <row r="452" spans="1:15">
      <c r="A452" s="20">
        <f>data!A444</f>
        <v>40966</v>
      </c>
      <c r="B452" s="21">
        <f>data!D444</f>
        <v>8278.93175074184</v>
      </c>
      <c r="C452" s="21">
        <f>data!E444</f>
        <v>6632.6530612244896</v>
      </c>
      <c r="D452" s="23">
        <f t="shared" si="29"/>
        <v>-7.142887512380014E-3</v>
      </c>
      <c r="E452" s="23">
        <f t="shared" si="30"/>
        <v>-9.1884260544077279E-3</v>
      </c>
      <c r="F452" s="24">
        <f t="shared" si="28"/>
        <v>4.2545988589283574</v>
      </c>
      <c r="G452" s="24">
        <f t="shared" si="31"/>
        <v>-4.1194743617816165E-2</v>
      </c>
      <c r="H452" s="24">
        <v>-3.0968798498289193E-2</v>
      </c>
      <c r="I452" s="24"/>
      <c r="N452" s="5">
        <v>429</v>
      </c>
      <c r="O452" s="23">
        <v>-5.5682005046052967E-2</v>
      </c>
    </row>
    <row r="453" spans="1:15">
      <c r="A453" s="20">
        <f>data!A445</f>
        <v>40967</v>
      </c>
      <c r="B453" s="21">
        <f>data!D445</f>
        <v>8486.6468842729973</v>
      </c>
      <c r="C453" s="21">
        <f>data!E445</f>
        <v>6591.8367346938776</v>
      </c>
      <c r="D453" s="23">
        <f t="shared" si="29"/>
        <v>2.4780028998486969E-2</v>
      </c>
      <c r="E453" s="23">
        <f t="shared" si="30"/>
        <v>-6.1728591070799865E-3</v>
      </c>
      <c r="F453" s="24">
        <f t="shared" si="28"/>
        <v>4.2827227539636628</v>
      </c>
      <c r="G453" s="24">
        <f t="shared" si="31"/>
        <v>-1.3070848582510841E-2</v>
      </c>
      <c r="H453" s="24">
        <v>-2.952731499285333E-2</v>
      </c>
      <c r="I453" s="24"/>
      <c r="N453" s="5">
        <v>430</v>
      </c>
      <c r="O453" s="23">
        <v>-5.5682005046052967E-2</v>
      </c>
    </row>
    <row r="454" spans="1:15">
      <c r="A454" s="20">
        <f>data!A446</f>
        <v>40968</v>
      </c>
      <c r="B454" s="21">
        <f>data!D446</f>
        <v>8635.0148367952515</v>
      </c>
      <c r="C454" s="21">
        <f>data!E446</f>
        <v>6653.0612244897957</v>
      </c>
      <c r="D454" s="23">
        <f t="shared" si="29"/>
        <v>1.7331456351639574E-2</v>
      </c>
      <c r="E454" s="23">
        <f t="shared" si="30"/>
        <v>9.2450581440512991E-3</v>
      </c>
      <c r="F454" s="24">
        <f t="shared" si="28"/>
        <v>4.2950461199960452</v>
      </c>
      <c r="G454" s="24">
        <f t="shared" si="31"/>
        <v>-7.474825501283533E-4</v>
      </c>
      <c r="H454" s="24">
        <v>-2.8538721641915267E-2</v>
      </c>
      <c r="I454" s="24"/>
      <c r="N454" s="5">
        <v>431</v>
      </c>
      <c r="O454" s="23">
        <v>-5.5682005046052967E-2</v>
      </c>
    </row>
    <row r="455" spans="1:15">
      <c r="A455" s="20">
        <f>data!A447</f>
        <v>40970</v>
      </c>
      <c r="B455" s="21">
        <f>data!D447</f>
        <v>8664.6884272997031</v>
      </c>
      <c r="C455" s="21">
        <f>data!E447</f>
        <v>6693.8775510204086</v>
      </c>
      <c r="D455" s="23">
        <f t="shared" si="29"/>
        <v>3.4305350967880344E-3</v>
      </c>
      <c r="E455" s="23">
        <f t="shared" si="30"/>
        <v>6.1162270174364153E-3</v>
      </c>
      <c r="F455" s="24">
        <f t="shared" si="28"/>
        <v>4.2951634669182281</v>
      </c>
      <c r="G455" s="24">
        <f t="shared" si="31"/>
        <v>-6.3013562794544953E-4</v>
      </c>
      <c r="H455" s="24">
        <v>-2.8035697167203676E-2</v>
      </c>
      <c r="I455" s="24"/>
      <c r="N455" s="5">
        <v>432</v>
      </c>
      <c r="O455" s="23">
        <v>-5.5682005046052967E-2</v>
      </c>
    </row>
    <row r="456" spans="1:15">
      <c r="A456" s="20">
        <f>data!A448</f>
        <v>40973</v>
      </c>
      <c r="B456" s="21">
        <f>data!D448</f>
        <v>8486.6468842729973</v>
      </c>
      <c r="C456" s="21">
        <f>data!E448</f>
        <v>6663.2653061224491</v>
      </c>
      <c r="D456" s="23">
        <f t="shared" si="29"/>
        <v>-2.0761991448427608E-2</v>
      </c>
      <c r="E456" s="23">
        <f t="shared" si="30"/>
        <v>-4.5836596676593899E-3</v>
      </c>
      <c r="F456" s="24">
        <f t="shared" si="28"/>
        <v>4.2768844648951454</v>
      </c>
      <c r="G456" s="24">
        <f t="shared" si="31"/>
        <v>-1.8909137651028196E-2</v>
      </c>
      <c r="H456" s="24">
        <v>-2.8012347183432817E-2</v>
      </c>
      <c r="I456" s="24"/>
      <c r="N456" s="5">
        <v>433</v>
      </c>
      <c r="O456" s="23">
        <v>-5.5682005046052967E-2</v>
      </c>
    </row>
    <row r="457" spans="1:15">
      <c r="A457" s="20">
        <f>data!A449</f>
        <v>40974</v>
      </c>
      <c r="B457" s="21">
        <f>data!D449</f>
        <v>8397.6261127596445</v>
      </c>
      <c r="C457" s="21">
        <f>data!E449</f>
        <v>6663.2653061224491</v>
      </c>
      <c r="D457" s="23">
        <f t="shared" si="29"/>
        <v>-1.0544913176616433E-2</v>
      </c>
      <c r="E457" s="23">
        <f t="shared" si="30"/>
        <v>0</v>
      </c>
      <c r="F457" s="24">
        <f t="shared" si="28"/>
        <v>4.266339551718529</v>
      </c>
      <c r="G457" s="24">
        <f t="shared" si="31"/>
        <v>-2.9454050827644629E-2</v>
      </c>
      <c r="H457" s="24">
        <v>-2.8421025157998034E-2</v>
      </c>
      <c r="I457" s="24"/>
      <c r="N457" s="5">
        <v>434</v>
      </c>
      <c r="O457" s="23">
        <v>-5.5682005046052967E-2</v>
      </c>
    </row>
    <row r="458" spans="1:15">
      <c r="A458" s="20">
        <f>data!A450</f>
        <v>40975</v>
      </c>
      <c r="B458" s="21">
        <f>data!D450</f>
        <v>8427.2997032640942</v>
      </c>
      <c r="C458" s="21">
        <f>data!E450</f>
        <v>6591.8367346938776</v>
      </c>
      <c r="D458" s="23">
        <f t="shared" si="29"/>
        <v>3.527340517969435E-3</v>
      </c>
      <c r="E458" s="23">
        <f t="shared" si="30"/>
        <v>-1.0777625493828324E-2</v>
      </c>
      <c r="F458" s="24">
        <f t="shared" si="28"/>
        <v>4.2757051813050158</v>
      </c>
      <c r="G458" s="24">
        <f t="shared" si="31"/>
        <v>-2.0088421241157839E-2</v>
      </c>
      <c r="H458" s="24">
        <v>-2.9174821570394704E-2</v>
      </c>
      <c r="I458" s="24"/>
      <c r="N458" s="5">
        <v>435</v>
      </c>
      <c r="O458" s="23">
        <v>-5.5682005046052967E-2</v>
      </c>
    </row>
    <row r="459" spans="1:15">
      <c r="A459" s="20">
        <f>data!A451</f>
        <v>40976</v>
      </c>
      <c r="B459" s="21">
        <f>data!D451</f>
        <v>8249.2581602373884</v>
      </c>
      <c r="C459" s="21">
        <f>data!E451</f>
        <v>6612.2448979591845</v>
      </c>
      <c r="D459" s="23">
        <f t="shared" si="29"/>
        <v>-2.1353124470568474E-2</v>
      </c>
      <c r="E459" s="23">
        <f t="shared" si="30"/>
        <v>3.0911925696734954E-3</v>
      </c>
      <c r="F459" s="24">
        <f t="shared" si="28"/>
        <v>4.2526775436683941</v>
      </c>
      <c r="G459" s="24">
        <f t="shared" si="31"/>
        <v>-4.3116058877779473E-2</v>
      </c>
      <c r="H459" s="24">
        <v>-3.0155215544923598E-2</v>
      </c>
      <c r="I459" s="24"/>
      <c r="N459" s="5">
        <v>436</v>
      </c>
      <c r="O459" s="23">
        <v>-5.5682005046052967E-2</v>
      </c>
    </row>
    <row r="460" spans="1:15">
      <c r="A460" s="20">
        <f>data!A452</f>
        <v>40977</v>
      </c>
      <c r="B460" s="21">
        <f>data!D452</f>
        <v>8189.9109792284862</v>
      </c>
      <c r="C460" s="21">
        <f>data!E452</f>
        <v>6581.632653061225</v>
      </c>
      <c r="D460" s="23">
        <f t="shared" si="29"/>
        <v>-7.2202479734873037E-3</v>
      </c>
      <c r="E460" s="23">
        <f t="shared" si="30"/>
        <v>-4.6403795565037598E-3</v>
      </c>
      <c r="F460" s="24">
        <f t="shared" si="28"/>
        <v>4.2479710105436945</v>
      </c>
      <c r="G460" s="24">
        <f t="shared" si="31"/>
        <v>-4.782259200247907E-2</v>
      </c>
      <c r="H460" s="24">
        <v>-3.1223429398897388E-2</v>
      </c>
      <c r="I460" s="24"/>
      <c r="N460" s="5">
        <v>437</v>
      </c>
      <c r="O460" s="23">
        <v>-5.5682005046052967E-2</v>
      </c>
    </row>
    <row r="461" spans="1:15">
      <c r="A461" s="20">
        <f>data!A453</f>
        <v>40980</v>
      </c>
      <c r="B461" s="21">
        <f>data!D453</f>
        <v>8367.9525222551929</v>
      </c>
      <c r="C461" s="21">
        <f>data!E453</f>
        <v>6551.0204081632646</v>
      </c>
      <c r="D461" s="23">
        <f t="shared" si="29"/>
        <v>2.1506205220962471E-2</v>
      </c>
      <c r="E461" s="23">
        <f t="shared" si="30"/>
        <v>-4.662013105811269E-3</v>
      </c>
      <c r="F461" s="24">
        <f t="shared" si="28"/>
        <v>4.2720026496061392</v>
      </c>
      <c r="G461" s="24">
        <f t="shared" si="31"/>
        <v>-2.3790952940034416E-2</v>
      </c>
      <c r="H461" s="24">
        <v>-3.2233677557337984E-2</v>
      </c>
      <c r="I461" s="24"/>
      <c r="N461" s="5">
        <v>438</v>
      </c>
      <c r="O461" s="23">
        <v>-5.5682005046052967E-2</v>
      </c>
    </row>
    <row r="462" spans="1:15">
      <c r="A462" s="20">
        <f>data!A454</f>
        <v>40981</v>
      </c>
      <c r="B462" s="21">
        <f>data!D454</f>
        <v>8308.6053412462916</v>
      </c>
      <c r="C462" s="21">
        <f>data!E454</f>
        <v>6540.8163265306121</v>
      </c>
      <c r="D462" s="23">
        <f t="shared" si="29"/>
        <v>-7.1174677688627952E-3</v>
      </c>
      <c r="E462" s="23">
        <f t="shared" si="30"/>
        <v>-1.5588467692904118E-3</v>
      </c>
      <c r="F462" s="24">
        <f t="shared" si="28"/>
        <v>4.2657296162683904</v>
      </c>
      <c r="G462" s="24">
        <f t="shared" si="31"/>
        <v>-3.0063986277783172E-2</v>
      </c>
      <c r="H462" s="24">
        <v>-3.3046692544700024E-2</v>
      </c>
      <c r="I462" s="24"/>
      <c r="N462" s="5">
        <v>439</v>
      </c>
      <c r="O462" s="23">
        <v>-5.5682005046052967E-2</v>
      </c>
    </row>
    <row r="463" spans="1:15">
      <c r="A463" s="20">
        <f>data!A455</f>
        <v>40982</v>
      </c>
      <c r="B463" s="21">
        <f>data!D455</f>
        <v>8249.2581602373884</v>
      </c>
      <c r="C463" s="21">
        <f>data!E455</f>
        <v>6530.6122448979586</v>
      </c>
      <c r="D463" s="23">
        <f t="shared" si="29"/>
        <v>-7.1684894786123721E-3</v>
      </c>
      <c r="E463" s="23">
        <f t="shared" si="30"/>
        <v>-1.5612805669533714E-3</v>
      </c>
      <c r="F463" s="24">
        <f t="shared" si="28"/>
        <v>4.2594068796202285</v>
      </c>
      <c r="G463" s="24">
        <f t="shared" si="31"/>
        <v>-3.6386722925945136E-2</v>
      </c>
      <c r="H463" s="24">
        <v>-3.3542340864841654E-2</v>
      </c>
      <c r="I463" s="24"/>
      <c r="N463" s="5">
        <v>440</v>
      </c>
      <c r="O463" s="23">
        <v>-5.5682005046052967E-2</v>
      </c>
    </row>
    <row r="464" spans="1:15">
      <c r="A464" s="20">
        <f>data!A456</f>
        <v>40983</v>
      </c>
      <c r="B464" s="21">
        <f>data!D456</f>
        <v>8249.2581602373884</v>
      </c>
      <c r="C464" s="21">
        <f>data!E456</f>
        <v>6520.4081632653069</v>
      </c>
      <c r="D464" s="23">
        <f t="shared" si="29"/>
        <v>0</v>
      </c>
      <c r="E464" s="23">
        <f t="shared" si="30"/>
        <v>-1.5637219761810428E-3</v>
      </c>
      <c r="F464" s="24">
        <f t="shared" si="28"/>
        <v>4.2602539549732326</v>
      </c>
      <c r="G464" s="24">
        <f t="shared" si="31"/>
        <v>-3.5539647572941035E-2</v>
      </c>
      <c r="H464" s="24">
        <v>-3.3630469836778767E-2</v>
      </c>
      <c r="I464" s="24"/>
      <c r="N464" s="5">
        <v>441</v>
      </c>
      <c r="O464" s="23">
        <v>-5.5682005046052967E-2</v>
      </c>
    </row>
    <row r="465" spans="1:15">
      <c r="A465" s="20">
        <f>data!A457</f>
        <v>40984</v>
      </c>
      <c r="B465" s="21">
        <f>data!D457</f>
        <v>8100.8902077151333</v>
      </c>
      <c r="C465" s="21">
        <f>data!E457</f>
        <v>6581.632653061225</v>
      </c>
      <c r="D465" s="23">
        <f t="shared" si="29"/>
        <v>-1.8149318505678025E-2</v>
      </c>
      <c r="E465" s="23">
        <f t="shared" si="30"/>
        <v>9.345862418236095E-3</v>
      </c>
      <c r="F465" s="24">
        <f t="shared" si="28"/>
        <v>4.2370419400115038</v>
      </c>
      <c r="G465" s="24">
        <f t="shared" si="31"/>
        <v>-5.8751662534669791E-2</v>
      </c>
      <c r="H465" s="24">
        <v>-3.3259178672542175E-2</v>
      </c>
      <c r="I465" s="24"/>
      <c r="N465" s="5">
        <v>442</v>
      </c>
      <c r="O465" s="23">
        <v>-5.5682005046052967E-2</v>
      </c>
    </row>
    <row r="466" spans="1:15">
      <c r="A466" s="20">
        <f>data!A458</f>
        <v>40987</v>
      </c>
      <c r="B466" s="21">
        <f>data!D458</f>
        <v>8219.5845697329369</v>
      </c>
      <c r="C466" s="21">
        <f>data!E458</f>
        <v>6632.6530612244896</v>
      </c>
      <c r="D466" s="23">
        <f t="shared" si="29"/>
        <v>1.4545711002378781E-2</v>
      </c>
      <c r="E466" s="23">
        <f t="shared" si="30"/>
        <v>7.7220460939102509E-3</v>
      </c>
      <c r="F466" s="24">
        <f t="shared" si="28"/>
        <v>4.2474045832943297</v>
      </c>
      <c r="G466" s="24">
        <f t="shared" si="31"/>
        <v>-4.8389019251843912E-2</v>
      </c>
      <c r="H466" s="24">
        <v>-3.2419571322089211E-2</v>
      </c>
      <c r="I466" s="24"/>
      <c r="N466" s="5">
        <v>443</v>
      </c>
      <c r="O466" s="23">
        <v>-5.5682005046052967E-2</v>
      </c>
    </row>
    <row r="467" spans="1:15">
      <c r="A467" s="20">
        <f>data!A459</f>
        <v>40988</v>
      </c>
      <c r="B467" s="21">
        <f>data!D459</f>
        <v>8219.5845697329369</v>
      </c>
      <c r="C467" s="21">
        <f>data!E459</f>
        <v>6632.6530612244896</v>
      </c>
      <c r="D467" s="23">
        <f t="shared" si="29"/>
        <v>0</v>
      </c>
      <c r="E467" s="23">
        <f t="shared" si="30"/>
        <v>0</v>
      </c>
      <c r="F467" s="24">
        <f t="shared" si="28"/>
        <v>4.2474045832943297</v>
      </c>
      <c r="G467" s="24">
        <f t="shared" si="31"/>
        <v>-4.8389019251843912E-2</v>
      </c>
      <c r="H467" s="24">
        <v>-3.1146007805988179E-2</v>
      </c>
      <c r="I467" s="24"/>
      <c r="N467" s="5">
        <v>444</v>
      </c>
      <c r="O467" s="23">
        <v>-5.5682005046052967E-2</v>
      </c>
    </row>
    <row r="468" spans="1:15">
      <c r="A468" s="20">
        <f>data!A460</f>
        <v>40989</v>
      </c>
      <c r="B468" s="21">
        <f>data!D460</f>
        <v>8367.9525222551929</v>
      </c>
      <c r="C468" s="21">
        <f>data!E460</f>
        <v>6755.1020408163267</v>
      </c>
      <c r="D468" s="23">
        <f t="shared" si="29"/>
        <v>1.7889564750774412E-2</v>
      </c>
      <c r="E468" s="23">
        <f t="shared" si="30"/>
        <v>1.8293193047325573E-2</v>
      </c>
      <c r="F468" s="24">
        <f t="shared" si="28"/>
        <v>4.2553846416276064</v>
      </c>
      <c r="G468" s="24">
        <f t="shared" si="31"/>
        <v>-4.0408960918567161E-2</v>
      </c>
      <c r="H468" s="24">
        <v>-2.9511214332763155E-2</v>
      </c>
      <c r="I468" s="24"/>
      <c r="N468" s="5">
        <v>445</v>
      </c>
      <c r="O468" s="23">
        <v>-5.5682005046052967E-2</v>
      </c>
    </row>
    <row r="469" spans="1:15">
      <c r="A469" s="20">
        <f>data!A461</f>
        <v>40990</v>
      </c>
      <c r="B469" s="21">
        <f>data!D461</f>
        <v>8486.6468842729973</v>
      </c>
      <c r="C469" s="21">
        <f>data!E461</f>
        <v>6704.0816326530621</v>
      </c>
      <c r="D469" s="23">
        <f t="shared" si="29"/>
        <v>1.4084739881740305E-2</v>
      </c>
      <c r="E469" s="23">
        <f t="shared" si="30"/>
        <v>-7.5815374523973134E-3</v>
      </c>
      <c r="F469" s="24">
        <f t="shared" si="28"/>
        <v>4.2735763350545621</v>
      </c>
      <c r="G469" s="24">
        <f t="shared" si="31"/>
        <v>-2.2217267491611459E-2</v>
      </c>
      <c r="H469" s="24">
        <v>-2.7616438367093495E-2</v>
      </c>
      <c r="I469" s="24"/>
      <c r="N469" s="5">
        <v>446</v>
      </c>
      <c r="O469" s="23">
        <v>-5.5682005046052967E-2</v>
      </c>
    </row>
    <row r="470" spans="1:15">
      <c r="A470" s="20">
        <f>data!A462</f>
        <v>40991</v>
      </c>
      <c r="B470" s="21">
        <f>data!D462</f>
        <v>8427.2997032640942</v>
      </c>
      <c r="C470" s="21">
        <f>data!E462</f>
        <v>6612.2448979591845</v>
      </c>
      <c r="D470" s="23">
        <f t="shared" si="29"/>
        <v>-7.0175726586469978E-3</v>
      </c>
      <c r="E470" s="23">
        <f t="shared" si="30"/>
        <v>-1.3793322132334751E-2</v>
      </c>
      <c r="F470" s="24">
        <f t="shared" si="28"/>
        <v>4.2740306681389626</v>
      </c>
      <c r="G470" s="24">
        <f t="shared" si="31"/>
        <v>-2.1762934407210999E-2</v>
      </c>
      <c r="H470" s="24">
        <v>-2.5577956965923243E-2</v>
      </c>
      <c r="I470" s="24"/>
      <c r="N470" s="5">
        <v>447</v>
      </c>
      <c r="O470" s="23">
        <v>-5.5682005046052967E-2</v>
      </c>
    </row>
    <row r="471" spans="1:15">
      <c r="A471" s="20">
        <f>data!A463</f>
        <v>40994</v>
      </c>
      <c r="B471" s="21">
        <f>data!D463</f>
        <v>8635.0148367952515</v>
      </c>
      <c r="C471" s="21">
        <f>data!E463</f>
        <v>6622.4489795918362</v>
      </c>
      <c r="D471" s="23">
        <f t="shared" si="29"/>
        <v>2.4349029010286571E-2</v>
      </c>
      <c r="E471" s="23">
        <f t="shared" si="30"/>
        <v>1.5420203518150544E-3</v>
      </c>
      <c r="F471" s="24">
        <f t="shared" si="28"/>
        <v>4.2975443776655107</v>
      </c>
      <c r="G471" s="24">
        <f t="shared" si="31"/>
        <v>1.750775119337078E-3</v>
      </c>
      <c r="H471" s="24">
        <v>-2.3512261657820135E-2</v>
      </c>
      <c r="I471" s="24"/>
      <c r="N471" s="5">
        <v>448</v>
      </c>
      <c r="O471" s="23">
        <v>-5.5682005046052967E-2</v>
      </c>
    </row>
    <row r="472" spans="1:15">
      <c r="A472" s="20">
        <f>data!A464</f>
        <v>40995</v>
      </c>
      <c r="B472" s="21">
        <f>data!D464</f>
        <v>8456.9732937685458</v>
      </c>
      <c r="C472" s="21">
        <f>data!E464</f>
        <v>6581.632653061225</v>
      </c>
      <c r="D472" s="23">
        <f t="shared" si="29"/>
        <v>-2.0834086902842941E-2</v>
      </c>
      <c r="E472" s="23">
        <f t="shared" si="30"/>
        <v>-6.1823999083188141E-3</v>
      </c>
      <c r="F472" s="24">
        <f t="shared" ref="F472:F535" si="32">LN(B472)-$D$7*LN(C472)</f>
        <v>4.2800593250951939</v>
      </c>
      <c r="G472" s="24">
        <f t="shared" si="31"/>
        <v>-1.5734277450979661E-2</v>
      </c>
      <c r="H472" s="24">
        <v>-2.1522719032213072E-2</v>
      </c>
      <c r="I472" s="24"/>
      <c r="N472" s="5">
        <v>449</v>
      </c>
      <c r="O472" s="23">
        <v>-5.5682005046052967E-2</v>
      </c>
    </row>
    <row r="473" spans="1:15">
      <c r="A473" s="20">
        <f>data!A465</f>
        <v>40996</v>
      </c>
      <c r="B473" s="21">
        <f>data!D465</f>
        <v>8397.6261127596445</v>
      </c>
      <c r="C473" s="21">
        <f>data!E465</f>
        <v>6581.632653061225</v>
      </c>
      <c r="D473" s="23">
        <f t="shared" ref="D473:D536" si="33">LN(B473)-LN(B472)</f>
        <v>-7.0422826254130655E-3</v>
      </c>
      <c r="E473" s="23">
        <f t="shared" ref="E473:E536" si="34">LN(C473)-LN(C472)</f>
        <v>0</v>
      </c>
      <c r="F473" s="24">
        <f t="shared" si="32"/>
        <v>4.2730170424697809</v>
      </c>
      <c r="G473" s="24">
        <f t="shared" ref="G473:G536" si="35">F473-$D$9</f>
        <v>-2.2776560076392727E-2</v>
      </c>
      <c r="H473" s="24">
        <v>-1.9690192808310105E-2</v>
      </c>
      <c r="I473" s="24"/>
      <c r="N473" s="5">
        <v>450</v>
      </c>
      <c r="O473" s="23">
        <v>-5.5682005046052967E-2</v>
      </c>
    </row>
    <row r="474" spans="1:15">
      <c r="A474" s="20">
        <f>data!A466</f>
        <v>40997</v>
      </c>
      <c r="B474" s="21">
        <f>data!D466</f>
        <v>8456.9732937685458</v>
      </c>
      <c r="C474" s="21">
        <f>data!E466</f>
        <v>6469.3877551020405</v>
      </c>
      <c r="D474" s="23">
        <f t="shared" si="33"/>
        <v>7.0422826254130655E-3</v>
      </c>
      <c r="E474" s="23">
        <f t="shared" si="34"/>
        <v>-1.7201362358546746E-2</v>
      </c>
      <c r="F474" s="24">
        <f t="shared" si="32"/>
        <v>4.2893773818303265</v>
      </c>
      <c r="G474" s="24">
        <f t="shared" si="35"/>
        <v>-6.4162207158471318E-3</v>
      </c>
      <c r="H474" s="24">
        <v>-1.8069064988541515E-2</v>
      </c>
      <c r="I474" s="24"/>
      <c r="N474" s="5">
        <v>451</v>
      </c>
      <c r="O474" s="23">
        <v>-5.5682005046052967E-2</v>
      </c>
    </row>
    <row r="475" spans="1:15">
      <c r="A475" s="20">
        <f>data!A467</f>
        <v>40998</v>
      </c>
      <c r="B475" s="21">
        <f>data!D467</f>
        <v>8278.93175074184</v>
      </c>
      <c r="C475" s="21">
        <f>data!E467</f>
        <v>6418.3673469387759</v>
      </c>
      <c r="D475" s="23">
        <f t="shared" si="33"/>
        <v>-2.1277398447283602E-2</v>
      </c>
      <c r="E475" s="23">
        <f t="shared" si="34"/>
        <v>-7.9176977367847456E-3</v>
      </c>
      <c r="F475" s="24">
        <f t="shared" si="32"/>
        <v>4.2723890364932071</v>
      </c>
      <c r="G475" s="24">
        <f t="shared" si="35"/>
        <v>-2.340456605296648E-2</v>
      </c>
      <c r="H475" s="24">
        <v>-1.6688649610735146E-2</v>
      </c>
      <c r="I475" s="24"/>
      <c r="N475" s="5">
        <v>452</v>
      </c>
      <c r="O475" s="23">
        <v>-5.5682005046052967E-2</v>
      </c>
    </row>
    <row r="476" spans="1:15">
      <c r="A476" s="20">
        <f>data!A468</f>
        <v>41001</v>
      </c>
      <c r="B476" s="21">
        <f>data!D468</f>
        <v>8338.2789317507413</v>
      </c>
      <c r="C476" s="21">
        <f>data!E468</f>
        <v>6448.9795918367345</v>
      </c>
      <c r="D476" s="23">
        <f t="shared" si="33"/>
        <v>7.142887512380014E-3</v>
      </c>
      <c r="E476" s="23">
        <f t="shared" si="34"/>
        <v>4.7581374464176207E-3</v>
      </c>
      <c r="F476" s="24">
        <f t="shared" si="32"/>
        <v>4.2769544191687539</v>
      </c>
      <c r="G476" s="24">
        <f t="shared" si="35"/>
        <v>-1.8839183377419744E-2</v>
      </c>
      <c r="H476" s="24">
        <v>-1.5558631169910277E-2</v>
      </c>
      <c r="I476" s="24"/>
      <c r="N476" s="5">
        <v>453</v>
      </c>
      <c r="O476" s="23">
        <v>-5.5682005046052967E-2</v>
      </c>
    </row>
    <row r="477" spans="1:15">
      <c r="A477" s="20">
        <f>data!A469</f>
        <v>41002</v>
      </c>
      <c r="B477" s="21">
        <f>data!D469</f>
        <v>8456.9732937685458</v>
      </c>
      <c r="C477" s="21">
        <f>data!E469</f>
        <v>6377.5510204081629</v>
      </c>
      <c r="D477" s="23">
        <f t="shared" si="33"/>
        <v>1.4134510934903588E-2</v>
      </c>
      <c r="E477" s="23">
        <f t="shared" si="34"/>
        <v>-1.1137744410456563E-2</v>
      </c>
      <c r="F477" s="24">
        <f t="shared" si="32"/>
        <v>4.2971222972378884</v>
      </c>
      <c r="G477" s="24">
        <f t="shared" si="35"/>
        <v>1.3286946917148157E-3</v>
      </c>
      <c r="H477" s="24">
        <v>-1.4676307150094119E-2</v>
      </c>
      <c r="I477" s="24"/>
      <c r="N477" s="5">
        <v>454</v>
      </c>
      <c r="O477" s="23">
        <v>-5.5682005046052967E-2</v>
      </c>
    </row>
    <row r="478" spans="1:15">
      <c r="A478" s="20">
        <f>data!A470</f>
        <v>41003</v>
      </c>
      <c r="B478" s="21">
        <f>data!D470</f>
        <v>8189.9109792284862</v>
      </c>
      <c r="C478" s="21">
        <f>data!E470</f>
        <v>6265.3061224489793</v>
      </c>
      <c r="D478" s="23">
        <f t="shared" si="33"/>
        <v>-3.2088314551499408E-2</v>
      </c>
      <c r="E478" s="23">
        <f t="shared" si="34"/>
        <v>-1.7756721589259783E-2</v>
      </c>
      <c r="F478" s="24">
        <f t="shared" si="32"/>
        <v>4.2746528800591586</v>
      </c>
      <c r="G478" s="24">
        <f t="shared" si="35"/>
        <v>-2.114072248701504E-2</v>
      </c>
      <c r="H478" s="24">
        <v>-1.4033292528404864E-2</v>
      </c>
      <c r="I478" s="24"/>
      <c r="N478" s="5">
        <v>455</v>
      </c>
      <c r="O478" s="23">
        <v>-5.5682005046052967E-2</v>
      </c>
    </row>
    <row r="479" spans="1:15">
      <c r="A479" s="20">
        <f>data!A471</f>
        <v>41004</v>
      </c>
      <c r="B479" s="21">
        <f>data!D471</f>
        <v>8219.5845697329369</v>
      </c>
      <c r="C479" s="21">
        <f>data!E471</f>
        <v>6255.1020408163258</v>
      </c>
      <c r="D479" s="23">
        <f t="shared" si="33"/>
        <v>3.6166404701880595E-3</v>
      </c>
      <c r="E479" s="23">
        <f t="shared" si="34"/>
        <v>-1.6299922109297427E-3</v>
      </c>
      <c r="F479" s="24">
        <f t="shared" si="32"/>
        <v>4.2791524947718909</v>
      </c>
      <c r="G479" s="24">
        <f t="shared" si="35"/>
        <v>-1.6641107774282737E-2</v>
      </c>
      <c r="H479" s="24">
        <v>-1.3619916700733441E-2</v>
      </c>
      <c r="I479" s="24"/>
      <c r="N479" s="5">
        <v>456</v>
      </c>
      <c r="O479" s="23">
        <v>-5.5682005046052967E-2</v>
      </c>
    </row>
    <row r="480" spans="1:15">
      <c r="A480" s="20">
        <f>data!A472</f>
        <v>41005</v>
      </c>
      <c r="B480" s="21">
        <f>data!D472</f>
        <v>8278.93175074184</v>
      </c>
      <c r="C480" s="21">
        <f>data!E472</f>
        <v>6244.8979591836742</v>
      </c>
      <c r="D480" s="23">
        <f t="shared" si="33"/>
        <v>7.1942756340277469E-3</v>
      </c>
      <c r="E480" s="23">
        <f t="shared" si="34"/>
        <v>-1.6326534238864099E-3</v>
      </c>
      <c r="F480" s="24">
        <f t="shared" si="32"/>
        <v>4.2872311862397039</v>
      </c>
      <c r="G480" s="24">
        <f t="shared" si="35"/>
        <v>-8.5624163064697001E-3</v>
      </c>
      <c r="H480" s="24">
        <v>-1.3426559270033304E-2</v>
      </c>
      <c r="I480" s="24"/>
      <c r="N480" s="5">
        <v>457</v>
      </c>
      <c r="O480" s="23">
        <v>-5.5682005046052967E-2</v>
      </c>
    </row>
    <row r="481" spans="1:15">
      <c r="A481" s="20">
        <f>data!A473</f>
        <v>41008</v>
      </c>
      <c r="B481" s="21">
        <f>data!D473</f>
        <v>8308.6053412462916</v>
      </c>
      <c r="C481" s="21">
        <f>data!E473</f>
        <v>6234.6938775510207</v>
      </c>
      <c r="D481" s="23">
        <f t="shared" si="33"/>
        <v>3.5778213478838694E-3</v>
      </c>
      <c r="E481" s="23">
        <f t="shared" si="34"/>
        <v>-1.6353233407304657E-3</v>
      </c>
      <c r="F481" s="24">
        <f t="shared" si="32"/>
        <v>4.2916948697275501</v>
      </c>
      <c r="G481" s="24">
        <f t="shared" si="35"/>
        <v>-4.0987328186234961E-3</v>
      </c>
      <c r="H481" s="24">
        <v>-1.3442274750397101E-2</v>
      </c>
      <c r="I481" s="24"/>
      <c r="N481" s="5">
        <v>458</v>
      </c>
      <c r="O481" s="23">
        <v>-5.5682005046052967E-2</v>
      </c>
    </row>
    <row r="482" spans="1:15">
      <c r="A482" s="20">
        <f>data!A474</f>
        <v>41009</v>
      </c>
      <c r="B482" s="21">
        <f>data!D474</f>
        <v>8308.6053412462916</v>
      </c>
      <c r="C482" s="21">
        <f>data!E474</f>
        <v>6316.3265306122448</v>
      </c>
      <c r="D482" s="23">
        <f t="shared" si="33"/>
        <v>0</v>
      </c>
      <c r="E482" s="23">
        <f t="shared" si="34"/>
        <v>1.3008313513001468E-2</v>
      </c>
      <c r="F482" s="24">
        <f t="shared" si="32"/>
        <v>4.2846482067472591</v>
      </c>
      <c r="G482" s="24">
        <f t="shared" si="35"/>
        <v>-1.1145395798914493E-2</v>
      </c>
      <c r="H482" s="24">
        <v>-1.3651908522511988E-2</v>
      </c>
      <c r="I482" s="24"/>
      <c r="N482" s="5">
        <v>459</v>
      </c>
      <c r="O482" s="23">
        <v>-5.5682005046052967E-2</v>
      </c>
    </row>
    <row r="483" spans="1:15">
      <c r="A483" s="20">
        <f>data!A475</f>
        <v>41011</v>
      </c>
      <c r="B483" s="21">
        <f>data!D475</f>
        <v>8308.6053412462916</v>
      </c>
      <c r="C483" s="21">
        <f>data!E475</f>
        <v>6306.1224489795923</v>
      </c>
      <c r="D483" s="23">
        <f t="shared" si="33"/>
        <v>0</v>
      </c>
      <c r="E483" s="23">
        <f t="shared" si="34"/>
        <v>-1.616815226904933E-3</v>
      </c>
      <c r="F483" s="24">
        <f t="shared" si="32"/>
        <v>4.2855240429572348</v>
      </c>
      <c r="G483" s="24">
        <f t="shared" si="35"/>
        <v>-1.0269559588938826E-2</v>
      </c>
      <c r="H483" s="24">
        <v>-1.4033280495011253E-2</v>
      </c>
      <c r="I483" s="24"/>
      <c r="N483" s="5">
        <v>460</v>
      </c>
      <c r="O483" s="23">
        <v>-5.5682005046052967E-2</v>
      </c>
    </row>
    <row r="484" spans="1:15">
      <c r="A484" s="20">
        <f>data!A476</f>
        <v>41012</v>
      </c>
      <c r="B484" s="21">
        <f>data!D476</f>
        <v>8338.2789317507413</v>
      </c>
      <c r="C484" s="21">
        <f>data!E476</f>
        <v>6295.9183673469388</v>
      </c>
      <c r="D484" s="23">
        <f t="shared" si="33"/>
        <v>3.5650661644961446E-3</v>
      </c>
      <c r="E484" s="23">
        <f t="shared" si="34"/>
        <v>-1.6194335523032066E-3</v>
      </c>
      <c r="F484" s="24">
        <f t="shared" si="32"/>
        <v>4.2899663636905609</v>
      </c>
      <c r="G484" s="24">
        <f t="shared" si="35"/>
        <v>-5.8272388556126486E-3</v>
      </c>
      <c r="H484" s="24">
        <v>-1.4555844261452336E-2</v>
      </c>
      <c r="I484" s="24"/>
      <c r="N484" s="5">
        <v>461</v>
      </c>
      <c r="O484" s="23">
        <v>-5.5682005046052967E-2</v>
      </c>
    </row>
    <row r="485" spans="1:15">
      <c r="A485" s="20">
        <f>data!A477</f>
        <v>41015</v>
      </c>
      <c r="B485" s="21">
        <f>data!D477</f>
        <v>8249.2581602373884</v>
      </c>
      <c r="C485" s="21">
        <f>data!E477</f>
        <v>6244.8979591836742</v>
      </c>
      <c r="D485" s="23">
        <f t="shared" si="33"/>
        <v>-1.0733555643108517E-2</v>
      </c>
      <c r="E485" s="23">
        <f t="shared" si="34"/>
        <v>-8.1367413930628629E-3</v>
      </c>
      <c r="F485" s="24">
        <f t="shared" si="32"/>
        <v>4.2836405181089754</v>
      </c>
      <c r="G485" s="24">
        <f t="shared" si="35"/>
        <v>-1.2153084437198203E-2</v>
      </c>
      <c r="H485" s="24">
        <v>-1.5181618707564929E-2</v>
      </c>
      <c r="I485" s="24"/>
      <c r="N485" s="5">
        <v>462</v>
      </c>
      <c r="O485" s="23">
        <v>-5.5682005046052967E-2</v>
      </c>
    </row>
    <row r="486" spans="1:15">
      <c r="A486" s="20">
        <f>data!A478</f>
        <v>41016</v>
      </c>
      <c r="B486" s="21">
        <f>data!D478</f>
        <v>8130.563798219584</v>
      </c>
      <c r="C486" s="21">
        <f>data!E478</f>
        <v>6193.8775510204077</v>
      </c>
      <c r="D486" s="23">
        <f t="shared" si="33"/>
        <v>-1.4493007302567307E-2</v>
      </c>
      <c r="E486" s="23">
        <f t="shared" si="34"/>
        <v>-8.2034914528268388E-3</v>
      </c>
      <c r="F486" s="24">
        <f t="shared" si="32"/>
        <v>4.2735913796808775</v>
      </c>
      <c r="G486" s="24">
        <f t="shared" si="35"/>
        <v>-2.2202222865296051E-2</v>
      </c>
      <c r="H486" s="24">
        <v>-1.5868363642533061E-2</v>
      </c>
      <c r="I486" s="24"/>
      <c r="N486" s="5">
        <v>463</v>
      </c>
      <c r="O486" s="23">
        <v>-5.5682005046052967E-2</v>
      </c>
    </row>
    <row r="487" spans="1:15">
      <c r="A487" s="20">
        <f>data!A479</f>
        <v>41017</v>
      </c>
      <c r="B487" s="21">
        <f>data!D479</f>
        <v>8130.563798219584</v>
      </c>
      <c r="C487" s="21">
        <f>data!E479</f>
        <v>6183.6734693877552</v>
      </c>
      <c r="D487" s="23">
        <f t="shared" si="33"/>
        <v>0</v>
      </c>
      <c r="E487" s="23">
        <f t="shared" si="34"/>
        <v>-1.6488049901841606E-3</v>
      </c>
      <c r="F487" s="24">
        <f t="shared" si="32"/>
        <v>4.2744845448920668</v>
      </c>
      <c r="G487" s="24">
        <f t="shared" si="35"/>
        <v>-2.1309057654106844E-2</v>
      </c>
      <c r="H487" s="24">
        <v>-1.6574215313051019E-2</v>
      </c>
      <c r="I487" s="24"/>
      <c r="N487" s="5">
        <v>464</v>
      </c>
      <c r="O487" s="23">
        <v>-5.5682005046052967E-2</v>
      </c>
    </row>
    <row r="488" spans="1:15">
      <c r="A488" s="20">
        <f>data!A480</f>
        <v>41018</v>
      </c>
      <c r="B488" s="21">
        <f>data!D480</f>
        <v>8071.2166172106827</v>
      </c>
      <c r="C488" s="21">
        <f>data!E480</f>
        <v>6081.6326530612241</v>
      </c>
      <c r="D488" s="23">
        <f t="shared" si="33"/>
        <v>-7.3260400920727164E-3</v>
      </c>
      <c r="E488" s="23">
        <f t="shared" si="34"/>
        <v>-1.6639319003964204E-2</v>
      </c>
      <c r="F488" s="24">
        <f t="shared" si="32"/>
        <v>4.276172100076991</v>
      </c>
      <c r="G488" s="24">
        <f t="shared" si="35"/>
        <v>-1.9621502469182595E-2</v>
      </c>
      <c r="H488" s="24">
        <v>-1.7262564017320507E-2</v>
      </c>
      <c r="I488" s="24"/>
      <c r="N488" s="5">
        <v>465</v>
      </c>
      <c r="O488" s="23">
        <v>-5.5682005046052967E-2</v>
      </c>
    </row>
    <row r="489" spans="1:15">
      <c r="A489" s="20">
        <f>data!A481</f>
        <v>41019</v>
      </c>
      <c r="B489" s="21">
        <f>data!D481</f>
        <v>8011.8694362017804</v>
      </c>
      <c r="C489" s="21">
        <f>data!E481</f>
        <v>6081.6326530612241</v>
      </c>
      <c r="D489" s="23">
        <f t="shared" si="33"/>
        <v>-7.3801072976227289E-3</v>
      </c>
      <c r="E489" s="23">
        <f t="shared" si="34"/>
        <v>0</v>
      </c>
      <c r="F489" s="24">
        <f t="shared" si="32"/>
        <v>4.2687919927793683</v>
      </c>
      <c r="G489" s="24">
        <f t="shared" si="35"/>
        <v>-2.7001609766805323E-2</v>
      </c>
      <c r="H489" s="24">
        <v>-1.7905981320313707E-2</v>
      </c>
      <c r="I489" s="24"/>
      <c r="N489" s="5">
        <v>466</v>
      </c>
      <c r="O489" s="23">
        <v>-5.5682005046052967E-2</v>
      </c>
    </row>
    <row r="490" spans="1:15">
      <c r="A490" s="20">
        <f>data!A482</f>
        <v>41022</v>
      </c>
      <c r="B490" s="21">
        <f>data!D482</f>
        <v>8071.2166172106827</v>
      </c>
      <c r="C490" s="21">
        <f>data!E482</f>
        <v>6091.8367346938776</v>
      </c>
      <c r="D490" s="23">
        <f t="shared" si="33"/>
        <v>7.3801072976227289E-3</v>
      </c>
      <c r="E490" s="23">
        <f t="shared" si="34"/>
        <v>1.6764463272522789E-3</v>
      </c>
      <c r="F490" s="24">
        <f t="shared" si="32"/>
        <v>4.2752639614269743</v>
      </c>
      <c r="G490" s="24">
        <f t="shared" si="35"/>
        <v>-2.0529641119199304E-2</v>
      </c>
      <c r="H490" s="24">
        <v>-1.8488459137142019E-2</v>
      </c>
      <c r="I490" s="24"/>
      <c r="N490" s="5">
        <v>467</v>
      </c>
      <c r="O490" s="23">
        <v>-5.5682005046052967E-2</v>
      </c>
    </row>
    <row r="491" spans="1:15">
      <c r="A491" s="20">
        <f>data!A483</f>
        <v>41023</v>
      </c>
      <c r="B491" s="21">
        <f>data!D483</f>
        <v>8100.8902077151333</v>
      </c>
      <c r="C491" s="21">
        <f>data!E483</f>
        <v>6081.6326530612241</v>
      </c>
      <c r="D491" s="23">
        <f t="shared" si="33"/>
        <v>3.6697288889619983E-3</v>
      </c>
      <c r="E491" s="23">
        <f t="shared" si="34"/>
        <v>-1.6764463272522789E-3</v>
      </c>
      <c r="F491" s="24">
        <f t="shared" si="32"/>
        <v>4.279841828965953</v>
      </c>
      <c r="G491" s="24">
        <f t="shared" si="35"/>
        <v>-1.5951773580220596E-2</v>
      </c>
      <c r="H491" s="24">
        <v>-1.9005917271754255E-2</v>
      </c>
      <c r="I491" s="24"/>
      <c r="N491" s="5">
        <v>468</v>
      </c>
      <c r="O491" s="23">
        <v>-5.5682005046052967E-2</v>
      </c>
    </row>
    <row r="492" spans="1:15">
      <c r="A492" s="20">
        <f>data!A484</f>
        <v>41024</v>
      </c>
      <c r="B492" s="21">
        <f>data!D484</f>
        <v>8160.2373887240356</v>
      </c>
      <c r="C492" s="21">
        <f>data!E484</f>
        <v>6081.6326530612241</v>
      </c>
      <c r="D492" s="23">
        <f t="shared" si="33"/>
        <v>7.2993024816110363E-3</v>
      </c>
      <c r="E492" s="23">
        <f t="shared" si="34"/>
        <v>0</v>
      </c>
      <c r="F492" s="24">
        <f t="shared" si="32"/>
        <v>4.287141131447564</v>
      </c>
      <c r="G492" s="24">
        <f t="shared" si="35"/>
        <v>-8.6524710986095599E-3</v>
      </c>
      <c r="H492" s="24">
        <v>-1.9465586983899344E-2</v>
      </c>
      <c r="I492" s="24"/>
      <c r="N492" s="5">
        <v>469</v>
      </c>
      <c r="O492" s="23">
        <v>-5.5682005046052967E-2</v>
      </c>
    </row>
    <row r="493" spans="1:15">
      <c r="A493" s="20">
        <f>data!A485</f>
        <v>41025</v>
      </c>
      <c r="B493" s="21">
        <f>data!D485</f>
        <v>7982.1958456973298</v>
      </c>
      <c r="C493" s="21">
        <f>data!E485</f>
        <v>6051.0204081632655</v>
      </c>
      <c r="D493" s="23">
        <f t="shared" si="33"/>
        <v>-2.2059718064731726E-2</v>
      </c>
      <c r="E493" s="23">
        <f t="shared" si="34"/>
        <v>-5.0462680676250926E-3</v>
      </c>
      <c r="F493" s="24">
        <f t="shared" si="32"/>
        <v>4.2678149998961965</v>
      </c>
      <c r="G493" s="24">
        <f t="shared" si="35"/>
        <v>-2.7978602649977091E-2</v>
      </c>
      <c r="H493" s="24">
        <v>-1.9885218348426319E-2</v>
      </c>
      <c r="I493" s="24"/>
      <c r="N493" s="5">
        <v>470</v>
      </c>
      <c r="O493" s="23">
        <v>-5.5682005046052967E-2</v>
      </c>
    </row>
    <row r="494" spans="1:15">
      <c r="A494" s="20">
        <f>data!A486</f>
        <v>41026</v>
      </c>
      <c r="B494" s="21">
        <f>data!D486</f>
        <v>8130.563798219584</v>
      </c>
      <c r="C494" s="21">
        <f>data!E486</f>
        <v>6122.4489795918371</v>
      </c>
      <c r="D494" s="23">
        <f t="shared" si="33"/>
        <v>1.8416726786231408E-2</v>
      </c>
      <c r="E494" s="23">
        <f t="shared" si="34"/>
        <v>1.1735256218420531E-2</v>
      </c>
      <c r="F494" s="24">
        <f t="shared" si="32"/>
        <v>4.2798746846664955</v>
      </c>
      <c r="G494" s="24">
        <f t="shared" si="35"/>
        <v>-1.5918917879678141E-2</v>
      </c>
      <c r="H494" s="24">
        <v>-2.0292944097139318E-2</v>
      </c>
      <c r="I494" s="24"/>
      <c r="N494" s="5">
        <v>471</v>
      </c>
      <c r="O494" s="23">
        <v>-5.5682005046052967E-2</v>
      </c>
    </row>
    <row r="495" spans="1:15">
      <c r="A495" s="20">
        <f>data!A487</f>
        <v>41029</v>
      </c>
      <c r="B495" s="21">
        <f>data!D487</f>
        <v>8011.8694362017804</v>
      </c>
      <c r="C495" s="21">
        <f>data!E487</f>
        <v>6000</v>
      </c>
      <c r="D495" s="23">
        <f t="shared" si="33"/>
        <v>-1.4706147389695445E-2</v>
      </c>
      <c r="E495" s="23">
        <f t="shared" si="34"/>
        <v>-2.0202707317519497E-2</v>
      </c>
      <c r="F495" s="24">
        <f t="shared" si="32"/>
        <v>4.2761124363159597</v>
      </c>
      <c r="G495" s="24">
        <f t="shared" si="35"/>
        <v>-1.9681166230213876E-2</v>
      </c>
      <c r="H495" s="24">
        <v>-2.0728102205979548E-2</v>
      </c>
      <c r="I495" s="24"/>
      <c r="N495" s="5">
        <v>472</v>
      </c>
      <c r="O495" s="23">
        <v>-5.5682005046052967E-2</v>
      </c>
    </row>
    <row r="496" spans="1:15">
      <c r="A496" s="20">
        <f>data!A488</f>
        <v>41031</v>
      </c>
      <c r="B496" s="21">
        <f>data!D488</f>
        <v>7952.5222551928791</v>
      </c>
      <c r="C496" s="21">
        <f>data!E488</f>
        <v>5979.5918367346931</v>
      </c>
      <c r="D496" s="23">
        <f t="shared" si="33"/>
        <v>-7.4349784875185065E-3</v>
      </c>
      <c r="E496" s="23">
        <f t="shared" si="34"/>
        <v>-3.4071583216128687E-3</v>
      </c>
      <c r="F496" s="24">
        <f t="shared" si="32"/>
        <v>4.2705231310887681</v>
      </c>
      <c r="G496" s="24">
        <f t="shared" si="35"/>
        <v>-2.5270471457405463E-2</v>
      </c>
      <c r="H496" s="24">
        <v>-2.1242585508641516E-2</v>
      </c>
      <c r="I496" s="24"/>
      <c r="N496" s="5">
        <v>473</v>
      </c>
      <c r="O496" s="23">
        <v>-5.5682005046052967E-2</v>
      </c>
    </row>
    <row r="497" spans="1:15">
      <c r="A497" s="20">
        <f>data!A489</f>
        <v>41032</v>
      </c>
      <c r="B497" s="21">
        <f>data!D489</f>
        <v>7863.5014836795244</v>
      </c>
      <c r="C497" s="21">
        <f>data!E489</f>
        <v>5918.367346938775</v>
      </c>
      <c r="D497" s="23">
        <f t="shared" si="33"/>
        <v>-1.1257154524635382E-2</v>
      </c>
      <c r="E497" s="23">
        <f t="shared" si="34"/>
        <v>-1.0291686036548953E-2</v>
      </c>
      <c r="F497" s="24">
        <f t="shared" si="32"/>
        <v>4.2648410300040771</v>
      </c>
      <c r="G497" s="24">
        <f t="shared" si="35"/>
        <v>-3.095257254209649E-2</v>
      </c>
      <c r="H497" s="24">
        <v>-2.1901650267041186E-2</v>
      </c>
      <c r="I497" s="24"/>
      <c r="N497" s="5">
        <v>474</v>
      </c>
      <c r="O497" s="23">
        <v>-5.5682005046052967E-2</v>
      </c>
    </row>
    <row r="498" spans="1:15">
      <c r="A498" s="20">
        <f>data!A490</f>
        <v>41033</v>
      </c>
      <c r="B498" s="21">
        <f>data!D490</f>
        <v>7922.8486646884276</v>
      </c>
      <c r="C498" s="21">
        <f>data!E490</f>
        <v>5877.5510204081638</v>
      </c>
      <c r="D498" s="23">
        <f t="shared" si="33"/>
        <v>7.518832414028509E-3</v>
      </c>
      <c r="E498" s="23">
        <f t="shared" si="34"/>
        <v>-6.9204428445726052E-3</v>
      </c>
      <c r="F498" s="24">
        <f t="shared" si="32"/>
        <v>4.2761086979878611</v>
      </c>
      <c r="G498" s="24">
        <f t="shared" si="35"/>
        <v>-1.968490455831251E-2</v>
      </c>
      <c r="H498" s="24">
        <v>-2.2782849347252353E-2</v>
      </c>
      <c r="I498" s="24"/>
      <c r="N498" s="5">
        <v>475</v>
      </c>
      <c r="O498" s="23">
        <v>-5.5682005046052967E-2</v>
      </c>
    </row>
    <row r="499" spans="1:15">
      <c r="A499" s="20">
        <f>data!A491</f>
        <v>41036</v>
      </c>
      <c r="B499" s="21">
        <f>data!D491</f>
        <v>8189.9109792284862</v>
      </c>
      <c r="C499" s="21">
        <f>data!E491</f>
        <v>6224.4897959183672</v>
      </c>
      <c r="D499" s="23">
        <f t="shared" si="33"/>
        <v>3.3152207316900828E-2</v>
      </c>
      <c r="E499" s="23">
        <f t="shared" si="34"/>
        <v>5.7351296471464863E-2</v>
      </c>
      <c r="F499" s="24">
        <f t="shared" si="32"/>
        <v>4.2781934454596984</v>
      </c>
      <c r="G499" s="24">
        <f t="shared" si="35"/>
        <v>-1.7600157086475221E-2</v>
      </c>
      <c r="H499" s="24">
        <v>-2.3971998344046275E-2</v>
      </c>
      <c r="I499" s="24"/>
      <c r="N499" s="5">
        <v>476</v>
      </c>
      <c r="O499" s="23">
        <v>-5.5682005046052967E-2</v>
      </c>
    </row>
    <row r="500" spans="1:15">
      <c r="A500" s="20">
        <f>data!A492</f>
        <v>41037</v>
      </c>
      <c r="B500" s="21">
        <f>data!D492</f>
        <v>8189.9109792284862</v>
      </c>
      <c r="C500" s="21">
        <f>data!E492</f>
        <v>6224.4897959183672</v>
      </c>
      <c r="D500" s="23">
        <f t="shared" si="33"/>
        <v>0</v>
      </c>
      <c r="E500" s="23">
        <f t="shared" si="34"/>
        <v>0</v>
      </c>
      <c r="F500" s="24">
        <f t="shared" si="32"/>
        <v>4.2781934454596984</v>
      </c>
      <c r="G500" s="24">
        <f t="shared" si="35"/>
        <v>-1.7600157086475221E-2</v>
      </c>
      <c r="H500" s="24">
        <v>-2.5555789776584188E-2</v>
      </c>
      <c r="I500" s="24"/>
      <c r="N500" s="5">
        <v>477</v>
      </c>
      <c r="O500" s="23">
        <v>-5.5682005046052967E-2</v>
      </c>
    </row>
    <row r="501" spans="1:15">
      <c r="A501" s="20">
        <f>data!A493</f>
        <v>41038</v>
      </c>
      <c r="B501" s="21">
        <f>data!D493</f>
        <v>8219.5845697329369</v>
      </c>
      <c r="C501" s="21">
        <f>data!E493</f>
        <v>6234.6938775510207</v>
      </c>
      <c r="D501" s="23">
        <f t="shared" si="33"/>
        <v>3.6166404701880595E-3</v>
      </c>
      <c r="E501" s="23">
        <f t="shared" si="34"/>
        <v>1.6380020042383592E-3</v>
      </c>
      <c r="F501" s="24">
        <f t="shared" si="32"/>
        <v>4.2809227727456385</v>
      </c>
      <c r="G501" s="24">
        <f t="shared" si="35"/>
        <v>-1.4870829800535112E-2</v>
      </c>
      <c r="H501" s="24">
        <v>-2.761163281121588E-2</v>
      </c>
      <c r="I501" s="24"/>
      <c r="N501" s="5">
        <v>478</v>
      </c>
      <c r="O501" s="23">
        <v>-5.5682005046052967E-2</v>
      </c>
    </row>
    <row r="502" spans="1:15">
      <c r="A502" s="20">
        <f>data!A494</f>
        <v>41039</v>
      </c>
      <c r="B502" s="21">
        <f>data!D494</f>
        <v>8130.563798219584</v>
      </c>
      <c r="C502" s="21">
        <f>data!E494</f>
        <v>6132.6530612244896</v>
      </c>
      <c r="D502" s="23">
        <f t="shared" si="33"/>
        <v>-1.0889399799268062E-2</v>
      </c>
      <c r="E502" s="23">
        <f t="shared" si="34"/>
        <v>-1.6502024636388057E-2</v>
      </c>
      <c r="F502" s="24">
        <f t="shared" si="32"/>
        <v>4.2789725952359365</v>
      </c>
      <c r="G502" s="24">
        <f t="shared" si="35"/>
        <v>-1.6821007310237057E-2</v>
      </c>
      <c r="H502" s="24">
        <v>-3.0196218673391693E-2</v>
      </c>
      <c r="I502" s="24"/>
      <c r="N502" s="5">
        <v>479</v>
      </c>
      <c r="O502" s="23">
        <v>-5.5682005046052967E-2</v>
      </c>
    </row>
    <row r="503" spans="1:15">
      <c r="A503" s="20">
        <f>data!A495</f>
        <v>41040</v>
      </c>
      <c r="B503" s="21">
        <f>data!D495</f>
        <v>8011.8694362017804</v>
      </c>
      <c r="C503" s="21">
        <f>data!E495</f>
        <v>6051.0204081632655</v>
      </c>
      <c r="D503" s="23">
        <f t="shared" si="33"/>
        <v>-1.4706147389695445E-2</v>
      </c>
      <c r="E503" s="23">
        <f t="shared" si="34"/>
        <v>-1.3400535537481773E-2</v>
      </c>
      <c r="F503" s="24">
        <f t="shared" si="32"/>
        <v>4.2715255792927325</v>
      </c>
      <c r="G503" s="24">
        <f t="shared" si="35"/>
        <v>-2.4268023253441129E-2</v>
      </c>
      <c r="H503" s="24">
        <v>-3.3334913350184375E-2</v>
      </c>
      <c r="I503" s="24"/>
      <c r="N503" s="5">
        <v>480</v>
      </c>
      <c r="O503" s="23">
        <v>-5.5682005046052967E-2</v>
      </c>
    </row>
    <row r="504" spans="1:15">
      <c r="A504" s="20">
        <f>data!A496</f>
        <v>41043</v>
      </c>
      <c r="B504" s="21">
        <f>data!D496</f>
        <v>8071.2166172106827</v>
      </c>
      <c r="C504" s="21">
        <f>data!E496</f>
        <v>6122.4489795918371</v>
      </c>
      <c r="D504" s="23">
        <f t="shared" si="33"/>
        <v>7.3801072976227289E-3</v>
      </c>
      <c r="E504" s="23">
        <f t="shared" si="34"/>
        <v>1.1735256218420531E-2</v>
      </c>
      <c r="F504" s="24">
        <f t="shared" si="32"/>
        <v>4.2725486445744227</v>
      </c>
      <c r="G504" s="24">
        <f t="shared" si="35"/>
        <v>-2.3244957971750857E-2</v>
      </c>
      <c r="H504" s="24">
        <v>-3.7014177613304132E-2</v>
      </c>
      <c r="I504" s="24"/>
      <c r="N504" s="5">
        <v>481</v>
      </c>
      <c r="O504" s="23">
        <v>-5.5682005046052967E-2</v>
      </c>
    </row>
    <row r="505" spans="1:15">
      <c r="A505" s="20">
        <f>data!A497</f>
        <v>41044</v>
      </c>
      <c r="B505" s="21">
        <f>data!D497</f>
        <v>8100.8902077151333</v>
      </c>
      <c r="C505" s="21">
        <f>data!E497</f>
        <v>6173.4693877551017</v>
      </c>
      <c r="D505" s="23">
        <f t="shared" si="33"/>
        <v>3.6697288889619983E-3</v>
      </c>
      <c r="E505" s="23">
        <f t="shared" si="34"/>
        <v>8.2988028146964155E-3</v>
      </c>
      <c r="F505" s="24">
        <f t="shared" si="32"/>
        <v>4.2717228739878683</v>
      </c>
      <c r="G505" s="24">
        <f t="shared" si="35"/>
        <v>-2.4070728558305277E-2</v>
      </c>
      <c r="H505" s="24">
        <v>-4.1178774622772037E-2</v>
      </c>
      <c r="I505" s="24"/>
      <c r="N505" s="5">
        <v>482</v>
      </c>
      <c r="O505" s="23">
        <v>-5.5682005046052967E-2</v>
      </c>
    </row>
    <row r="506" spans="1:15">
      <c r="A506" s="20">
        <f>data!A498</f>
        <v>41045</v>
      </c>
      <c r="B506" s="21">
        <f>data!D498</f>
        <v>7893.1750741839769</v>
      </c>
      <c r="C506" s="21">
        <f>data!E498</f>
        <v>6071.4285714285706</v>
      </c>
      <c r="D506" s="23">
        <f t="shared" si="33"/>
        <v>-2.5975486403261527E-2</v>
      </c>
      <c r="E506" s="23">
        <f t="shared" si="34"/>
        <v>-1.6667052485212608E-2</v>
      </c>
      <c r="F506" s="24">
        <f t="shared" si="32"/>
        <v>4.2547760062153559</v>
      </c>
      <c r="G506" s="24">
        <f t="shared" si="35"/>
        <v>-4.1017596330817696E-2</v>
      </c>
      <c r="H506" s="24">
        <v>-4.5734657614292393E-2</v>
      </c>
      <c r="I506" s="24"/>
      <c r="N506" s="5">
        <v>483</v>
      </c>
      <c r="O506" s="23">
        <v>-5.5682005046052967E-2</v>
      </c>
    </row>
    <row r="507" spans="1:15">
      <c r="A507" s="20">
        <f>data!A499</f>
        <v>41046</v>
      </c>
      <c r="B507" s="21">
        <f>data!D499</f>
        <v>7804.1543026706231</v>
      </c>
      <c r="C507" s="21">
        <f>data!E499</f>
        <v>6030.6122448979595</v>
      </c>
      <c r="D507" s="23">
        <f t="shared" si="33"/>
        <v>-1.1342276603933499E-2</v>
      </c>
      <c r="E507" s="23">
        <f t="shared" si="34"/>
        <v>-6.7453881395316273E-3</v>
      </c>
      <c r="F507" s="24">
        <f t="shared" si="32"/>
        <v>4.2470877372460807</v>
      </c>
      <c r="G507" s="24">
        <f t="shared" si="35"/>
        <v>-4.870586530009291E-2</v>
      </c>
      <c r="H507" s="24">
        <v>-5.0557348753979749E-2</v>
      </c>
      <c r="I507" s="24"/>
      <c r="N507" s="5">
        <v>484</v>
      </c>
      <c r="O507" s="23">
        <v>-5.5682005046052967E-2</v>
      </c>
    </row>
    <row r="508" spans="1:15">
      <c r="A508" s="20">
        <f>data!A500</f>
        <v>41047</v>
      </c>
      <c r="B508" s="21">
        <f>data!D500</f>
        <v>7626.1127596439173</v>
      </c>
      <c r="C508" s="21">
        <f>data!E500</f>
        <v>5938.7755102040819</v>
      </c>
      <c r="D508" s="23">
        <f t="shared" si="33"/>
        <v>-2.3077947282544642E-2</v>
      </c>
      <c r="E508" s="23">
        <f t="shared" si="34"/>
        <v>-1.5345569674659387E-2</v>
      </c>
      <c r="F508" s="24">
        <f t="shared" si="32"/>
        <v>4.2323225553062391</v>
      </c>
      <c r="G508" s="24">
        <f t="shared" si="35"/>
        <v>-6.3471047239934464E-2</v>
      </c>
      <c r="H508" s="24">
        <v>-5.5504579369571552E-2</v>
      </c>
      <c r="I508" s="24"/>
      <c r="N508" s="5">
        <v>485</v>
      </c>
      <c r="O508" s="23">
        <v>-5.5682005046052967E-2</v>
      </c>
    </row>
    <row r="509" spans="1:15">
      <c r="A509" s="20">
        <f>data!A501</f>
        <v>41050</v>
      </c>
      <c r="B509" s="21">
        <f>data!D501</f>
        <v>7477.7448071216613</v>
      </c>
      <c r="C509" s="21">
        <f>data!E501</f>
        <v>5857.1428571428578</v>
      </c>
      <c r="D509" s="23">
        <f t="shared" si="33"/>
        <v>-1.9646997383796716E-2</v>
      </c>
      <c r="E509" s="23">
        <f t="shared" si="34"/>
        <v>-1.3841051411871419E-2</v>
      </c>
      <c r="F509" s="24">
        <f t="shared" si="32"/>
        <v>4.2201733188347132</v>
      </c>
      <c r="G509" s="24">
        <f t="shared" si="35"/>
        <v>-7.5620283711460345E-2</v>
      </c>
      <c r="H509" s="24">
        <v>-6.0431188439884487E-2</v>
      </c>
      <c r="I509" s="24"/>
      <c r="N509" s="5">
        <v>486</v>
      </c>
      <c r="O509" s="23">
        <v>-5.5682005046052967E-2</v>
      </c>
    </row>
    <row r="510" spans="1:15">
      <c r="A510" s="20">
        <f>data!A502</f>
        <v>41051</v>
      </c>
      <c r="B510" s="21">
        <f>data!D502</f>
        <v>7626.1127596439173</v>
      </c>
      <c r="C510" s="21">
        <f>data!E502</f>
        <v>5887.7551020408155</v>
      </c>
      <c r="D510" s="23">
        <f t="shared" si="33"/>
        <v>1.9646997383796716E-2</v>
      </c>
      <c r="E510" s="23">
        <f t="shared" si="34"/>
        <v>5.2128701885330031E-3</v>
      </c>
      <c r="F510" s="24">
        <f t="shared" si="32"/>
        <v>4.2369964805735671</v>
      </c>
      <c r="G510" s="24">
        <f t="shared" si="35"/>
        <v>-5.8797121972606448E-2</v>
      </c>
      <c r="H510" s="24">
        <v>-6.5203918319382909E-2</v>
      </c>
      <c r="I510" s="24"/>
      <c r="N510" s="5">
        <v>487</v>
      </c>
      <c r="O510" s="23">
        <v>-5.5682005046052967E-2</v>
      </c>
    </row>
    <row r="511" spans="1:15">
      <c r="A511" s="20">
        <f>data!A503</f>
        <v>41052</v>
      </c>
      <c r="B511" s="21">
        <f>data!D503</f>
        <v>7388.7240356083084</v>
      </c>
      <c r="C511" s="21">
        <f>data!E503</f>
        <v>5775.5102040816328</v>
      </c>
      <c r="D511" s="23">
        <f t="shared" si="33"/>
        <v>-3.1623188430511817E-2</v>
      </c>
      <c r="E511" s="23">
        <f t="shared" si="34"/>
        <v>-1.9248188304917591E-2</v>
      </c>
      <c r="F511" s="24">
        <f t="shared" si="32"/>
        <v>4.2158001238634295</v>
      </c>
      <c r="G511" s="24">
        <f t="shared" si="35"/>
        <v>-7.999347868274409E-2</v>
      </c>
      <c r="H511" s="24">
        <v>-6.9713848195477754E-2</v>
      </c>
      <c r="I511" s="24"/>
      <c r="N511" s="5">
        <v>488</v>
      </c>
      <c r="O511" s="23">
        <v>-5.5682005046052967E-2</v>
      </c>
    </row>
    <row r="512" spans="1:15">
      <c r="A512" s="20">
        <f>data!A504</f>
        <v>41053</v>
      </c>
      <c r="B512" s="21">
        <f>data!D504</f>
        <v>7181.008902077152</v>
      </c>
      <c r="C512" s="21">
        <f>data!E504</f>
        <v>5653.0612244897957</v>
      </c>
      <c r="D512" s="23">
        <f t="shared" si="33"/>
        <v>-2.8515170308022419E-2</v>
      </c>
      <c r="E512" s="23">
        <f t="shared" si="34"/>
        <v>-2.1429391455898283E-2</v>
      </c>
      <c r="F512" s="24">
        <f t="shared" si="32"/>
        <v>4.1988933530079207</v>
      </c>
      <c r="G512" s="24">
        <f t="shared" si="35"/>
        <v>-9.6900249538252936E-2</v>
      </c>
      <c r="H512" s="24">
        <v>-7.3884712106323039E-2</v>
      </c>
      <c r="I512" s="24"/>
      <c r="N512" s="5">
        <v>489</v>
      </c>
      <c r="O512" s="23">
        <v>-5.5682005046052967E-2</v>
      </c>
    </row>
    <row r="513" spans="1:15">
      <c r="A513" s="20">
        <f>data!A505</f>
        <v>41054</v>
      </c>
      <c r="B513" s="21">
        <f>data!D505</f>
        <v>7329.3768545994062</v>
      </c>
      <c r="C513" s="21">
        <f>data!E505</f>
        <v>5673.4693877551026</v>
      </c>
      <c r="D513" s="23">
        <f t="shared" si="33"/>
        <v>2.0450610471291597E-2</v>
      </c>
      <c r="E513" s="23">
        <f t="shared" si="34"/>
        <v>3.6036075032974679E-3</v>
      </c>
      <c r="F513" s="24">
        <f t="shared" si="32"/>
        <v>4.2173918727978483</v>
      </c>
      <c r="G513" s="24">
        <f t="shared" si="35"/>
        <v>-7.8401729748325266E-2</v>
      </c>
      <c r="H513" s="24">
        <v>-7.7676134156512186E-2</v>
      </c>
      <c r="I513" s="24"/>
      <c r="N513" s="5">
        <v>490</v>
      </c>
      <c r="O513" s="23">
        <v>-5.5682005046052967E-2</v>
      </c>
    </row>
    <row r="514" spans="1:15">
      <c r="A514" s="20">
        <f>data!A506</f>
        <v>41058</v>
      </c>
      <c r="B514" s="21">
        <f>data!D506</f>
        <v>7329.3768545994062</v>
      </c>
      <c r="C514" s="21">
        <f>data!E506</f>
        <v>5724.4897959183672</v>
      </c>
      <c r="D514" s="23">
        <f t="shared" si="33"/>
        <v>0</v>
      </c>
      <c r="E514" s="23">
        <f t="shared" si="34"/>
        <v>8.9526112721145523E-3</v>
      </c>
      <c r="F514" s="24">
        <f t="shared" si="32"/>
        <v>4.2125422022879011</v>
      </c>
      <c r="G514" s="24">
        <f t="shared" si="35"/>
        <v>-8.325140025827249E-2</v>
      </c>
      <c r="H514" s="24">
        <v>-8.1081719174166844E-2</v>
      </c>
      <c r="I514" s="24"/>
      <c r="N514" s="5">
        <v>491</v>
      </c>
      <c r="O514" s="23">
        <v>-5.5682005046052967E-2</v>
      </c>
    </row>
    <row r="515" spans="1:15">
      <c r="A515" s="20">
        <f>data!A507</f>
        <v>41059</v>
      </c>
      <c r="B515" s="21">
        <f>data!D507</f>
        <v>7270.0296735905049</v>
      </c>
      <c r="C515" s="21">
        <f>data!E507</f>
        <v>5673.4693877551026</v>
      </c>
      <c r="D515" s="23">
        <f t="shared" si="33"/>
        <v>-8.1301260832500333E-3</v>
      </c>
      <c r="E515" s="23">
        <f t="shared" si="34"/>
        <v>-8.9526112721145523E-3</v>
      </c>
      <c r="F515" s="24">
        <f t="shared" si="32"/>
        <v>4.2092617467145983</v>
      </c>
      <c r="G515" s="24">
        <f t="shared" si="35"/>
        <v>-8.6531855831575299E-2</v>
      </c>
      <c r="H515" s="24">
        <v>-8.4122799573258564E-2</v>
      </c>
      <c r="I515" s="24"/>
      <c r="N515" s="5">
        <v>492</v>
      </c>
      <c r="O515" s="23">
        <v>-5.5682005046052967E-2</v>
      </c>
    </row>
    <row r="516" spans="1:15">
      <c r="A516" s="20">
        <f>data!A508</f>
        <v>41060</v>
      </c>
      <c r="B516" s="21">
        <f>data!D508</f>
        <v>7151.3353115727004</v>
      </c>
      <c r="C516" s="21">
        <f>data!E508</f>
        <v>5704.0816326530612</v>
      </c>
      <c r="D516" s="23">
        <f t="shared" si="33"/>
        <v>-1.6461277054071743E-2</v>
      </c>
      <c r="E516" s="23">
        <f t="shared" si="34"/>
        <v>5.381178904517725E-3</v>
      </c>
      <c r="F516" s="24">
        <f t="shared" si="32"/>
        <v>4.1898854604136408</v>
      </c>
      <c r="G516" s="24">
        <f t="shared" si="35"/>
        <v>-0.10590814213253275</v>
      </c>
      <c r="H516" s="24">
        <v>-8.6839312854682479E-2</v>
      </c>
      <c r="I516" s="24"/>
      <c r="N516" s="5">
        <v>493</v>
      </c>
      <c r="O516" s="23">
        <v>-5.5682005046052967E-2</v>
      </c>
    </row>
    <row r="517" spans="1:15">
      <c r="A517" s="20">
        <f>data!A509</f>
        <v>41061</v>
      </c>
      <c r="B517" s="21">
        <f>data!D509</f>
        <v>7359.0504451038578</v>
      </c>
      <c r="C517" s="21">
        <f>data!E509</f>
        <v>5785.7142857142862</v>
      </c>
      <c r="D517" s="23">
        <f t="shared" si="33"/>
        <v>2.8631812674326795E-2</v>
      </c>
      <c r="E517" s="23">
        <f t="shared" si="34"/>
        <v>1.4209830572653459E-2</v>
      </c>
      <c r="F517" s="24">
        <f t="shared" si="32"/>
        <v>4.2108197428160805</v>
      </c>
      <c r="G517" s="24">
        <f t="shared" si="35"/>
        <v>-8.4973859730093082E-2</v>
      </c>
      <c r="H517" s="24">
        <v>-8.9279654271458522E-2</v>
      </c>
      <c r="I517" s="24"/>
      <c r="N517" s="5">
        <v>494</v>
      </c>
      <c r="O517" s="23">
        <v>-5.5682005046052967E-2</v>
      </c>
    </row>
    <row r="518" spans="1:15">
      <c r="A518" s="20">
        <f>data!A510</f>
        <v>41064</v>
      </c>
      <c r="B518" s="21">
        <f>data!D510</f>
        <v>7477.7448071216613</v>
      </c>
      <c r="C518" s="21">
        <f>data!E510</f>
        <v>5867.3469387755104</v>
      </c>
      <c r="D518" s="23">
        <f t="shared" si="33"/>
        <v>1.6000341346440905E-2</v>
      </c>
      <c r="E518" s="23">
        <f t="shared" si="34"/>
        <v>1.4010737069597212E-2</v>
      </c>
      <c r="F518" s="24">
        <f t="shared" si="32"/>
        <v>4.2192304037526629</v>
      </c>
      <c r="G518" s="24">
        <f t="shared" si="35"/>
        <v>-7.6563198793510701E-2</v>
      </c>
      <c r="H518" s="24">
        <v>-9.1491348147956092E-2</v>
      </c>
      <c r="I518" s="24"/>
      <c r="N518" s="5">
        <v>495</v>
      </c>
      <c r="O518" s="23">
        <v>-5.5682005046052967E-2</v>
      </c>
    </row>
    <row r="519" spans="1:15">
      <c r="A519" s="20">
        <f>data!A511</f>
        <v>41065</v>
      </c>
      <c r="B519" s="21">
        <f>data!D511</f>
        <v>7388.7240356083084</v>
      </c>
      <c r="C519" s="21">
        <f>data!E511</f>
        <v>5938.7755102040819</v>
      </c>
      <c r="D519" s="23">
        <f t="shared" si="33"/>
        <v>-1.1976191046715101E-2</v>
      </c>
      <c r="E519" s="23">
        <f t="shared" si="34"/>
        <v>1.2100406934088426E-2</v>
      </c>
      <c r="F519" s="24">
        <f t="shared" si="32"/>
        <v>4.2006993668757273</v>
      </c>
      <c r="G519" s="24">
        <f t="shared" si="35"/>
        <v>-9.5094235670446281E-2</v>
      </c>
      <c r="H519" s="24">
        <v>-9.3514009844452892E-2</v>
      </c>
      <c r="I519" s="24"/>
      <c r="N519" s="5">
        <v>496</v>
      </c>
      <c r="O519" s="23">
        <v>-5.5682005046052967E-2</v>
      </c>
    </row>
    <row r="520" spans="1:15">
      <c r="A520" s="20">
        <f>data!A512</f>
        <v>41067</v>
      </c>
      <c r="B520" s="21">
        <f>data!D512</f>
        <v>7507.4183976261129</v>
      </c>
      <c r="C520" s="21">
        <f>data!E512</f>
        <v>6010.2040816326526</v>
      </c>
      <c r="D520" s="23">
        <f t="shared" si="33"/>
        <v>1.5936592262811189E-2</v>
      </c>
      <c r="E520" s="23">
        <f t="shared" si="34"/>
        <v>1.1955735920148314E-2</v>
      </c>
      <c r="F520" s="24">
        <f t="shared" si="32"/>
        <v>4.2101594822588542</v>
      </c>
      <c r="G520" s="24">
        <f t="shared" si="35"/>
        <v>-8.5634120287319426E-2</v>
      </c>
      <c r="H520" s="24">
        <v>-9.5375413786932442E-2</v>
      </c>
      <c r="I520" s="24"/>
      <c r="N520" s="5">
        <v>497</v>
      </c>
      <c r="O520" s="23">
        <v>-5.5682005046052967E-2</v>
      </c>
    </row>
    <row r="521" spans="1:15">
      <c r="A521" s="20">
        <f>data!A513</f>
        <v>41068</v>
      </c>
      <c r="B521" s="21">
        <f>data!D513</f>
        <v>7270.0296735905049</v>
      </c>
      <c r="C521" s="21">
        <f>data!E513</f>
        <v>5989.7959183673465</v>
      </c>
      <c r="D521" s="23">
        <f t="shared" si="33"/>
        <v>-3.2131278182792045E-2</v>
      </c>
      <c r="E521" s="23">
        <f t="shared" si="34"/>
        <v>-3.4013638234906551E-3</v>
      </c>
      <c r="F521" s="24">
        <f t="shared" si="32"/>
        <v>4.17987073843023</v>
      </c>
      <c r="G521" s="24">
        <f t="shared" si="35"/>
        <v>-0.11592286411594355</v>
      </c>
      <c r="H521" s="24">
        <v>-9.7090706152924547E-2</v>
      </c>
      <c r="I521" s="24"/>
      <c r="N521" s="5">
        <v>498</v>
      </c>
      <c r="O521" s="23">
        <v>-5.5682005046052967E-2</v>
      </c>
    </row>
    <row r="522" spans="1:15">
      <c r="A522" s="20">
        <f>data!A514</f>
        <v>41071</v>
      </c>
      <c r="B522" s="21">
        <f>data!D514</f>
        <v>7270.0296735905049</v>
      </c>
      <c r="C522" s="21">
        <f>data!E514</f>
        <v>5928.5714285714284</v>
      </c>
      <c r="D522" s="23">
        <f t="shared" si="33"/>
        <v>0</v>
      </c>
      <c r="E522" s="23">
        <f t="shared" si="34"/>
        <v>-1.027406297618505E-2</v>
      </c>
      <c r="F522" s="24">
        <f t="shared" si="32"/>
        <v>4.1854362453776988</v>
      </c>
      <c r="G522" s="24">
        <f t="shared" si="35"/>
        <v>-0.11035735716847483</v>
      </c>
      <c r="H522" s="24">
        <v>-9.8664109026863483E-2</v>
      </c>
      <c r="I522" s="24"/>
      <c r="N522" s="5">
        <v>499</v>
      </c>
      <c r="O522" s="23">
        <v>-5.5682005046052967E-2</v>
      </c>
    </row>
    <row r="523" spans="1:15">
      <c r="A523" s="20">
        <f>data!A515</f>
        <v>41072</v>
      </c>
      <c r="B523" s="21">
        <f>data!D515</f>
        <v>7299.7032640949556</v>
      </c>
      <c r="C523" s="21">
        <f>data!E515</f>
        <v>5795.9183673469379</v>
      </c>
      <c r="D523" s="23">
        <f t="shared" si="33"/>
        <v>4.0733253876350517E-3</v>
      </c>
      <c r="E523" s="23">
        <f t="shared" si="34"/>
        <v>-2.262933813075918E-2</v>
      </c>
      <c r="F523" s="24">
        <f t="shared" si="32"/>
        <v>4.2017679868248123</v>
      </c>
      <c r="G523" s="24">
        <f t="shared" si="35"/>
        <v>-9.4025615721361255E-2</v>
      </c>
      <c r="H523" s="24">
        <v>-0.10009203609407216</v>
      </c>
      <c r="I523" s="24"/>
      <c r="N523" s="5">
        <v>500</v>
      </c>
      <c r="O523" s="23">
        <v>-5.5682005046052967E-2</v>
      </c>
    </row>
    <row r="524" spans="1:15">
      <c r="A524" s="20">
        <f>data!A516</f>
        <v>41073</v>
      </c>
      <c r="B524" s="21">
        <f>data!D516</f>
        <v>7210.6824925816027</v>
      </c>
      <c r="C524" s="21">
        <f>data!E516</f>
        <v>5734.6938775510207</v>
      </c>
      <c r="D524" s="23">
        <f t="shared" si="33"/>
        <v>-1.2270092591814219E-2</v>
      </c>
      <c r="E524" s="23">
        <f t="shared" si="34"/>
        <v>-1.0619568827459958E-2</v>
      </c>
      <c r="F524" s="24">
        <f t="shared" si="32"/>
        <v>4.1952505632817818</v>
      </c>
      <c r="G524" s="24">
        <f t="shared" si="35"/>
        <v>-0.10054303926439179</v>
      </c>
      <c r="H524" s="24">
        <v>-0.10136646719447286</v>
      </c>
      <c r="I524" s="24"/>
      <c r="N524" s="5">
        <v>501</v>
      </c>
      <c r="O524" s="23">
        <v>-5.5682005046052967E-2</v>
      </c>
    </row>
    <row r="525" spans="1:15">
      <c r="A525" s="20">
        <f>data!A517</f>
        <v>41074</v>
      </c>
      <c r="B525" s="21">
        <f>data!D517</f>
        <v>7240.3560830860533</v>
      </c>
      <c r="C525" s="21">
        <f>data!E517</f>
        <v>5785.7142857142862</v>
      </c>
      <c r="D525" s="23">
        <f t="shared" si="33"/>
        <v>4.106781952653904E-3</v>
      </c>
      <c r="E525" s="23">
        <f t="shared" si="34"/>
        <v>8.857453834060891E-3</v>
      </c>
      <c r="F525" s="24">
        <f t="shared" si="32"/>
        <v>4.1945592219443002</v>
      </c>
      <c r="G525" s="24">
        <f t="shared" si="35"/>
        <v>-0.1012343806018734</v>
      </c>
      <c r="H525" s="24">
        <v>-0.10247767651041625</v>
      </c>
      <c r="I525" s="24"/>
      <c r="N525" s="5">
        <v>502</v>
      </c>
      <c r="O525" s="23">
        <v>-5.5682005046052967E-2</v>
      </c>
    </row>
    <row r="526" spans="1:15">
      <c r="A526" s="20">
        <f>data!A518</f>
        <v>41075</v>
      </c>
      <c r="B526" s="21">
        <f>data!D518</f>
        <v>7151.3353115727004</v>
      </c>
      <c r="C526" s="21">
        <f>data!E518</f>
        <v>5785.7142857142862</v>
      </c>
      <c r="D526" s="23">
        <f t="shared" si="33"/>
        <v>-1.237129180254648E-2</v>
      </c>
      <c r="E526" s="23">
        <f t="shared" si="34"/>
        <v>0</v>
      </c>
      <c r="F526" s="24">
        <f t="shared" si="32"/>
        <v>4.1821879301417537</v>
      </c>
      <c r="G526" s="24">
        <f t="shared" si="35"/>
        <v>-0.11360567240441988</v>
      </c>
      <c r="H526" s="24">
        <v>-0.10341584186800704</v>
      </c>
      <c r="I526" s="24"/>
      <c r="N526" s="5">
        <v>503</v>
      </c>
      <c r="O526" s="23">
        <v>-5.5682005046052967E-2</v>
      </c>
    </row>
    <row r="527" spans="1:15">
      <c r="A527" s="20">
        <f>data!A519</f>
        <v>41078</v>
      </c>
      <c r="B527" s="21">
        <f>data!D519</f>
        <v>7270.0296735905049</v>
      </c>
      <c r="C527" s="21">
        <f>data!E519</f>
        <v>5836.7346938775509</v>
      </c>
      <c r="D527" s="23">
        <f t="shared" si="33"/>
        <v>1.6461277054071743E-2</v>
      </c>
      <c r="E527" s="23">
        <f t="shared" si="34"/>
        <v>8.7796876520442879E-3</v>
      </c>
      <c r="F527" s="24">
        <f t="shared" si="32"/>
        <v>4.193893210202492</v>
      </c>
      <c r="G527" s="24">
        <f t="shared" si="35"/>
        <v>-0.10190039234368165</v>
      </c>
      <c r="H527" s="24">
        <v>-0.10417150998294071</v>
      </c>
      <c r="I527" s="24"/>
      <c r="N527" s="5">
        <v>504</v>
      </c>
      <c r="O527" s="23">
        <v>-5.5682005046052967E-2</v>
      </c>
    </row>
    <row r="528" spans="1:15">
      <c r="A528" s="20">
        <f>data!A520</f>
        <v>41079</v>
      </c>
      <c r="B528" s="21">
        <f>data!D520</f>
        <v>7240.3560830860533</v>
      </c>
      <c r="C528" s="21">
        <f>data!E520</f>
        <v>5836.7346938775509</v>
      </c>
      <c r="D528" s="23">
        <f t="shared" si="33"/>
        <v>-4.0899852515252633E-3</v>
      </c>
      <c r="E528" s="23">
        <f t="shared" si="34"/>
        <v>0</v>
      </c>
      <c r="F528" s="24">
        <f t="shared" si="32"/>
        <v>4.1898032249509667</v>
      </c>
      <c r="G528" s="24">
        <f t="shared" si="35"/>
        <v>-0.10599037759520691</v>
      </c>
      <c r="H528" s="24">
        <v>-0.10473522277827232</v>
      </c>
      <c r="I528" s="24"/>
      <c r="N528" s="5">
        <v>505</v>
      </c>
      <c r="O528" s="23">
        <v>-5.5682005046052967E-2</v>
      </c>
    </row>
    <row r="529" spans="1:15">
      <c r="A529" s="20">
        <f>data!A521</f>
        <v>41080</v>
      </c>
      <c r="B529" s="21">
        <f>data!D521</f>
        <v>7299.7032640949556</v>
      </c>
      <c r="C529" s="21">
        <f>data!E521</f>
        <v>5897.9591836734689</v>
      </c>
      <c r="D529" s="23">
        <f t="shared" si="33"/>
        <v>8.163310639160315E-3</v>
      </c>
      <c r="E529" s="23">
        <f t="shared" si="34"/>
        <v>1.0434877292579969E-2</v>
      </c>
      <c r="F529" s="24">
        <f t="shared" si="32"/>
        <v>4.1923139147912805</v>
      </c>
      <c r="G529" s="24">
        <f t="shared" si="35"/>
        <v>-0.10347968775489313</v>
      </c>
      <c r="H529" s="24">
        <v>-0.10509677419691671</v>
      </c>
      <c r="I529" s="24"/>
      <c r="N529" s="5">
        <v>506</v>
      </c>
      <c r="O529" s="23">
        <v>-5.5682005046052967E-2</v>
      </c>
    </row>
    <row r="530" spans="1:15">
      <c r="A530" s="20">
        <f>data!A522</f>
        <v>41081</v>
      </c>
      <c r="B530" s="21">
        <f>data!D522</f>
        <v>7240.3560830860533</v>
      </c>
      <c r="C530" s="21">
        <f>data!E522</f>
        <v>5938.7755102040819</v>
      </c>
      <c r="D530" s="23">
        <f t="shared" si="33"/>
        <v>-8.163310639160315E-3</v>
      </c>
      <c r="E530" s="23">
        <f t="shared" si="34"/>
        <v>6.8965790590613807E-3</v>
      </c>
      <c r="F530" s="24">
        <f t="shared" si="32"/>
        <v>4.1804146957042212</v>
      </c>
      <c r="G530" s="24">
        <f t="shared" si="35"/>
        <v>-0.1153789068419524</v>
      </c>
      <c r="H530" s="24">
        <v>-0.10524459197488024</v>
      </c>
      <c r="I530" s="24"/>
      <c r="N530" s="5">
        <v>507</v>
      </c>
      <c r="O530" s="23">
        <v>-5.5682005046052967E-2</v>
      </c>
    </row>
    <row r="531" spans="1:15">
      <c r="A531" s="20">
        <f>data!A523</f>
        <v>41082</v>
      </c>
      <c r="B531" s="21">
        <f>data!D523</f>
        <v>7151.3353115727004</v>
      </c>
      <c r="C531" s="21">
        <f>data!E523</f>
        <v>5816.3265306122448</v>
      </c>
      <c r="D531" s="23">
        <f t="shared" si="33"/>
        <v>-1.237129180254648E-2</v>
      </c>
      <c r="E531" s="23">
        <f t="shared" si="34"/>
        <v>-2.0834086902842941E-2</v>
      </c>
      <c r="F531" s="24">
        <f t="shared" si="32"/>
        <v>4.1793293241525742</v>
      </c>
      <c r="G531" s="24">
        <f t="shared" si="35"/>
        <v>-0.11646427839359941</v>
      </c>
      <c r="H531" s="24">
        <v>-0.10516568065601603</v>
      </c>
      <c r="I531" s="24"/>
      <c r="N531" s="5">
        <v>508</v>
      </c>
      <c r="O531" s="23">
        <v>-5.5682005046052967E-2</v>
      </c>
    </row>
    <row r="532" spans="1:15">
      <c r="A532" s="20">
        <f>data!A524</f>
        <v>41085</v>
      </c>
      <c r="B532" s="21">
        <f>data!D524</f>
        <v>7210.6824925816027</v>
      </c>
      <c r="C532" s="21">
        <f>data!E524</f>
        <v>5734.6938775510207</v>
      </c>
      <c r="D532" s="23">
        <f t="shared" si="33"/>
        <v>8.2645098498925762E-3</v>
      </c>
      <c r="E532" s="23">
        <f t="shared" si="34"/>
        <v>-1.4134510934903588E-2</v>
      </c>
      <c r="F532" s="24">
        <f t="shared" si="32"/>
        <v>4.1952505632817818</v>
      </c>
      <c r="G532" s="24">
        <f t="shared" si="35"/>
        <v>-0.10054303926439179</v>
      </c>
      <c r="H532" s="24">
        <v>-0.10484645518699991</v>
      </c>
      <c r="I532" s="24"/>
      <c r="N532" s="5">
        <v>509</v>
      </c>
      <c r="O532" s="23">
        <v>-5.5682005046052967E-2</v>
      </c>
    </row>
    <row r="533" spans="1:15">
      <c r="A533" s="20">
        <f>data!A525</f>
        <v>41086</v>
      </c>
      <c r="B533" s="21">
        <f>data!D525</f>
        <v>7329.3768545994062</v>
      </c>
      <c r="C533" s="21">
        <f>data!E525</f>
        <v>5908.1632653061224</v>
      </c>
      <c r="D533" s="23">
        <f t="shared" si="33"/>
        <v>1.6326893287429201E-2</v>
      </c>
      <c r="E533" s="23">
        <f t="shared" si="34"/>
        <v>2.9800627679303915E-2</v>
      </c>
      <c r="F533" s="24">
        <f t="shared" si="32"/>
        <v>4.1954343201320929</v>
      </c>
      <c r="G533" s="24">
        <f t="shared" si="35"/>
        <v>-0.10035928241408065</v>
      </c>
      <c r="H533" s="24">
        <v>-0.10427463133472417</v>
      </c>
      <c r="I533" s="24"/>
      <c r="N533" s="5">
        <v>510</v>
      </c>
      <c r="O533" s="23">
        <v>-5.5682005046052967E-2</v>
      </c>
    </row>
    <row r="534" spans="1:15">
      <c r="A534" s="20">
        <f>data!A526</f>
        <v>41087</v>
      </c>
      <c r="B534" s="21">
        <f>data!D526</f>
        <v>7359.0504451038578</v>
      </c>
      <c r="C534" s="21">
        <f>data!E526</f>
        <v>5948.9795918367354</v>
      </c>
      <c r="D534" s="23">
        <f t="shared" si="33"/>
        <v>4.0404095370050186E-3</v>
      </c>
      <c r="E534" s="23">
        <f t="shared" si="34"/>
        <v>6.8847087774965843E-3</v>
      </c>
      <c r="F534" s="24">
        <f t="shared" si="32"/>
        <v>4.1957452514070628</v>
      </c>
      <c r="G534" s="24">
        <f t="shared" si="35"/>
        <v>-0.10004835113911081</v>
      </c>
      <c r="H534" s="24">
        <v>-0.10344209286537402</v>
      </c>
      <c r="I534" s="24"/>
      <c r="N534" s="5">
        <v>511</v>
      </c>
      <c r="O534" s="23">
        <v>-5.5682005046052967E-2</v>
      </c>
    </row>
    <row r="535" spans="1:15">
      <c r="A535" s="20">
        <f>data!A527</f>
        <v>41088</v>
      </c>
      <c r="B535" s="21">
        <f>data!D527</f>
        <v>7329.3768545994062</v>
      </c>
      <c r="C535" s="21">
        <f>data!E527</f>
        <v>6030.6122448979595</v>
      </c>
      <c r="D535" s="23">
        <f t="shared" si="33"/>
        <v>-4.0404095370050186E-3</v>
      </c>
      <c r="E535" s="23">
        <f t="shared" si="34"/>
        <v>1.3628831055605417E-2</v>
      </c>
      <c r="F535" s="24">
        <f t="shared" si="32"/>
        <v>4.1843220416962934</v>
      </c>
      <c r="G535" s="24">
        <f t="shared" si="35"/>
        <v>-0.11147156084988019</v>
      </c>
      <c r="H535" s="24">
        <v>-0.10234832588755687</v>
      </c>
      <c r="I535" s="24"/>
      <c r="N535" s="5">
        <v>512</v>
      </c>
      <c r="O535" s="23">
        <v>-5.5682005046052967E-2</v>
      </c>
    </row>
    <row r="536" spans="1:15">
      <c r="A536" s="20">
        <f>data!A528</f>
        <v>41089</v>
      </c>
      <c r="B536" s="21">
        <f>data!D528</f>
        <v>7418.3976261127591</v>
      </c>
      <c r="C536" s="21">
        <f>data!E528</f>
        <v>6193.8775510204077</v>
      </c>
      <c r="D536" s="23">
        <f t="shared" si="33"/>
        <v>1.2072581234269464E-2</v>
      </c>
      <c r="E536" s="23">
        <f t="shared" si="34"/>
        <v>2.6712773653400745E-2</v>
      </c>
      <c r="F536" s="24">
        <f t="shared" ref="F536:F599" si="36">LN(B536)-$D$7*LN(C536)</f>
        <v>4.181924191155054</v>
      </c>
      <c r="G536" s="24">
        <f t="shared" si="35"/>
        <v>-0.11386941139111961</v>
      </c>
      <c r="H536" s="24">
        <v>-0.10100366087284283</v>
      </c>
      <c r="I536" s="24"/>
      <c r="N536" s="5">
        <v>513</v>
      </c>
      <c r="O536" s="23">
        <v>-5.5682005046052967E-2</v>
      </c>
    </row>
    <row r="537" spans="1:15">
      <c r="A537" s="20">
        <f>data!A529</f>
        <v>41092</v>
      </c>
      <c r="B537" s="21">
        <f>data!D529</f>
        <v>7418.3976261127591</v>
      </c>
      <c r="C537" s="21">
        <f>data!E529</f>
        <v>6255.1020408163258</v>
      </c>
      <c r="D537" s="23">
        <f t="shared" ref="D537:D600" si="37">LN(B537)-LN(B536)</f>
        <v>0</v>
      </c>
      <c r="E537" s="23">
        <f t="shared" ref="E537:E600" si="38">LN(C537)-LN(C536)</f>
        <v>9.8361448767132487E-3</v>
      </c>
      <c r="F537" s="24">
        <f t="shared" si="36"/>
        <v>4.1765959064467992</v>
      </c>
      <c r="G537" s="24">
        <f t="shared" ref="G537:G600" si="39">F537-$D$9</f>
        <v>-0.11919769609937436</v>
      </c>
      <c r="H537" s="24">
        <v>-9.9431314928642461E-2</v>
      </c>
      <c r="I537" s="24"/>
      <c r="N537" s="5">
        <v>514</v>
      </c>
      <c r="O537" s="23">
        <v>-5.5682005046052967E-2</v>
      </c>
    </row>
    <row r="538" spans="1:15">
      <c r="A538" s="20">
        <f>data!A530</f>
        <v>41093</v>
      </c>
      <c r="B538" s="21">
        <f>data!D530</f>
        <v>7685.4599406528187</v>
      </c>
      <c r="C538" s="21">
        <f>data!E530</f>
        <v>6357.1428571428569</v>
      </c>
      <c r="D538" s="23">
        <f t="shared" si="37"/>
        <v>3.5367143837291337E-2</v>
      </c>
      <c r="E538" s="23">
        <f t="shared" si="38"/>
        <v>1.6181582851240606E-2</v>
      </c>
      <c r="F538" s="24">
        <f t="shared" si="36"/>
        <v>4.2031974127764773</v>
      </c>
      <c r="G538" s="24">
        <f t="shared" si="39"/>
        <v>-9.2596189769696302E-2</v>
      </c>
      <c r="H538" s="24">
        <v>-9.7667216515694072E-2</v>
      </c>
      <c r="I538" s="24"/>
      <c r="N538" s="5">
        <v>515</v>
      </c>
      <c r="O538" s="23">
        <v>-5.5682005046052967E-2</v>
      </c>
    </row>
    <row r="539" spans="1:15">
      <c r="A539" s="20">
        <f>data!A531</f>
        <v>41094</v>
      </c>
      <c r="B539" s="21">
        <f>data!D531</f>
        <v>7774.4807121661715</v>
      </c>
      <c r="C539" s="21">
        <f>data!E531</f>
        <v>6367.3469387755104</v>
      </c>
      <c r="D539" s="23">
        <f t="shared" si="37"/>
        <v>1.1516442061559218E-2</v>
      </c>
      <c r="E539" s="23">
        <f t="shared" si="38"/>
        <v>1.6038495819756804E-3</v>
      </c>
      <c r="F539" s="24">
        <f t="shared" si="36"/>
        <v>4.2138450421772742</v>
      </c>
      <c r="G539" s="24">
        <f t="shared" si="39"/>
        <v>-8.1948560368899415E-2</v>
      </c>
      <c r="H539" s="24">
        <v>-9.5756905607769491E-2</v>
      </c>
      <c r="I539" s="24"/>
      <c r="N539" s="5">
        <v>516</v>
      </c>
      <c r="O539" s="23">
        <v>-5.5682005046052967E-2</v>
      </c>
    </row>
    <row r="540" spans="1:15">
      <c r="A540" s="20">
        <f>data!A532</f>
        <v>41095</v>
      </c>
      <c r="B540" s="21">
        <f>data!D532</f>
        <v>7626.1127596439173</v>
      </c>
      <c r="C540" s="21">
        <f>data!E532</f>
        <v>6316.3265306122448</v>
      </c>
      <c r="D540" s="23">
        <f t="shared" si="37"/>
        <v>-1.9268418865877379E-2</v>
      </c>
      <c r="E540" s="23">
        <f t="shared" si="38"/>
        <v>-8.0450956848316935E-3</v>
      </c>
      <c r="F540" s="24">
        <f t="shared" si="36"/>
        <v>4.198934688473229</v>
      </c>
      <c r="G540" s="24">
        <f t="shared" si="39"/>
        <v>-9.6858914072944557E-2</v>
      </c>
      <c r="H540" s="24">
        <v>-9.3749416159223969E-2</v>
      </c>
      <c r="I540" s="24"/>
      <c r="N540" s="5">
        <v>517</v>
      </c>
      <c r="O540" s="23">
        <v>-5.5682005046052967E-2</v>
      </c>
    </row>
    <row r="541" spans="1:15">
      <c r="A541" s="20">
        <f>data!A533</f>
        <v>41096</v>
      </c>
      <c r="B541" s="21">
        <f>data!D533</f>
        <v>7537.0919881305645</v>
      </c>
      <c r="C541" s="21">
        <f>data!E533</f>
        <v>6275.5102040816328</v>
      </c>
      <c r="D541" s="23">
        <f t="shared" si="37"/>
        <v>-1.1741817876684379E-2</v>
      </c>
      <c r="E541" s="23">
        <f t="shared" si="38"/>
        <v>-6.4830048780777361E-3</v>
      </c>
      <c r="F541" s="24">
        <f t="shared" si="36"/>
        <v>4.1907047440173182</v>
      </c>
      <c r="G541" s="24">
        <f t="shared" si="39"/>
        <v>-0.10508885852885541</v>
      </c>
      <c r="H541" s="24">
        <v>-9.1688835479061176E-2</v>
      </c>
      <c r="I541" s="24"/>
      <c r="N541" s="5">
        <v>518</v>
      </c>
      <c r="O541" s="23">
        <v>-5.5682005046052967E-2</v>
      </c>
    </row>
    <row r="542" spans="1:15">
      <c r="A542" s="20">
        <f>data!A534</f>
        <v>41099</v>
      </c>
      <c r="B542" s="21">
        <f>data!D534</f>
        <v>7804.1543026706231</v>
      </c>
      <c r="C542" s="21">
        <f>data!E534</f>
        <v>6377.5510204081629</v>
      </c>
      <c r="D542" s="23">
        <f t="shared" si="37"/>
        <v>3.4819765159229021E-2</v>
      </c>
      <c r="E542" s="23">
        <f t="shared" si="38"/>
        <v>1.6129381929882669E-2</v>
      </c>
      <c r="F542" s="24">
        <f t="shared" si="36"/>
        <v>4.2167871491470033</v>
      </c>
      <c r="G542" s="24">
        <f t="shared" si="39"/>
        <v>-7.900645339917034E-2</v>
      </c>
      <c r="H542" s="24">
        <v>-8.9604990699266016E-2</v>
      </c>
      <c r="I542" s="24"/>
      <c r="N542" s="5">
        <v>519</v>
      </c>
      <c r="O542" s="23">
        <v>-5.5682005046052967E-2</v>
      </c>
    </row>
    <row r="543" spans="1:15">
      <c r="A543" s="20">
        <f>data!A535</f>
        <v>41100</v>
      </c>
      <c r="B543" s="21">
        <f>data!D535</f>
        <v>7893.1750741839769</v>
      </c>
      <c r="C543" s="21">
        <f>data!E535</f>
        <v>6581.632653061225</v>
      </c>
      <c r="D543" s="23">
        <f t="shared" si="37"/>
        <v>1.1342276603933499E-2</v>
      </c>
      <c r="E543" s="23">
        <f t="shared" si="38"/>
        <v>3.1498667059370433E-2</v>
      </c>
      <c r="F543" s="24">
        <f t="shared" si="36"/>
        <v>4.2110664536082423</v>
      </c>
      <c r="G543" s="24">
        <f t="shared" si="39"/>
        <v>-8.4727148937931318E-2</v>
      </c>
      <c r="H543" s="24">
        <v>-8.7505214741389212E-2</v>
      </c>
      <c r="I543" s="24"/>
      <c r="N543" s="5">
        <v>520</v>
      </c>
      <c r="O543" s="23">
        <v>-5.5682005046052967E-2</v>
      </c>
    </row>
    <row r="544" spans="1:15">
      <c r="A544" s="20">
        <f>data!A536</f>
        <v>41101</v>
      </c>
      <c r="B544" s="21">
        <f>data!D536</f>
        <v>8100.8902077151333</v>
      </c>
      <c r="C544" s="21">
        <f>data!E536</f>
        <v>6673.4693877551017</v>
      </c>
      <c r="D544" s="23">
        <f t="shared" si="37"/>
        <v>2.5975486403261527E-2</v>
      </c>
      <c r="E544" s="23">
        <f t="shared" si="38"/>
        <v>1.3857034661427292E-2</v>
      </c>
      <c r="F544" s="24">
        <f t="shared" si="36"/>
        <v>4.2295355208997796</v>
      </c>
      <c r="G544" s="24">
        <f t="shared" si="39"/>
        <v>-6.6258081646394018E-2</v>
      </c>
      <c r="H544" s="24">
        <v>-8.5369222117983909E-2</v>
      </c>
      <c r="I544" s="24"/>
      <c r="N544" s="5">
        <v>521</v>
      </c>
      <c r="O544" s="23">
        <v>-5.5682005046052967E-2</v>
      </c>
    </row>
    <row r="545" spans="1:15">
      <c r="A545" s="20">
        <f>data!A537</f>
        <v>41102</v>
      </c>
      <c r="B545" s="21">
        <f>data!D537</f>
        <v>7893.1750741839769</v>
      </c>
      <c r="C545" s="21">
        <f>data!E537</f>
        <v>6673.4693877551017</v>
      </c>
      <c r="D545" s="23">
        <f t="shared" si="37"/>
        <v>-2.5975486403261527E-2</v>
      </c>
      <c r="E545" s="23">
        <f t="shared" si="38"/>
        <v>0</v>
      </c>
      <c r="F545" s="24">
        <f t="shared" si="36"/>
        <v>4.203560034496518</v>
      </c>
      <c r="G545" s="24">
        <f t="shared" si="39"/>
        <v>-9.2233568049655545E-2</v>
      </c>
      <c r="H545" s="24">
        <v>-8.3148708378126754E-2</v>
      </c>
      <c r="I545" s="24"/>
      <c r="N545" s="5">
        <v>522</v>
      </c>
      <c r="O545" s="23">
        <v>-5.5682005046052967E-2</v>
      </c>
    </row>
    <row r="546" spans="1:15">
      <c r="A546" s="20">
        <f>data!A538</f>
        <v>41103</v>
      </c>
      <c r="B546" s="21">
        <f>data!D538</f>
        <v>8071.2166172106827</v>
      </c>
      <c r="C546" s="21">
        <f>data!E538</f>
        <v>6693.8775510204086</v>
      </c>
      <c r="D546" s="23">
        <f t="shared" si="37"/>
        <v>2.2305757514299529E-2</v>
      </c>
      <c r="E546" s="23">
        <f t="shared" si="38"/>
        <v>3.0534374868906866E-3</v>
      </c>
      <c r="F546" s="24">
        <f t="shared" si="36"/>
        <v>4.224211730945945</v>
      </c>
      <c r="G546" s="24">
        <f t="shared" si="39"/>
        <v>-7.1581871600228553E-2</v>
      </c>
      <c r="H546" s="24">
        <v>-8.0772431042295922E-2</v>
      </c>
      <c r="I546" s="24"/>
      <c r="N546" s="5">
        <v>523</v>
      </c>
      <c r="O546" s="23">
        <v>-5.5682005046052967E-2</v>
      </c>
    </row>
    <row r="547" spans="1:15">
      <c r="A547" s="20">
        <f>data!A539</f>
        <v>41106</v>
      </c>
      <c r="B547" s="21">
        <f>data!D539</f>
        <v>7893.1750741839769</v>
      </c>
      <c r="C547" s="21">
        <f>data!E539</f>
        <v>6653.0612244897957</v>
      </c>
      <c r="D547" s="23">
        <f t="shared" si="37"/>
        <v>-2.2305757514299529E-2</v>
      </c>
      <c r="E547" s="23">
        <f t="shared" si="38"/>
        <v>-6.1162270174364153E-3</v>
      </c>
      <c r="F547" s="24">
        <f t="shared" si="36"/>
        <v>4.2052191616062506</v>
      </c>
      <c r="G547" s="24">
        <f t="shared" si="39"/>
        <v>-9.0574440939922951E-2</v>
      </c>
      <c r="H547" s="24">
        <v>-7.8156408459814031E-2</v>
      </c>
      <c r="I547" s="24"/>
      <c r="N547" s="5">
        <v>524</v>
      </c>
      <c r="O547" s="23">
        <v>-5.5682005046052967E-2</v>
      </c>
    </row>
    <row r="548" spans="1:15">
      <c r="A548" s="20">
        <f>data!A540</f>
        <v>41107</v>
      </c>
      <c r="B548" s="21">
        <f>data!D540</f>
        <v>7893.1750741839769</v>
      </c>
      <c r="C548" s="21">
        <f>data!E540</f>
        <v>6693.8775510204086</v>
      </c>
      <c r="D548" s="23">
        <f t="shared" si="37"/>
        <v>0</v>
      </c>
      <c r="E548" s="23">
        <f t="shared" si="38"/>
        <v>6.1162270174364153E-3</v>
      </c>
      <c r="F548" s="24">
        <f t="shared" si="36"/>
        <v>4.2019059734316455</v>
      </c>
      <c r="G548" s="24">
        <f t="shared" si="39"/>
        <v>-9.3887629114528082E-2</v>
      </c>
      <c r="H548" s="24">
        <v>-7.5217741534012492E-2</v>
      </c>
      <c r="I548" s="24"/>
      <c r="N548" s="5">
        <v>525</v>
      </c>
      <c r="O548" s="23">
        <v>-5.5682005046052967E-2</v>
      </c>
    </row>
    <row r="549" spans="1:15">
      <c r="A549" s="20">
        <f>data!A541</f>
        <v>41108</v>
      </c>
      <c r="B549" s="21">
        <f>data!D541</f>
        <v>8041.5430267062311</v>
      </c>
      <c r="C549" s="21">
        <f>data!E541</f>
        <v>6683.6734693877552</v>
      </c>
      <c r="D549" s="23">
        <f t="shared" si="37"/>
        <v>1.862251209800192E-2</v>
      </c>
      <c r="E549" s="23">
        <f t="shared" si="38"/>
        <v>-1.525553308837857E-3</v>
      </c>
      <c r="F549" s="24">
        <f t="shared" si="36"/>
        <v>4.2213548847408218</v>
      </c>
      <c r="G549" s="24">
        <f t="shared" si="39"/>
        <v>-7.4438717805351828E-2</v>
      </c>
      <c r="H549" s="24">
        <v>-7.1889694994713538E-2</v>
      </c>
      <c r="I549" s="24"/>
      <c r="N549" s="5">
        <v>526</v>
      </c>
      <c r="O549" s="23">
        <v>-5.5682005046052967E-2</v>
      </c>
    </row>
    <row r="550" spans="1:15">
      <c r="A550" s="20">
        <f>data!A542</f>
        <v>41109</v>
      </c>
      <c r="B550" s="21">
        <f>data!D542</f>
        <v>7893.1750741839769</v>
      </c>
      <c r="C550" s="21">
        <f>data!E542</f>
        <v>6540.8163265306121</v>
      </c>
      <c r="D550" s="23">
        <f t="shared" si="37"/>
        <v>-1.862251209800192E-2</v>
      </c>
      <c r="E550" s="23">
        <f t="shared" si="38"/>
        <v>-2.1605778714581803E-2</v>
      </c>
      <c r="F550" s="24">
        <f t="shared" si="36"/>
        <v>4.2144363218808385</v>
      </c>
      <c r="G550" s="24">
        <f t="shared" si="39"/>
        <v>-8.1357280665335097E-2</v>
      </c>
      <c r="H550" s="24">
        <v>-6.8135286770315939E-2</v>
      </c>
      <c r="I550" s="24"/>
      <c r="N550" s="5">
        <v>527</v>
      </c>
      <c r="O550" s="23">
        <v>-5.5682005046052967E-2</v>
      </c>
    </row>
    <row r="551" spans="1:15">
      <c r="A551" s="20">
        <f>data!A543</f>
        <v>41110</v>
      </c>
      <c r="B551" s="21">
        <f>data!D543</f>
        <v>7774.4807121661715</v>
      </c>
      <c r="C551" s="21">
        <f>data!E543</f>
        <v>6387.7551020408164</v>
      </c>
      <c r="D551" s="23">
        <f t="shared" si="37"/>
        <v>-1.5151805020600762E-2</v>
      </c>
      <c r="E551" s="23">
        <f t="shared" si="38"/>
        <v>-2.3679085820571544E-2</v>
      </c>
      <c r="F551" s="24">
        <f t="shared" si="36"/>
        <v>4.2121115860488905</v>
      </c>
      <c r="G551" s="24">
        <f t="shared" si="39"/>
        <v>-8.3682016497283129E-2</v>
      </c>
      <c r="H551" s="24">
        <v>-6.3956824777239921E-2</v>
      </c>
      <c r="I551" s="24"/>
      <c r="N551" s="5">
        <v>528</v>
      </c>
      <c r="O551" s="23">
        <v>-5.5682005046052967E-2</v>
      </c>
    </row>
    <row r="552" spans="1:15">
      <c r="A552" s="20">
        <f>data!A544</f>
        <v>41113</v>
      </c>
      <c r="B552" s="21">
        <f>data!D544</f>
        <v>7893.1750741839769</v>
      </c>
      <c r="C552" s="21">
        <f>data!E544</f>
        <v>6438.775510204081</v>
      </c>
      <c r="D552" s="23">
        <f t="shared" si="37"/>
        <v>1.5151805020600762E-2</v>
      </c>
      <c r="E552" s="23">
        <f t="shared" si="38"/>
        <v>7.955491441114404E-3</v>
      </c>
      <c r="F552" s="24">
        <f t="shared" si="36"/>
        <v>4.2229538649366773</v>
      </c>
      <c r="G552" s="24">
        <f t="shared" si="39"/>
        <v>-7.2839737609496247E-2</v>
      </c>
      <c r="H552" s="24">
        <v>-5.9399554448332795E-2</v>
      </c>
      <c r="I552" s="24"/>
      <c r="N552" s="5">
        <v>529</v>
      </c>
      <c r="O552" s="23">
        <v>-5.5682005046052967E-2</v>
      </c>
    </row>
    <row r="553" spans="1:15">
      <c r="A553" s="20">
        <f>data!A545</f>
        <v>41114</v>
      </c>
      <c r="B553" s="21">
        <f>data!D545</f>
        <v>8367.9525222551929</v>
      </c>
      <c r="C553" s="21">
        <f>data!E545</f>
        <v>6765.3061224489793</v>
      </c>
      <c r="D553" s="23">
        <f t="shared" si="37"/>
        <v>5.8410762156414719E-2</v>
      </c>
      <c r="E553" s="23">
        <f t="shared" si="38"/>
        <v>4.9469127644648836E-2</v>
      </c>
      <c r="F553" s="24">
        <f t="shared" si="36"/>
        <v>4.2545669741850167</v>
      </c>
      <c r="G553" s="24">
        <f t="shared" si="39"/>
        <v>-4.122662836115687E-2</v>
      </c>
      <c r="H553" s="24">
        <v>-5.4548667184645065E-2</v>
      </c>
      <c r="I553" s="24"/>
      <c r="N553" s="5">
        <v>530</v>
      </c>
      <c r="O553" s="23">
        <v>-5.5682005046052967E-2</v>
      </c>
    </row>
    <row r="554" spans="1:15">
      <c r="A554" s="20">
        <f>data!A546</f>
        <v>41115</v>
      </c>
      <c r="B554" s="21">
        <f>data!D546</f>
        <v>8249.2581602373884</v>
      </c>
      <c r="C554" s="21">
        <f>data!E546</f>
        <v>6734.6938775510198</v>
      </c>
      <c r="D554" s="23">
        <f t="shared" si="37"/>
        <v>-1.4285957247475167E-2</v>
      </c>
      <c r="E554" s="23">
        <f t="shared" si="38"/>
        <v>-4.535155165390492E-3</v>
      </c>
      <c r="F554" s="24">
        <f t="shared" si="36"/>
        <v>4.2427377312519594</v>
      </c>
      <c r="G554" s="24">
        <f t="shared" si="39"/>
        <v>-5.3055871294214185E-2</v>
      </c>
      <c r="H554" s="24">
        <v>-4.9520130765821048E-2</v>
      </c>
      <c r="I554" s="24"/>
      <c r="N554" s="5">
        <v>531</v>
      </c>
      <c r="O554" s="23">
        <v>-5.5682005046052967E-2</v>
      </c>
    </row>
    <row r="555" spans="1:15">
      <c r="A555" s="20">
        <f>data!A547</f>
        <v>41116</v>
      </c>
      <c r="B555" s="21">
        <f>data!D547</f>
        <v>8308.6053412462916</v>
      </c>
      <c r="C555" s="21">
        <f>data!E547</f>
        <v>6724.4897959183672</v>
      </c>
      <c r="D555" s="23">
        <f t="shared" si="37"/>
        <v>7.1684894786123721E-3</v>
      </c>
      <c r="E555" s="23">
        <f t="shared" si="38"/>
        <v>-1.5163005179648081E-3</v>
      </c>
      <c r="F555" s="24">
        <f t="shared" si="36"/>
        <v>4.2507276076625722</v>
      </c>
      <c r="G555" s="24">
        <f t="shared" si="39"/>
        <v>-4.5065994883601412E-2</v>
      </c>
      <c r="H555" s="24">
        <v>-4.4446897868414277E-2</v>
      </c>
      <c r="I555" s="24"/>
      <c r="N555" s="5">
        <v>532</v>
      </c>
      <c r="O555" s="23">
        <v>-5.5682005046052967E-2</v>
      </c>
    </row>
    <row r="556" spans="1:15">
      <c r="A556" s="20">
        <f>data!A548</f>
        <v>41117</v>
      </c>
      <c r="B556" s="21">
        <f>data!D548</f>
        <v>8367.9525222551929</v>
      </c>
      <c r="C556" s="21">
        <f>data!E548</f>
        <v>6734.6938775510198</v>
      </c>
      <c r="D556" s="23">
        <f t="shared" si="37"/>
        <v>7.1174677688627952E-3</v>
      </c>
      <c r="E556" s="23">
        <f t="shared" si="38"/>
        <v>1.5163005179648081E-3</v>
      </c>
      <c r="F556" s="24">
        <f t="shared" si="36"/>
        <v>4.2570236884994346</v>
      </c>
      <c r="G556" s="24">
        <f t="shared" si="39"/>
        <v>-3.8769914046739018E-2</v>
      </c>
      <c r="H556" s="24">
        <v>-3.9462839535266414E-2</v>
      </c>
      <c r="I556" s="24"/>
      <c r="N556" s="5">
        <v>533</v>
      </c>
      <c r="O556" s="23">
        <v>-5.5682005046052967E-2</v>
      </c>
    </row>
    <row r="557" spans="1:15">
      <c r="A557" s="20">
        <f>data!A549</f>
        <v>41120</v>
      </c>
      <c r="B557" s="21">
        <f>data!D549</f>
        <v>8338.2789317507413</v>
      </c>
      <c r="C557" s="21">
        <f>data!E549</f>
        <v>6530.6122448979586</v>
      </c>
      <c r="D557" s="23">
        <f t="shared" si="37"/>
        <v>-3.5524016043666506E-3</v>
      </c>
      <c r="E557" s="23">
        <f t="shared" si="38"/>
        <v>-3.0771658666754576E-2</v>
      </c>
      <c r="F557" s="24">
        <f t="shared" si="36"/>
        <v>4.270140435263337</v>
      </c>
      <c r="G557" s="24">
        <f t="shared" si="39"/>
        <v>-2.565316728283662E-2</v>
      </c>
      <c r="H557" s="24">
        <v>-3.4687120996066675E-2</v>
      </c>
      <c r="I557" s="24"/>
      <c r="N557" s="5">
        <v>534</v>
      </c>
      <c r="O557" s="23">
        <v>-5.5682005046052967E-2</v>
      </c>
    </row>
    <row r="558" spans="1:15">
      <c r="A558" s="20">
        <f>data!A550</f>
        <v>41121</v>
      </c>
      <c r="B558" s="21">
        <f>data!D550</f>
        <v>8575.6676557863502</v>
      </c>
      <c r="C558" s="21">
        <f>data!E550</f>
        <v>6581.632653061225</v>
      </c>
      <c r="D558" s="23">
        <f t="shared" si="37"/>
        <v>2.8072018778685148E-2</v>
      </c>
      <c r="E558" s="23">
        <f t="shared" si="38"/>
        <v>7.7821404420550522E-3</v>
      </c>
      <c r="F558" s="24">
        <f t="shared" si="36"/>
        <v>4.2939968329389755</v>
      </c>
      <c r="G558" s="24">
        <f t="shared" si="39"/>
        <v>-1.796769607198101E-3</v>
      </c>
      <c r="H558" s="24">
        <v>-3.0211641844698316E-2</v>
      </c>
      <c r="I558" s="24"/>
      <c r="N558" s="5">
        <v>535</v>
      </c>
      <c r="O558" s="23">
        <v>-5.5682005046052967E-2</v>
      </c>
    </row>
    <row r="559" spans="1:15">
      <c r="A559" s="20">
        <f>data!A551</f>
        <v>41122</v>
      </c>
      <c r="B559" s="21">
        <f>data!D551</f>
        <v>8367.9525222551929</v>
      </c>
      <c r="C559" s="21">
        <f>data!E551</f>
        <v>6551.0204081632646</v>
      </c>
      <c r="D559" s="23">
        <f t="shared" si="37"/>
        <v>-2.4519617174318498E-2</v>
      </c>
      <c r="E559" s="23">
        <f t="shared" si="38"/>
        <v>-4.662013105811269E-3</v>
      </c>
      <c r="F559" s="24">
        <f t="shared" si="36"/>
        <v>4.2720026496061392</v>
      </c>
      <c r="G559" s="24">
        <f t="shared" si="39"/>
        <v>-2.3790952940034416E-2</v>
      </c>
      <c r="H559" s="24">
        <v>-2.6093614993459729E-2</v>
      </c>
      <c r="I559" s="24"/>
      <c r="N559" s="5">
        <v>536</v>
      </c>
      <c r="O559" s="23">
        <v>-5.5682005046052967E-2</v>
      </c>
    </row>
    <row r="560" spans="1:15">
      <c r="A560" s="20">
        <f>data!A552</f>
        <v>41123</v>
      </c>
      <c r="B560" s="21">
        <f>data!D552</f>
        <v>8427.2997032640942</v>
      </c>
      <c r="C560" s="21">
        <f>data!E552</f>
        <v>6571.4285714285716</v>
      </c>
      <c r="D560" s="23">
        <f t="shared" si="37"/>
        <v>7.0671672230933069E-3</v>
      </c>
      <c r="E560" s="23">
        <f t="shared" si="38"/>
        <v>3.1104224143927439E-3</v>
      </c>
      <c r="F560" s="24">
        <f t="shared" si="36"/>
        <v>4.2773848867682638</v>
      </c>
      <c r="G560" s="24">
        <f t="shared" si="39"/>
        <v>-1.8408715777909812E-2</v>
      </c>
      <c r="H560" s="24">
        <v>-2.2354430609249958E-2</v>
      </c>
      <c r="I560" s="24"/>
      <c r="N560" s="5">
        <v>537</v>
      </c>
      <c r="O560" s="23">
        <v>-5.5682005046052967E-2</v>
      </c>
    </row>
    <row r="561" spans="1:15">
      <c r="A561" s="20">
        <f>data!A553</f>
        <v>41124</v>
      </c>
      <c r="B561" s="21">
        <f>data!D553</f>
        <v>8605.3412462908</v>
      </c>
      <c r="C561" s="21">
        <f>data!E553</f>
        <v>6714.2857142857138</v>
      </c>
      <c r="D561" s="23">
        <f t="shared" si="37"/>
        <v>2.090668481931246E-2</v>
      </c>
      <c r="E561" s="23">
        <f t="shared" si="38"/>
        <v>2.1506205220964247E-2</v>
      </c>
      <c r="F561" s="24">
        <f t="shared" si="36"/>
        <v>4.2866415617668832</v>
      </c>
      <c r="G561" s="24">
        <f t="shared" si="39"/>
        <v>-9.1520407792904379E-3</v>
      </c>
      <c r="H561" s="24">
        <v>-1.8984779765619453E-2</v>
      </c>
      <c r="I561" s="24"/>
      <c r="N561" s="5">
        <v>538</v>
      </c>
      <c r="O561" s="23">
        <v>-5.5682005046052967E-2</v>
      </c>
    </row>
    <row r="562" spans="1:15">
      <c r="A562" s="20">
        <f>data!A554</f>
        <v>41127</v>
      </c>
      <c r="B562" s="21">
        <f>data!D554</f>
        <v>8545.9940652818987</v>
      </c>
      <c r="C562" s="21">
        <f>data!E554</f>
        <v>6602.0408163265311</v>
      </c>
      <c r="D562" s="23">
        <f t="shared" si="37"/>
        <v>-6.9204428445726052E-3</v>
      </c>
      <c r="E562" s="23">
        <f t="shared" si="38"/>
        <v>-1.6858636824416351E-2</v>
      </c>
      <c r="F562" s="24">
        <f t="shared" si="36"/>
        <v>4.2888535196666542</v>
      </c>
      <c r="G562" s="24">
        <f t="shared" si="39"/>
        <v>-6.9400828795194158E-3</v>
      </c>
      <c r="H562" s="24">
        <v>-1.5954803786447112E-2</v>
      </c>
      <c r="I562" s="24"/>
      <c r="N562" s="5">
        <v>539</v>
      </c>
      <c r="O562" s="23">
        <v>-5.5682005046052967E-2</v>
      </c>
    </row>
    <row r="563" spans="1:15">
      <c r="A563" s="20">
        <f>data!A555</f>
        <v>41128</v>
      </c>
      <c r="B563" s="21">
        <f>data!D555</f>
        <v>8367.9525222551929</v>
      </c>
      <c r="C563" s="21">
        <f>data!E555</f>
        <v>6479.591836734694</v>
      </c>
      <c r="D563" s="23">
        <f t="shared" si="37"/>
        <v>-2.1053409197833162E-2</v>
      </c>
      <c r="E563" s="23">
        <f t="shared" si="38"/>
        <v>-1.8721295608209232E-2</v>
      </c>
      <c r="F563" s="24">
        <f t="shared" si="36"/>
        <v>4.2779415220033448</v>
      </c>
      <c r="G563" s="24">
        <f t="shared" si="39"/>
        <v>-1.785208054282883E-2</v>
      </c>
      <c r="H563" s="24">
        <v>-1.3227041109603717E-2</v>
      </c>
      <c r="I563" s="24"/>
      <c r="N563" s="5">
        <v>540</v>
      </c>
      <c r="O563" s="23">
        <v>-5.5682005046052967E-2</v>
      </c>
    </row>
    <row r="564" spans="1:15">
      <c r="A564" s="20">
        <f>data!A556</f>
        <v>41129</v>
      </c>
      <c r="B564" s="21">
        <f>data!D556</f>
        <v>8367.9525222551929</v>
      </c>
      <c r="C564" s="21">
        <f>data!E556</f>
        <v>6551.0204081632646</v>
      </c>
      <c r="D564" s="23">
        <f t="shared" si="37"/>
        <v>0</v>
      </c>
      <c r="E564" s="23">
        <f t="shared" si="38"/>
        <v>1.0963304797268592E-2</v>
      </c>
      <c r="F564" s="24">
        <f t="shared" si="36"/>
        <v>4.2720026496061392</v>
      </c>
      <c r="G564" s="24">
        <f t="shared" si="39"/>
        <v>-2.3790952940034416E-2</v>
      </c>
      <c r="H564" s="24">
        <v>-1.076940491252353E-2</v>
      </c>
      <c r="I564" s="24"/>
      <c r="N564" s="5">
        <v>541</v>
      </c>
      <c r="O564" s="23">
        <v>-5.5682005046052967E-2</v>
      </c>
    </row>
    <row r="565" spans="1:15">
      <c r="A565" s="20">
        <f>data!A557</f>
        <v>41130</v>
      </c>
      <c r="B565" s="21">
        <f>data!D557</f>
        <v>8486.6468842729973</v>
      </c>
      <c r="C565" s="21">
        <f>data!E557</f>
        <v>6642.8571428571422</v>
      </c>
      <c r="D565" s="23">
        <f t="shared" si="37"/>
        <v>1.4084739881740305E-2</v>
      </c>
      <c r="E565" s="23">
        <f t="shared" si="38"/>
        <v>1.392133851860855E-2</v>
      </c>
      <c r="F565" s="24">
        <f t="shared" si="36"/>
        <v>4.2785461366823467</v>
      </c>
      <c r="G565" s="24">
        <f t="shared" si="39"/>
        <v>-1.7247465863826861E-2</v>
      </c>
      <c r="H565" s="24">
        <v>-8.5654942827625459E-3</v>
      </c>
      <c r="I565" s="24"/>
      <c r="N565" s="5">
        <v>542</v>
      </c>
      <c r="O565" s="23">
        <v>-5.5682005046052967E-2</v>
      </c>
    </row>
    <row r="566" spans="1:15">
      <c r="A566" s="20">
        <f>data!A558</f>
        <v>41131</v>
      </c>
      <c r="B566" s="21">
        <f>data!D558</f>
        <v>8635.0148367952515</v>
      </c>
      <c r="C566" s="21">
        <f>data!E558</f>
        <v>6663.2653061224491</v>
      </c>
      <c r="D566" s="23">
        <f t="shared" si="37"/>
        <v>1.7331456351639574E-2</v>
      </c>
      <c r="E566" s="23">
        <f t="shared" si="38"/>
        <v>3.0674870678613075E-3</v>
      </c>
      <c r="F566" s="24">
        <f t="shared" si="36"/>
        <v>4.294215921246785</v>
      </c>
      <c r="G566" s="24">
        <f t="shared" si="39"/>
        <v>-1.5776812993886224E-3</v>
      </c>
      <c r="H566" s="24">
        <v>-6.6202184627110802E-3</v>
      </c>
      <c r="I566" s="24"/>
      <c r="N566" s="5">
        <v>543</v>
      </c>
      <c r="O566" s="23">
        <v>-5.5682005046052967E-2</v>
      </c>
    </row>
    <row r="567" spans="1:15">
      <c r="A567" s="20">
        <f>data!A559</f>
        <v>41134</v>
      </c>
      <c r="B567" s="21">
        <f>data!D559</f>
        <v>8842.7299703264089</v>
      </c>
      <c r="C567" s="21">
        <f>data!E559</f>
        <v>6806.1224489795914</v>
      </c>
      <c r="D567" s="23">
        <f t="shared" si="37"/>
        <v>2.3770219333911768E-2</v>
      </c>
      <c r="E567" s="23">
        <f t="shared" si="38"/>
        <v>2.1212916639193224E-2</v>
      </c>
      <c r="F567" s="24">
        <f t="shared" si="36"/>
        <v>4.3064950065273848</v>
      </c>
      <c r="G567" s="24">
        <f t="shared" si="39"/>
        <v>1.0701403981211222E-2</v>
      </c>
      <c r="H567" s="24">
        <v>-4.959825768765109E-3</v>
      </c>
      <c r="I567" s="24"/>
      <c r="N567" s="5">
        <v>544</v>
      </c>
      <c r="O567" s="23">
        <v>-5.5682005046052967E-2</v>
      </c>
    </row>
    <row r="568" spans="1:15">
      <c r="A568" s="20">
        <f>data!A560</f>
        <v>41135</v>
      </c>
      <c r="B568" s="21">
        <f>data!D560</f>
        <v>8813.0563798219591</v>
      </c>
      <c r="C568" s="21">
        <f>data!E560</f>
        <v>6948.9795918367345</v>
      </c>
      <c r="D568" s="23">
        <f t="shared" si="37"/>
        <v>-3.3613477027056859E-3</v>
      </c>
      <c r="E568" s="23">
        <f t="shared" si="38"/>
        <v>2.0772260233888673E-2</v>
      </c>
      <c r="F568" s="24">
        <f t="shared" si="36"/>
        <v>4.2918812303633871</v>
      </c>
      <c r="G568" s="24">
        <f t="shared" si="39"/>
        <v>-3.9123721827865054E-3</v>
      </c>
      <c r="H568" s="24">
        <v>-3.6266802519764598E-3</v>
      </c>
      <c r="I568" s="24"/>
      <c r="N568" s="5">
        <v>545</v>
      </c>
      <c r="O568" s="23">
        <v>-5.5682005046052967E-2</v>
      </c>
    </row>
    <row r="569" spans="1:15">
      <c r="A569" s="20">
        <f>data!A561</f>
        <v>41137</v>
      </c>
      <c r="B569" s="21">
        <f>data!D561</f>
        <v>8961.4243323442133</v>
      </c>
      <c r="C569" s="21">
        <f>data!E561</f>
        <v>7030.6122448979595</v>
      </c>
      <c r="D569" s="23">
        <f t="shared" si="37"/>
        <v>1.6694878572170779E-2</v>
      </c>
      <c r="E569" s="23">
        <f t="shared" si="38"/>
        <v>1.1678964864145769E-2</v>
      </c>
      <c r="F569" s="24">
        <f t="shared" si="36"/>
        <v>4.3022495602039301</v>
      </c>
      <c r="G569" s="24">
        <f t="shared" si="39"/>
        <v>6.4559576577565281E-3</v>
      </c>
      <c r="H569" s="24">
        <v>-2.6701972842635177E-3</v>
      </c>
      <c r="I569" s="24"/>
      <c r="N569" s="5">
        <v>546</v>
      </c>
      <c r="O569" s="23">
        <v>-5.5682005046052967E-2</v>
      </c>
    </row>
    <row r="570" spans="1:15">
      <c r="A570" s="20">
        <f>data!A562</f>
        <v>41138</v>
      </c>
      <c r="B570" s="21">
        <f>data!D562</f>
        <v>8961.4243323442133</v>
      </c>
      <c r="C570" s="21">
        <f>data!E562</f>
        <v>6969.3877551020414</v>
      </c>
      <c r="D570" s="23">
        <f t="shared" si="37"/>
        <v>0</v>
      </c>
      <c r="E570" s="23">
        <f t="shared" si="38"/>
        <v>-8.7464114428676965E-3</v>
      </c>
      <c r="F570" s="24">
        <f t="shared" si="36"/>
        <v>4.3069875313224184</v>
      </c>
      <c r="G570" s="24">
        <f t="shared" si="39"/>
        <v>1.119392877624481E-2</v>
      </c>
      <c r="H570" s="24">
        <v>-2.1359919451712441E-3</v>
      </c>
      <c r="I570" s="24"/>
      <c r="N570" s="5">
        <v>547</v>
      </c>
      <c r="O570" s="23">
        <v>-5.5682005046052967E-2</v>
      </c>
    </row>
    <row r="571" spans="1:15">
      <c r="A571" s="20">
        <f>data!A563</f>
        <v>41141</v>
      </c>
      <c r="B571" s="21">
        <f>data!D563</f>
        <v>8872.4035608308604</v>
      </c>
      <c r="C571" s="21">
        <f>data!E563</f>
        <v>6989.7959183673474</v>
      </c>
      <c r="D571" s="23">
        <f t="shared" si="37"/>
        <v>-9.9834439841828271E-3</v>
      </c>
      <c r="E571" s="23">
        <f t="shared" si="38"/>
        <v>2.92397869143457E-3</v>
      </c>
      <c r="F571" s="24">
        <f t="shared" si="36"/>
        <v>4.2954201546955071</v>
      </c>
      <c r="G571" s="24">
        <f t="shared" si="39"/>
        <v>-3.7344785066650843E-4</v>
      </c>
      <c r="H571" s="24">
        <v>-2.0554213794519664E-3</v>
      </c>
      <c r="I571" s="24"/>
      <c r="N571" s="5">
        <v>548</v>
      </c>
      <c r="O571" s="23">
        <v>-5.5682005046052967E-2</v>
      </c>
    </row>
    <row r="572" spans="1:15">
      <c r="A572" s="20">
        <f>data!A564</f>
        <v>41142</v>
      </c>
      <c r="B572" s="21">
        <f>data!D564</f>
        <v>8961.4243323442133</v>
      </c>
      <c r="C572" s="21">
        <f>data!E564</f>
        <v>7000</v>
      </c>
      <c r="D572" s="23">
        <f t="shared" si="37"/>
        <v>9.9834439841828271E-3</v>
      </c>
      <c r="E572" s="23">
        <f t="shared" si="38"/>
        <v>1.4587894636601817E-3</v>
      </c>
      <c r="F572" s="24">
        <f t="shared" si="36"/>
        <v>4.304613365749085</v>
      </c>
      <c r="G572" s="24">
        <f t="shared" si="39"/>
        <v>8.8197632029114459E-3</v>
      </c>
      <c r="H572" s="24">
        <v>-2.4373829475663614E-3</v>
      </c>
      <c r="I572" s="24"/>
      <c r="N572" s="5">
        <v>549</v>
      </c>
      <c r="O572" s="23">
        <v>-5.5682005046052967E-2</v>
      </c>
    </row>
    <row r="573" spans="1:15">
      <c r="A573" s="20">
        <f>data!A565</f>
        <v>41143</v>
      </c>
      <c r="B573" s="21">
        <f>data!D565</f>
        <v>9080.1186943620178</v>
      </c>
      <c r="C573" s="21">
        <f>data!E565</f>
        <v>7153.0612244897966</v>
      </c>
      <c r="D573" s="23">
        <f t="shared" si="37"/>
        <v>1.315808457751011E-2</v>
      </c>
      <c r="E573" s="23">
        <f t="shared" si="38"/>
        <v>2.1630259308704325E-2</v>
      </c>
      <c r="F573" s="24">
        <f t="shared" si="36"/>
        <v>4.3060542398386712</v>
      </c>
      <c r="G573" s="24">
        <f t="shared" si="39"/>
        <v>1.0260637292497599E-2</v>
      </c>
      <c r="H573" s="24">
        <v>-3.2636362235264802E-3</v>
      </c>
      <c r="I573" s="24"/>
      <c r="N573" s="5">
        <v>550</v>
      </c>
      <c r="O573" s="23">
        <v>-5.5682005046052967E-2</v>
      </c>
    </row>
    <row r="574" spans="1:15">
      <c r="A574" s="20">
        <f>data!A566</f>
        <v>41144</v>
      </c>
      <c r="B574" s="21">
        <f>data!D566</f>
        <v>8991.0979228486649</v>
      </c>
      <c r="C574" s="21">
        <f>data!E566</f>
        <v>7112.2448979591836</v>
      </c>
      <c r="D574" s="23">
        <f t="shared" si="37"/>
        <v>-9.8522964430109994E-3</v>
      </c>
      <c r="E574" s="23">
        <f t="shared" si="38"/>
        <v>-5.7224762740659685E-3</v>
      </c>
      <c r="F574" s="24">
        <f t="shared" si="36"/>
        <v>4.2993018349900431</v>
      </c>
      <c r="G574" s="24">
        <f t="shared" si="39"/>
        <v>3.5082324438695522E-3</v>
      </c>
      <c r="H574" s="24">
        <v>-4.4882390417144728E-3</v>
      </c>
      <c r="I574" s="24"/>
      <c r="N574" s="5">
        <v>551</v>
      </c>
      <c r="O574" s="23">
        <v>-5.5682005046052967E-2</v>
      </c>
    </row>
    <row r="575" spans="1:15">
      <c r="A575" s="20">
        <f>data!A567</f>
        <v>41145</v>
      </c>
      <c r="B575" s="21">
        <f>data!D567</f>
        <v>8813.0563798219591</v>
      </c>
      <c r="C575" s="21">
        <f>data!E567</f>
        <v>7071.4285714285716</v>
      </c>
      <c r="D575" s="23">
        <f t="shared" si="37"/>
        <v>-2.000066670666989E-2</v>
      </c>
      <c r="E575" s="23">
        <f t="shared" si="38"/>
        <v>-5.7554115706199838E-3</v>
      </c>
      <c r="F575" s="24">
        <f t="shared" si="36"/>
        <v>4.2824189010786728</v>
      </c>
      <c r="G575" s="24">
        <f t="shared" si="39"/>
        <v>-1.3374701467500749E-2</v>
      </c>
      <c r="H575" s="24">
        <v>-6.0410616578385383E-3</v>
      </c>
      <c r="I575" s="24"/>
      <c r="N575" s="5">
        <v>552</v>
      </c>
      <c r="O575" s="23">
        <v>-5.5682005046052967E-2</v>
      </c>
    </row>
    <row r="576" spans="1:15">
      <c r="A576" s="20">
        <f>data!A568</f>
        <v>41148</v>
      </c>
      <c r="B576" s="21">
        <f>data!D568</f>
        <v>8931.7507418397618</v>
      </c>
      <c r="C576" s="21">
        <f>data!E568</f>
        <v>7142.8571428571431</v>
      </c>
      <c r="D576" s="23">
        <f t="shared" si="37"/>
        <v>1.3378125946177377E-2</v>
      </c>
      <c r="E576" s="23">
        <f t="shared" si="38"/>
        <v>1.0050335853501124E-2</v>
      </c>
      <c r="F576" s="24">
        <f t="shared" si="36"/>
        <v>4.2903527140839319</v>
      </c>
      <c r="G576" s="24">
        <f t="shared" si="39"/>
        <v>-5.4408884622416664E-3</v>
      </c>
      <c r="H576" s="24">
        <v>-7.8348217269027121E-3</v>
      </c>
      <c r="I576" s="24"/>
      <c r="N576" s="5">
        <v>553</v>
      </c>
      <c r="O576" s="23">
        <v>-5.5682005046052967E-2</v>
      </c>
    </row>
    <row r="577" spans="1:15">
      <c r="A577" s="20">
        <f>data!A569</f>
        <v>41149</v>
      </c>
      <c r="B577" s="21">
        <f>data!D569</f>
        <v>9050.445103857568</v>
      </c>
      <c r="C577" s="21">
        <f>data!E569</f>
        <v>7204.0816326530612</v>
      </c>
      <c r="D577" s="23">
        <f t="shared" si="37"/>
        <v>1.3201511858534687E-2</v>
      </c>
      <c r="E577" s="23">
        <f t="shared" si="38"/>
        <v>8.5349024498366788E-3</v>
      </c>
      <c r="F577" s="24">
        <f t="shared" si="36"/>
        <v>4.2989308302137621</v>
      </c>
      <c r="G577" s="24">
        <f t="shared" si="39"/>
        <v>3.1372276675885047E-3</v>
      </c>
      <c r="H577" s="24">
        <v>-9.7746584867102245E-3</v>
      </c>
      <c r="I577" s="24"/>
      <c r="N577" s="5">
        <v>554</v>
      </c>
      <c r="O577" s="23">
        <v>-5.5682005046052967E-2</v>
      </c>
    </row>
    <row r="578" spans="1:15">
      <c r="A578" s="20">
        <f>data!A570</f>
        <v>41150</v>
      </c>
      <c r="B578" s="21">
        <f>data!D570</f>
        <v>8842.7299703264089</v>
      </c>
      <c r="C578" s="21">
        <f>data!E570</f>
        <v>7183.6734693877543</v>
      </c>
      <c r="D578" s="23">
        <f t="shared" si="37"/>
        <v>-2.3218290102006378E-2</v>
      </c>
      <c r="E578" s="23">
        <f t="shared" si="38"/>
        <v>-2.836881335198882E-3</v>
      </c>
      <c r="F578" s="24">
        <f t="shared" si="36"/>
        <v>4.2772492917178919</v>
      </c>
      <c r="G578" s="24">
        <f t="shared" si="39"/>
        <v>-1.8544310828281674E-2</v>
      </c>
      <c r="H578" s="24">
        <v>-1.1768920072212169E-2</v>
      </c>
      <c r="I578" s="24"/>
      <c r="N578" s="5">
        <v>555</v>
      </c>
      <c r="O578" s="23">
        <v>-5.5682005046052967E-2</v>
      </c>
    </row>
    <row r="579" spans="1:15">
      <c r="A579" s="20">
        <f>data!A571</f>
        <v>41151</v>
      </c>
      <c r="B579" s="21">
        <f>data!D571</f>
        <v>8753.709198813056</v>
      </c>
      <c r="C579" s="21">
        <f>data!E571</f>
        <v>7010.2040816326526</v>
      </c>
      <c r="D579" s="23">
        <f t="shared" si="37"/>
        <v>-1.0118130165585271E-2</v>
      </c>
      <c r="E579" s="23">
        <f t="shared" si="38"/>
        <v>-2.4444063935693094E-2</v>
      </c>
      <c r="F579" s="24">
        <f t="shared" si="36"/>
        <v>4.2803726228878869</v>
      </c>
      <c r="G579" s="24">
        <f t="shared" si="39"/>
        <v>-1.5420979658286704E-2</v>
      </c>
      <c r="H579" s="24">
        <v>-1.3739592846631505E-2</v>
      </c>
      <c r="I579" s="24"/>
      <c r="N579" s="5">
        <v>556</v>
      </c>
      <c r="O579" s="23">
        <v>-5.5682005046052967E-2</v>
      </c>
    </row>
    <row r="580" spans="1:15">
      <c r="A580" s="20">
        <f>data!A572</f>
        <v>41152</v>
      </c>
      <c r="B580" s="21">
        <f>data!D572</f>
        <v>8635.0148367952515</v>
      </c>
      <c r="C580" s="21">
        <f>data!E572</f>
        <v>7020.408163265306</v>
      </c>
      <c r="D580" s="23">
        <f t="shared" si="37"/>
        <v>-1.3652089168326498E-2</v>
      </c>
      <c r="E580" s="23">
        <f t="shared" si="38"/>
        <v>1.4545457109935711E-3</v>
      </c>
      <c r="F580" s="24">
        <f t="shared" si="36"/>
        <v>4.2659325996492017</v>
      </c>
      <c r="G580" s="24">
        <f t="shared" si="39"/>
        <v>-2.9861002896971911E-2</v>
      </c>
      <c r="H580" s="24">
        <v>-1.5630724627077843E-2</v>
      </c>
      <c r="I580" s="24"/>
      <c r="N580" s="5">
        <v>557</v>
      </c>
      <c r="O580" s="23">
        <v>-5.5682005046052967E-2</v>
      </c>
    </row>
    <row r="581" spans="1:15">
      <c r="A581" s="20">
        <f>data!A573</f>
        <v>41155</v>
      </c>
      <c r="B581" s="21">
        <f>data!D573</f>
        <v>8545.9940652818987</v>
      </c>
      <c r="C581" s="21">
        <f>data!E573</f>
        <v>6989.7959183673474</v>
      </c>
      <c r="D581" s="23">
        <f t="shared" si="37"/>
        <v>-1.0362787035546717E-2</v>
      </c>
      <c r="E581" s="23">
        <f t="shared" si="38"/>
        <v>-4.3699996711179523E-3</v>
      </c>
      <c r="F581" s="24">
        <f t="shared" si="36"/>
        <v>4.2579370614407663</v>
      </c>
      <c r="G581" s="24">
        <f t="shared" si="39"/>
        <v>-3.785654110540726E-2</v>
      </c>
      <c r="H581" s="24">
        <v>-1.7413372607740164E-2</v>
      </c>
      <c r="I581" s="24"/>
      <c r="N581" s="5">
        <v>558</v>
      </c>
      <c r="O581" s="23">
        <v>-5.5682005046052967E-2</v>
      </c>
    </row>
    <row r="582" spans="1:15">
      <c r="A582" s="20">
        <f>data!A574</f>
        <v>41156</v>
      </c>
      <c r="B582" s="21">
        <f>data!D574</f>
        <v>8724.0356083086062</v>
      </c>
      <c r="C582" s="21">
        <f>data!E574</f>
        <v>6918.367346938775</v>
      </c>
      <c r="D582" s="23">
        <f t="shared" si="37"/>
        <v>2.0619287202736203E-2</v>
      </c>
      <c r="E582" s="23">
        <f t="shared" si="38"/>
        <v>-1.0271550321830247E-2</v>
      </c>
      <c r="F582" s="24">
        <f t="shared" si="36"/>
        <v>4.284120494474605</v>
      </c>
      <c r="G582" s="24">
        <f t="shared" si="39"/>
        <v>-1.1673108071568628E-2</v>
      </c>
      <c r="H582" s="24">
        <v>-1.9086093594971657E-2</v>
      </c>
      <c r="I582" s="24"/>
      <c r="N582" s="5">
        <v>559</v>
      </c>
      <c r="O582" s="23">
        <v>-5.5682005046052967E-2</v>
      </c>
    </row>
    <row r="583" spans="1:15">
      <c r="A583" s="20">
        <f>data!A575</f>
        <v>41157</v>
      </c>
      <c r="B583" s="21">
        <f>data!D575</f>
        <v>8724.0356083086062</v>
      </c>
      <c r="C583" s="21">
        <f>data!E575</f>
        <v>7020.408163265306</v>
      </c>
      <c r="D583" s="23">
        <f t="shared" si="37"/>
        <v>0</v>
      </c>
      <c r="E583" s="23">
        <f t="shared" si="38"/>
        <v>1.46415499929482E-2</v>
      </c>
      <c r="F583" s="24">
        <f t="shared" si="36"/>
        <v>4.2761890998163912</v>
      </c>
      <c r="G583" s="24">
        <f t="shared" si="39"/>
        <v>-1.9604502729782425E-2</v>
      </c>
      <c r="H583" s="24">
        <v>-2.0670755325369813E-2</v>
      </c>
      <c r="I583" s="24"/>
      <c r="N583" s="5">
        <v>560</v>
      </c>
      <c r="O583" s="23">
        <v>-5.5682005046052967E-2</v>
      </c>
    </row>
    <row r="584" spans="1:15">
      <c r="A584" s="20">
        <f>data!A576</f>
        <v>41158</v>
      </c>
      <c r="B584" s="21">
        <f>data!D576</f>
        <v>8902.077151335312</v>
      </c>
      <c r="C584" s="21">
        <f>data!E576</f>
        <v>7244.8979591836742</v>
      </c>
      <c r="D584" s="23">
        <f t="shared" si="37"/>
        <v>2.0202707317519497E-2</v>
      </c>
      <c r="E584" s="23">
        <f t="shared" si="38"/>
        <v>3.1476132102017829E-2</v>
      </c>
      <c r="F584" s="24">
        <f t="shared" si="36"/>
        <v>4.2793410422807758</v>
      </c>
      <c r="G584" s="24">
        <f t="shared" si="39"/>
        <v>-1.6452560265397764E-2</v>
      </c>
      <c r="H584" s="24">
        <v>-2.2204348554503803E-2</v>
      </c>
      <c r="I584" s="24"/>
      <c r="N584" s="5">
        <v>561</v>
      </c>
      <c r="O584" s="23">
        <v>-5.5682005046052967E-2</v>
      </c>
    </row>
    <row r="585" spans="1:15">
      <c r="A585" s="20">
        <f>data!A577</f>
        <v>41159</v>
      </c>
      <c r="B585" s="21">
        <f>data!D577</f>
        <v>8902.077151335312</v>
      </c>
      <c r="C585" s="21">
        <f>data!E577</f>
        <v>7265.3061224489802</v>
      </c>
      <c r="D585" s="23">
        <f t="shared" si="37"/>
        <v>0</v>
      </c>
      <c r="E585" s="23">
        <f t="shared" si="38"/>
        <v>2.8129413766144751E-3</v>
      </c>
      <c r="F585" s="24">
        <f t="shared" si="36"/>
        <v>4.2778172590597991</v>
      </c>
      <c r="G585" s="24">
        <f t="shared" si="39"/>
        <v>-1.7976343486374446E-2</v>
      </c>
      <c r="H585" s="24">
        <v>-2.3728313333313985E-2</v>
      </c>
      <c r="I585" s="24"/>
      <c r="N585" s="5">
        <v>562</v>
      </c>
      <c r="O585" s="23">
        <v>-5.5682005046052967E-2</v>
      </c>
    </row>
    <row r="586" spans="1:15">
      <c r="A586" s="20">
        <f>data!A578</f>
        <v>41162</v>
      </c>
      <c r="B586" s="21">
        <f>data!D578</f>
        <v>8753.709198813056</v>
      </c>
      <c r="C586" s="21">
        <f>data!E578</f>
        <v>7214.2857142857138</v>
      </c>
      <c r="D586" s="23">
        <f t="shared" si="37"/>
        <v>-1.6807118316382486E-2</v>
      </c>
      <c r="E586" s="23">
        <f t="shared" si="38"/>
        <v>-7.0472455154018121E-3</v>
      </c>
      <c r="F586" s="24">
        <f t="shared" si="36"/>
        <v>4.2648276659004454</v>
      </c>
      <c r="G586" s="24">
        <f t="shared" si="39"/>
        <v>-3.096593664572822E-2</v>
      </c>
      <c r="H586" s="24">
        <v>-2.5277441369109213E-2</v>
      </c>
      <c r="I586" s="24"/>
      <c r="N586" s="5">
        <v>563</v>
      </c>
      <c r="O586" s="23">
        <v>-5.5682005046052967E-2</v>
      </c>
    </row>
    <row r="587" spans="1:15">
      <c r="A587" s="20">
        <f>data!A579</f>
        <v>41163</v>
      </c>
      <c r="B587" s="21">
        <f>data!D579</f>
        <v>8902.077151335312</v>
      </c>
      <c r="C587" s="21">
        <f>data!E579</f>
        <v>7326.5306122448983</v>
      </c>
      <c r="D587" s="23">
        <f t="shared" si="37"/>
        <v>1.6807118316382486E-2</v>
      </c>
      <c r="E587" s="23">
        <f t="shared" si="38"/>
        <v>1.5438903151650862E-2</v>
      </c>
      <c r="F587" s="24">
        <f t="shared" si="36"/>
        <v>4.2732714597023707</v>
      </c>
      <c r="G587" s="24">
        <f t="shared" si="39"/>
        <v>-2.2522142843802939E-2</v>
      </c>
      <c r="H587" s="24">
        <v>-2.6870519187807789E-2</v>
      </c>
      <c r="I587" s="24"/>
      <c r="N587" s="5">
        <v>564</v>
      </c>
      <c r="O587" s="23">
        <v>-5.5682005046052967E-2</v>
      </c>
    </row>
    <row r="588" spans="1:15">
      <c r="A588" s="20">
        <f>data!A580</f>
        <v>41164</v>
      </c>
      <c r="B588" s="21">
        <f>data!D580</f>
        <v>8931.7507418397618</v>
      </c>
      <c r="C588" s="21">
        <f>data!E580</f>
        <v>7367.3469387755094</v>
      </c>
      <c r="D588" s="23">
        <f t="shared" si="37"/>
        <v>3.3277900926744763E-3</v>
      </c>
      <c r="E588" s="23">
        <f t="shared" si="38"/>
        <v>5.5555698446010382E-3</v>
      </c>
      <c r="F588" s="24">
        <f t="shared" si="36"/>
        <v>4.2735897721775782</v>
      </c>
      <c r="G588" s="24">
        <f t="shared" si="39"/>
        <v>-2.2203830368595412E-2</v>
      </c>
      <c r="H588" s="24">
        <v>-2.8504483033088085E-2</v>
      </c>
      <c r="I588" s="24"/>
      <c r="N588" s="5">
        <v>565</v>
      </c>
      <c r="O588" s="23">
        <v>-5.5682005046052967E-2</v>
      </c>
    </row>
    <row r="589" spans="1:15">
      <c r="A589" s="20">
        <f>data!A581</f>
        <v>41165</v>
      </c>
      <c r="B589" s="21">
        <f>data!D581</f>
        <v>9020.7715133531146</v>
      </c>
      <c r="C589" s="21">
        <f>data!E581</f>
        <v>7418.3673469387759</v>
      </c>
      <c r="D589" s="23">
        <f t="shared" si="37"/>
        <v>9.9174366573446804E-3</v>
      </c>
      <c r="E589" s="23">
        <f t="shared" si="38"/>
        <v>6.9013386406933108E-3</v>
      </c>
      <c r="F589" s="24">
        <f t="shared" si="36"/>
        <v>4.279768722099865</v>
      </c>
      <c r="G589" s="24">
        <f t="shared" si="39"/>
        <v>-1.6024880446308565E-2</v>
      </c>
      <c r="H589" s="24">
        <v>-3.0153045171074803E-2</v>
      </c>
      <c r="I589" s="24"/>
      <c r="N589" s="5">
        <v>566</v>
      </c>
      <c r="O589" s="23">
        <v>-5.5682005046052967E-2</v>
      </c>
    </row>
    <row r="590" spans="1:15">
      <c r="A590" s="20">
        <f>data!A582</f>
        <v>41166</v>
      </c>
      <c r="B590" s="21">
        <f>data!D582</f>
        <v>8902.077151335312</v>
      </c>
      <c r="C590" s="21">
        <f>data!E582</f>
        <v>7408.1632653061224</v>
      </c>
      <c r="D590" s="23">
        <f t="shared" si="37"/>
        <v>-1.3245226750019157E-2</v>
      </c>
      <c r="E590" s="23">
        <f t="shared" si="38"/>
        <v>-1.3764627087233805E-3</v>
      </c>
      <c r="F590" s="24">
        <f t="shared" si="36"/>
        <v>4.267269131500421</v>
      </c>
      <c r="G590" s="24">
        <f t="shared" si="39"/>
        <v>-2.852447104575262E-2</v>
      </c>
      <c r="H590" s="24">
        <v>-3.1769717671544656E-2</v>
      </c>
      <c r="I590" s="24"/>
      <c r="N590" s="5">
        <v>567</v>
      </c>
      <c r="O590" s="23">
        <v>-5.5682005046052967E-2</v>
      </c>
    </row>
    <row r="591" spans="1:15">
      <c r="A591" s="20">
        <f>data!A583</f>
        <v>41169</v>
      </c>
      <c r="B591" s="21">
        <f>data!D583</f>
        <v>8605.3412462908</v>
      </c>
      <c r="C591" s="21">
        <f>data!E583</f>
        <v>7234.6938775510207</v>
      </c>
      <c r="D591" s="23">
        <f t="shared" si="37"/>
        <v>-3.3901551675683095E-2</v>
      </c>
      <c r="E591" s="23">
        <f t="shared" si="38"/>
        <v>-2.3694488292667515E-2</v>
      </c>
      <c r="F591" s="24">
        <f t="shared" si="36"/>
        <v>4.2462029926030356</v>
      </c>
      <c r="G591" s="24">
        <f t="shared" si="39"/>
        <v>-4.959060994313802E-2</v>
      </c>
      <c r="H591" s="24">
        <v>-3.3294169474215644E-2</v>
      </c>
      <c r="I591" s="24"/>
      <c r="N591" s="5">
        <v>568</v>
      </c>
      <c r="O591" s="23">
        <v>-5.5682005046052967E-2</v>
      </c>
    </row>
    <row r="592" spans="1:15">
      <c r="A592" s="20">
        <f>data!A584</f>
        <v>41170</v>
      </c>
      <c r="B592" s="21">
        <f>data!D584</f>
        <v>8575.6676557863502</v>
      </c>
      <c r="C592" s="21">
        <f>data!E584</f>
        <v>7163.2653061224491</v>
      </c>
      <c r="D592" s="23">
        <f t="shared" si="37"/>
        <v>-3.4542348680872692E-3</v>
      </c>
      <c r="E592" s="23">
        <f t="shared" si="38"/>
        <v>-9.9221225063157448E-3</v>
      </c>
      <c r="F592" s="24">
        <f t="shared" si="36"/>
        <v>4.2481236169187531</v>
      </c>
      <c r="G592" s="24">
        <f t="shared" si="39"/>
        <v>-4.766998562742053E-2</v>
      </c>
      <c r="H592" s="24">
        <v>-3.4660171936987713E-2</v>
      </c>
      <c r="I592" s="24"/>
      <c r="N592" s="5">
        <v>569</v>
      </c>
      <c r="O592" s="23">
        <v>-5.5682005046052967E-2</v>
      </c>
    </row>
    <row r="593" spans="1:15">
      <c r="A593" s="20">
        <f>data!A585</f>
        <v>41171</v>
      </c>
      <c r="B593" s="21">
        <f>data!D585</f>
        <v>8664.6884272997031</v>
      </c>
      <c r="C593" s="21">
        <f>data!E585</f>
        <v>7193.8775510204077</v>
      </c>
      <c r="D593" s="23">
        <f t="shared" si="37"/>
        <v>1.0327114155849415E-2</v>
      </c>
      <c r="E593" s="23">
        <f t="shared" si="38"/>
        <v>4.2643987864572352E-3</v>
      </c>
      <c r="F593" s="24">
        <f t="shared" si="36"/>
        <v>4.2561406867301388</v>
      </c>
      <c r="G593" s="24">
        <f t="shared" si="39"/>
        <v>-3.9652915816034806E-2</v>
      </c>
      <c r="H593" s="24">
        <v>-3.5803203926816726E-2</v>
      </c>
      <c r="I593" s="24"/>
      <c r="N593" s="5">
        <v>570</v>
      </c>
      <c r="O593" s="23">
        <v>-5.5682005046052967E-2</v>
      </c>
    </row>
    <row r="594" spans="1:15">
      <c r="A594" s="20">
        <f>data!A586</f>
        <v>41172</v>
      </c>
      <c r="B594" s="21">
        <f>data!D586</f>
        <v>8664.6884272997031</v>
      </c>
      <c r="C594" s="21">
        <f>data!E586</f>
        <v>7285.7142857142853</v>
      </c>
      <c r="D594" s="23">
        <f t="shared" si="37"/>
        <v>0</v>
      </c>
      <c r="E594" s="23">
        <f t="shared" si="38"/>
        <v>1.2685159527315193E-2</v>
      </c>
      <c r="F594" s="24">
        <f t="shared" si="36"/>
        <v>4.2492690777432491</v>
      </c>
      <c r="G594" s="24">
        <f t="shared" si="39"/>
        <v>-4.6524524802924461E-2</v>
      </c>
      <c r="H594" s="24">
        <v>-3.6666140634956705E-2</v>
      </c>
      <c r="I594" s="24"/>
      <c r="N594" s="5">
        <v>571</v>
      </c>
      <c r="O594" s="23">
        <v>-5.5682005046052967E-2</v>
      </c>
    </row>
    <row r="595" spans="1:15">
      <c r="A595" s="20">
        <f>data!A587</f>
        <v>41173</v>
      </c>
      <c r="B595" s="21">
        <f>data!D587</f>
        <v>8724.0356083086062</v>
      </c>
      <c r="C595" s="21">
        <f>data!E587</f>
        <v>7326.5306122448983</v>
      </c>
      <c r="D595" s="23">
        <f t="shared" si="37"/>
        <v>6.8259650704014518E-3</v>
      </c>
      <c r="E595" s="23">
        <f t="shared" si="38"/>
        <v>5.586606708639863E-3</v>
      </c>
      <c r="F595" s="24">
        <f t="shared" si="36"/>
        <v>4.2530687523848512</v>
      </c>
      <c r="G595" s="24">
        <f t="shared" si="39"/>
        <v>-4.2724850161322436E-2</v>
      </c>
      <c r="H595" s="24">
        <v>-3.7202211328109629E-2</v>
      </c>
      <c r="I595" s="24"/>
      <c r="N595" s="5">
        <v>572</v>
      </c>
      <c r="O595" s="23">
        <v>-5.5682005046052967E-2</v>
      </c>
    </row>
    <row r="596" spans="1:15">
      <c r="A596" s="20">
        <f>data!A588</f>
        <v>41176</v>
      </c>
      <c r="B596" s="21">
        <f>data!D588</f>
        <v>8842.7299703264089</v>
      </c>
      <c r="C596" s="21">
        <f>data!E588</f>
        <v>7326.5306122448983</v>
      </c>
      <c r="D596" s="23">
        <f t="shared" si="37"/>
        <v>1.3513719166722282E-2</v>
      </c>
      <c r="E596" s="23">
        <f t="shared" si="38"/>
        <v>0</v>
      </c>
      <c r="F596" s="24">
        <f t="shared" si="36"/>
        <v>4.2665824715515734</v>
      </c>
      <c r="G596" s="24">
        <f t="shared" si="39"/>
        <v>-2.9211130994600154E-2</v>
      </c>
      <c r="H596" s="24">
        <v>-3.7375318443822782E-2</v>
      </c>
      <c r="I596" s="24"/>
      <c r="N596" s="5">
        <v>573</v>
      </c>
      <c r="O596" s="23">
        <v>-5.5682005046052967E-2</v>
      </c>
    </row>
    <row r="597" spans="1:15">
      <c r="A597" s="20">
        <f>data!A589</f>
        <v>41177</v>
      </c>
      <c r="B597" s="21">
        <f>data!D589</f>
        <v>8753.709198813056</v>
      </c>
      <c r="C597" s="21">
        <f>data!E589</f>
        <v>7255.1020408163267</v>
      </c>
      <c r="D597" s="23">
        <f t="shared" si="37"/>
        <v>-1.0118130165585271E-2</v>
      </c>
      <c r="E597" s="23">
        <f t="shared" si="38"/>
        <v>-9.797139244982489E-3</v>
      </c>
      <c r="F597" s="24">
        <f t="shared" si="36"/>
        <v>4.2617714965649718</v>
      </c>
      <c r="G597" s="24">
        <f t="shared" si="39"/>
        <v>-3.4022105981201811E-2</v>
      </c>
      <c r="H597" s="24">
        <v>-3.715856315917028E-2</v>
      </c>
      <c r="I597" s="24"/>
      <c r="N597" s="5">
        <v>574</v>
      </c>
      <c r="O597" s="23">
        <v>-5.5682005046052967E-2</v>
      </c>
    </row>
    <row r="598" spans="1:15">
      <c r="A598" s="20">
        <f>data!A590</f>
        <v>41178</v>
      </c>
      <c r="B598" s="21">
        <f>data!D590</f>
        <v>8605.3412462908</v>
      </c>
      <c r="C598" s="21">
        <f>data!E590</f>
        <v>7234.6938775510207</v>
      </c>
      <c r="D598" s="23">
        <f t="shared" si="37"/>
        <v>-1.7094433359300609E-2</v>
      </c>
      <c r="E598" s="23">
        <f t="shared" si="38"/>
        <v>-2.8169032711140574E-3</v>
      </c>
      <c r="F598" s="24">
        <f t="shared" si="36"/>
        <v>4.2462029926030356</v>
      </c>
      <c r="G598" s="24">
        <f t="shared" si="39"/>
        <v>-4.959060994313802E-2</v>
      </c>
      <c r="H598" s="24">
        <v>-3.6532194907928882E-2</v>
      </c>
      <c r="I598" s="24"/>
      <c r="N598" s="5">
        <v>575</v>
      </c>
      <c r="O598" s="23">
        <v>-5.5682005046052967E-2</v>
      </c>
    </row>
    <row r="599" spans="1:15">
      <c r="A599" s="20">
        <f>data!A591</f>
        <v>41179</v>
      </c>
      <c r="B599" s="21">
        <f>data!D591</f>
        <v>8575.6676557863502</v>
      </c>
      <c r="C599" s="21">
        <f>data!E591</f>
        <v>7234.6938775510207</v>
      </c>
      <c r="D599" s="23">
        <f t="shared" si="37"/>
        <v>-3.4542348680872692E-3</v>
      </c>
      <c r="E599" s="23">
        <f t="shared" si="38"/>
        <v>0</v>
      </c>
      <c r="F599" s="24">
        <f t="shared" si="36"/>
        <v>4.2427487577349483</v>
      </c>
      <c r="G599" s="24">
        <f t="shared" si="39"/>
        <v>-5.3044844811225289E-2</v>
      </c>
      <c r="H599" s="24">
        <v>-3.5482126358290393E-2</v>
      </c>
      <c r="I599" s="24"/>
      <c r="N599" s="5">
        <v>576</v>
      </c>
      <c r="O599" s="23">
        <v>-5.5682005046052967E-2</v>
      </c>
    </row>
    <row r="600" spans="1:15">
      <c r="A600" s="20">
        <f>data!A592</f>
        <v>41180</v>
      </c>
      <c r="B600" s="21">
        <f>data!D592</f>
        <v>8724.0356083086062</v>
      </c>
      <c r="C600" s="21">
        <f>data!E592</f>
        <v>7183.6734693877543</v>
      </c>
      <c r="D600" s="23">
        <f t="shared" si="37"/>
        <v>1.7153079226250867E-2</v>
      </c>
      <c r="E600" s="23">
        <f t="shared" si="38"/>
        <v>-7.0771703740852843E-3</v>
      </c>
      <c r="F600" s="24">
        <f t="shared" ref="F600:F663" si="40">LN(B600)-$D$7*LN(C600)</f>
        <v>4.2637355725511696</v>
      </c>
      <c r="G600" s="24">
        <f t="shared" si="39"/>
        <v>-3.2058029995003956E-2</v>
      </c>
      <c r="H600" s="24">
        <v>-3.3999734928969398E-2</v>
      </c>
      <c r="I600" s="24"/>
      <c r="N600" s="5">
        <v>577</v>
      </c>
      <c r="O600" s="23">
        <v>-5.5682005046052967E-2</v>
      </c>
    </row>
    <row r="601" spans="1:15">
      <c r="A601" s="20">
        <f>data!A593</f>
        <v>41184</v>
      </c>
      <c r="B601" s="21">
        <f>data!D593</f>
        <v>8635.0148367952515</v>
      </c>
      <c r="C601" s="21">
        <f>data!E593</f>
        <v>7091.8367346938767</v>
      </c>
      <c r="D601" s="23">
        <f t="shared" ref="D601:D664" si="41">LN(B601)-LN(B600)</f>
        <v>-1.0256500167189486E-2</v>
      </c>
      <c r="E601" s="23">
        <f t="shared" ref="E601:E664" si="42">LN(C601)-LN(C600)</f>
        <v>-1.2866510593250169E-2</v>
      </c>
      <c r="F601" s="24">
        <f t="shared" si="40"/>
        <v>4.260448920073487</v>
      </c>
      <c r="G601" s="24">
        <f t="shared" ref="G601:G664" si="43">F601-$D$9</f>
        <v>-3.5344682472686628E-2</v>
      </c>
      <c r="H601" s="24">
        <v>-3.2083121781681989E-2</v>
      </c>
      <c r="I601" s="24"/>
      <c r="N601" s="5">
        <v>578</v>
      </c>
      <c r="O601" s="23">
        <v>-5.5682005046052967E-2</v>
      </c>
    </row>
    <row r="602" spans="1:15">
      <c r="A602" s="20">
        <f>data!A594</f>
        <v>41186</v>
      </c>
      <c r="B602" s="21">
        <f>data!D594</f>
        <v>8635.0148367952515</v>
      </c>
      <c r="C602" s="21">
        <f>data!E594</f>
        <v>7122.4489795918371</v>
      </c>
      <c r="D602" s="23">
        <f t="shared" si="41"/>
        <v>0</v>
      </c>
      <c r="E602" s="23">
        <f t="shared" si="42"/>
        <v>4.3072571975795171E-3</v>
      </c>
      <c r="F602" s="24">
        <f t="shared" si="40"/>
        <v>4.2581156591315183</v>
      </c>
      <c r="G602" s="24">
        <f t="shared" si="43"/>
        <v>-3.7677943414655246E-2</v>
      </c>
      <c r="H602" s="24">
        <v>-2.9739541304585622E-2</v>
      </c>
      <c r="I602" s="24"/>
      <c r="N602" s="5">
        <v>579</v>
      </c>
      <c r="O602" s="23">
        <v>-5.5682005046052967E-2</v>
      </c>
    </row>
    <row r="603" spans="1:15">
      <c r="A603" s="20">
        <f>data!A595</f>
        <v>41187</v>
      </c>
      <c r="B603" s="21">
        <f>data!D595</f>
        <v>8664.6884272997031</v>
      </c>
      <c r="C603" s="21">
        <f>data!E595</f>
        <v>7163.2653061224491</v>
      </c>
      <c r="D603" s="23">
        <f t="shared" si="41"/>
        <v>3.4305350967880344E-3</v>
      </c>
      <c r="E603" s="23">
        <f t="shared" si="42"/>
        <v>5.7143012634401913E-3</v>
      </c>
      <c r="F603" s="24">
        <f t="shared" si="40"/>
        <v>4.2584507310746025</v>
      </c>
      <c r="G603" s="24">
        <f t="shared" si="43"/>
        <v>-3.7342871471571115E-2</v>
      </c>
      <c r="H603" s="24">
        <v>-2.6988481880991257E-2</v>
      </c>
      <c r="I603" s="24"/>
      <c r="N603" s="5">
        <v>580</v>
      </c>
      <c r="O603" s="23">
        <v>-5.5682005046052967E-2</v>
      </c>
    </row>
    <row r="604" spans="1:15">
      <c r="A604" s="20">
        <f>data!A596</f>
        <v>41190</v>
      </c>
      <c r="B604" s="21">
        <f>data!D596</f>
        <v>8664.6884272997031</v>
      </c>
      <c r="C604" s="21">
        <f>data!E596</f>
        <v>7102.0408163265301</v>
      </c>
      <c r="D604" s="23">
        <f t="shared" si="41"/>
        <v>0</v>
      </c>
      <c r="E604" s="23">
        <f t="shared" si="42"/>
        <v>-8.5837436913926979E-3</v>
      </c>
      <c r="F604" s="24">
        <f t="shared" si="40"/>
        <v>4.2631005843274465</v>
      </c>
      <c r="G604" s="24">
        <f t="shared" si="43"/>
        <v>-3.2693018218727055E-2</v>
      </c>
      <c r="H604" s="24">
        <v>-2.3864873278632202E-2</v>
      </c>
      <c r="I604" s="24"/>
      <c r="N604" s="5">
        <v>581</v>
      </c>
      <c r="O604" s="23">
        <v>-5.5682005046052967E-2</v>
      </c>
    </row>
    <row r="605" spans="1:15">
      <c r="A605" s="20">
        <f>data!A597</f>
        <v>41191</v>
      </c>
      <c r="B605" s="21">
        <f>data!D597</f>
        <v>8842.7299703264089</v>
      </c>
      <c r="C605" s="21">
        <f>data!E597</f>
        <v>7173.4693877551026</v>
      </c>
      <c r="D605" s="23">
        <f t="shared" si="41"/>
        <v>2.0339684237123734E-2</v>
      </c>
      <c r="E605" s="23">
        <f t="shared" si="42"/>
        <v>1.0007231476246048E-2</v>
      </c>
      <c r="F605" s="24">
        <f t="shared" si="40"/>
        <v>4.2780193054621369</v>
      </c>
      <c r="G605" s="24">
        <f t="shared" si="43"/>
        <v>-1.7774297084036661E-2</v>
      </c>
      <c r="H605" s="24">
        <v>-2.0422008810381611E-2</v>
      </c>
      <c r="I605" s="24"/>
      <c r="N605" s="5">
        <v>582</v>
      </c>
      <c r="O605" s="23">
        <v>-5.5682005046052967E-2</v>
      </c>
    </row>
    <row r="606" spans="1:15">
      <c r="A606" s="20">
        <f>data!A598</f>
        <v>41192</v>
      </c>
      <c r="B606" s="21">
        <f>data!D598</f>
        <v>8783.3827893175076</v>
      </c>
      <c r="C606" s="21">
        <f>data!E598</f>
        <v>7142.8571428571431</v>
      </c>
      <c r="D606" s="23">
        <f t="shared" si="41"/>
        <v>-6.7340321813436077E-3</v>
      </c>
      <c r="E606" s="23">
        <f t="shared" si="42"/>
        <v>-4.2765567672606863E-3</v>
      </c>
      <c r="F606" s="24">
        <f t="shared" si="40"/>
        <v>4.2736019036591166</v>
      </c>
      <c r="G606" s="24">
        <f t="shared" si="43"/>
        <v>-2.2191698887056965E-2</v>
      </c>
      <c r="H606" s="24">
        <v>-1.6733856341683805E-2</v>
      </c>
      <c r="I606" s="24"/>
      <c r="N606" s="5">
        <v>583</v>
      </c>
      <c r="O606" s="23">
        <v>-5.5682005046052967E-2</v>
      </c>
    </row>
    <row r="607" spans="1:15">
      <c r="A607" s="20">
        <f>data!A599</f>
        <v>41193</v>
      </c>
      <c r="B607" s="21">
        <f>data!D599</f>
        <v>8813.0563798219591</v>
      </c>
      <c r="C607" s="21">
        <f>data!E599</f>
        <v>7040.8163265306121</v>
      </c>
      <c r="D607" s="23">
        <f t="shared" si="41"/>
        <v>3.3726844786379218E-3</v>
      </c>
      <c r="E607" s="23">
        <f t="shared" si="42"/>
        <v>-1.4388737452099676E-2</v>
      </c>
      <c r="F607" s="24">
        <f t="shared" si="40"/>
        <v>4.284769033085249</v>
      </c>
      <c r="G607" s="24">
        <f t="shared" si="43"/>
        <v>-1.102456946092456E-2</v>
      </c>
      <c r="H607" s="24">
        <v>-1.289639457009613E-2</v>
      </c>
      <c r="I607" s="24"/>
      <c r="N607" s="5">
        <v>584</v>
      </c>
      <c r="O607" s="23">
        <v>-5.5682005046052967E-2</v>
      </c>
    </row>
    <row r="608" spans="1:15">
      <c r="A608" s="20">
        <f>data!A600</f>
        <v>41194</v>
      </c>
      <c r="B608" s="21">
        <f>data!D600</f>
        <v>8783.3827893175076</v>
      </c>
      <c r="C608" s="21">
        <f>data!E600</f>
        <v>7051.0204081632655</v>
      </c>
      <c r="D608" s="23">
        <f t="shared" si="41"/>
        <v>-3.3726844786379218E-3</v>
      </c>
      <c r="E608" s="23">
        <f t="shared" si="42"/>
        <v>1.448226176364642E-3</v>
      </c>
      <c r="F608" s="24">
        <f t="shared" si="40"/>
        <v>4.2806118378570908</v>
      </c>
      <c r="G608" s="24">
        <f t="shared" si="43"/>
        <v>-1.5181764689082833E-2</v>
      </c>
      <c r="H608" s="24">
        <v>-9.0274588671770666E-3</v>
      </c>
      <c r="I608" s="24"/>
      <c r="N608" s="5">
        <v>585</v>
      </c>
      <c r="O608" s="23">
        <v>-5.5682005046052967E-2</v>
      </c>
    </row>
    <row r="609" spans="1:15">
      <c r="A609" s="20">
        <f>data!A601</f>
        <v>41197</v>
      </c>
      <c r="B609" s="21">
        <f>data!D601</f>
        <v>9020.7715133531146</v>
      </c>
      <c r="C609" s="21">
        <f>data!E601</f>
        <v>7204.0816326530612</v>
      </c>
      <c r="D609" s="23">
        <f t="shared" si="41"/>
        <v>2.6668247082159979E-2</v>
      </c>
      <c r="E609" s="23">
        <f t="shared" si="42"/>
        <v>2.1475413725571713E-2</v>
      </c>
      <c r="F609" s="24">
        <f t="shared" si="40"/>
        <v>4.2956467550125721</v>
      </c>
      <c r="G609" s="24">
        <f t="shared" si="43"/>
        <v>-1.4684753360150182E-4</v>
      </c>
      <c r="H609" s="24">
        <v>-5.2644322599224433E-3</v>
      </c>
      <c r="I609" s="24"/>
      <c r="N609" s="5">
        <v>586</v>
      </c>
      <c r="O609" s="23">
        <v>-5.5682005046052967E-2</v>
      </c>
    </row>
    <row r="610" spans="1:15">
      <c r="A610" s="20">
        <f>data!A602</f>
        <v>41198</v>
      </c>
      <c r="B610" s="21">
        <f>data!D602</f>
        <v>8991.0979228486649</v>
      </c>
      <c r="C610" s="21">
        <f>data!E602</f>
        <v>7224.4897959183672</v>
      </c>
      <c r="D610" s="23">
        <f t="shared" si="41"/>
        <v>-3.294895896852168E-3</v>
      </c>
      <c r="E610" s="23">
        <f t="shared" si="42"/>
        <v>2.8288562004785689E-3</v>
      </c>
      <c r="F610" s="24">
        <f t="shared" si="40"/>
        <v>4.2908194547617997</v>
      </c>
      <c r="G610" s="24">
        <f t="shared" si="43"/>
        <v>-4.9741477843738835E-3</v>
      </c>
      <c r="H610" s="24">
        <v>-1.7591441416338084E-3</v>
      </c>
      <c r="I610" s="24"/>
      <c r="N610" s="5">
        <v>587</v>
      </c>
      <c r="O610" s="23">
        <v>-5.5682005046052967E-2</v>
      </c>
    </row>
    <row r="611" spans="1:15">
      <c r="A611" s="20">
        <f>data!A603</f>
        <v>41199</v>
      </c>
      <c r="B611" s="21">
        <f>data!D603</f>
        <v>9050.445103857568</v>
      </c>
      <c r="C611" s="21">
        <f>data!E603</f>
        <v>7183.6734693877543</v>
      </c>
      <c r="D611" s="23">
        <f t="shared" si="41"/>
        <v>6.5789710980421745E-3</v>
      </c>
      <c r="E611" s="23">
        <f t="shared" si="42"/>
        <v>-5.6657375356774509E-3</v>
      </c>
      <c r="F611" s="24">
        <f t="shared" si="40"/>
        <v>4.3004675818198983</v>
      </c>
      <c r="G611" s="24">
        <f t="shared" si="43"/>
        <v>4.6739792737247043E-3</v>
      </c>
      <c r="H611" s="24">
        <v>1.3303219698879681E-3</v>
      </c>
      <c r="I611" s="24"/>
      <c r="N611" s="5">
        <v>588</v>
      </c>
      <c r="O611" s="23">
        <v>-5.5682005046052967E-2</v>
      </c>
    </row>
    <row r="612" spans="1:15">
      <c r="A612" s="20">
        <f>data!A604</f>
        <v>41200</v>
      </c>
      <c r="B612" s="21">
        <f>data!D604</f>
        <v>9139.4658753709209</v>
      </c>
      <c r="C612" s="21">
        <f>data!E604</f>
        <v>7193.8775510204077</v>
      </c>
      <c r="D612" s="23">
        <f t="shared" si="41"/>
        <v>9.7880063661630601E-3</v>
      </c>
      <c r="E612" s="23">
        <f t="shared" si="42"/>
        <v>1.4194466542267747E-3</v>
      </c>
      <c r="F612" s="24">
        <f t="shared" si="40"/>
        <v>4.309486667435432</v>
      </c>
      <c r="G612" s="24">
        <f t="shared" si="43"/>
        <v>1.3693064889258366E-2</v>
      </c>
      <c r="H612" s="24">
        <v>3.8505481811379003E-3</v>
      </c>
      <c r="I612" s="24"/>
      <c r="N612" s="5">
        <v>589</v>
      </c>
      <c r="O612" s="23">
        <v>-5.5682005046052967E-2</v>
      </c>
    </row>
    <row r="613" spans="1:15">
      <c r="A613" s="20">
        <f>data!A605</f>
        <v>41201</v>
      </c>
      <c r="B613" s="21">
        <f>data!D605</f>
        <v>9228.4866468842738</v>
      </c>
      <c r="C613" s="21">
        <f>data!E605</f>
        <v>7163.2653061224491</v>
      </c>
      <c r="D613" s="23">
        <f t="shared" si="41"/>
        <v>9.6931292056599005E-3</v>
      </c>
      <c r="E613" s="23">
        <f t="shared" si="42"/>
        <v>-4.2643987864572352E-3</v>
      </c>
      <c r="F613" s="24">
        <f t="shared" si="40"/>
        <v>4.3214898409855556</v>
      </c>
      <c r="G613" s="24">
        <f t="shared" si="43"/>
        <v>2.5696238439381958E-2</v>
      </c>
      <c r="H613" s="24">
        <v>5.6652352894531466E-3</v>
      </c>
      <c r="I613" s="24"/>
      <c r="N613" s="5">
        <v>590</v>
      </c>
      <c r="O613" s="23">
        <v>-5.5682005046052967E-2</v>
      </c>
    </row>
    <row r="614" spans="1:15">
      <c r="A614" s="20">
        <f>data!A606</f>
        <v>41204</v>
      </c>
      <c r="B614" s="21">
        <f>data!D606</f>
        <v>9228.4866468842738</v>
      </c>
      <c r="C614" s="21">
        <f>data!E606</f>
        <v>7132.6530612244896</v>
      </c>
      <c r="D614" s="23">
        <f t="shared" si="41"/>
        <v>0</v>
      </c>
      <c r="E614" s="23">
        <f t="shared" si="42"/>
        <v>-4.282661792002429E-3</v>
      </c>
      <c r="F614" s="24">
        <f t="shared" si="40"/>
        <v>4.3238097784837297</v>
      </c>
      <c r="G614" s="24">
        <f t="shared" si="43"/>
        <v>2.801617593755612E-2</v>
      </c>
      <c r="H614" s="24">
        <v>6.6672841527693916E-3</v>
      </c>
      <c r="I614" s="24"/>
      <c r="N614" s="5">
        <v>591</v>
      </c>
      <c r="O614" s="23">
        <v>-5.5682005046052967E-2</v>
      </c>
    </row>
    <row r="615" spans="1:15">
      <c r="A615" s="20">
        <f>data!A607</f>
        <v>41205</v>
      </c>
      <c r="B615" s="21">
        <f>data!D607</f>
        <v>9347.1810089020764</v>
      </c>
      <c r="C615" s="21">
        <f>data!E607</f>
        <v>7193.8775510204077</v>
      </c>
      <c r="D615" s="23">
        <f t="shared" si="41"/>
        <v>1.277972664639826E-2</v>
      </c>
      <c r="E615" s="23">
        <f t="shared" si="42"/>
        <v>8.5470605784596643E-3</v>
      </c>
      <c r="F615" s="24">
        <f t="shared" si="40"/>
        <v>4.3319595232874901</v>
      </c>
      <c r="G615" s="24">
        <f t="shared" si="43"/>
        <v>3.6165920741316526E-2</v>
      </c>
      <c r="H615" s="24">
        <v>6.7883254296080969E-3</v>
      </c>
      <c r="I615" s="24"/>
      <c r="N615" s="5">
        <v>592</v>
      </c>
      <c r="O615" s="23">
        <v>-5.5682005046052967E-2</v>
      </c>
    </row>
    <row r="616" spans="1:15">
      <c r="A616" s="20">
        <f>data!A608</f>
        <v>41206</v>
      </c>
      <c r="B616" s="21">
        <f>data!D608</f>
        <v>9317.5074183976267</v>
      </c>
      <c r="C616" s="21">
        <f>data!E608</f>
        <v>7489.7959183673465</v>
      </c>
      <c r="D616" s="23">
        <f t="shared" si="41"/>
        <v>-3.1796529173782062E-3</v>
      </c>
      <c r="E616" s="23">
        <f t="shared" si="42"/>
        <v>4.0311225802247108E-2</v>
      </c>
      <c r="F616" s="24">
        <f t="shared" si="40"/>
        <v>4.3069430948137004</v>
      </c>
      <c r="G616" s="24">
        <f t="shared" si="43"/>
        <v>1.1149492267526817E-2</v>
      </c>
      <c r="H616" s="24">
        <v>6.0038798628518656E-3</v>
      </c>
      <c r="I616" s="24"/>
      <c r="N616" s="5">
        <v>593</v>
      </c>
      <c r="O616" s="23">
        <v>-5.5682005046052967E-2</v>
      </c>
    </row>
    <row r="617" spans="1:15">
      <c r="A617" s="20">
        <f>data!A609</f>
        <v>41207</v>
      </c>
      <c r="B617" s="21">
        <f>data!D609</f>
        <v>9465.8753709198809</v>
      </c>
      <c r="C617" s="21">
        <f>data!E609</f>
        <v>7540.816326530613</v>
      </c>
      <c r="D617" s="23">
        <f t="shared" si="41"/>
        <v>1.5798116876590385E-2</v>
      </c>
      <c r="E617" s="23">
        <f t="shared" si="42"/>
        <v>6.7888923336862916E-3</v>
      </c>
      <c r="F617" s="24">
        <f t="shared" si="40"/>
        <v>4.3190636376345024</v>
      </c>
      <c r="G617" s="24">
        <f t="shared" si="43"/>
        <v>2.3270035088328811E-2</v>
      </c>
      <c r="H617" s="24">
        <v>4.3333012388253279E-3</v>
      </c>
      <c r="I617" s="24"/>
      <c r="N617" s="5">
        <v>594</v>
      </c>
      <c r="O617" s="23">
        <v>-5.5682005046052967E-2</v>
      </c>
    </row>
    <row r="618" spans="1:15">
      <c r="A618" s="20">
        <f>data!A610</f>
        <v>41208</v>
      </c>
      <c r="B618" s="21">
        <f>data!D610</f>
        <v>9406.5281899109796</v>
      </c>
      <c r="C618" s="21">
        <f>data!E610</f>
        <v>7428.5714285714284</v>
      </c>
      <c r="D618" s="23">
        <f t="shared" si="41"/>
        <v>-6.2893289075631742E-3</v>
      </c>
      <c r="E618" s="23">
        <f t="shared" si="42"/>
        <v>-1.4996872751517287E-2</v>
      </c>
      <c r="F618" s="24">
        <f t="shared" si="40"/>
        <v>4.3208981833500895</v>
      </c>
      <c r="G618" s="24">
        <f t="shared" si="43"/>
        <v>2.5104580803915866E-2</v>
      </c>
      <c r="H618" s="24">
        <v>1.8349457260836389E-3</v>
      </c>
      <c r="I618" s="24"/>
      <c r="N618" s="5">
        <v>595</v>
      </c>
      <c r="O618" s="23">
        <v>-5.5682005046052967E-2</v>
      </c>
    </row>
    <row r="619" spans="1:15">
      <c r="A619" s="20">
        <f>data!A611</f>
        <v>41211</v>
      </c>
      <c r="B619" s="21">
        <f>data!D611</f>
        <v>9139.4658753709209</v>
      </c>
      <c r="C619" s="21">
        <f>data!E611</f>
        <v>7540.816326530613</v>
      </c>
      <c r="D619" s="23">
        <f t="shared" si="41"/>
        <v>-2.8801990903707164E-2</v>
      </c>
      <c r="E619" s="23">
        <f t="shared" si="42"/>
        <v>1.4996872751517287E-2</v>
      </c>
      <c r="F619" s="24">
        <f t="shared" si="40"/>
        <v>4.2839723178232321</v>
      </c>
      <c r="G619" s="24">
        <f t="shared" si="43"/>
        <v>-1.1821284722941527E-2</v>
      </c>
      <c r="H619" s="24">
        <v>-1.4018283761370323E-3</v>
      </c>
      <c r="I619" s="24"/>
      <c r="N619" s="5">
        <v>596</v>
      </c>
      <c r="O619" s="23">
        <v>-5.5682005046052967E-2</v>
      </c>
    </row>
    <row r="620" spans="1:15">
      <c r="A620" s="20">
        <f>data!A612</f>
        <v>41212</v>
      </c>
      <c r="B620" s="21">
        <f>data!D612</f>
        <v>9139.4658753709209</v>
      </c>
      <c r="C620" s="21">
        <f>data!E612</f>
        <v>7581.6326530612241</v>
      </c>
      <c r="D620" s="23">
        <f t="shared" si="41"/>
        <v>0</v>
      </c>
      <c r="E620" s="23">
        <f t="shared" si="42"/>
        <v>5.3981237695559514E-3</v>
      </c>
      <c r="F620" s="24">
        <f t="shared" si="40"/>
        <v>4.2810481294653844</v>
      </c>
      <c r="G620" s="24">
        <f t="shared" si="43"/>
        <v>-1.4745473080789218E-2</v>
      </c>
      <c r="H620" s="24">
        <v>-5.2656350695280347E-3</v>
      </c>
      <c r="I620" s="24"/>
      <c r="N620" s="5">
        <v>597</v>
      </c>
      <c r="O620" s="23">
        <v>-5.5682005046052967E-2</v>
      </c>
    </row>
    <row r="621" spans="1:15">
      <c r="A621" s="20">
        <f>data!A613</f>
        <v>41213</v>
      </c>
      <c r="B621" s="21">
        <f>data!D613</f>
        <v>9109.7922848664693</v>
      </c>
      <c r="C621" s="21">
        <f>data!E613</f>
        <v>7540.816326530613</v>
      </c>
      <c r="D621" s="23">
        <f t="shared" si="41"/>
        <v>-3.2520353863763063E-3</v>
      </c>
      <c r="E621" s="23">
        <f t="shared" si="42"/>
        <v>-5.3981237695559514E-3</v>
      </c>
      <c r="F621" s="24">
        <f t="shared" si="40"/>
        <v>4.2807202824368558</v>
      </c>
      <c r="G621" s="24">
        <f t="shared" si="43"/>
        <v>-1.5073320109317834E-2</v>
      </c>
      <c r="H621" s="24">
        <v>-9.6310173429865979E-3</v>
      </c>
      <c r="I621" s="24"/>
      <c r="N621" s="5">
        <v>598</v>
      </c>
      <c r="O621" s="23">
        <v>-5.5682005046052967E-2</v>
      </c>
    </row>
    <row r="622" spans="1:15">
      <c r="A622" s="20">
        <f>data!A614</f>
        <v>41214</v>
      </c>
      <c r="B622" s="21">
        <f>data!D614</f>
        <v>9258.1602373887235</v>
      </c>
      <c r="C622" s="21">
        <f>data!E614</f>
        <v>7561.2244897959181</v>
      </c>
      <c r="D622" s="23">
        <f t="shared" si="41"/>
        <v>1.6155440222284767E-2</v>
      </c>
      <c r="E622" s="23">
        <f t="shared" si="42"/>
        <v>2.7027043478842216E-3</v>
      </c>
      <c r="F622" s="24">
        <f t="shared" si="40"/>
        <v>4.2954116553412769</v>
      </c>
      <c r="G622" s="24">
        <f t="shared" si="43"/>
        <v>-3.8194720489670431E-4</v>
      </c>
      <c r="H622" s="24">
        <v>-1.4364290432552745E-2</v>
      </c>
      <c r="I622" s="24"/>
      <c r="N622" s="5">
        <v>599</v>
      </c>
      <c r="O622" s="23">
        <v>-5.5682005046052967E-2</v>
      </c>
    </row>
    <row r="623" spans="1:15">
      <c r="A623" s="20">
        <f>data!A615</f>
        <v>41215</v>
      </c>
      <c r="B623" s="21">
        <f>data!D615</f>
        <v>9287.8338278931751</v>
      </c>
      <c r="C623" s="21">
        <f>data!E615</f>
        <v>7561.2244897959181</v>
      </c>
      <c r="D623" s="23">
        <f t="shared" si="41"/>
        <v>3.2000027306704482E-3</v>
      </c>
      <c r="E623" s="23">
        <f t="shared" si="42"/>
        <v>0</v>
      </c>
      <c r="F623" s="24">
        <f t="shared" si="40"/>
        <v>4.2986116580719473</v>
      </c>
      <c r="G623" s="24">
        <f t="shared" si="43"/>
        <v>2.8180555257737439E-3</v>
      </c>
      <c r="H623" s="24">
        <v>-1.9327364897281901E-2</v>
      </c>
      <c r="I623" s="24"/>
      <c r="N623" s="5">
        <v>600</v>
      </c>
      <c r="O623" s="23">
        <v>-5.5682005046052967E-2</v>
      </c>
    </row>
    <row r="624" spans="1:15">
      <c r="A624" s="20">
        <f>data!A616</f>
        <v>41218</v>
      </c>
      <c r="B624" s="21">
        <f>data!D616</f>
        <v>9228.4866468842738</v>
      </c>
      <c r="C624" s="21">
        <f>data!E616</f>
        <v>7836.7346938775509</v>
      </c>
      <c r="D624" s="23">
        <f t="shared" si="41"/>
        <v>-6.4102783609190084E-3</v>
      </c>
      <c r="E624" s="23">
        <f t="shared" si="42"/>
        <v>3.5789107851584845E-2</v>
      </c>
      <c r="F624" s="24">
        <f t="shared" si="40"/>
        <v>4.2728142561501343</v>
      </c>
      <c r="G624" s="24">
        <f t="shared" si="43"/>
        <v>-2.2979346396039269E-2</v>
      </c>
      <c r="H624" s="24">
        <v>-2.4380600003440465E-2</v>
      </c>
      <c r="I624" s="24"/>
      <c r="N624" s="5">
        <v>601</v>
      </c>
      <c r="O624" s="23">
        <v>-5.5682005046052967E-2</v>
      </c>
    </row>
    <row r="625" spans="1:15">
      <c r="A625" s="20">
        <f>data!A617</f>
        <v>41219</v>
      </c>
      <c r="B625" s="21">
        <f>data!D617</f>
        <v>9258.1602373887235</v>
      </c>
      <c r="C625" s="21">
        <f>data!E617</f>
        <v>7846.9387755102034</v>
      </c>
      <c r="D625" s="23">
        <f t="shared" si="41"/>
        <v>3.2102756302485602E-3</v>
      </c>
      <c r="E625" s="23">
        <f t="shared" si="42"/>
        <v>1.301236357972968E-3</v>
      </c>
      <c r="F625" s="24">
        <f t="shared" si="40"/>
        <v>4.2753196460883851</v>
      </c>
      <c r="G625" s="24">
        <f t="shared" si="43"/>
        <v>-2.0473956457788489E-2</v>
      </c>
      <c r="H625" s="24">
        <v>-2.9386054601139973E-2</v>
      </c>
      <c r="I625" s="24"/>
      <c r="N625" s="5">
        <v>602</v>
      </c>
      <c r="O625" s="23">
        <v>-5.5682005046052967E-2</v>
      </c>
    </row>
    <row r="626" spans="1:15">
      <c r="A626" s="20">
        <f>data!A618</f>
        <v>41220</v>
      </c>
      <c r="B626" s="21">
        <f>data!D618</f>
        <v>8961.4243323442133</v>
      </c>
      <c r="C626" s="21">
        <f>data!E618</f>
        <v>7785.7142857142862</v>
      </c>
      <c r="D626" s="23">
        <f t="shared" si="41"/>
        <v>-3.2576170434612806E-2</v>
      </c>
      <c r="E626" s="23">
        <f t="shared" si="42"/>
        <v>-7.8329382211883569E-3</v>
      </c>
      <c r="F626" s="24">
        <f t="shared" si="40"/>
        <v>4.2469866141463211</v>
      </c>
      <c r="G626" s="24">
        <f t="shared" si="43"/>
        <v>-4.8806988399852536E-2</v>
      </c>
      <c r="H626" s="24">
        <v>-3.4212073859941058E-2</v>
      </c>
      <c r="I626" s="24"/>
      <c r="N626" s="5">
        <v>603</v>
      </c>
      <c r="O626" s="23">
        <v>-5.5682005046052967E-2</v>
      </c>
    </row>
    <row r="627" spans="1:15">
      <c r="A627" s="20">
        <f>data!A619</f>
        <v>41221</v>
      </c>
      <c r="B627" s="21">
        <f>data!D619</f>
        <v>8783.3827893175076</v>
      </c>
      <c r="C627" s="21">
        <f>data!E619</f>
        <v>7755.1020408163258</v>
      </c>
      <c r="D627" s="23">
        <f t="shared" si="41"/>
        <v>-2.0067563050808701E-2</v>
      </c>
      <c r="E627" s="23">
        <f t="shared" si="42"/>
        <v>-3.939598004079059E-3</v>
      </c>
      <c r="F627" s="24">
        <f t="shared" si="40"/>
        <v>4.2290531493692685</v>
      </c>
      <c r="G627" s="24">
        <f t="shared" si="43"/>
        <v>-6.6740453176905135E-2</v>
      </c>
      <c r="H627" s="24">
        <v>-3.8739216452971327E-2</v>
      </c>
      <c r="I627" s="24"/>
      <c r="N627" s="5">
        <v>604</v>
      </c>
      <c r="O627" s="23">
        <v>-5.5682005046052967E-2</v>
      </c>
    </row>
    <row r="628" spans="1:15">
      <c r="A628" s="20">
        <f>data!A620</f>
        <v>41222</v>
      </c>
      <c r="B628" s="21">
        <f>data!D620</f>
        <v>8842.7299703264089</v>
      </c>
      <c r="C628" s="21">
        <f>data!E620</f>
        <v>7744.8979591836733</v>
      </c>
      <c r="D628" s="23">
        <f t="shared" si="41"/>
        <v>6.7340321813436077E-3</v>
      </c>
      <c r="E628" s="23">
        <f t="shared" si="42"/>
        <v>-1.3166558847466092E-3</v>
      </c>
      <c r="F628" s="24">
        <f t="shared" si="40"/>
        <v>4.2365004200708514</v>
      </c>
      <c r="G628" s="24">
        <f t="shared" si="43"/>
        <v>-5.9293182475322226E-2</v>
      </c>
      <c r="H628" s="24">
        <v>-4.2866548265848535E-2</v>
      </c>
      <c r="I628" s="24"/>
      <c r="N628" s="5">
        <v>605</v>
      </c>
      <c r="O628" s="23">
        <v>-5.5682005046052967E-2</v>
      </c>
    </row>
    <row r="629" spans="1:15">
      <c r="A629" s="20">
        <f>data!A621</f>
        <v>41225</v>
      </c>
      <c r="B629" s="21">
        <f>data!D621</f>
        <v>8931.7507418397618</v>
      </c>
      <c r="C629" s="21">
        <f>data!E621</f>
        <v>7744.8979591836733</v>
      </c>
      <c r="D629" s="23">
        <f t="shared" si="41"/>
        <v>1.0016778243471691E-2</v>
      </c>
      <c r="E629" s="23">
        <f t="shared" si="42"/>
        <v>0</v>
      </c>
      <c r="F629" s="24">
        <f t="shared" si="40"/>
        <v>4.2465171983143231</v>
      </c>
      <c r="G629" s="24">
        <f t="shared" si="43"/>
        <v>-4.9276404231850535E-2</v>
      </c>
      <c r="H629" s="24">
        <v>-4.6516759610609477E-2</v>
      </c>
      <c r="I629" s="24"/>
      <c r="N629" s="5">
        <v>606</v>
      </c>
      <c r="O629" s="23">
        <v>-5.5682005046052967E-2</v>
      </c>
    </row>
    <row r="630" spans="1:15">
      <c r="A630" s="20">
        <f>data!A622</f>
        <v>41226</v>
      </c>
      <c r="B630" s="21">
        <f>data!D622</f>
        <v>8931.7507418397618</v>
      </c>
      <c r="C630" s="21">
        <f>data!E622</f>
        <v>7795.9183673469388</v>
      </c>
      <c r="D630" s="23">
        <f t="shared" si="41"/>
        <v>0</v>
      </c>
      <c r="E630" s="23">
        <f t="shared" si="42"/>
        <v>6.5660117708894461E-3</v>
      </c>
      <c r="F630" s="24">
        <f t="shared" si="40"/>
        <v>4.242960359679719</v>
      </c>
      <c r="G630" s="24">
        <f t="shared" si="43"/>
        <v>-5.2833242866454633E-2</v>
      </c>
      <c r="H630" s="24">
        <v>-4.9638643589901166E-2</v>
      </c>
      <c r="I630" s="24"/>
      <c r="N630" s="5">
        <v>607</v>
      </c>
      <c r="O630" s="23">
        <v>-5.5682005046052967E-2</v>
      </c>
    </row>
    <row r="631" spans="1:15">
      <c r="A631" s="20">
        <f>data!A623</f>
        <v>41227</v>
      </c>
      <c r="B631" s="21">
        <f>data!D623</f>
        <v>8961.4243323442133</v>
      </c>
      <c r="C631" s="21">
        <f>data!E623</f>
        <v>7897.9591836734699</v>
      </c>
      <c r="D631" s="23">
        <f t="shared" si="41"/>
        <v>3.3167526259934021E-3</v>
      </c>
      <c r="E631" s="23">
        <f t="shared" si="42"/>
        <v>1.3004084423206663E-2</v>
      </c>
      <c r="F631" s="24">
        <f t="shared" si="40"/>
        <v>4.2392327402427235</v>
      </c>
      <c r="G631" s="24">
        <f t="shared" si="43"/>
        <v>-5.6560862303450143E-2</v>
      </c>
      <c r="H631" s="24">
        <v>-5.2206142472017263E-2</v>
      </c>
      <c r="I631" s="24"/>
      <c r="N631" s="5">
        <v>608</v>
      </c>
      <c r="O631" s="23">
        <v>-5.5682005046052967E-2</v>
      </c>
    </row>
    <row r="632" spans="1:15">
      <c r="A632" s="20">
        <f>data!A624</f>
        <v>41228</v>
      </c>
      <c r="B632" s="21">
        <f>data!D624</f>
        <v>8991.0979228486649</v>
      </c>
      <c r="C632" s="21">
        <f>data!E624</f>
        <v>7969.3877551020405</v>
      </c>
      <c r="D632" s="23">
        <f t="shared" si="41"/>
        <v>3.3057881344991102E-3</v>
      </c>
      <c r="E632" s="23">
        <f t="shared" si="42"/>
        <v>9.0032762499596686E-3</v>
      </c>
      <c r="F632" s="24">
        <f t="shared" si="40"/>
        <v>4.2376614124168395</v>
      </c>
      <c r="G632" s="24">
        <f t="shared" si="43"/>
        <v>-5.8132190129334127E-2</v>
      </c>
      <c r="H632" s="24">
        <v>-5.4214127231340836E-2</v>
      </c>
      <c r="I632" s="24"/>
      <c r="N632" s="5">
        <v>609</v>
      </c>
      <c r="O632" s="23">
        <v>-5.5682005046052967E-2</v>
      </c>
    </row>
    <row r="633" spans="1:15">
      <c r="A633" s="20">
        <f>data!A625</f>
        <v>41229</v>
      </c>
      <c r="B633" s="21">
        <f>data!D625</f>
        <v>8961.4243323442133</v>
      </c>
      <c r="C633" s="21">
        <f>data!E625</f>
        <v>8071.4285714285716</v>
      </c>
      <c r="D633" s="23">
        <f t="shared" si="41"/>
        <v>-3.3057881344991102E-3</v>
      </c>
      <c r="E633" s="23">
        <f t="shared" si="42"/>
        <v>1.2722817927967256E-2</v>
      </c>
      <c r="F633" s="24">
        <f t="shared" si="40"/>
        <v>4.227463615567423</v>
      </c>
      <c r="G633" s="24">
        <f t="shared" si="43"/>
        <v>-6.832998697875059E-2</v>
      </c>
      <c r="H633" s="24">
        <v>-5.5671948553515316E-2</v>
      </c>
      <c r="I633" s="24"/>
      <c r="N633" s="5">
        <v>610</v>
      </c>
      <c r="O633" s="23">
        <v>-5.5682005046052967E-2</v>
      </c>
    </row>
    <row r="634" spans="1:15">
      <c r="A634" s="20">
        <f>data!A626</f>
        <v>41232</v>
      </c>
      <c r="B634" s="21">
        <f>data!D626</f>
        <v>8991.0979228486649</v>
      </c>
      <c r="C634" s="21">
        <f>data!E626</f>
        <v>8071.4285714285716</v>
      </c>
      <c r="D634" s="23">
        <f t="shared" si="41"/>
        <v>3.3057881344991102E-3</v>
      </c>
      <c r="E634" s="23">
        <f t="shared" si="42"/>
        <v>0</v>
      </c>
      <c r="F634" s="24">
        <f t="shared" si="40"/>
        <v>4.2307694037019221</v>
      </c>
      <c r="G634" s="24">
        <f t="shared" si="43"/>
        <v>-6.502419884425148E-2</v>
      </c>
      <c r="H634" s="24">
        <v>-5.6596304660376053E-2</v>
      </c>
      <c r="I634" s="24"/>
      <c r="N634" s="5">
        <v>611</v>
      </c>
      <c r="O634" s="23">
        <v>-5.5682005046052967E-2</v>
      </c>
    </row>
    <row r="635" spans="1:15">
      <c r="A635" s="20">
        <f>data!A627</f>
        <v>41233</v>
      </c>
      <c r="B635" s="21">
        <f>data!D627</f>
        <v>8991.0979228486649</v>
      </c>
      <c r="C635" s="21">
        <f>data!E627</f>
        <v>7979.591836734694</v>
      </c>
      <c r="D635" s="23">
        <f t="shared" si="41"/>
        <v>0</v>
      </c>
      <c r="E635" s="23">
        <f t="shared" si="42"/>
        <v>-1.1443227222342145E-2</v>
      </c>
      <c r="F635" s="24">
        <f t="shared" si="40"/>
        <v>4.2369682522738099</v>
      </c>
      <c r="G635" s="24">
        <f t="shared" si="43"/>
        <v>-5.8825350272363686E-2</v>
      </c>
      <c r="H635" s="24">
        <v>-5.7005015247142889E-2</v>
      </c>
      <c r="I635" s="24"/>
      <c r="N635" s="5">
        <v>612</v>
      </c>
      <c r="O635" s="23">
        <v>-5.5682005046052967E-2</v>
      </c>
    </row>
    <row r="636" spans="1:15">
      <c r="A636" s="20">
        <f>data!A628</f>
        <v>41234</v>
      </c>
      <c r="B636" s="21">
        <f>data!D628</f>
        <v>8931.7507418397618</v>
      </c>
      <c r="C636" s="21">
        <f>data!E628</f>
        <v>7908.1632653061233</v>
      </c>
      <c r="D636" s="23">
        <f t="shared" si="41"/>
        <v>-6.6225407604925124E-3</v>
      </c>
      <c r="E636" s="23">
        <f t="shared" si="42"/>
        <v>-8.9917111919639581E-3</v>
      </c>
      <c r="F636" s="24">
        <f t="shared" si="40"/>
        <v>4.2352165626288407</v>
      </c>
      <c r="G636" s="24">
        <f t="shared" si="43"/>
        <v>-6.0577039917332876E-2</v>
      </c>
      <c r="H636" s="24">
        <v>-5.6912945997371824E-2</v>
      </c>
      <c r="I636" s="24"/>
      <c r="N636" s="5">
        <v>613</v>
      </c>
      <c r="O636" s="23">
        <v>-5.5682005046052967E-2</v>
      </c>
    </row>
    <row r="637" spans="1:15">
      <c r="A637" s="20">
        <f>data!A629</f>
        <v>41235</v>
      </c>
      <c r="B637" s="21">
        <f>data!D629</f>
        <v>9050.445103857568</v>
      </c>
      <c r="C637" s="21">
        <f>data!E629</f>
        <v>8051.0204081632655</v>
      </c>
      <c r="D637" s="23">
        <f t="shared" si="41"/>
        <v>1.3201511858534687E-2</v>
      </c>
      <c r="E637" s="23">
        <f t="shared" si="42"/>
        <v>1.7903291492526563E-2</v>
      </c>
      <c r="F637" s="24">
        <f t="shared" si="40"/>
        <v>4.2387197795270293</v>
      </c>
      <c r="G637" s="24">
        <f t="shared" si="43"/>
        <v>-5.7073823019144321E-2</v>
      </c>
      <c r="H637" s="24">
        <v>-5.6330758354666936E-2</v>
      </c>
      <c r="I637" s="24"/>
      <c r="N637" s="5">
        <v>614</v>
      </c>
      <c r="O637" s="23">
        <v>-5.5682005046052967E-2</v>
      </c>
    </row>
    <row r="638" spans="1:15">
      <c r="A638" s="20">
        <f>data!A630</f>
        <v>41236</v>
      </c>
      <c r="B638" s="21">
        <f>data!D630</f>
        <v>9020.7715133531146</v>
      </c>
      <c r="C638" s="21">
        <f>data!E630</f>
        <v>8112.2448979591836</v>
      </c>
      <c r="D638" s="23">
        <f t="shared" si="41"/>
        <v>-3.2840752011900065E-3</v>
      </c>
      <c r="E638" s="23">
        <f t="shared" si="42"/>
        <v>7.5757938084581866E-3</v>
      </c>
      <c r="F638" s="24">
        <f t="shared" si="40"/>
        <v>4.2313318621388385</v>
      </c>
      <c r="G638" s="24">
        <f t="shared" si="43"/>
        <v>-6.44617404073351E-2</v>
      </c>
      <c r="H638" s="24">
        <v>-5.5266527986179655E-2</v>
      </c>
      <c r="I638" s="24"/>
      <c r="N638" s="5">
        <v>615</v>
      </c>
      <c r="O638" s="23">
        <v>-5.5682005046052967E-2</v>
      </c>
    </row>
    <row r="639" spans="1:15">
      <c r="A639" s="20">
        <f>data!A631</f>
        <v>41239</v>
      </c>
      <c r="B639" s="21">
        <f>data!D631</f>
        <v>9020.7715133531146</v>
      </c>
      <c r="C639" s="21">
        <f>data!E631</f>
        <v>8071.4285714285716</v>
      </c>
      <c r="D639" s="23">
        <f t="shared" si="41"/>
        <v>0</v>
      </c>
      <c r="E639" s="23">
        <f t="shared" si="42"/>
        <v>-5.0441468866786465E-3</v>
      </c>
      <c r="F639" s="24">
        <f t="shared" si="40"/>
        <v>4.2340642995987743</v>
      </c>
      <c r="G639" s="24">
        <f t="shared" si="43"/>
        <v>-6.1729302947399312E-2</v>
      </c>
      <c r="H639" s="24">
        <v>-5.3729696515310219E-2</v>
      </c>
      <c r="I639" s="24"/>
      <c r="N639" s="5">
        <v>616</v>
      </c>
      <c r="O639" s="23">
        <v>-5.5682005046052967E-2</v>
      </c>
    </row>
    <row r="640" spans="1:15">
      <c r="A640" s="20">
        <f>data!A632</f>
        <v>41240</v>
      </c>
      <c r="B640" s="21">
        <f>data!D632</f>
        <v>8902.077151335312</v>
      </c>
      <c r="C640" s="21">
        <f>data!E632</f>
        <v>7816.3265306122457</v>
      </c>
      <c r="D640" s="23">
        <f t="shared" si="41"/>
        <v>-1.3245226750019157E-2</v>
      </c>
      <c r="E640" s="23">
        <f t="shared" si="42"/>
        <v>-3.2115798027062326E-2</v>
      </c>
      <c r="F640" s="24">
        <f t="shared" si="40"/>
        <v>4.2382163476617905</v>
      </c>
      <c r="G640" s="24">
        <f t="shared" si="43"/>
        <v>-5.7577254884383144E-2</v>
      </c>
      <c r="H640" s="24">
        <v>-5.1736360556510222E-2</v>
      </c>
      <c r="I640" s="24"/>
      <c r="N640" s="5">
        <v>617</v>
      </c>
      <c r="O640" s="23">
        <v>-5.5682005046052967E-2</v>
      </c>
    </row>
    <row r="641" spans="1:15">
      <c r="A641" s="20">
        <f>data!A633</f>
        <v>41241</v>
      </c>
      <c r="B641" s="21">
        <f>data!D633</f>
        <v>8842.7299703264089</v>
      </c>
      <c r="C641" s="21">
        <f>data!E633</f>
        <v>7724.4897959183681</v>
      </c>
      <c r="D641" s="23">
        <f t="shared" si="41"/>
        <v>-6.6889881507972149E-3</v>
      </c>
      <c r="E641" s="23">
        <f t="shared" si="42"/>
        <v>-1.1818916303141691E-2</v>
      </c>
      <c r="F641" s="24">
        <f t="shared" si="40"/>
        <v>4.2379297205778039</v>
      </c>
      <c r="G641" s="24">
        <f t="shared" si="43"/>
        <v>-5.7863881968369668E-2</v>
      </c>
      <c r="H641" s="24">
        <v>-4.9314607445092182E-2</v>
      </c>
      <c r="I641" s="24"/>
      <c r="N641" s="5">
        <v>618</v>
      </c>
      <c r="O641" s="23">
        <v>-5.5682005046052967E-2</v>
      </c>
    </row>
    <row r="642" spans="1:15">
      <c r="A642" s="20">
        <f>data!A634</f>
        <v>41242</v>
      </c>
      <c r="B642" s="21">
        <f>data!D634</f>
        <v>8783.3827893175076</v>
      </c>
      <c r="C642" s="21">
        <f>data!E634</f>
        <v>7622.4489795918371</v>
      </c>
      <c r="D642" s="23">
        <f t="shared" si="41"/>
        <v>-6.7340321813436077E-3</v>
      </c>
      <c r="E642" s="23">
        <f t="shared" si="42"/>
        <v>-1.3298068304631983E-2</v>
      </c>
      <c r="F642" s="24">
        <f t="shared" si="40"/>
        <v>4.2383993128738355</v>
      </c>
      <c r="G642" s="24">
        <f t="shared" si="43"/>
        <v>-5.7394289672338061E-2</v>
      </c>
      <c r="H642" s="24">
        <v>-4.6508530499688276E-2</v>
      </c>
      <c r="I642" s="24"/>
      <c r="N642" s="5">
        <v>619</v>
      </c>
      <c r="O642" s="23">
        <v>-5.5682005046052967E-2</v>
      </c>
    </row>
    <row r="643" spans="1:15">
      <c r="A643" s="20">
        <f>data!A635</f>
        <v>41243</v>
      </c>
      <c r="B643" s="21">
        <f>data!D635</f>
        <v>8931.7507418397618</v>
      </c>
      <c r="C643" s="21">
        <f>data!E635</f>
        <v>7693.8775510204086</v>
      </c>
      <c r="D643" s="23">
        <f t="shared" si="41"/>
        <v>1.6750810424815299E-2</v>
      </c>
      <c r="E643" s="23">
        <f t="shared" si="42"/>
        <v>9.327182875138007E-3</v>
      </c>
      <c r="F643" s="24">
        <f t="shared" si="40"/>
        <v>4.2500975456366081</v>
      </c>
      <c r="G643" s="24">
        <f t="shared" si="43"/>
        <v>-4.5696056909565463E-2</v>
      </c>
      <c r="H643" s="24">
        <v>-4.3379749312939683E-2</v>
      </c>
      <c r="I643" s="24"/>
      <c r="N643" s="5">
        <v>620</v>
      </c>
      <c r="O643" s="23">
        <v>-5.5682005046052967E-2</v>
      </c>
    </row>
    <row r="644" spans="1:15">
      <c r="A644" s="20">
        <f>data!A636</f>
        <v>41246</v>
      </c>
      <c r="B644" s="21">
        <f>data!D636</f>
        <v>8991.0979228486649</v>
      </c>
      <c r="C644" s="21">
        <f>data!E636</f>
        <v>7795.9183673469388</v>
      </c>
      <c r="D644" s="23">
        <f t="shared" si="41"/>
        <v>6.6225407604925124E-3</v>
      </c>
      <c r="E644" s="23">
        <f t="shared" si="42"/>
        <v>1.3175421158564404E-2</v>
      </c>
      <c r="F644" s="24">
        <f t="shared" si="40"/>
        <v>4.2495829004402115</v>
      </c>
      <c r="G644" s="24">
        <f t="shared" si="43"/>
        <v>-4.621070210596212E-2</v>
      </c>
      <c r="H644" s="24">
        <v>-4.0005740005843025E-2</v>
      </c>
      <c r="I644" s="24"/>
      <c r="N644" s="5">
        <v>621</v>
      </c>
      <c r="O644" s="23">
        <v>-5.5682005046052967E-2</v>
      </c>
    </row>
    <row r="645" spans="1:15">
      <c r="A645" s="20">
        <f>data!A637</f>
        <v>41247</v>
      </c>
      <c r="B645" s="21">
        <f>data!D637</f>
        <v>9080.1186943620178</v>
      </c>
      <c r="C645" s="21">
        <f>data!E637</f>
        <v>7857.1428571428569</v>
      </c>
      <c r="D645" s="23">
        <f t="shared" si="41"/>
        <v>9.8522964430109994E-3</v>
      </c>
      <c r="E645" s="23">
        <f t="shared" si="42"/>
        <v>7.8227256812102297E-3</v>
      </c>
      <c r="F645" s="24">
        <f t="shared" si="40"/>
        <v>4.2551975905703321</v>
      </c>
      <c r="G645" s="24">
        <f t="shared" si="43"/>
        <v>-4.0596011975841506E-2</v>
      </c>
      <c r="H645" s="24">
        <v>-3.6474992030906692E-2</v>
      </c>
      <c r="I645" s="24"/>
      <c r="N645" s="5">
        <v>622</v>
      </c>
      <c r="O645" s="23">
        <v>-5.5682005046052967E-2</v>
      </c>
    </row>
    <row r="646" spans="1:15">
      <c r="A646" s="20">
        <f>data!A638</f>
        <v>41248</v>
      </c>
      <c r="B646" s="21">
        <f>data!D638</f>
        <v>9139.4658753709209</v>
      </c>
      <c r="C646" s="21">
        <f>data!E638</f>
        <v>7755.1020408163258</v>
      </c>
      <c r="D646" s="23">
        <f t="shared" si="41"/>
        <v>6.5146810211942352E-3</v>
      </c>
      <c r="E646" s="23">
        <f t="shared" si="42"/>
        <v>-1.3072081567353067E-2</v>
      </c>
      <c r="F646" s="24">
        <f t="shared" si="40"/>
        <v>4.2687934780187815</v>
      </c>
      <c r="G646" s="24">
        <f t="shared" si="43"/>
        <v>-2.7000124527392089E-2</v>
      </c>
      <c r="H646" s="24">
        <v>-3.2879806953519559E-2</v>
      </c>
      <c r="I646" s="24"/>
      <c r="N646" s="5">
        <v>623</v>
      </c>
      <c r="O646" s="23">
        <v>-5.5682005046052967E-2</v>
      </c>
    </row>
    <row r="647" spans="1:15">
      <c r="A647" s="20">
        <f>data!A639</f>
        <v>41249</v>
      </c>
      <c r="B647" s="21">
        <f>data!D639</f>
        <v>9080.1186943620178</v>
      </c>
      <c r="C647" s="21">
        <f>data!E639</f>
        <v>7622.4489795918371</v>
      </c>
      <c r="D647" s="23">
        <f t="shared" si="41"/>
        <v>-6.5146810211942352E-3</v>
      </c>
      <c r="E647" s="23">
        <f t="shared" si="42"/>
        <v>-1.7253248147559574E-2</v>
      </c>
      <c r="F647" s="24">
        <f t="shared" si="40"/>
        <v>4.2716249605021543</v>
      </c>
      <c r="G647" s="24">
        <f t="shared" si="43"/>
        <v>-2.4168642044019251E-2</v>
      </c>
      <c r="H647" s="24">
        <v>-2.9308225271804572E-2</v>
      </c>
      <c r="I647" s="24"/>
      <c r="N647" s="5">
        <v>624</v>
      </c>
      <c r="O647" s="23">
        <v>-5.5682005046052967E-2</v>
      </c>
    </row>
    <row r="648" spans="1:15">
      <c r="A648" s="20">
        <f>data!A640</f>
        <v>41250</v>
      </c>
      <c r="B648" s="21">
        <f>data!D640</f>
        <v>9169.1394658753707</v>
      </c>
      <c r="C648" s="21">
        <f>data!E640</f>
        <v>7683.6734693877552</v>
      </c>
      <c r="D648" s="23">
        <f t="shared" si="41"/>
        <v>9.7561749453660696E-3</v>
      </c>
      <c r="E648" s="23">
        <f t="shared" si="42"/>
        <v>8.0000426670761016E-3</v>
      </c>
      <c r="F648" s="24">
        <f t="shared" si="40"/>
        <v>4.2770474757116528</v>
      </c>
      <c r="G648" s="24">
        <f t="shared" si="43"/>
        <v>-1.8746126834520815E-2</v>
      </c>
      <c r="H648" s="24">
        <v>-2.5836883651636628E-2</v>
      </c>
      <c r="I648" s="24"/>
      <c r="N648" s="5">
        <v>625</v>
      </c>
      <c r="O648" s="23">
        <v>-5.5682005046052967E-2</v>
      </c>
    </row>
    <row r="649" spans="1:15">
      <c r="A649" s="20">
        <f>data!A641</f>
        <v>41253</v>
      </c>
      <c r="B649" s="21">
        <f>data!D641</f>
        <v>9287.8338278931751</v>
      </c>
      <c r="C649" s="21">
        <f>data!E641</f>
        <v>7734.6938775510198</v>
      </c>
      <c r="D649" s="23">
        <f t="shared" si="41"/>
        <v>1.2861913642407075E-2</v>
      </c>
      <c r="E649" s="23">
        <f t="shared" si="42"/>
        <v>6.6181578424782117E-3</v>
      </c>
      <c r="F649" s="24">
        <f t="shared" si="40"/>
        <v>4.2863243029537585</v>
      </c>
      <c r="G649" s="24">
        <f t="shared" si="43"/>
        <v>-9.469299592415048E-3</v>
      </c>
      <c r="H649" s="24">
        <v>-2.2526412462547236E-2</v>
      </c>
      <c r="I649" s="24"/>
      <c r="N649" s="5">
        <v>626</v>
      </c>
      <c r="O649" s="23">
        <v>-5.5682005046052967E-2</v>
      </c>
    </row>
    <row r="650" spans="1:15">
      <c r="A650" s="20">
        <f>data!A642</f>
        <v>41254</v>
      </c>
      <c r="B650" s="21">
        <f>data!D642</f>
        <v>9228.4866468842738</v>
      </c>
      <c r="C650" s="21">
        <f>data!E642</f>
        <v>7704.0816326530612</v>
      </c>
      <c r="D650" s="23">
        <f t="shared" si="41"/>
        <v>-6.4102783609190084E-3</v>
      </c>
      <c r="E650" s="23">
        <f t="shared" si="42"/>
        <v>-3.9656363933477934E-3</v>
      </c>
      <c r="F650" s="24">
        <f t="shared" si="40"/>
        <v>4.282062227981263</v>
      </c>
      <c r="G650" s="24">
        <f t="shared" si="43"/>
        <v>-1.3731374564910581E-2</v>
      </c>
      <c r="H650" s="24">
        <v>-1.9420273771340115E-2</v>
      </c>
      <c r="I650" s="24"/>
      <c r="N650" s="5">
        <v>627</v>
      </c>
      <c r="O650" s="23">
        <v>-5.5682005046052967E-2</v>
      </c>
    </row>
    <row r="651" spans="1:15">
      <c r="A651" s="20">
        <f>data!A643</f>
        <v>41255</v>
      </c>
      <c r="B651" s="21">
        <f>data!D643</f>
        <v>9228.4866468842738</v>
      </c>
      <c r="C651" s="21">
        <f>data!E643</f>
        <v>7765.3061224489793</v>
      </c>
      <c r="D651" s="23">
        <f t="shared" si="41"/>
        <v>0</v>
      </c>
      <c r="E651" s="23">
        <f t="shared" si="42"/>
        <v>7.9156086126612735E-3</v>
      </c>
      <c r="F651" s="24">
        <f t="shared" si="40"/>
        <v>4.2777743065591993</v>
      </c>
      <c r="G651" s="24">
        <f t="shared" si="43"/>
        <v>-1.8019295986974271E-2</v>
      </c>
      <c r="H651" s="24">
        <v>-1.6546883751810345E-2</v>
      </c>
      <c r="I651" s="24"/>
      <c r="N651" s="5">
        <v>628</v>
      </c>
      <c r="O651" s="23">
        <v>-5.5682005046052967E-2</v>
      </c>
    </row>
    <row r="652" spans="1:15">
      <c r="A652" s="20">
        <f>data!A644</f>
        <v>41256</v>
      </c>
      <c r="B652" s="21">
        <f>data!D644</f>
        <v>9287.8338278931751</v>
      </c>
      <c r="C652" s="21">
        <f>data!E644</f>
        <v>7795.9183673469388</v>
      </c>
      <c r="D652" s="23">
        <f t="shared" si="41"/>
        <v>6.4102783609190084E-3</v>
      </c>
      <c r="E652" s="23">
        <f t="shared" si="42"/>
        <v>3.934431304834618E-3</v>
      </c>
      <c r="F652" s="24">
        <f t="shared" si="40"/>
        <v>4.2820532854709956</v>
      </c>
      <c r="G652" s="24">
        <f t="shared" si="43"/>
        <v>-1.3740317075177977E-2</v>
      </c>
      <c r="H652" s="24">
        <v>-1.3923779705024038E-2</v>
      </c>
      <c r="I652" s="24"/>
      <c r="N652" s="5">
        <v>629</v>
      </c>
      <c r="O652" s="23">
        <v>-5.5682005046052967E-2</v>
      </c>
    </row>
    <row r="653" spans="1:15">
      <c r="A653" s="20">
        <f>data!A645</f>
        <v>41257</v>
      </c>
      <c r="B653" s="21">
        <f>data!D645</f>
        <v>9258.1602373887235</v>
      </c>
      <c r="C653" s="21">
        <f>data!E645</f>
        <v>7775.5102040816328</v>
      </c>
      <c r="D653" s="23">
        <f t="shared" si="41"/>
        <v>-3.2000027306704482E-3</v>
      </c>
      <c r="E653" s="23">
        <f t="shared" si="42"/>
        <v>-2.6212334798731973E-3</v>
      </c>
      <c r="F653" s="24">
        <f t="shared" si="40"/>
        <v>4.2802732169160249</v>
      </c>
      <c r="G653" s="24">
        <f t="shared" si="43"/>
        <v>-1.5520385630148681E-2</v>
      </c>
      <c r="H653" s="24">
        <v>-1.15618523817177E-2</v>
      </c>
      <c r="I653" s="24"/>
      <c r="N653" s="5">
        <v>630</v>
      </c>
      <c r="O653" s="23">
        <v>-5.5682005046052967E-2</v>
      </c>
    </row>
    <row r="654" spans="1:15">
      <c r="A654" s="20">
        <f>data!A646</f>
        <v>41260</v>
      </c>
      <c r="B654" s="21">
        <f>data!D646</f>
        <v>9287.8338278931751</v>
      </c>
      <c r="C654" s="21">
        <f>data!E646</f>
        <v>7775.5102040816328</v>
      </c>
      <c r="D654" s="23">
        <f t="shared" si="41"/>
        <v>3.2000027306704482E-3</v>
      </c>
      <c r="E654" s="23">
        <f t="shared" si="42"/>
        <v>0</v>
      </c>
      <c r="F654" s="24">
        <f t="shared" si="40"/>
        <v>4.2834732196466954</v>
      </c>
      <c r="G654" s="24">
        <f t="shared" si="43"/>
        <v>-1.2320382899478233E-2</v>
      </c>
      <c r="H654" s="24">
        <v>-9.4675623822678134E-3</v>
      </c>
      <c r="I654" s="24"/>
      <c r="N654" s="5">
        <v>631</v>
      </c>
      <c r="O654" s="23">
        <v>-5.5682005046052967E-2</v>
      </c>
    </row>
    <row r="655" spans="1:15">
      <c r="A655" s="20">
        <f>data!A647</f>
        <v>41261</v>
      </c>
      <c r="B655" s="21">
        <f>data!D647</f>
        <v>9406.5281899109796</v>
      </c>
      <c r="C655" s="21">
        <f>data!E647</f>
        <v>7846.9387755102034</v>
      </c>
      <c r="D655" s="23">
        <f t="shared" si="41"/>
        <v>1.2698583337128255E-2</v>
      </c>
      <c r="E655" s="23">
        <f t="shared" si="42"/>
        <v>9.1444138189977764E-3</v>
      </c>
      <c r="F655" s="24">
        <f t="shared" si="40"/>
        <v>4.2912182321561838</v>
      </c>
      <c r="G655" s="24">
        <f t="shared" si="43"/>
        <v>-4.5753703899897857E-3</v>
      </c>
      <c r="H655" s="24">
        <v>-7.6416909963864061E-3</v>
      </c>
      <c r="I655" s="24"/>
      <c r="N655" s="5">
        <v>632</v>
      </c>
      <c r="O655" s="23">
        <v>-5.5682005046052967E-2</v>
      </c>
    </row>
    <row r="656" spans="1:15">
      <c r="A656" s="20">
        <f>data!A648</f>
        <v>41263</v>
      </c>
      <c r="B656" s="21">
        <f>data!D648</f>
        <v>9436.2017804154311</v>
      </c>
      <c r="C656" s="21">
        <f>data!E648</f>
        <v>7846.9387755102034</v>
      </c>
      <c r="D656" s="23">
        <f t="shared" si="41"/>
        <v>3.1496089028948404E-3</v>
      </c>
      <c r="E656" s="23">
        <f t="shared" si="42"/>
        <v>0</v>
      </c>
      <c r="F656" s="24">
        <f t="shared" si="40"/>
        <v>4.2943678410590786</v>
      </c>
      <c r="G656" s="24">
        <f t="shared" si="43"/>
        <v>-1.4257614870949453E-3</v>
      </c>
      <c r="H656" s="24">
        <v>-6.0743838903626066E-3</v>
      </c>
      <c r="I656" s="24"/>
      <c r="N656" s="5">
        <v>633</v>
      </c>
      <c r="O656" s="23">
        <v>-5.5682005046052967E-2</v>
      </c>
    </row>
    <row r="657" spans="1:15">
      <c r="A657" s="20">
        <f>data!A649</f>
        <v>41264</v>
      </c>
      <c r="B657" s="21">
        <f>data!D649</f>
        <v>9554.8961424332338</v>
      </c>
      <c r="C657" s="21">
        <f>data!E649</f>
        <v>7867.3469387755104</v>
      </c>
      <c r="D657" s="23">
        <f t="shared" si="41"/>
        <v>1.2500162764231604E-2</v>
      </c>
      <c r="E657" s="23">
        <f t="shared" si="42"/>
        <v>2.5974040576848267E-3</v>
      </c>
      <c r="F657" s="24">
        <f t="shared" si="40"/>
        <v>4.3054609781546986</v>
      </c>
      <c r="G657" s="24">
        <f t="shared" si="43"/>
        <v>9.6673756085250417E-3</v>
      </c>
      <c r="H657" s="24">
        <v>-4.7376581931880589E-3</v>
      </c>
      <c r="I657" s="24"/>
      <c r="N657" s="5">
        <v>634</v>
      </c>
      <c r="O657" s="23">
        <v>-5.5682005046052967E-2</v>
      </c>
    </row>
    <row r="658" spans="1:15">
      <c r="A658" s="20">
        <f>data!A650</f>
        <v>41267</v>
      </c>
      <c r="B658" s="21">
        <f>data!D650</f>
        <v>9465.8753709198809</v>
      </c>
      <c r="C658" s="21">
        <f>data!E650</f>
        <v>7765.3061224489793</v>
      </c>
      <c r="D658" s="23">
        <f t="shared" si="41"/>
        <v>-9.36044275956327E-3</v>
      </c>
      <c r="E658" s="23">
        <f t="shared" si="42"/>
        <v>-1.3055015701644024E-2</v>
      </c>
      <c r="F658" s="24">
        <f t="shared" si="40"/>
        <v>4.3031724971648098</v>
      </c>
      <c r="G658" s="24">
        <f t="shared" si="43"/>
        <v>7.378894618636167E-3</v>
      </c>
      <c r="H658" s="24">
        <v>-3.5776953006392805E-3</v>
      </c>
      <c r="I658" s="24"/>
      <c r="N658" s="5">
        <v>635</v>
      </c>
      <c r="O658" s="23">
        <v>-5.5682005046052967E-2</v>
      </c>
    </row>
    <row r="659" spans="1:15">
      <c r="A659" s="20">
        <f>data!A651</f>
        <v>41269</v>
      </c>
      <c r="B659" s="21">
        <f>data!D651</f>
        <v>9406.5281899109796</v>
      </c>
      <c r="C659" s="21">
        <f>data!E651</f>
        <v>7653.0612244897957</v>
      </c>
      <c r="D659" s="23">
        <f t="shared" si="41"/>
        <v>-6.2893289075631742E-3</v>
      </c>
      <c r="E659" s="23">
        <f t="shared" si="42"/>
        <v>-1.4560151331329152E-2</v>
      </c>
      <c r="F659" s="24">
        <f t="shared" si="40"/>
        <v>4.3047704688878294</v>
      </c>
      <c r="G659" s="24">
        <f t="shared" si="43"/>
        <v>8.9768663416558425E-3</v>
      </c>
      <c r="H659" s="24">
        <v>-2.5097399437881106E-3</v>
      </c>
      <c r="I659" s="24"/>
      <c r="N659" s="5">
        <v>636</v>
      </c>
      <c r="O659" s="23">
        <v>-5.5682005046052967E-2</v>
      </c>
    </row>
    <row r="660" spans="1:15">
      <c r="A660" s="20">
        <f>data!A652</f>
        <v>41270</v>
      </c>
      <c r="B660" s="21">
        <f>data!D652</f>
        <v>9020.7715133531146</v>
      </c>
      <c r="C660" s="21">
        <f>data!E652</f>
        <v>7244.8979591836742</v>
      </c>
      <c r="D660" s="23">
        <f t="shared" si="41"/>
        <v>-4.1874072471060231E-2</v>
      </c>
      <c r="E660" s="23">
        <f t="shared" si="42"/>
        <v>-5.4808236494995555E-2</v>
      </c>
      <c r="F660" s="24">
        <f t="shared" si="40"/>
        <v>4.292586269030795</v>
      </c>
      <c r="G660" s="24">
        <f t="shared" si="43"/>
        <v>-3.2073335153786076E-3</v>
      </c>
      <c r="H660" s="24">
        <v>-1.4180876340724332E-3</v>
      </c>
      <c r="I660" s="24"/>
      <c r="N660" s="5">
        <v>637</v>
      </c>
      <c r="O660" s="23">
        <v>-5.5682005046052967E-2</v>
      </c>
    </row>
    <row r="661" spans="1:15">
      <c r="A661" s="20">
        <f>data!A653</f>
        <v>41271</v>
      </c>
      <c r="B661" s="21">
        <f>data!D653</f>
        <v>9050.445103857568</v>
      </c>
      <c r="C661" s="21">
        <f>data!E653</f>
        <v>7244.8979591836742</v>
      </c>
      <c r="D661" s="23">
        <f t="shared" si="41"/>
        <v>3.2840752011900065E-3</v>
      </c>
      <c r="E661" s="23">
        <f t="shared" si="42"/>
        <v>0</v>
      </c>
      <c r="F661" s="24">
        <f t="shared" si="40"/>
        <v>4.295870344231985</v>
      </c>
      <c r="G661" s="24">
        <f t="shared" si="43"/>
        <v>7.6741685811398952E-5</v>
      </c>
      <c r="H661" s="24">
        <v>-1.6255308707619696E-4</v>
      </c>
      <c r="I661" s="24"/>
      <c r="N661" s="5">
        <v>638</v>
      </c>
      <c r="O661" s="23">
        <v>-5.5682005046052967E-2</v>
      </c>
    </row>
    <row r="662" spans="1:15">
      <c r="A662" s="20">
        <f>data!A654</f>
        <v>41276</v>
      </c>
      <c r="B662" s="21">
        <f>data!D654</f>
        <v>8931.7507418397618</v>
      </c>
      <c r="C662" s="21">
        <f>data!E654</f>
        <v>7224.4897959183672</v>
      </c>
      <c r="D662" s="23">
        <f t="shared" si="41"/>
        <v>-1.3201511858534687E-2</v>
      </c>
      <c r="E662" s="23">
        <f t="shared" si="42"/>
        <v>-2.8208763416408544E-3</v>
      </c>
      <c r="F662" s="24">
        <f t="shared" si="40"/>
        <v>4.2841969140013072</v>
      </c>
      <c r="G662" s="24">
        <f t="shared" si="43"/>
        <v>-1.1596688544866396E-2</v>
      </c>
      <c r="H662" s="24">
        <v>1.408715570894874E-3</v>
      </c>
      <c r="I662" s="24"/>
      <c r="N662" s="5">
        <v>639</v>
      </c>
      <c r="O662" s="23">
        <v>-5.5682005046052967E-2</v>
      </c>
    </row>
    <row r="663" spans="1:15">
      <c r="A663" s="20">
        <f>data!A655</f>
        <v>41277</v>
      </c>
      <c r="B663" s="21">
        <f>data!D655</f>
        <v>8902.077151335312</v>
      </c>
      <c r="C663" s="21">
        <f>data!E655</f>
        <v>7306.1224489795914</v>
      </c>
      <c r="D663" s="23">
        <f t="shared" si="41"/>
        <v>-3.3277900926744763E-3</v>
      </c>
      <c r="E663" s="23">
        <f t="shared" si="42"/>
        <v>1.1236073266925217E-2</v>
      </c>
      <c r="F663" s="24">
        <f t="shared" si="40"/>
        <v>4.2747824915827168</v>
      </c>
      <c r="G663" s="24">
        <f t="shared" si="43"/>
        <v>-2.1011110963456758E-2</v>
      </c>
      <c r="H663" s="24">
        <v>3.4417559099095378E-3</v>
      </c>
      <c r="I663" s="24"/>
      <c r="N663" s="5">
        <v>640</v>
      </c>
      <c r="O663" s="23">
        <v>-5.5682005046052967E-2</v>
      </c>
    </row>
    <row r="664" spans="1:15">
      <c r="A664" s="20">
        <f>data!A656</f>
        <v>41278</v>
      </c>
      <c r="B664" s="21">
        <f>data!D656</f>
        <v>9109.7922848664693</v>
      </c>
      <c r="C664" s="21">
        <f>data!E656</f>
        <v>7448.9795918367354</v>
      </c>
      <c r="D664" s="23">
        <f t="shared" si="41"/>
        <v>2.3065272930995917E-2</v>
      </c>
      <c r="E664" s="23">
        <f t="shared" si="42"/>
        <v>1.9364367181792019E-2</v>
      </c>
      <c r="F664" s="24">
        <f t="shared" ref="F664:F727" si="44">LN(B664)-$D$7*LN(C664)</f>
        <v>4.287357998163885</v>
      </c>
      <c r="G664" s="24">
        <f t="shared" si="43"/>
        <v>-8.4356043822886306E-3</v>
      </c>
      <c r="H664" s="24">
        <v>6.0574909789047927E-3</v>
      </c>
      <c r="I664" s="24"/>
      <c r="N664" s="5">
        <v>641</v>
      </c>
      <c r="O664" s="23">
        <v>-5.5682005046052967E-2</v>
      </c>
    </row>
    <row r="665" spans="1:15">
      <c r="A665" s="20">
        <f>data!A657</f>
        <v>41281</v>
      </c>
      <c r="B665" s="21">
        <f>data!D657</f>
        <v>9258.1602373887235</v>
      </c>
      <c r="C665" s="21">
        <f>data!E657</f>
        <v>7510.2040816326535</v>
      </c>
      <c r="D665" s="23">
        <f t="shared" ref="D665:D728" si="45">LN(B665)-LN(B664)</f>
        <v>1.6155440222284767E-2</v>
      </c>
      <c r="E665" s="23">
        <f t="shared" ref="E665:E728" si="46">LN(C665)-LN(C664)</f>
        <v>8.185584586438921E-3</v>
      </c>
      <c r="F665" s="24">
        <f t="shared" si="44"/>
        <v>4.2990792697431974</v>
      </c>
      <c r="G665" s="24">
        <f t="shared" ref="G665:G728" si="47">F665-$D$9</f>
        <v>3.2856671970238338E-3</v>
      </c>
      <c r="H665" s="24">
        <v>9.3339943210672266E-3</v>
      </c>
      <c r="I665" s="24"/>
      <c r="N665" s="5">
        <v>642</v>
      </c>
      <c r="O665" s="23">
        <v>-5.5682005046052967E-2</v>
      </c>
    </row>
    <row r="666" spans="1:15">
      <c r="A666" s="20">
        <f>data!A658</f>
        <v>41282</v>
      </c>
      <c r="B666" s="21">
        <f>data!D658</f>
        <v>9169.1394658753707</v>
      </c>
      <c r="C666" s="21">
        <f>data!E658</f>
        <v>7408.1632653061224</v>
      </c>
      <c r="D666" s="23">
        <f t="shared" si="45"/>
        <v>-9.6619109117366264E-3</v>
      </c>
      <c r="E666" s="23">
        <f t="shared" si="46"/>
        <v>-1.3680103904080809E-2</v>
      </c>
      <c r="F666" s="24">
        <f t="shared" si="44"/>
        <v>4.296827933741965</v>
      </c>
      <c r="G666" s="24">
        <f t="shared" si="47"/>
        <v>1.0343311957914381E-3</v>
      </c>
      <c r="H666" s="24">
        <v>1.3293533065216284E-2</v>
      </c>
      <c r="I666" s="24"/>
      <c r="N666" s="5">
        <v>643</v>
      </c>
      <c r="O666" s="23">
        <v>-5.5682005046052967E-2</v>
      </c>
    </row>
    <row r="667" spans="1:15">
      <c r="A667" s="20">
        <f>data!A659</f>
        <v>41283</v>
      </c>
      <c r="B667" s="21">
        <f>data!D659</f>
        <v>9080.1186943620178</v>
      </c>
      <c r="C667" s="21">
        <f>data!E659</f>
        <v>7346.9387755102043</v>
      </c>
      <c r="D667" s="23">
        <f t="shared" si="45"/>
        <v>-9.7561749453660696E-3</v>
      </c>
      <c r="E667" s="23">
        <f t="shared" si="46"/>
        <v>-8.2988028146946391E-3</v>
      </c>
      <c r="F667" s="24">
        <f t="shared" si="44"/>
        <v>4.2915672582721154</v>
      </c>
      <c r="G667" s="24">
        <f t="shared" si="47"/>
        <v>-4.2263442740582136E-3</v>
      </c>
      <c r="H667" s="24">
        <v>1.7896802775017345E-2</v>
      </c>
      <c r="I667" s="24"/>
      <c r="N667" s="5">
        <v>644</v>
      </c>
      <c r="O667" s="23">
        <v>-5.5682005046052967E-2</v>
      </c>
    </row>
    <row r="668" spans="1:15">
      <c r="A668" s="20">
        <f>data!A660</f>
        <v>41284</v>
      </c>
      <c r="B668" s="21">
        <f>data!D660</f>
        <v>9109.7922848664693</v>
      </c>
      <c r="C668" s="21">
        <f>data!E660</f>
        <v>7255.1020408163267</v>
      </c>
      <c r="D668" s="23">
        <f t="shared" si="45"/>
        <v>3.2626456348179289E-3</v>
      </c>
      <c r="E668" s="23">
        <f t="shared" si="46"/>
        <v>-1.2578782206858818E-2</v>
      </c>
      <c r="F668" s="24">
        <f t="shared" si="44"/>
        <v>4.3016438878123502</v>
      </c>
      <c r="G668" s="24">
        <f t="shared" si="47"/>
        <v>5.8502852661765914E-3</v>
      </c>
      <c r="H668" s="24">
        <v>2.3045532803640308E-2</v>
      </c>
      <c r="I668" s="24"/>
      <c r="N668" s="5">
        <v>645</v>
      </c>
      <c r="O668" s="23">
        <v>-5.5682005046052967E-2</v>
      </c>
    </row>
    <row r="669" spans="1:15">
      <c r="A669" s="20">
        <f>data!A661</f>
        <v>41285</v>
      </c>
      <c r="B669" s="21">
        <f>data!D661</f>
        <v>9139.4658753709209</v>
      </c>
      <c r="C669" s="21">
        <f>data!E661</f>
        <v>7173.4693877551026</v>
      </c>
      <c r="D669" s="23">
        <f t="shared" si="45"/>
        <v>3.2520353863763063E-3</v>
      </c>
      <c r="E669" s="23">
        <f t="shared" si="46"/>
        <v>-1.1315537992576452E-2</v>
      </c>
      <c r="F669" s="24">
        <f t="shared" si="44"/>
        <v>4.3110256019303064</v>
      </c>
      <c r="G669" s="24">
        <f t="shared" si="47"/>
        <v>1.5231999384132777E-2</v>
      </c>
      <c r="H669" s="24">
        <v>2.8593220982489412E-2</v>
      </c>
      <c r="I669" s="24"/>
      <c r="N669" s="5">
        <v>646</v>
      </c>
      <c r="O669" s="23">
        <v>-5.5682005046052967E-2</v>
      </c>
    </row>
    <row r="670" spans="1:15">
      <c r="A670" s="20">
        <f>data!A662</f>
        <v>41288</v>
      </c>
      <c r="B670" s="21">
        <f>data!D662</f>
        <v>9525.222551928784</v>
      </c>
      <c r="C670" s="21">
        <f>data!E662</f>
        <v>7408.1632653061224</v>
      </c>
      <c r="D670" s="23">
        <f t="shared" si="45"/>
        <v>4.1341340156442641E-2</v>
      </c>
      <c r="E670" s="23">
        <f t="shared" si="46"/>
        <v>3.219312301412991E-2</v>
      </c>
      <c r="F670" s="24">
        <f t="shared" si="44"/>
        <v>4.3349277799742358</v>
      </c>
      <c r="G670" s="24">
        <f t="shared" si="47"/>
        <v>3.9134177428062245E-2</v>
      </c>
      <c r="H670" s="24">
        <v>3.4362419203430035E-2</v>
      </c>
      <c r="I670" s="24"/>
      <c r="N670" s="5">
        <v>647</v>
      </c>
      <c r="O670" s="23">
        <v>-5.5682005046052967E-2</v>
      </c>
    </row>
    <row r="671" spans="1:15">
      <c r="A671" s="20">
        <f>data!A663</f>
        <v>41289</v>
      </c>
      <c r="B671" s="21">
        <f>data!D663</f>
        <v>9792.2848664688427</v>
      </c>
      <c r="C671" s="21">
        <f>data!E663</f>
        <v>7387.7551020408164</v>
      </c>
      <c r="D671" s="23">
        <f t="shared" si="45"/>
        <v>2.7651531330509016E-2</v>
      </c>
      <c r="E671" s="23">
        <f t="shared" si="46"/>
        <v>-2.7586224390780956E-3</v>
      </c>
      <c r="F671" s="24">
        <f t="shared" si="44"/>
        <v>4.3640736697085938</v>
      </c>
      <c r="G671" s="24">
        <f t="shared" si="47"/>
        <v>6.8280067162420188E-2</v>
      </c>
      <c r="H671" s="24">
        <v>4.0165981066796683E-2</v>
      </c>
      <c r="I671" s="24"/>
      <c r="N671" s="5">
        <v>648</v>
      </c>
      <c r="O671" s="23">
        <v>-5.5682005046052967E-2</v>
      </c>
    </row>
    <row r="672" spans="1:15">
      <c r="A672" s="20">
        <f>data!A664</f>
        <v>41290</v>
      </c>
      <c r="B672" s="21">
        <f>data!D664</f>
        <v>9851.6320474777458</v>
      </c>
      <c r="C672" s="21">
        <f>data!E664</f>
        <v>7489.7959183673465</v>
      </c>
      <c r="D672" s="23">
        <f t="shared" si="45"/>
        <v>6.0423144559624831E-3</v>
      </c>
      <c r="E672" s="23">
        <f t="shared" si="46"/>
        <v>1.3717636228799179E-2</v>
      </c>
      <c r="F672" s="24">
        <f t="shared" si="44"/>
        <v>4.3626850778219346</v>
      </c>
      <c r="G672" s="24">
        <f t="shared" si="47"/>
        <v>6.6891475275761003E-2</v>
      </c>
      <c r="H672" s="24">
        <v>4.582917365449319E-2</v>
      </c>
      <c r="I672" s="24"/>
      <c r="N672" s="5">
        <v>649</v>
      </c>
      <c r="O672" s="23">
        <v>-5.5682005046052967E-2</v>
      </c>
    </row>
    <row r="673" spans="1:15">
      <c r="A673" s="20">
        <f>data!A665</f>
        <v>41291</v>
      </c>
      <c r="B673" s="21">
        <f>data!D665</f>
        <v>9732.9376854599395</v>
      </c>
      <c r="C673" s="21">
        <f>data!E665</f>
        <v>7530.6122448979595</v>
      </c>
      <c r="D673" s="23">
        <f t="shared" si="45"/>
        <v>-1.2121360532344028E-2</v>
      </c>
      <c r="E673" s="23">
        <f t="shared" si="46"/>
        <v>5.4347959859555317E-3</v>
      </c>
      <c r="F673" s="24">
        <f t="shared" si="44"/>
        <v>4.3476196634242381</v>
      </c>
      <c r="G673" s="24">
        <f t="shared" si="47"/>
        <v>5.1826060878064517E-2</v>
      </c>
      <c r="H673" s="24">
        <v>5.1209606638375621E-2</v>
      </c>
      <c r="I673" s="24"/>
      <c r="N673" s="5">
        <v>650</v>
      </c>
      <c r="O673" s="23">
        <v>-5.5682005046052967E-2</v>
      </c>
    </row>
    <row r="674" spans="1:15">
      <c r="A674" s="20">
        <f>data!A666</f>
        <v>41292</v>
      </c>
      <c r="B674" s="21">
        <f>data!D666</f>
        <v>9732.9376854599395</v>
      </c>
      <c r="C674" s="21">
        <f>data!E666</f>
        <v>7581.6326530612241</v>
      </c>
      <c r="D674" s="23">
        <f t="shared" si="45"/>
        <v>0</v>
      </c>
      <c r="E674" s="23">
        <f t="shared" si="46"/>
        <v>6.7522201172867113E-3</v>
      </c>
      <c r="F674" s="24">
        <f t="shared" si="44"/>
        <v>4.3439619548759545</v>
      </c>
      <c r="G674" s="24">
        <f t="shared" si="47"/>
        <v>4.8168352329780895E-2</v>
      </c>
      <c r="H674" s="24">
        <v>5.621246579676923E-2</v>
      </c>
      <c r="I674" s="24"/>
      <c r="N674" s="5">
        <v>651</v>
      </c>
      <c r="O674" s="23">
        <v>-5.5682005046052967E-2</v>
      </c>
    </row>
    <row r="675" spans="1:15">
      <c r="A675" s="20">
        <f>data!A667</f>
        <v>41295</v>
      </c>
      <c r="B675" s="21">
        <f>data!D667</f>
        <v>10029.673590504452</v>
      </c>
      <c r="C675" s="21">
        <f>data!E667</f>
        <v>7571.4285714285716</v>
      </c>
      <c r="D675" s="23">
        <f t="shared" si="45"/>
        <v>3.0032287098874733E-2</v>
      </c>
      <c r="E675" s="23">
        <f t="shared" si="46"/>
        <v>-1.3468015503779185E-3</v>
      </c>
      <c r="F675" s="24">
        <f t="shared" si="44"/>
        <v>4.3747238105401438</v>
      </c>
      <c r="G675" s="24">
        <f t="shared" si="47"/>
        <v>7.8930207993970214E-2</v>
      </c>
      <c r="H675" s="24">
        <v>6.0799366767060721E-2</v>
      </c>
      <c r="I675" s="24"/>
      <c r="N675" s="5">
        <v>652</v>
      </c>
      <c r="O675" s="23">
        <v>-5.5682005046052967E-2</v>
      </c>
    </row>
    <row r="676" spans="1:15">
      <c r="A676" s="20">
        <f>data!A668</f>
        <v>41296</v>
      </c>
      <c r="B676" s="21">
        <f>data!D668</f>
        <v>10296.73590504451</v>
      </c>
      <c r="C676" s="21">
        <f>data!E668</f>
        <v>7857.1428571428569</v>
      </c>
      <c r="D676" s="23">
        <f t="shared" si="45"/>
        <v>2.6278884463840413E-2</v>
      </c>
      <c r="E676" s="23">
        <f t="shared" si="46"/>
        <v>3.7041271680349652E-2</v>
      </c>
      <c r="F676" s="24">
        <f t="shared" si="44"/>
        <v>4.3809372685648116</v>
      </c>
      <c r="G676" s="24">
        <f t="shared" si="47"/>
        <v>8.5143666018637987E-2</v>
      </c>
      <c r="H676" s="24">
        <v>6.4990044485373738E-2</v>
      </c>
      <c r="I676" s="24"/>
      <c r="N676" s="5">
        <v>653</v>
      </c>
      <c r="O676" s="23">
        <v>-5.5682005046052967E-2</v>
      </c>
    </row>
    <row r="677" spans="1:15">
      <c r="A677" s="20">
        <f>data!A669</f>
        <v>41297</v>
      </c>
      <c r="B677" s="21">
        <f>data!D669</f>
        <v>10178.041543026706</v>
      </c>
      <c r="C677" s="21">
        <f>data!E669</f>
        <v>7836.7346938775509</v>
      </c>
      <c r="D677" s="23">
        <f t="shared" si="45"/>
        <v>-1.1594332780919814E-2</v>
      </c>
      <c r="E677" s="23">
        <f t="shared" si="46"/>
        <v>-2.6007817000586186E-3</v>
      </c>
      <c r="F677" s="24">
        <f t="shared" si="44"/>
        <v>4.3707517911368399</v>
      </c>
      <c r="G677" s="24">
        <f t="shared" si="47"/>
        <v>7.4958188590666275E-2</v>
      </c>
      <c r="H677" s="24">
        <v>6.8856895265437409E-2</v>
      </c>
      <c r="I677" s="24"/>
      <c r="N677" s="5">
        <v>654</v>
      </c>
      <c r="O677" s="23">
        <v>-5.5682005046052967E-2</v>
      </c>
    </row>
    <row r="678" spans="1:15">
      <c r="A678" s="20">
        <f>data!A670</f>
        <v>41298</v>
      </c>
      <c r="B678" s="21">
        <f>data!D670</f>
        <v>10178.041543026706</v>
      </c>
      <c r="C678" s="21">
        <f>data!E670</f>
        <v>7908.1632653061233</v>
      </c>
      <c r="D678" s="23">
        <f t="shared" si="45"/>
        <v>0</v>
      </c>
      <c r="E678" s="23">
        <f t="shared" si="46"/>
        <v>9.0732962056758737E-3</v>
      </c>
      <c r="F678" s="24">
        <f t="shared" si="44"/>
        <v>4.3658367450459039</v>
      </c>
      <c r="G678" s="24">
        <f t="shared" si="47"/>
        <v>7.0043142499730315E-2</v>
      </c>
      <c r="H678" s="24">
        <v>7.2513038919145803E-2</v>
      </c>
      <c r="I678" s="24"/>
      <c r="N678" s="5">
        <v>655</v>
      </c>
      <c r="O678" s="23">
        <v>-5.5682005046052967E-2</v>
      </c>
    </row>
    <row r="679" spans="1:15">
      <c r="A679" s="20">
        <f>data!A671</f>
        <v>41299</v>
      </c>
      <c r="B679" s="21">
        <f>data!D671</f>
        <v>10118.694362017804</v>
      </c>
      <c r="C679" s="21">
        <f>data!E671</f>
        <v>7785.7142857142862</v>
      </c>
      <c r="D679" s="23">
        <f t="shared" si="45"/>
        <v>-5.8479698824225324E-3</v>
      </c>
      <c r="E679" s="23">
        <f t="shared" si="46"/>
        <v>-1.5604998068891263E-2</v>
      </c>
      <c r="F679" s="24">
        <f t="shared" si="44"/>
        <v>4.3684420740549683</v>
      </c>
      <c r="G679" s="24">
        <f t="shared" si="47"/>
        <v>7.2648471508794721E-2</v>
      </c>
      <c r="H679" s="24">
        <v>7.6095125934030339E-2</v>
      </c>
      <c r="I679" s="24"/>
      <c r="N679" s="5">
        <v>656</v>
      </c>
      <c r="O679" s="23">
        <v>-5.5682005046052967E-2</v>
      </c>
    </row>
    <row r="680" spans="1:15">
      <c r="A680" s="20">
        <f>data!A672</f>
        <v>41302</v>
      </c>
      <c r="B680" s="21">
        <f>data!D672</f>
        <v>10178.041543026706</v>
      </c>
      <c r="C680" s="21">
        <f>data!E672</f>
        <v>7755.1020408163258</v>
      </c>
      <c r="D680" s="23">
        <f t="shared" si="45"/>
        <v>5.8479698824225324E-3</v>
      </c>
      <c r="E680" s="23">
        <f t="shared" si="46"/>
        <v>-3.939598004079059E-3</v>
      </c>
      <c r="F680" s="24">
        <f t="shared" si="44"/>
        <v>4.376424142211147</v>
      </c>
      <c r="G680" s="24">
        <f t="shared" si="47"/>
        <v>8.0630539664973355E-2</v>
      </c>
      <c r="H680" s="24">
        <v>7.9742677440123491E-2</v>
      </c>
      <c r="I680" s="24"/>
      <c r="N680" s="5">
        <v>657</v>
      </c>
      <c r="O680" s="23">
        <v>-5.5682005046052967E-2</v>
      </c>
    </row>
    <row r="681" spans="1:15">
      <c r="A681" s="20">
        <f>data!A673</f>
        <v>41303</v>
      </c>
      <c r="B681" s="21">
        <f>data!D673</f>
        <v>9940.6528189910987</v>
      </c>
      <c r="C681" s="21">
        <f>data!E673</f>
        <v>7561.2244897959181</v>
      </c>
      <c r="D681" s="23">
        <f t="shared" si="45"/>
        <v>-2.3599915340872357E-2</v>
      </c>
      <c r="E681" s="23">
        <f t="shared" si="46"/>
        <v>-2.5317807984290397E-2</v>
      </c>
      <c r="F681" s="24">
        <f t="shared" si="44"/>
        <v>4.3665389993568615</v>
      </c>
      <c r="G681" s="24">
        <f t="shared" si="47"/>
        <v>7.0745396810687922E-2</v>
      </c>
      <c r="H681" s="24">
        <v>8.357635090706432E-2</v>
      </c>
      <c r="I681" s="24"/>
      <c r="N681" s="5">
        <v>658</v>
      </c>
      <c r="O681" s="23">
        <v>-5.5682005046052967E-2</v>
      </c>
    </row>
    <row r="682" spans="1:15">
      <c r="A682" s="20">
        <f>data!A674</f>
        <v>41304</v>
      </c>
      <c r="B682" s="21">
        <f>data!D674</f>
        <v>10000</v>
      </c>
      <c r="C682" s="21">
        <f>data!E674</f>
        <v>7571.4285714285716</v>
      </c>
      <c r="D682" s="23">
        <f t="shared" si="45"/>
        <v>5.9523985272953439E-3</v>
      </c>
      <c r="E682" s="23">
        <f t="shared" si="46"/>
        <v>1.3486178712938113E-3</v>
      </c>
      <c r="F682" s="24">
        <f t="shared" si="44"/>
        <v>4.3717608454094874</v>
      </c>
      <c r="G682" s="24">
        <f t="shared" si="47"/>
        <v>7.59672428633138E-2</v>
      </c>
      <c r="H682" s="24">
        <v>8.767807645783475E-2</v>
      </c>
      <c r="I682" s="24"/>
      <c r="N682" s="5">
        <v>659</v>
      </c>
      <c r="O682" s="23">
        <v>-5.5682005046052967E-2</v>
      </c>
    </row>
    <row r="683" spans="1:15">
      <c r="A683" s="20">
        <f>data!A675</f>
        <v>41305</v>
      </c>
      <c r="B683" s="21">
        <f>data!D675</f>
        <v>9940.6528189910987</v>
      </c>
      <c r="C683" s="21">
        <f>data!E675</f>
        <v>7469.3877551020405</v>
      </c>
      <c r="D683" s="23">
        <f t="shared" si="45"/>
        <v>-5.9523985272953439E-3</v>
      </c>
      <c r="E683" s="23">
        <f t="shared" si="46"/>
        <v>-1.3568729206069108E-2</v>
      </c>
      <c r="F683" s="24">
        <f t="shared" si="44"/>
        <v>4.3731586896089247</v>
      </c>
      <c r="G683" s="24">
        <f t="shared" si="47"/>
        <v>7.7365087062751137E-2</v>
      </c>
      <c r="H683" s="24">
        <v>9.2076279435990463E-2</v>
      </c>
      <c r="I683" s="24"/>
      <c r="N683" s="5">
        <v>660</v>
      </c>
      <c r="O683" s="23">
        <v>-5.5682005046052967E-2</v>
      </c>
    </row>
    <row r="684" spans="1:15">
      <c r="A684" s="20">
        <f>data!A676</f>
        <v>41306</v>
      </c>
      <c r="B684" s="21">
        <f>data!D676</f>
        <v>10089.020771513353</v>
      </c>
      <c r="C684" s="21">
        <f>data!E676</f>
        <v>7581.6326530612241</v>
      </c>
      <c r="D684" s="23">
        <f t="shared" si="45"/>
        <v>1.4815085785139459E-2</v>
      </c>
      <c r="E684" s="23">
        <f t="shared" si="46"/>
        <v>1.4915530756447026E-2</v>
      </c>
      <c r="F684" s="24">
        <f t="shared" si="44"/>
        <v>4.3798939641020169</v>
      </c>
      <c r="G684" s="24">
        <f t="shared" si="47"/>
        <v>8.4100361555843328E-2</v>
      </c>
      <c r="H684" s="24">
        <v>9.6739119864311801E-2</v>
      </c>
      <c r="I684" s="24"/>
      <c r="N684" s="5">
        <v>661</v>
      </c>
      <c r="O684" s="23">
        <v>-5.5682005046052967E-2</v>
      </c>
    </row>
    <row r="685" spans="1:15">
      <c r="A685" s="20">
        <f>data!A677</f>
        <v>41309</v>
      </c>
      <c r="B685" s="21">
        <f>data!D677</f>
        <v>10237.388724035607</v>
      </c>
      <c r="C685" s="21">
        <f>data!E677</f>
        <v>7816.3265306122457</v>
      </c>
      <c r="D685" s="23">
        <f t="shared" si="45"/>
        <v>1.4598799421152719E-2</v>
      </c>
      <c r="E685" s="23">
        <f t="shared" si="46"/>
        <v>3.0486125022832766E-2</v>
      </c>
      <c r="F685" s="24">
        <f t="shared" si="44"/>
        <v>4.3779782900369479</v>
      </c>
      <c r="G685" s="24">
        <f t="shared" si="47"/>
        <v>8.2184687490774344E-2</v>
      </c>
      <c r="H685" s="24">
        <v>0.10157765649426147</v>
      </c>
      <c r="I685" s="24"/>
      <c r="N685" s="5">
        <v>662</v>
      </c>
      <c r="O685" s="23">
        <v>-5.5682005046052967E-2</v>
      </c>
    </row>
    <row r="686" spans="1:15">
      <c r="A686" s="20">
        <f>data!A678</f>
        <v>41310</v>
      </c>
      <c r="B686" s="21">
        <f>data!D678</f>
        <v>10356.083086053412</v>
      </c>
      <c r="C686" s="21">
        <f>data!E678</f>
        <v>7734.6938775510198</v>
      </c>
      <c r="D686" s="23">
        <f t="shared" si="45"/>
        <v>1.1527505171066821E-2</v>
      </c>
      <c r="E686" s="23">
        <f t="shared" si="46"/>
        <v>-1.049878409821936E-2</v>
      </c>
      <c r="F686" s="24">
        <f t="shared" si="44"/>
        <v>4.3951930346160317</v>
      </c>
      <c r="G686" s="24">
        <f t="shared" si="47"/>
        <v>9.9399432069858129E-2</v>
      </c>
      <c r="H686" s="24">
        <v>0.10645912313124914</v>
      </c>
      <c r="I686" s="24"/>
      <c r="N686" s="5">
        <v>663</v>
      </c>
      <c r="O686" s="23">
        <v>-5.5682005046052967E-2</v>
      </c>
    </row>
    <row r="687" spans="1:15">
      <c r="A687" s="20">
        <f>data!A679</f>
        <v>41311</v>
      </c>
      <c r="B687" s="21">
        <f>data!D679</f>
        <v>10771.513353115726</v>
      </c>
      <c r="C687" s="21">
        <f>data!E679</f>
        <v>7846.9387755102034</v>
      </c>
      <c r="D687" s="23">
        <f t="shared" si="45"/>
        <v>3.9330912062425227E-2</v>
      </c>
      <c r="E687" s="23">
        <f t="shared" si="46"/>
        <v>1.4407583863272677E-2</v>
      </c>
      <c r="F687" s="24">
        <f t="shared" si="44"/>
        <v>4.426719292543754</v>
      </c>
      <c r="G687" s="24">
        <f t="shared" si="47"/>
        <v>0.13092568999758036</v>
      </c>
      <c r="H687" s="24">
        <v>0.11122840765804096</v>
      </c>
      <c r="I687" s="24"/>
      <c r="N687" s="5">
        <v>664</v>
      </c>
      <c r="O687" s="23">
        <v>-5.5682005046052967E-2</v>
      </c>
    </row>
    <row r="688" spans="1:15">
      <c r="A688" s="20">
        <f>data!A680</f>
        <v>41312</v>
      </c>
      <c r="B688" s="21">
        <f>data!D680</f>
        <v>10771.513353115726</v>
      </c>
      <c r="C688" s="21">
        <f>data!E680</f>
        <v>7734.6938775510198</v>
      </c>
      <c r="D688" s="23">
        <f t="shared" si="45"/>
        <v>0</v>
      </c>
      <c r="E688" s="23">
        <f t="shared" si="46"/>
        <v>-1.4407583863272677E-2</v>
      </c>
      <c r="F688" s="24">
        <f t="shared" si="44"/>
        <v>4.434523946678457</v>
      </c>
      <c r="G688" s="24">
        <f t="shared" si="47"/>
        <v>0.13873034413228336</v>
      </c>
      <c r="H688" s="24">
        <v>0.11573388872079639</v>
      </c>
      <c r="I688" s="24"/>
      <c r="N688" s="5">
        <v>665</v>
      </c>
      <c r="O688" s="23">
        <v>-5.5682005046052967E-2</v>
      </c>
    </row>
    <row r="689" spans="1:15">
      <c r="A689" s="20">
        <f>data!A681</f>
        <v>41313</v>
      </c>
      <c r="B689" s="21">
        <f>data!D681</f>
        <v>10652.818991097924</v>
      </c>
      <c r="C689" s="21">
        <f>data!E681</f>
        <v>7510.2040816326535</v>
      </c>
      <c r="D689" s="23">
        <f t="shared" si="45"/>
        <v>-1.1080445776572745E-2</v>
      </c>
      <c r="E689" s="23">
        <f t="shared" si="46"/>
        <v>-2.9453266913495924E-2</v>
      </c>
      <c r="F689" s="24">
        <f t="shared" si="44"/>
        <v>4.4393984704219935</v>
      </c>
      <c r="G689" s="24">
        <f t="shared" si="47"/>
        <v>0.14360486787581994</v>
      </c>
      <c r="H689" s="24">
        <v>0.11985260173317101</v>
      </c>
      <c r="I689" s="24"/>
      <c r="N689" s="5">
        <v>666</v>
      </c>
      <c r="O689" s="23">
        <v>-5.5682005046052967E-2</v>
      </c>
    </row>
    <row r="690" spans="1:15">
      <c r="A690" s="20">
        <f>data!A682</f>
        <v>41317</v>
      </c>
      <c r="B690" s="21">
        <f>data!D682</f>
        <v>10652.818991097924</v>
      </c>
      <c r="C690" s="21">
        <f>data!E682</f>
        <v>7479.591836734694</v>
      </c>
      <c r="D690" s="23">
        <f t="shared" si="45"/>
        <v>0</v>
      </c>
      <c r="E690" s="23">
        <f t="shared" si="46"/>
        <v>-4.0844168422253802E-3</v>
      </c>
      <c r="F690" s="24">
        <f t="shared" si="44"/>
        <v>4.4416110177233348</v>
      </c>
      <c r="G690" s="24">
        <f t="shared" si="47"/>
        <v>0.14581741517716118</v>
      </c>
      <c r="H690" s="24">
        <v>0.12350969934014638</v>
      </c>
      <c r="I690" s="24"/>
      <c r="N690" s="5">
        <v>667</v>
      </c>
      <c r="O690" s="23">
        <v>-5.5682005046052967E-2</v>
      </c>
    </row>
    <row r="691" spans="1:15">
      <c r="A691" s="20">
        <f>data!A683</f>
        <v>41318</v>
      </c>
      <c r="B691" s="21">
        <f>data!D683</f>
        <v>10504.451038575668</v>
      </c>
      <c r="C691" s="21">
        <f>data!E683</f>
        <v>7387.7551020408164</v>
      </c>
      <c r="D691" s="23">
        <f t="shared" si="45"/>
        <v>-1.402547535450438E-2</v>
      </c>
      <c r="E691" s="23">
        <f t="shared" si="46"/>
        <v>-1.2354309500933525E-2</v>
      </c>
      <c r="F691" s="24">
        <f t="shared" si="44"/>
        <v>4.4342779283818423</v>
      </c>
      <c r="G691" s="24">
        <f t="shared" si="47"/>
        <v>0.13848432583566872</v>
      </c>
      <c r="H691" s="24">
        <v>0.12668842415870987</v>
      </c>
      <c r="I691" s="24"/>
      <c r="N691" s="5">
        <v>668</v>
      </c>
      <c r="O691" s="23">
        <v>-5.5682005046052967E-2</v>
      </c>
    </row>
    <row r="692" spans="1:15">
      <c r="A692" s="20">
        <f>data!A684</f>
        <v>41319</v>
      </c>
      <c r="B692" s="21">
        <f>data!D684</f>
        <v>10326.40949554896</v>
      </c>
      <c r="C692" s="21">
        <f>data!E684</f>
        <v>7193.8775510204077</v>
      </c>
      <c r="D692" s="23">
        <f t="shared" si="45"/>
        <v>-1.7094433359300609E-2</v>
      </c>
      <c r="E692" s="23">
        <f t="shared" si="46"/>
        <v>-2.6593589573447929E-2</v>
      </c>
      <c r="F692" s="24">
        <f t="shared" si="44"/>
        <v>4.4315893642363315</v>
      </c>
      <c r="G692" s="24">
        <f t="shared" si="47"/>
        <v>0.13579576169015795</v>
      </c>
      <c r="H692" s="24">
        <v>0.12942900775774466</v>
      </c>
      <c r="I692" s="24"/>
      <c r="N692" s="5">
        <v>669</v>
      </c>
      <c r="O692" s="23">
        <v>-5.5682005046052967E-2</v>
      </c>
    </row>
    <row r="693" spans="1:15">
      <c r="A693" s="20">
        <f>data!A685</f>
        <v>41320</v>
      </c>
      <c r="B693" s="21">
        <f>data!D685</f>
        <v>10089.020771513353</v>
      </c>
      <c r="C693" s="21">
        <f>data!E685</f>
        <v>7173.4693877551026</v>
      </c>
      <c r="D693" s="23">
        <f t="shared" si="45"/>
        <v>-2.3256862164267034E-2</v>
      </c>
      <c r="E693" s="23">
        <f t="shared" si="46"/>
        <v>-2.8409110016038852E-3</v>
      </c>
      <c r="F693" s="24">
        <f t="shared" si="44"/>
        <v>4.4098714365669389</v>
      </c>
      <c r="G693" s="24">
        <f t="shared" si="47"/>
        <v>0.11407783402076532</v>
      </c>
      <c r="H693" s="24">
        <v>0.13181743193476328</v>
      </c>
      <c r="I693" s="24"/>
      <c r="N693" s="5">
        <v>670</v>
      </c>
      <c r="O693" s="23">
        <v>-5.5682005046052967E-2</v>
      </c>
    </row>
    <row r="694" spans="1:15">
      <c r="A694" s="20">
        <f>data!A686</f>
        <v>41323</v>
      </c>
      <c r="B694" s="21">
        <f>data!D686</f>
        <v>10356.083086053412</v>
      </c>
      <c r="C694" s="21">
        <f>data!E686</f>
        <v>7244.8979591836742</v>
      </c>
      <c r="D694" s="23">
        <f t="shared" si="45"/>
        <v>2.612630459221954E-2</v>
      </c>
      <c r="E694" s="23">
        <f t="shared" si="46"/>
        <v>9.9080782246954158E-3</v>
      </c>
      <c r="F694" s="24">
        <f t="shared" si="44"/>
        <v>4.4306304898270001</v>
      </c>
      <c r="G694" s="24">
        <f t="shared" si="47"/>
        <v>0.13483688728082655</v>
      </c>
      <c r="H694" s="24">
        <v>0.13396713012761133</v>
      </c>
      <c r="I694" s="24"/>
      <c r="N694" s="5">
        <v>671</v>
      </c>
      <c r="O694" s="23">
        <v>-5.5682005046052967E-2</v>
      </c>
    </row>
    <row r="695" spans="1:15">
      <c r="A695" s="20">
        <f>data!A687</f>
        <v>41324</v>
      </c>
      <c r="B695" s="21">
        <f>data!D687</f>
        <v>10326.40949554896</v>
      </c>
      <c r="C695" s="21">
        <f>data!E687</f>
        <v>7153.0612244897966</v>
      </c>
      <c r="D695" s="23">
        <f t="shared" si="45"/>
        <v>-2.8694424279525066E-3</v>
      </c>
      <c r="E695" s="23">
        <f t="shared" si="46"/>
        <v>-1.2757083000771274E-2</v>
      </c>
      <c r="F695" s="24">
        <f t="shared" si="44"/>
        <v>4.434671617660765</v>
      </c>
      <c r="G695" s="24">
        <f t="shared" si="47"/>
        <v>0.13887801511459141</v>
      </c>
      <c r="H695" s="24">
        <v>0.13599791556257276</v>
      </c>
      <c r="I695" s="24"/>
      <c r="N695" s="5">
        <v>672</v>
      </c>
      <c r="O695" s="23">
        <v>-5.5682005046052967E-2</v>
      </c>
    </row>
    <row r="696" spans="1:15">
      <c r="A696" s="20">
        <f>data!A688</f>
        <v>41325</v>
      </c>
      <c r="B696" s="21">
        <f>data!D688</f>
        <v>10296.73590504451</v>
      </c>
      <c r="C696" s="21">
        <f>data!E688</f>
        <v>7295.9183673469388</v>
      </c>
      <c r="D696" s="23">
        <f t="shared" si="45"/>
        <v>-2.8776998276143217E-3</v>
      </c>
      <c r="E696" s="23">
        <f t="shared" si="46"/>
        <v>1.9774655659418272E-2</v>
      </c>
      <c r="F696" s="24">
        <f t="shared" si="44"/>
        <v>4.4210818963367471</v>
      </c>
      <c r="G696" s="24">
        <f t="shared" si="47"/>
        <v>0.12528829379057349</v>
      </c>
      <c r="H696" s="24">
        <v>0.13801647255957022</v>
      </c>
      <c r="I696" s="24"/>
      <c r="N696" s="5">
        <v>673</v>
      </c>
      <c r="O696" s="23">
        <v>-5.5682005046052967E-2</v>
      </c>
    </row>
    <row r="697" spans="1:15">
      <c r="A697" s="20">
        <f>data!A689</f>
        <v>41326</v>
      </c>
      <c r="B697" s="21">
        <f>data!D689</f>
        <v>10207.715133531157</v>
      </c>
      <c r="C697" s="21">
        <f>data!E689</f>
        <v>7132.6530612244896</v>
      </c>
      <c r="D697" s="23">
        <f t="shared" si="45"/>
        <v>-8.6831225734602668E-3</v>
      </c>
      <c r="E697" s="23">
        <f t="shared" si="46"/>
        <v>-2.2631800460198193E-2</v>
      </c>
      <c r="F697" s="24">
        <f t="shared" si="44"/>
        <v>4.4246585236778948</v>
      </c>
      <c r="G697" s="24">
        <f t="shared" si="47"/>
        <v>0.12886492113172121</v>
      </c>
      <c r="H697" s="24">
        <v>0.14010177976412894</v>
      </c>
      <c r="I697" s="24"/>
      <c r="N697" s="5">
        <v>674</v>
      </c>
      <c r="O697" s="23">
        <v>-5.5682005046052967E-2</v>
      </c>
    </row>
    <row r="698" spans="1:15">
      <c r="A698" s="20">
        <f>data!A690</f>
        <v>41327</v>
      </c>
      <c r="B698" s="21">
        <f>data!D690</f>
        <v>10296.73590504451</v>
      </c>
      <c r="C698" s="21">
        <f>data!E690</f>
        <v>7153.0612244897966</v>
      </c>
      <c r="D698" s="23">
        <f t="shared" si="45"/>
        <v>8.6831225734602668E-3</v>
      </c>
      <c r="E698" s="23">
        <f t="shared" si="46"/>
        <v>2.8571448007799205E-3</v>
      </c>
      <c r="F698" s="24">
        <f t="shared" si="44"/>
        <v>4.4317939178331507</v>
      </c>
      <c r="G698" s="24">
        <f t="shared" si="47"/>
        <v>0.13600031528697709</v>
      </c>
      <c r="H698" s="24">
        <v>0.14229726345815605</v>
      </c>
      <c r="I698" s="24"/>
      <c r="N698" s="5">
        <v>675</v>
      </c>
      <c r="O698" s="23">
        <v>-5.5682005046052967E-2</v>
      </c>
    </row>
    <row r="699" spans="1:15">
      <c r="A699" s="20">
        <f>data!A691</f>
        <v>41330</v>
      </c>
      <c r="B699" s="21">
        <f>data!D691</f>
        <v>10474.777448071218</v>
      </c>
      <c r="C699" s="21">
        <f>data!E691</f>
        <v>7153.0612244897966</v>
      </c>
      <c r="D699" s="23">
        <f t="shared" si="45"/>
        <v>1.7143276986438138E-2</v>
      </c>
      <c r="E699" s="23">
        <f t="shared" si="46"/>
        <v>0</v>
      </c>
      <c r="F699" s="24">
        <f t="shared" si="44"/>
        <v>4.4489371948195888</v>
      </c>
      <c r="G699" s="24">
        <f t="shared" si="47"/>
        <v>0.15314359227341523</v>
      </c>
      <c r="H699" s="24">
        <v>0.14460981719116386</v>
      </c>
      <c r="I699" s="24"/>
      <c r="N699" s="5">
        <v>676</v>
      </c>
      <c r="O699" s="23">
        <v>-5.5682005046052967E-2</v>
      </c>
    </row>
    <row r="700" spans="1:15">
      <c r="A700" s="20">
        <f>data!A692</f>
        <v>41331</v>
      </c>
      <c r="B700" s="21">
        <f>data!D692</f>
        <v>10356.083086053412</v>
      </c>
      <c r="C700" s="21">
        <f>data!E692</f>
        <v>7061.224489795919</v>
      </c>
      <c r="D700" s="23">
        <f t="shared" si="45"/>
        <v>-1.139613473087131E-2</v>
      </c>
      <c r="E700" s="23">
        <f t="shared" si="46"/>
        <v>-1.2921931416919108E-2</v>
      </c>
      <c r="F700" s="24">
        <f t="shared" si="44"/>
        <v>4.4445409294921152</v>
      </c>
      <c r="G700" s="24">
        <f t="shared" si="47"/>
        <v>0.14874732694594162</v>
      </c>
      <c r="H700" s="24">
        <v>0.14701450111366185</v>
      </c>
      <c r="I700" s="24"/>
      <c r="N700" s="5">
        <v>677</v>
      </c>
      <c r="O700" s="23">
        <v>-5.5682005046052967E-2</v>
      </c>
    </row>
    <row r="701" spans="1:15">
      <c r="A701" s="20">
        <f>data!A693</f>
        <v>41332</v>
      </c>
      <c r="B701" s="21">
        <f>data!D693</f>
        <v>10445.103857566766</v>
      </c>
      <c r="C701" s="21">
        <f>data!E693</f>
        <v>7275.5102040816319</v>
      </c>
      <c r="D701" s="23">
        <f t="shared" si="45"/>
        <v>8.5592533956706518E-3</v>
      </c>
      <c r="E701" s="23">
        <f t="shared" si="46"/>
        <v>2.9895464796625859E-2</v>
      </c>
      <c r="F701" s="24">
        <f t="shared" si="44"/>
        <v>4.4369056727500631</v>
      </c>
      <c r="G701" s="24">
        <f t="shared" si="47"/>
        <v>0.14111207020388949</v>
      </c>
      <c r="H701" s="24">
        <v>0.14946298507611991</v>
      </c>
      <c r="I701" s="24"/>
      <c r="N701" s="5">
        <v>678</v>
      </c>
      <c r="O701" s="23">
        <v>-5.5682005046052967E-2</v>
      </c>
    </row>
    <row r="702" spans="1:15">
      <c r="A702" s="20">
        <f>data!A694</f>
        <v>41333</v>
      </c>
      <c r="B702" s="21">
        <f>data!D694</f>
        <v>10593.47181008902</v>
      </c>
      <c r="C702" s="21">
        <f>data!E694</f>
        <v>7306.1224489795914</v>
      </c>
      <c r="D702" s="23">
        <f t="shared" si="45"/>
        <v>1.4104606181541968E-2</v>
      </c>
      <c r="E702" s="23">
        <f t="shared" si="46"/>
        <v>4.198746546348886E-3</v>
      </c>
      <c r="F702" s="24">
        <f t="shared" si="44"/>
        <v>4.4487357987061538</v>
      </c>
      <c r="G702" s="24">
        <f t="shared" si="47"/>
        <v>0.15294219615998017</v>
      </c>
      <c r="H702" s="24">
        <v>0.15189364057782975</v>
      </c>
      <c r="I702" s="24"/>
      <c r="N702" s="5">
        <v>679</v>
      </c>
      <c r="O702" s="23">
        <v>-5.5682005046052967E-2</v>
      </c>
    </row>
    <row r="703" spans="1:15">
      <c r="A703" s="20">
        <f>data!A695</f>
        <v>41337</v>
      </c>
      <c r="B703" s="21">
        <f>data!D695</f>
        <v>10682.492581602373</v>
      </c>
      <c r="C703" s="21">
        <f>data!E695</f>
        <v>7234.6938775510207</v>
      </c>
      <c r="D703" s="23">
        <f t="shared" si="45"/>
        <v>8.3682496705161924E-3</v>
      </c>
      <c r="E703" s="23">
        <f t="shared" si="46"/>
        <v>-9.8246404285173838E-3</v>
      </c>
      <c r="F703" s="24">
        <f t="shared" si="44"/>
        <v>4.4624261010726718</v>
      </c>
      <c r="G703" s="24">
        <f t="shared" si="47"/>
        <v>0.1666324985264982</v>
      </c>
      <c r="H703" s="24">
        <v>0.15424147437191288</v>
      </c>
      <c r="I703" s="24"/>
      <c r="N703" s="5">
        <v>680</v>
      </c>
      <c r="O703" s="23">
        <v>-5.5682005046052967E-2</v>
      </c>
    </row>
    <row r="704" spans="1:15">
      <c r="A704" s="20">
        <f>data!A696</f>
        <v>41338</v>
      </c>
      <c r="B704" s="21">
        <f>data!D696</f>
        <v>10623.145400593472</v>
      </c>
      <c r="C704" s="21">
        <f>data!E696</f>
        <v>7316.3265306122448</v>
      </c>
      <c r="D704" s="23">
        <f t="shared" si="45"/>
        <v>-5.5710450494554919E-3</v>
      </c>
      <c r="E704" s="23">
        <f t="shared" si="46"/>
        <v>1.1220314067491799E-2</v>
      </c>
      <c r="F704" s="24">
        <f t="shared" si="44"/>
        <v>4.4507769605277776</v>
      </c>
      <c r="G704" s="24">
        <f t="shared" si="47"/>
        <v>0.15498335798160401</v>
      </c>
      <c r="H704" s="24">
        <v>0.15644662180631794</v>
      </c>
      <c r="I704" s="24"/>
      <c r="N704" s="5">
        <v>681</v>
      </c>
      <c r="O704" s="23">
        <v>-5.5682005046052967E-2</v>
      </c>
    </row>
    <row r="705" spans="1:15">
      <c r="A705" s="20">
        <f>data!A697</f>
        <v>41339</v>
      </c>
      <c r="B705" s="21">
        <f>data!D697</f>
        <v>10741.839762611276</v>
      </c>
      <c r="C705" s="21">
        <f>data!E697</f>
        <v>7408.1632653061224</v>
      </c>
      <c r="D705" s="23">
        <f t="shared" si="45"/>
        <v>1.1111225425072035E-2</v>
      </c>
      <c r="E705" s="23">
        <f t="shared" si="46"/>
        <v>1.2474174225175716E-2</v>
      </c>
      <c r="F705" s="24">
        <f t="shared" si="44"/>
        <v>4.4551308686699906</v>
      </c>
      <c r="G705" s="24">
        <f t="shared" si="47"/>
        <v>0.15933726612381705</v>
      </c>
      <c r="H705" s="24">
        <v>0.15846069245243319</v>
      </c>
      <c r="I705" s="24"/>
      <c r="N705" s="5">
        <v>682</v>
      </c>
      <c r="O705" s="23">
        <v>-5.5682005046052967E-2</v>
      </c>
    </row>
    <row r="706" spans="1:15">
      <c r="A706" s="20">
        <f>data!A698</f>
        <v>41340</v>
      </c>
      <c r="B706" s="21">
        <f>data!D698</f>
        <v>10949.554896142432</v>
      </c>
      <c r="C706" s="21">
        <f>data!E698</f>
        <v>7459.183673469387</v>
      </c>
      <c r="D706" s="23">
        <f t="shared" si="45"/>
        <v>1.9152432214754711E-2</v>
      </c>
      <c r="E706" s="23">
        <f t="shared" si="46"/>
        <v>6.863444924983142E-3</v>
      </c>
      <c r="F706" s="24">
        <f t="shared" si="44"/>
        <v>4.4705653413489603</v>
      </c>
      <c r="G706" s="24">
        <f t="shared" si="47"/>
        <v>0.17477173880278674</v>
      </c>
      <c r="H706" s="24">
        <v>0.16025076343311132</v>
      </c>
      <c r="I706" s="24"/>
      <c r="N706" s="5">
        <v>683</v>
      </c>
      <c r="O706" s="23">
        <v>-5.5682005046052967E-2</v>
      </c>
    </row>
    <row r="707" spans="1:15">
      <c r="A707" s="20">
        <f>data!A699</f>
        <v>41341</v>
      </c>
      <c r="B707" s="21">
        <f>data!D699</f>
        <v>10890.207715133531</v>
      </c>
      <c r="C707" s="21">
        <f>data!E699</f>
        <v>7551.0204081632646</v>
      </c>
      <c r="D707" s="23">
        <f t="shared" si="45"/>
        <v>-5.4347959859555317E-3</v>
      </c>
      <c r="E707" s="23">
        <f t="shared" si="46"/>
        <v>1.2236726448437096E-2</v>
      </c>
      <c r="F707" s="24">
        <f t="shared" si="44"/>
        <v>4.4585018546278095</v>
      </c>
      <c r="G707" s="24">
        <f t="shared" si="47"/>
        <v>0.16270825208163586</v>
      </c>
      <c r="H707" s="24">
        <v>0.16180119517861422</v>
      </c>
      <c r="I707" s="24"/>
      <c r="N707" s="5">
        <v>684</v>
      </c>
      <c r="O707" s="23">
        <v>-5.5682005046052967E-2</v>
      </c>
    </row>
    <row r="708" spans="1:15">
      <c r="A708" s="20">
        <f>data!A700</f>
        <v>41344</v>
      </c>
      <c r="B708" s="21">
        <f>data!D700</f>
        <v>10979.228486646884</v>
      </c>
      <c r="C708" s="21">
        <f>data!E700</f>
        <v>7581.6326530612241</v>
      </c>
      <c r="D708" s="23">
        <f t="shared" si="45"/>
        <v>8.1411575836991545E-3</v>
      </c>
      <c r="E708" s="23">
        <f t="shared" si="46"/>
        <v>4.0458585195430885E-3</v>
      </c>
      <c r="F708" s="24">
        <f t="shared" si="44"/>
        <v>4.4644513521300802</v>
      </c>
      <c r="G708" s="24">
        <f t="shared" si="47"/>
        <v>0.16865774958390656</v>
      </c>
      <c r="H708" s="24">
        <v>0.1631136893678016</v>
      </c>
      <c r="I708" s="24"/>
      <c r="N708" s="5">
        <v>685</v>
      </c>
      <c r="O708" s="23">
        <v>-5.5682005046052967E-2</v>
      </c>
    </row>
    <row r="709" spans="1:15">
      <c r="A709" s="20">
        <f>data!A701</f>
        <v>41345</v>
      </c>
      <c r="B709" s="21">
        <f>data!D701</f>
        <v>10890.207715133531</v>
      </c>
      <c r="C709" s="21">
        <f>data!E701</f>
        <v>7500</v>
      </c>
      <c r="D709" s="23">
        <f t="shared" si="45"/>
        <v>-8.1411575836991545E-3</v>
      </c>
      <c r="E709" s="23">
        <f t="shared" si="46"/>
        <v>-1.0825545504921763E-2</v>
      </c>
      <c r="F709" s="24">
        <f t="shared" si="44"/>
        <v>4.4621744421042786</v>
      </c>
      <c r="G709" s="24">
        <f t="shared" si="47"/>
        <v>0.16638083955810501</v>
      </c>
      <c r="H709" s="24">
        <v>0.16420611951006905</v>
      </c>
      <c r="I709" s="24"/>
      <c r="N709" s="5">
        <v>686</v>
      </c>
      <c r="O709" s="23">
        <v>-5.5682005046052967E-2</v>
      </c>
    </row>
    <row r="710" spans="1:15">
      <c r="A710" s="20">
        <f>data!A702</f>
        <v>41346</v>
      </c>
      <c r="B710" s="21">
        <f>data!D702</f>
        <v>10860.534124629079</v>
      </c>
      <c r="C710" s="21">
        <f>data!E702</f>
        <v>7530.6122448979595</v>
      </c>
      <c r="D710" s="23">
        <f t="shared" si="45"/>
        <v>-2.7285146532047833E-3</v>
      </c>
      <c r="E710" s="23">
        <f t="shared" si="46"/>
        <v>4.0733253876350517E-3</v>
      </c>
      <c r="F710" s="24">
        <f t="shared" si="44"/>
        <v>4.4572393884414598</v>
      </c>
      <c r="G710" s="24">
        <f t="shared" si="47"/>
        <v>0.16144578589528624</v>
      </c>
      <c r="H710" s="24">
        <v>0.16511063910821216</v>
      </c>
      <c r="I710" s="24"/>
      <c r="N710" s="5">
        <v>687</v>
      </c>
      <c r="O710" s="23">
        <v>-5.5682005046052967E-2</v>
      </c>
    </row>
    <row r="711" spans="1:15">
      <c r="A711" s="20">
        <f>data!A703</f>
        <v>41347</v>
      </c>
      <c r="B711" s="21">
        <f>data!D703</f>
        <v>10979.228486646884</v>
      </c>
      <c r="C711" s="21">
        <f>data!E703</f>
        <v>7561.2244897959181</v>
      </c>
      <c r="D711" s="23">
        <f t="shared" si="45"/>
        <v>1.0869672236903938E-2</v>
      </c>
      <c r="E711" s="23">
        <f t="shared" si="46"/>
        <v>4.0568006956149816E-3</v>
      </c>
      <c r="F711" s="24">
        <f t="shared" si="44"/>
        <v>4.4659114731700642</v>
      </c>
      <c r="G711" s="24">
        <f t="shared" si="47"/>
        <v>0.17011787062389061</v>
      </c>
      <c r="H711" s="24">
        <v>0.16587141693419033</v>
      </c>
      <c r="I711" s="24"/>
      <c r="N711" s="5">
        <v>688</v>
      </c>
      <c r="O711" s="23">
        <v>-5.5682005046052967E-2</v>
      </c>
    </row>
    <row r="712" spans="1:15">
      <c r="A712" s="20">
        <f>data!A704</f>
        <v>41348</v>
      </c>
      <c r="B712" s="21">
        <f>data!D704</f>
        <v>10890.207715133531</v>
      </c>
      <c r="C712" s="21">
        <f>data!E704</f>
        <v>7489.7959183673465</v>
      </c>
      <c r="D712" s="23">
        <f t="shared" si="45"/>
        <v>-8.1411575836991545E-3</v>
      </c>
      <c r="E712" s="23">
        <f t="shared" si="46"/>
        <v>-9.4915966815705133E-3</v>
      </c>
      <c r="F712" s="24">
        <f t="shared" si="44"/>
        <v>4.4629119569600171</v>
      </c>
      <c r="G712" s="24">
        <f t="shared" si="47"/>
        <v>0.16711835441384348</v>
      </c>
      <c r="H712" s="24">
        <v>0.16654209870852196</v>
      </c>
      <c r="I712" s="24"/>
      <c r="N712" s="5">
        <v>689</v>
      </c>
      <c r="O712" s="23">
        <v>-5.5682005046052967E-2</v>
      </c>
    </row>
    <row r="713" spans="1:15">
      <c r="A713" s="20">
        <f>data!A705</f>
        <v>41351</v>
      </c>
      <c r="B713" s="21">
        <f>data!D705</f>
        <v>10890.207715133531</v>
      </c>
      <c r="C713" s="21">
        <f>data!E705</f>
        <v>7510.2040816326535</v>
      </c>
      <c r="D713" s="23">
        <f t="shared" si="45"/>
        <v>0</v>
      </c>
      <c r="E713" s="23">
        <f t="shared" si="46"/>
        <v>2.7210901143597255E-3</v>
      </c>
      <c r="F713" s="24">
        <f t="shared" si="44"/>
        <v>4.4614379299882856</v>
      </c>
      <c r="G713" s="24">
        <f t="shared" si="47"/>
        <v>0.16564432744211199</v>
      </c>
      <c r="H713" s="24">
        <v>0.16718282464959233</v>
      </c>
      <c r="I713" s="24"/>
      <c r="N713" s="5">
        <v>690</v>
      </c>
      <c r="O713" s="23">
        <v>-5.5682005046052967E-2</v>
      </c>
    </row>
    <row r="714" spans="1:15">
      <c r="A714" s="20">
        <f>data!A706</f>
        <v>41352</v>
      </c>
      <c r="B714" s="21">
        <f>data!D706</f>
        <v>11008.902077151335</v>
      </c>
      <c r="C714" s="21">
        <f>data!E706</f>
        <v>7540.816326530613</v>
      </c>
      <c r="D714" s="23">
        <f t="shared" si="45"/>
        <v>1.0840214552864325E-2</v>
      </c>
      <c r="E714" s="23">
        <f t="shared" si="46"/>
        <v>4.0678022193265662E-3</v>
      </c>
      <c r="F714" s="24">
        <f t="shared" si="44"/>
        <v>4.470074597457093</v>
      </c>
      <c r="G714" s="24">
        <f t="shared" si="47"/>
        <v>0.17428099491091942</v>
      </c>
      <c r="H714" s="24">
        <v>0.167856446990792</v>
      </c>
      <c r="I714" s="24"/>
      <c r="N714" s="5">
        <v>691</v>
      </c>
      <c r="O714" s="23">
        <v>-5.5682005046052967E-2</v>
      </c>
    </row>
    <row r="715" spans="1:15">
      <c r="A715" s="20">
        <f>data!A707</f>
        <v>41353</v>
      </c>
      <c r="B715" s="21">
        <f>data!D707</f>
        <v>10919.881305637982</v>
      </c>
      <c r="C715" s="21">
        <f>data!E707</f>
        <v>7489.7959183673465</v>
      </c>
      <c r="D715" s="23">
        <f t="shared" si="45"/>
        <v>-8.1191244385045991E-3</v>
      </c>
      <c r="E715" s="23">
        <f t="shared" si="46"/>
        <v>-6.7888923336862916E-3</v>
      </c>
      <c r="F715" s="24">
        <f t="shared" si="44"/>
        <v>4.4656330470743768</v>
      </c>
      <c r="G715" s="24">
        <f t="shared" si="47"/>
        <v>0.16983944452820321</v>
      </c>
      <c r="H715" s="24">
        <v>0.16862359021212622</v>
      </c>
      <c r="I715" s="24"/>
      <c r="N715" s="5">
        <v>692</v>
      </c>
      <c r="O715" s="23">
        <v>-5.5682005046052967E-2</v>
      </c>
    </row>
    <row r="716" spans="1:15">
      <c r="A716" s="20">
        <f>data!A708</f>
        <v>41354</v>
      </c>
      <c r="B716" s="21">
        <f>data!D708</f>
        <v>10682.492581602373</v>
      </c>
      <c r="C716" s="21">
        <f>data!E708</f>
        <v>7295.9183673469388</v>
      </c>
      <c r="D716" s="23">
        <f t="shared" si="45"/>
        <v>-2.1978906718775448E-2</v>
      </c>
      <c r="E716" s="23">
        <f t="shared" si="46"/>
        <v>-2.622648592050858E-2</v>
      </c>
      <c r="F716" s="24">
        <f t="shared" si="44"/>
        <v>4.4578611478400427</v>
      </c>
      <c r="G716" s="24">
        <f t="shared" si="47"/>
        <v>0.16206754529386913</v>
      </c>
      <c r="H716" s="24">
        <v>0.16953643407902314</v>
      </c>
      <c r="I716" s="24"/>
      <c r="N716" s="5">
        <v>693</v>
      </c>
      <c r="O716" s="23">
        <v>-5.5682005046052967E-2</v>
      </c>
    </row>
    <row r="717" spans="1:15">
      <c r="A717" s="20">
        <f>data!A709</f>
        <v>41355</v>
      </c>
      <c r="B717" s="21">
        <f>data!D709</f>
        <v>10474.777448071218</v>
      </c>
      <c r="C717" s="21">
        <f>data!E709</f>
        <v>7112.2448979591836</v>
      </c>
      <c r="D717" s="23">
        <f t="shared" si="45"/>
        <v>-1.9635974516857502E-2</v>
      </c>
      <c r="E717" s="23">
        <f t="shared" si="46"/>
        <v>-2.5497131933484241E-2</v>
      </c>
      <c r="F717" s="24">
        <f t="shared" si="44"/>
        <v>4.4520370864139718</v>
      </c>
      <c r="G717" s="24">
        <f t="shared" si="47"/>
        <v>0.15624348386779818</v>
      </c>
      <c r="H717" s="24">
        <v>0.17063155660935517</v>
      </c>
      <c r="I717" s="24"/>
      <c r="N717" s="5">
        <v>694</v>
      </c>
      <c r="O717" s="23">
        <v>-5.5682005046052967E-2</v>
      </c>
    </row>
    <row r="718" spans="1:15">
      <c r="A718" s="20">
        <f>data!A710</f>
        <v>41358</v>
      </c>
      <c r="B718" s="21">
        <f>data!D710</f>
        <v>10712.166172106825</v>
      </c>
      <c r="C718" s="21">
        <f>data!E710</f>
        <v>7224.4897959183672</v>
      </c>
      <c r="D718" s="23">
        <f t="shared" si="45"/>
        <v>2.2409901399583987E-2</v>
      </c>
      <c r="E718" s="23">
        <f t="shared" si="46"/>
        <v>1.5658682933196388E-2</v>
      </c>
      <c r="F718" s="24">
        <f t="shared" si="44"/>
        <v>4.4659646075853123</v>
      </c>
      <c r="G718" s="24">
        <f t="shared" si="47"/>
        <v>0.17017100503913873</v>
      </c>
      <c r="H718" s="24">
        <v>0.17192275237496549</v>
      </c>
      <c r="I718" s="24"/>
      <c r="N718" s="5">
        <v>695</v>
      </c>
      <c r="O718" s="23">
        <v>-5.5682005046052967E-2</v>
      </c>
    </row>
    <row r="719" spans="1:15">
      <c r="A719" s="20">
        <f>data!A711</f>
        <v>41359</v>
      </c>
      <c r="B719" s="21">
        <f>data!D711</f>
        <v>10682.492581602373</v>
      </c>
      <c r="C719" s="21">
        <f>data!E711</f>
        <v>7224.4897959183672</v>
      </c>
      <c r="D719" s="23">
        <f t="shared" si="45"/>
        <v>-2.7739268827264851E-3</v>
      </c>
      <c r="E719" s="23">
        <f t="shared" si="46"/>
        <v>0</v>
      </c>
      <c r="F719" s="24">
        <f t="shared" si="44"/>
        <v>4.4631906807025858</v>
      </c>
      <c r="G719" s="24">
        <f t="shared" si="47"/>
        <v>0.16739707815641225</v>
      </c>
      <c r="H719" s="24">
        <v>0.17339528038323176</v>
      </c>
      <c r="I719" s="24"/>
      <c r="N719" s="5">
        <v>696</v>
      </c>
      <c r="O719" s="23">
        <v>-5.5682005046052967E-2</v>
      </c>
    </row>
    <row r="720" spans="1:15">
      <c r="A720" s="20">
        <f>data!A712</f>
        <v>41360</v>
      </c>
      <c r="B720" s="21">
        <f>data!D712</f>
        <v>10712.166172106825</v>
      </c>
      <c r="C720" s="21">
        <f>data!E712</f>
        <v>7183.6734693877543</v>
      </c>
      <c r="D720" s="23">
        <f t="shared" si="45"/>
        <v>2.7739268827264851E-3</v>
      </c>
      <c r="E720" s="23">
        <f t="shared" si="46"/>
        <v>-5.6657375356774509E-3</v>
      </c>
      <c r="F720" s="24">
        <f t="shared" si="44"/>
        <v>4.4690337635453687</v>
      </c>
      <c r="G720" s="24">
        <f t="shared" si="47"/>
        <v>0.17324016099919515</v>
      </c>
      <c r="H720" s="24">
        <v>0.17500330477364379</v>
      </c>
      <c r="I720" s="24"/>
      <c r="N720" s="5">
        <v>697</v>
      </c>
      <c r="O720" s="23">
        <v>-5.5682005046052967E-2</v>
      </c>
    </row>
    <row r="721" spans="1:15">
      <c r="A721" s="20">
        <f>data!A713</f>
        <v>41361</v>
      </c>
      <c r="B721" s="21">
        <f>data!D713</f>
        <v>10712.166172106825</v>
      </c>
      <c r="C721" s="21">
        <f>data!E713</f>
        <v>7163.2653061224491</v>
      </c>
      <c r="D721" s="23">
        <f t="shared" si="45"/>
        <v>0</v>
      </c>
      <c r="E721" s="23">
        <f t="shared" si="46"/>
        <v>-2.8449521322304605E-3</v>
      </c>
      <c r="F721" s="24">
        <f t="shared" si="44"/>
        <v>4.470574887139203</v>
      </c>
      <c r="G721" s="24">
        <f t="shared" si="47"/>
        <v>0.17478128459302944</v>
      </c>
      <c r="H721" s="24">
        <v>0.17667219260482661</v>
      </c>
      <c r="I721" s="24"/>
      <c r="N721" s="5">
        <v>698</v>
      </c>
      <c r="O721" s="23">
        <v>-5.5682005046052967E-2</v>
      </c>
    </row>
    <row r="722" spans="1:15">
      <c r="A722" s="20">
        <f>data!A714</f>
        <v>41362</v>
      </c>
      <c r="B722" s="21">
        <f>data!D714</f>
        <v>10712.166172106825</v>
      </c>
      <c r="C722" s="21">
        <f>data!E714</f>
        <v>7204.0816326530612</v>
      </c>
      <c r="D722" s="23">
        <f t="shared" si="45"/>
        <v>0</v>
      </c>
      <c r="E722" s="23">
        <f t="shared" si="46"/>
        <v>5.6818334674293425E-3</v>
      </c>
      <c r="F722" s="24">
        <f t="shared" si="44"/>
        <v>4.4674970119392325</v>
      </c>
      <c r="G722" s="24">
        <f t="shared" si="47"/>
        <v>0.17170340939305895</v>
      </c>
      <c r="H722" s="24">
        <v>0.17830671070627985</v>
      </c>
      <c r="I722" s="24"/>
      <c r="N722" s="5">
        <v>699</v>
      </c>
      <c r="O722" s="23">
        <v>-5.5682005046052967E-2</v>
      </c>
    </row>
    <row r="723" spans="1:15">
      <c r="A723" s="20">
        <f>data!A715</f>
        <v>41365</v>
      </c>
      <c r="B723" s="21">
        <f>data!D715</f>
        <v>10741.839762611276</v>
      </c>
      <c r="C723" s="21">
        <f>data!E715</f>
        <v>7173.4693877551026</v>
      </c>
      <c r="D723" s="23">
        <f t="shared" si="45"/>
        <v>2.7662534928900584E-3</v>
      </c>
      <c r="E723" s="23">
        <f t="shared" si="46"/>
        <v>-4.2583456825759924E-3</v>
      </c>
      <c r="F723" s="24">
        <f t="shared" si="44"/>
        <v>4.4725700307825038</v>
      </c>
      <c r="G723" s="24">
        <f t="shared" si="47"/>
        <v>0.17677642823633022</v>
      </c>
      <c r="H723" s="24">
        <v>0.17980502203197707</v>
      </c>
      <c r="I723" s="24"/>
      <c r="N723" s="5">
        <v>700</v>
      </c>
      <c r="O723" s="23">
        <v>-5.5682005046052967E-2</v>
      </c>
    </row>
    <row r="724" spans="1:15">
      <c r="A724" s="20">
        <f>data!A716</f>
        <v>41366</v>
      </c>
      <c r="B724" s="21">
        <f>data!D716</f>
        <v>10890.207715133531</v>
      </c>
      <c r="C724" s="21">
        <f>data!E716</f>
        <v>7214.2857142857138</v>
      </c>
      <c r="D724" s="23">
        <f t="shared" si="45"/>
        <v>1.3717636228799179E-2</v>
      </c>
      <c r="E724" s="23">
        <f t="shared" si="46"/>
        <v>5.6737740859080787E-3</v>
      </c>
      <c r="F724" s="24">
        <f t="shared" si="44"/>
        <v>4.4832141576151967</v>
      </c>
      <c r="G724" s="24">
        <f t="shared" si="47"/>
        <v>0.18742055506902311</v>
      </c>
      <c r="H724" s="24">
        <v>0.1810768941828633</v>
      </c>
      <c r="I724" s="24"/>
      <c r="N724" s="5">
        <v>701</v>
      </c>
      <c r="O724" s="23">
        <v>-5.5682005046052967E-2</v>
      </c>
    </row>
    <row r="725" spans="1:15">
      <c r="A725" s="20">
        <f>data!A717</f>
        <v>41367</v>
      </c>
      <c r="B725" s="21">
        <f>data!D717</f>
        <v>11157.270029673591</v>
      </c>
      <c r="C725" s="21">
        <f>data!E717</f>
        <v>7316.3265306122448</v>
      </c>
      <c r="D725" s="23">
        <f t="shared" si="45"/>
        <v>2.4227295335323973E-2</v>
      </c>
      <c r="E725" s="23">
        <f t="shared" si="46"/>
        <v>1.4045174703046115E-2</v>
      </c>
      <c r="F725" s="24">
        <f t="shared" si="44"/>
        <v>4.4998331175169728</v>
      </c>
      <c r="G725" s="24">
        <f t="shared" si="47"/>
        <v>0.2040395149707992</v>
      </c>
      <c r="H725" s="24">
        <v>0.1820630530401382</v>
      </c>
      <c r="I725" s="24"/>
      <c r="N725" s="5">
        <v>702</v>
      </c>
      <c r="O725" s="23">
        <v>-5.5682005046052967E-2</v>
      </c>
    </row>
    <row r="726" spans="1:15">
      <c r="A726" s="20">
        <f>data!A718</f>
        <v>41368</v>
      </c>
      <c r="B726" s="21">
        <f>data!D718</f>
        <v>11038.575667655785</v>
      </c>
      <c r="C726" s="21">
        <f>data!E718</f>
        <v>7244.8979591836742</v>
      </c>
      <c r="D726" s="23">
        <f t="shared" si="45"/>
        <v>-1.0695289116748441E-2</v>
      </c>
      <c r="E726" s="23">
        <f t="shared" si="46"/>
        <v>-9.8108705642587779E-3</v>
      </c>
      <c r="F726" s="24">
        <f t="shared" si="44"/>
        <v>4.4944524218977202</v>
      </c>
      <c r="G726" s="24">
        <f t="shared" si="47"/>
        <v>0.19865881935154661</v>
      </c>
      <c r="H726" s="24">
        <v>0.18275162005050713</v>
      </c>
      <c r="I726" s="24"/>
      <c r="N726" s="5">
        <v>703</v>
      </c>
      <c r="O726" s="23">
        <v>-5.5682005046052967E-2</v>
      </c>
    </row>
    <row r="727" spans="1:15">
      <c r="A727" s="20">
        <f>data!A719</f>
        <v>41369</v>
      </c>
      <c r="B727" s="21">
        <f>data!D719</f>
        <v>11068.249258160236</v>
      </c>
      <c r="C727" s="21">
        <f>data!E719</f>
        <v>7214.2857142857138</v>
      </c>
      <c r="D727" s="23">
        <f t="shared" si="45"/>
        <v>2.6845653706697448E-3</v>
      </c>
      <c r="E727" s="23">
        <f t="shared" si="46"/>
        <v>-4.234304138787337E-3</v>
      </c>
      <c r="F727" s="24">
        <f t="shared" si="44"/>
        <v>4.499430729204442</v>
      </c>
      <c r="G727" s="24">
        <f t="shared" si="47"/>
        <v>0.20363712665826839</v>
      </c>
      <c r="H727" s="24">
        <v>0.18318752165296717</v>
      </c>
      <c r="I727" s="24"/>
      <c r="N727" s="5">
        <v>704</v>
      </c>
      <c r="O727" s="23">
        <v>-5.5682005046052967E-2</v>
      </c>
    </row>
    <row r="728" spans="1:15">
      <c r="A728" s="20">
        <f>data!A720</f>
        <v>41372</v>
      </c>
      <c r="B728" s="21">
        <f>data!D720</f>
        <v>11038.575667655785</v>
      </c>
      <c r="C728" s="21">
        <f>data!E720</f>
        <v>7244.8979591836742</v>
      </c>
      <c r="D728" s="23">
        <f t="shared" si="45"/>
        <v>-2.6845653706697448E-3</v>
      </c>
      <c r="E728" s="23">
        <f t="shared" si="46"/>
        <v>4.234304138787337E-3</v>
      </c>
      <c r="F728" s="24">
        <f t="shared" ref="F728:F771" si="48">LN(B728)-$D$7*LN(C728)</f>
        <v>4.4944524218977202</v>
      </c>
      <c r="G728" s="24">
        <f t="shared" si="47"/>
        <v>0.19865881935154661</v>
      </c>
      <c r="H728" s="24">
        <v>0.18347190226637961</v>
      </c>
      <c r="I728" s="24"/>
      <c r="N728" s="5">
        <v>705</v>
      </c>
      <c r="O728" s="23">
        <v>-5.5682005046052967E-2</v>
      </c>
    </row>
    <row r="729" spans="1:15">
      <c r="A729" s="20">
        <f>data!A721</f>
        <v>41373</v>
      </c>
      <c r="B729" s="21">
        <f>data!D721</f>
        <v>10771.513353115726</v>
      </c>
      <c r="C729" s="21">
        <f>data!E721</f>
        <v>7102.0408163265301</v>
      </c>
      <c r="D729" s="23">
        <f t="shared" ref="D729:D771" si="49">LN(B729)-LN(B728)</f>
        <v>-2.4491020008294839E-2</v>
      </c>
      <c r="E729" s="23">
        <f t="shared" ref="E729:E771" si="50">LN(C729)-LN(C728)</f>
        <v>-1.9915309700941464E-2</v>
      </c>
      <c r="F729" s="24">
        <f t="shared" si="48"/>
        <v>4.480749616324017</v>
      </c>
      <c r="G729" s="24">
        <f t="shared" ref="G729:G771" si="51">F729-$D$9</f>
        <v>0.18495601377784343</v>
      </c>
      <c r="H729" s="24">
        <v>0.18375078113907051</v>
      </c>
      <c r="I729" s="24"/>
      <c r="N729" s="5">
        <v>706</v>
      </c>
      <c r="O729" s="23">
        <v>-5.5682005046052967E-2</v>
      </c>
    </row>
    <row r="730" spans="1:15">
      <c r="A730" s="20">
        <f>data!A722</f>
        <v>41374</v>
      </c>
      <c r="B730" s="21">
        <f>data!D722</f>
        <v>10652.818991097924</v>
      </c>
      <c r="C730" s="21">
        <f>data!E722</f>
        <v>7040.8163265306121</v>
      </c>
      <c r="D730" s="23">
        <f t="shared" si="49"/>
        <v>-1.1080445776572745E-2</v>
      </c>
      <c r="E730" s="23">
        <f t="shared" si="50"/>
        <v>-8.6580627431143142E-3</v>
      </c>
      <c r="F730" s="24">
        <f t="shared" si="48"/>
        <v>4.4743592827708287</v>
      </c>
      <c r="G730" s="24">
        <f t="shared" si="51"/>
        <v>0.17856568022465513</v>
      </c>
      <c r="H730" s="24">
        <v>0.18419492028116197</v>
      </c>
      <c r="I730" s="24"/>
      <c r="N730" s="5">
        <v>707</v>
      </c>
      <c r="O730" s="23">
        <v>-5.5682005046052967E-2</v>
      </c>
    </row>
    <row r="731" spans="1:15">
      <c r="A731" s="20">
        <f>data!A723</f>
        <v>41375</v>
      </c>
      <c r="B731" s="21">
        <f>data!D723</f>
        <v>10385.756676557865</v>
      </c>
      <c r="C731" s="21">
        <f>data!E723</f>
        <v>7102.0408163265301</v>
      </c>
      <c r="D731" s="23">
        <f t="shared" si="49"/>
        <v>-2.5389234004819627E-2</v>
      </c>
      <c r="E731" s="23">
        <f t="shared" si="50"/>
        <v>8.6580627431143142E-3</v>
      </c>
      <c r="F731" s="24">
        <f t="shared" si="48"/>
        <v>4.4442799365426247</v>
      </c>
      <c r="G731" s="24">
        <f t="shared" si="51"/>
        <v>0.14848633399645106</v>
      </c>
      <c r="H731" s="24">
        <v>0.18497527925641108</v>
      </c>
      <c r="I731" s="24"/>
      <c r="N731" s="5">
        <v>708</v>
      </c>
      <c r="O731" s="23">
        <v>-5.5682005046052967E-2</v>
      </c>
    </row>
    <row r="732" spans="1:15">
      <c r="A732" s="20">
        <f>data!A724</f>
        <v>41376</v>
      </c>
      <c r="B732" s="21">
        <f>data!D724</f>
        <v>10207.715133531157</v>
      </c>
      <c r="C732" s="21">
        <f>data!E724</f>
        <v>6938.7755102040819</v>
      </c>
      <c r="D732" s="23">
        <f t="shared" si="49"/>
        <v>-1.729149711005995E-2</v>
      </c>
      <c r="E732" s="23">
        <f t="shared" si="50"/>
        <v>-2.3256862164267034E-2</v>
      </c>
      <c r="F732" s="24">
        <f t="shared" si="48"/>
        <v>4.439586788133715</v>
      </c>
      <c r="G732" s="24">
        <f t="shared" si="51"/>
        <v>0.14379318558754139</v>
      </c>
      <c r="H732" s="24">
        <v>0.18623968615893122</v>
      </c>
      <c r="I732" s="24"/>
      <c r="N732" s="5">
        <v>709</v>
      </c>
      <c r="O732" s="23">
        <v>-5.5682005046052967E-2</v>
      </c>
    </row>
    <row r="733" spans="1:15">
      <c r="A733" s="20">
        <f>data!A725</f>
        <v>41379</v>
      </c>
      <c r="B733" s="21">
        <f>data!D725</f>
        <v>10534.124629080119</v>
      </c>
      <c r="C733" s="21">
        <f>data!E725</f>
        <v>7030.6122448979595</v>
      </c>
      <c r="D733" s="23">
        <f t="shared" si="49"/>
        <v>3.1476132102016052E-2</v>
      </c>
      <c r="E733" s="23">
        <f t="shared" si="50"/>
        <v>1.3148472843505843E-2</v>
      </c>
      <c r="F733" s="24">
        <f t="shared" si="48"/>
        <v>4.4639403323044755</v>
      </c>
      <c r="G733" s="24">
        <f t="shared" si="51"/>
        <v>0.16814672975830192</v>
      </c>
      <c r="H733" s="24">
        <v>0.18809595209322563</v>
      </c>
      <c r="I733" s="24"/>
      <c r="N733" s="5">
        <v>710</v>
      </c>
      <c r="O733" s="23">
        <v>-5.5682005046052967E-2</v>
      </c>
    </row>
    <row r="734" spans="1:15">
      <c r="A734" s="20">
        <f>data!A726</f>
        <v>41380</v>
      </c>
      <c r="B734" s="21">
        <f>data!D726</f>
        <v>10919.881305637982</v>
      </c>
      <c r="C734" s="21">
        <f>data!E726</f>
        <v>7295.9183673469388</v>
      </c>
      <c r="D734" s="23">
        <f t="shared" si="49"/>
        <v>3.5965148693515303E-2</v>
      </c>
      <c r="E734" s="23">
        <f t="shared" si="50"/>
        <v>3.7041271680349652E-2</v>
      </c>
      <c r="F734" s="24">
        <f t="shared" si="48"/>
        <v>4.4798400545588182</v>
      </c>
      <c r="G734" s="24">
        <f t="shared" si="51"/>
        <v>0.18404645201264458</v>
      </c>
      <c r="H734" s="24">
        <v>0.19060466771507392</v>
      </c>
      <c r="I734" s="24"/>
      <c r="N734" s="5">
        <v>711</v>
      </c>
      <c r="O734" s="23">
        <v>-5.5682005046052967E-2</v>
      </c>
    </row>
    <row r="735" spans="1:15">
      <c r="A735" s="20">
        <f>data!A727</f>
        <v>41381</v>
      </c>
      <c r="B735" s="21">
        <f>data!D727</f>
        <v>11305.637982195847</v>
      </c>
      <c r="C735" s="21">
        <f>data!E727</f>
        <v>7428.5714285714284</v>
      </c>
      <c r="D735" s="23">
        <f t="shared" si="49"/>
        <v>3.4716436957770824E-2</v>
      </c>
      <c r="E735" s="23">
        <f t="shared" si="50"/>
        <v>1.8018505502677584E-2</v>
      </c>
      <c r="F735" s="24">
        <f t="shared" si="48"/>
        <v>4.5047957845995095</v>
      </c>
      <c r="G735" s="24">
        <f t="shared" si="51"/>
        <v>0.20900218205333587</v>
      </c>
      <c r="H735" s="24">
        <v>0.19378199317448461</v>
      </c>
      <c r="I735" s="24"/>
      <c r="N735" s="5">
        <v>712</v>
      </c>
      <c r="O735" s="23">
        <v>-5.5682005046052967E-2</v>
      </c>
    </row>
    <row r="736" spans="1:15">
      <c r="A736" s="20">
        <f>data!A728</f>
        <v>41382</v>
      </c>
      <c r="B736" s="21">
        <f>data!D728</f>
        <v>11186.943620178043</v>
      </c>
      <c r="C736" s="21">
        <f>data!E728</f>
        <v>7357.1428571428578</v>
      </c>
      <c r="D736" s="23">
        <f t="shared" si="49"/>
        <v>-1.0554187678691207E-2</v>
      </c>
      <c r="E736" s="23">
        <f t="shared" si="50"/>
        <v>-9.6619109117366264E-3</v>
      </c>
      <c r="F736" s="24">
        <f t="shared" si="48"/>
        <v>4.4994754982926262</v>
      </c>
      <c r="G736" s="24">
        <f t="shared" si="51"/>
        <v>0.20368189574645257</v>
      </c>
      <c r="H736" s="24">
        <v>0.19760988011282396</v>
      </c>
      <c r="I736" s="24"/>
      <c r="N736" s="5">
        <v>713</v>
      </c>
      <c r="O736" s="23">
        <v>-5.5682005046052967E-2</v>
      </c>
    </row>
    <row r="737" spans="1:15">
      <c r="A737" s="20">
        <f>data!A729</f>
        <v>41383</v>
      </c>
      <c r="B737" s="21">
        <f>data!D729</f>
        <v>11127.596439169138</v>
      </c>
      <c r="C737" s="21">
        <f>data!E729</f>
        <v>7346.9387755102043</v>
      </c>
      <c r="D737" s="23">
        <f t="shared" si="49"/>
        <v>-5.3191614775993656E-3</v>
      </c>
      <c r="E737" s="23">
        <f t="shared" si="50"/>
        <v>-1.3879252748481008E-3</v>
      </c>
      <c r="F737" s="24">
        <f t="shared" si="48"/>
        <v>4.4949081822901462</v>
      </c>
      <c r="G737" s="24">
        <f t="shared" si="51"/>
        <v>0.19911457974397262</v>
      </c>
      <c r="H737" s="24">
        <v>0.20204929982363795</v>
      </c>
      <c r="I737" s="24"/>
      <c r="N737" s="5">
        <v>714</v>
      </c>
      <c r="O737" s="23">
        <v>-5.5682005046052967E-2</v>
      </c>
    </row>
    <row r="738" spans="1:15">
      <c r="A738" s="20">
        <f>data!A730</f>
        <v>41386</v>
      </c>
      <c r="B738" s="21">
        <f>data!D730</f>
        <v>11186.943620178043</v>
      </c>
      <c r="C738" s="21">
        <f>data!E730</f>
        <v>7448.9795918367354</v>
      </c>
      <c r="D738" s="23">
        <f t="shared" si="49"/>
        <v>5.3191614775993656E-3</v>
      </c>
      <c r="E738" s="23">
        <f t="shared" si="50"/>
        <v>1.3793322132336527E-2</v>
      </c>
      <c r="F738" s="24">
        <f t="shared" si="48"/>
        <v>4.4927554380246972</v>
      </c>
      <c r="G738" s="24">
        <f t="shared" si="51"/>
        <v>0.19696183547852364</v>
      </c>
      <c r="H738" s="24">
        <v>0.20705174622512004</v>
      </c>
      <c r="I738" s="24"/>
      <c r="N738" s="5">
        <v>715</v>
      </c>
      <c r="O738" s="23">
        <v>-5.5682005046052967E-2</v>
      </c>
    </row>
    <row r="739" spans="1:15">
      <c r="A739" s="20">
        <f>data!A731</f>
        <v>41387</v>
      </c>
      <c r="B739" s="21">
        <f>data!D731</f>
        <v>11275.964391691396</v>
      </c>
      <c r="C739" s="21">
        <f>data!E731</f>
        <v>7438.7755102040819</v>
      </c>
      <c r="D739" s="23">
        <f t="shared" si="49"/>
        <v>7.9260652724215674E-3</v>
      </c>
      <c r="E739" s="23">
        <f t="shared" si="50"/>
        <v>-1.3708021337794918E-3</v>
      </c>
      <c r="F739" s="24">
        <f t="shared" si="48"/>
        <v>4.5014240730883337</v>
      </c>
      <c r="G739" s="24">
        <f t="shared" si="51"/>
        <v>0.2056304705421601</v>
      </c>
      <c r="H739" s="24">
        <v>0.21256550095713853</v>
      </c>
      <c r="I739" s="24"/>
      <c r="N739" s="5">
        <v>716</v>
      </c>
      <c r="O739" s="23">
        <v>-5.5682005046052967E-2</v>
      </c>
    </row>
    <row r="740" spans="1:15">
      <c r="A740" s="20">
        <f>data!A732</f>
        <v>41388</v>
      </c>
      <c r="B740" s="21">
        <f>data!D732</f>
        <v>11246.290801186944</v>
      </c>
      <c r="C740" s="21">
        <f>data!E732</f>
        <v>7387.7551020408164</v>
      </c>
      <c r="D740" s="23">
        <f t="shared" si="49"/>
        <v>-2.6350476380052612E-3</v>
      </c>
      <c r="E740" s="23">
        <f t="shared" si="50"/>
        <v>-6.8823396229404921E-3</v>
      </c>
      <c r="F740" s="24">
        <f t="shared" si="48"/>
        <v>4.5025172203304944</v>
      </c>
      <c r="G740" s="24">
        <f t="shared" si="51"/>
        <v>0.2067236177843208</v>
      </c>
      <c r="H740" s="24">
        <v>0.2185353360155447</v>
      </c>
      <c r="I740" s="24"/>
      <c r="N740" s="5">
        <v>717</v>
      </c>
      <c r="O740" s="23">
        <v>-5.5682005046052967E-2</v>
      </c>
    </row>
    <row r="741" spans="1:15">
      <c r="A741" s="20">
        <f>data!A733</f>
        <v>41389</v>
      </c>
      <c r="B741" s="21">
        <f>data!D733</f>
        <v>11246.290801186944</v>
      </c>
      <c r="C741" s="21">
        <f>data!E733</f>
        <v>7275.5102040816319</v>
      </c>
      <c r="D741" s="23">
        <f t="shared" si="49"/>
        <v>0</v>
      </c>
      <c r="E741" s="23">
        <f t="shared" si="50"/>
        <v>-1.5309971971420921E-2</v>
      </c>
      <c r="F741" s="24">
        <f t="shared" si="48"/>
        <v>4.5108107022343926</v>
      </c>
      <c r="G741" s="24">
        <f t="shared" si="51"/>
        <v>0.21501709968821903</v>
      </c>
      <c r="H741" s="24">
        <v>0.22489667693328713</v>
      </c>
      <c r="I741" s="24"/>
      <c r="N741" s="5">
        <v>718</v>
      </c>
      <c r="O741" s="23">
        <v>-5.5682005046052967E-2</v>
      </c>
    </row>
    <row r="742" spans="1:15">
      <c r="A742" s="20">
        <f>data!A734</f>
        <v>41390</v>
      </c>
      <c r="B742" s="21">
        <f>data!D734</f>
        <v>11335.311572700297</v>
      </c>
      <c r="C742" s="21">
        <f>data!E734</f>
        <v>7295.9183673469388</v>
      </c>
      <c r="D742" s="23">
        <f t="shared" si="49"/>
        <v>7.8844035241480981E-3</v>
      </c>
      <c r="E742" s="23">
        <f t="shared" si="50"/>
        <v>2.8011222797115209E-3</v>
      </c>
      <c r="F742" s="24">
        <f t="shared" si="48"/>
        <v>4.5171777249964622</v>
      </c>
      <c r="G742" s="24">
        <f t="shared" si="51"/>
        <v>0.2213841224502886</v>
      </c>
      <c r="H742" s="24">
        <v>0.23156701726904075</v>
      </c>
      <c r="I742" s="24"/>
      <c r="N742" s="5">
        <v>719</v>
      </c>
      <c r="O742" s="23">
        <v>-5.5682005046052967E-2</v>
      </c>
    </row>
    <row r="743" spans="1:15">
      <c r="A743" s="20">
        <f>data!A735</f>
        <v>41393</v>
      </c>
      <c r="B743" s="21">
        <f>data!D735</f>
        <v>11632.047477744807</v>
      </c>
      <c r="C743" s="21">
        <f>data!E735</f>
        <v>7357.1428571428578</v>
      </c>
      <c r="D743" s="23">
        <f t="shared" si="49"/>
        <v>2.5841231183887814E-2</v>
      </c>
      <c r="E743" s="23">
        <f t="shared" si="50"/>
        <v>8.3565945909409578E-3</v>
      </c>
      <c r="F743" s="24">
        <f t="shared" si="48"/>
        <v>4.5384921506350784</v>
      </c>
      <c r="G743" s="24">
        <f t="shared" si="51"/>
        <v>0.24269854808890479</v>
      </c>
      <c r="H743" s="24">
        <v>0.23843813459012703</v>
      </c>
      <c r="I743" s="24"/>
      <c r="N743" s="5">
        <v>720</v>
      </c>
      <c r="O743" s="23">
        <v>-5.5682005046052967E-2</v>
      </c>
    </row>
    <row r="744" spans="1:15">
      <c r="A744" s="20">
        <f>data!A736</f>
        <v>41394</v>
      </c>
      <c r="B744" s="21">
        <f>data!D736</f>
        <v>11483.679525222553</v>
      </c>
      <c r="C744" s="21">
        <f>data!E736</f>
        <v>7357.1428571428578</v>
      </c>
      <c r="D744" s="23">
        <f t="shared" si="49"/>
        <v>-1.2837146760681151E-2</v>
      </c>
      <c r="E744" s="23">
        <f t="shared" si="50"/>
        <v>0</v>
      </c>
      <c r="F744" s="24">
        <f t="shared" si="48"/>
        <v>4.5256550038743972</v>
      </c>
      <c r="G744" s="24">
        <f t="shared" si="51"/>
        <v>0.22986140132822364</v>
      </c>
      <c r="H744" s="24">
        <v>0.24537236248010663</v>
      </c>
      <c r="I744" s="24"/>
      <c r="N744" s="5">
        <v>721</v>
      </c>
      <c r="O744" s="23">
        <v>-5.5682005046052967E-2</v>
      </c>
    </row>
    <row r="745" spans="1:15">
      <c r="A745" s="20">
        <f>data!A737</f>
        <v>41396</v>
      </c>
      <c r="B745" s="21">
        <f>data!D737</f>
        <v>12136.498516320475</v>
      </c>
      <c r="C745" s="21">
        <f>data!E737</f>
        <v>7795.9183673469388</v>
      </c>
      <c r="D745" s="23">
        <f t="shared" si="49"/>
        <v>5.5290463013021096E-2</v>
      </c>
      <c r="E745" s="23">
        <f t="shared" si="50"/>
        <v>5.7928651881571369E-2</v>
      </c>
      <c r="F745" s="24">
        <f t="shared" si="48"/>
        <v>4.5495652509736448</v>
      </c>
      <c r="G745" s="24">
        <f t="shared" si="51"/>
        <v>0.25377164842747124</v>
      </c>
      <c r="H745" s="24">
        <v>0.25220506911905233</v>
      </c>
      <c r="I745" s="24"/>
      <c r="N745" s="5">
        <v>722</v>
      </c>
      <c r="O745" s="23">
        <v>-5.5682005046052967E-2</v>
      </c>
    </row>
    <row r="746" spans="1:15">
      <c r="A746" s="20">
        <f>data!A738</f>
        <v>41397</v>
      </c>
      <c r="B746" s="21">
        <f>data!D738</f>
        <v>12551.928783382789</v>
      </c>
      <c r="C746" s="21">
        <f>data!E738</f>
        <v>7908.1632653061233</v>
      </c>
      <c r="D746" s="23">
        <f t="shared" si="49"/>
        <v>3.3657023003476283E-2</v>
      </c>
      <c r="E746" s="23">
        <f t="shared" si="50"/>
        <v>1.4295240186827485E-2</v>
      </c>
      <c r="F746" s="24">
        <f t="shared" si="48"/>
        <v>4.5754784769262429</v>
      </c>
      <c r="G746" s="24">
        <f t="shared" si="51"/>
        <v>0.27968487438006928</v>
      </c>
      <c r="H746" s="24">
        <v>0.25875395606380036</v>
      </c>
      <c r="I746" s="24"/>
      <c r="N746" s="5">
        <v>723</v>
      </c>
      <c r="O746" s="23">
        <v>-5.5682005046052967E-2</v>
      </c>
    </row>
    <row r="747" spans="1:15">
      <c r="A747" s="20">
        <f>data!A739</f>
        <v>41400</v>
      </c>
      <c r="B747" s="21">
        <f>data!D739</f>
        <v>12255.192878338279</v>
      </c>
      <c r="C747" s="21">
        <f>data!E739</f>
        <v>7816.3265306122457</v>
      </c>
      <c r="D747" s="23">
        <f t="shared" si="49"/>
        <v>-2.3924586085245281E-2</v>
      </c>
      <c r="E747" s="23">
        <f t="shared" si="50"/>
        <v>-1.1680859612756223E-2</v>
      </c>
      <c r="F747" s="24">
        <f t="shared" si="48"/>
        <v>4.5578814659666218</v>
      </c>
      <c r="G747" s="24">
        <f t="shared" si="51"/>
        <v>0.26208786342044821</v>
      </c>
      <c r="H747" s="24">
        <v>0.26483418183189245</v>
      </c>
      <c r="I747" s="24"/>
      <c r="N747" s="5">
        <v>724</v>
      </c>
      <c r="O747" s="23">
        <v>-5.5682005046052967E-2</v>
      </c>
    </row>
    <row r="748" spans="1:15">
      <c r="A748" s="20">
        <f>data!A740</f>
        <v>41401</v>
      </c>
      <c r="B748" s="21">
        <f>data!D740</f>
        <v>12670.623145400592</v>
      </c>
      <c r="C748" s="21">
        <f>data!E740</f>
        <v>7918.367346938775</v>
      </c>
      <c r="D748" s="23">
        <f t="shared" si="49"/>
        <v>3.3336420267591649E-2</v>
      </c>
      <c r="E748" s="23">
        <f t="shared" si="50"/>
        <v>1.2970350442627065E-2</v>
      </c>
      <c r="F748" s="24">
        <f t="shared" si="48"/>
        <v>4.5841917880229337</v>
      </c>
      <c r="G748" s="24">
        <f t="shared" si="51"/>
        <v>0.2883981854767601</v>
      </c>
      <c r="H748" s="24">
        <v>0.27027691772299423</v>
      </c>
      <c r="I748" s="24"/>
      <c r="N748" s="5">
        <v>725</v>
      </c>
      <c r="O748" s="23">
        <v>-5.5682005046052967E-2</v>
      </c>
    </row>
    <row r="749" spans="1:15">
      <c r="A749" s="20">
        <f>data!A741</f>
        <v>41402</v>
      </c>
      <c r="B749" s="21">
        <f>data!D741</f>
        <v>12759.643916913947</v>
      </c>
      <c r="C749" s="21">
        <f>data!E741</f>
        <v>7948.9795918367345</v>
      </c>
      <c r="D749" s="23">
        <f t="shared" si="49"/>
        <v>7.0011954589830339E-3</v>
      </c>
      <c r="E749" s="23">
        <f t="shared" si="50"/>
        <v>3.85852568753009E-3</v>
      </c>
      <c r="F749" s="24">
        <f t="shared" si="48"/>
        <v>4.5891028024531737</v>
      </c>
      <c r="G749" s="24">
        <f t="shared" si="51"/>
        <v>0.29330919990700011</v>
      </c>
      <c r="H749" s="24">
        <v>0.27494797854688091</v>
      </c>
      <c r="I749" s="24"/>
      <c r="N749" s="5">
        <v>726</v>
      </c>
      <c r="O749" s="23">
        <v>-5.5682005046052967E-2</v>
      </c>
    </row>
    <row r="750" spans="1:15">
      <c r="A750" s="20">
        <f>data!A742</f>
        <v>41403</v>
      </c>
      <c r="B750" s="21">
        <f>data!D742</f>
        <v>12759.643916913947</v>
      </c>
      <c r="C750" s="21">
        <f>data!E742</f>
        <v>7836.7346938775509</v>
      </c>
      <c r="D750" s="23">
        <f t="shared" si="49"/>
        <v>0</v>
      </c>
      <c r="E750" s="23">
        <f t="shared" si="50"/>
        <v>-1.4221312723076807E-2</v>
      </c>
      <c r="F750" s="24">
        <f t="shared" si="48"/>
        <v>4.5968065526585082</v>
      </c>
      <c r="G750" s="24">
        <f t="shared" si="51"/>
        <v>0.30101295011233464</v>
      </c>
      <c r="H750" s="24">
        <v>0.27876283042416578</v>
      </c>
      <c r="I750" s="24"/>
      <c r="N750" s="5">
        <v>727</v>
      </c>
      <c r="O750" s="23">
        <v>-5.5682005046052967E-2</v>
      </c>
    </row>
    <row r="751" spans="1:15">
      <c r="A751" s="20">
        <f>data!A743</f>
        <v>41404</v>
      </c>
      <c r="B751" s="21">
        <f>data!D743</f>
        <v>12759.643916913947</v>
      </c>
      <c r="C751" s="21">
        <f>data!E743</f>
        <v>7918.367346938775</v>
      </c>
      <c r="D751" s="23">
        <f t="shared" si="49"/>
        <v>0</v>
      </c>
      <c r="E751" s="23">
        <f t="shared" si="50"/>
        <v>1.0362787035546717E-2</v>
      </c>
      <c r="F751" s="24">
        <f t="shared" si="48"/>
        <v>4.5911929834819167</v>
      </c>
      <c r="G751" s="24">
        <f t="shared" si="51"/>
        <v>0.29539938093574314</v>
      </c>
      <c r="H751" s="24">
        <v>0.28169471884750441</v>
      </c>
      <c r="I751" s="24"/>
      <c r="N751" s="5">
        <v>728</v>
      </c>
      <c r="O751" s="23">
        <v>-5.5682005046052967E-2</v>
      </c>
    </row>
    <row r="752" spans="1:15">
      <c r="A752" s="20">
        <f>data!A744</f>
        <v>41407</v>
      </c>
      <c r="B752" s="21">
        <f>data!D744</f>
        <v>13382.789317507417</v>
      </c>
      <c r="C752" s="21">
        <f>data!E744</f>
        <v>8214.2857142857138</v>
      </c>
      <c r="D752" s="23">
        <f t="shared" si="49"/>
        <v>4.7682130815070778E-2</v>
      </c>
      <c r="E752" s="23">
        <f t="shared" si="50"/>
        <v>3.668975723534551E-2</v>
      </c>
      <c r="F752" s="24">
        <f t="shared" si="48"/>
        <v>4.6190001048418594</v>
      </c>
      <c r="G752" s="24">
        <f t="shared" si="51"/>
        <v>0.32320650229568582</v>
      </c>
      <c r="H752" s="24">
        <v>0.28377393415777785</v>
      </c>
      <c r="I752" s="24"/>
      <c r="N752" s="5">
        <v>729</v>
      </c>
      <c r="O752" s="23">
        <v>-5.5682005046052967E-2</v>
      </c>
    </row>
    <row r="753" spans="1:15">
      <c r="A753" s="20">
        <f>data!A745</f>
        <v>41408</v>
      </c>
      <c r="B753" s="21">
        <f>data!D745</f>
        <v>13264.094955489614</v>
      </c>
      <c r="C753" s="21">
        <f>data!E745</f>
        <v>8336.7346938775518</v>
      </c>
      <c r="D753" s="23">
        <f t="shared" si="49"/>
        <v>-8.9087448891103094E-3</v>
      </c>
      <c r="E753" s="23">
        <f t="shared" si="50"/>
        <v>1.4796817441439458E-2</v>
      </c>
      <c r="F753" s="24">
        <f t="shared" si="48"/>
        <v>4.602075856206894</v>
      </c>
      <c r="G753" s="24">
        <f t="shared" si="51"/>
        <v>0.30628225366072037</v>
      </c>
      <c r="H753" s="24">
        <v>0.28507818088126402</v>
      </c>
      <c r="I753" s="24"/>
      <c r="N753" s="5">
        <v>730</v>
      </c>
      <c r="O753" s="23">
        <v>-5.5682005046052967E-2</v>
      </c>
    </row>
    <row r="754" spans="1:15">
      <c r="A754" s="20">
        <f>data!A746</f>
        <v>41409</v>
      </c>
      <c r="B754" s="21">
        <f>data!D746</f>
        <v>12937.685459940652</v>
      </c>
      <c r="C754" s="21">
        <f>data!E746</f>
        <v>8326.5306122448983</v>
      </c>
      <c r="D754" s="23">
        <f t="shared" si="49"/>
        <v>-2.4916351264534953E-2</v>
      </c>
      <c r="E754" s="23">
        <f t="shared" si="50"/>
        <v>-1.2247398958962208E-3</v>
      </c>
      <c r="F754" s="24">
        <f t="shared" si="48"/>
        <v>4.5778229521506599</v>
      </c>
      <c r="G754" s="24">
        <f t="shared" si="51"/>
        <v>0.28202934960448633</v>
      </c>
      <c r="H754" s="24">
        <v>0.28571621616026949</v>
      </c>
      <c r="I754" s="24"/>
      <c r="N754" s="5">
        <v>731</v>
      </c>
      <c r="O754" s="23">
        <v>-5.5682005046052967E-2</v>
      </c>
    </row>
    <row r="755" spans="1:15">
      <c r="A755" s="20">
        <f>data!A747</f>
        <v>41410</v>
      </c>
      <c r="B755" s="21">
        <f>data!D747</f>
        <v>12522.255192878338</v>
      </c>
      <c r="C755" s="21">
        <f>data!E747</f>
        <v>8336.7346938775518</v>
      </c>
      <c r="D755" s="23">
        <f t="shared" si="49"/>
        <v>-3.2636929313021312E-2</v>
      </c>
      <c r="E755" s="23">
        <f t="shared" si="50"/>
        <v>1.2247398958962208E-3</v>
      </c>
      <c r="F755" s="24">
        <f t="shared" si="48"/>
        <v>4.5445225756293377</v>
      </c>
      <c r="G755" s="24">
        <f t="shared" si="51"/>
        <v>0.24872897308316411</v>
      </c>
      <c r="H755" s="24">
        <v>0.28580873452438937</v>
      </c>
      <c r="I755" s="24"/>
      <c r="N755" s="5">
        <v>732</v>
      </c>
      <c r="O755" s="23">
        <v>-5.5682005046052967E-2</v>
      </c>
    </row>
    <row r="756" spans="1:15">
      <c r="A756" s="20">
        <f>data!A748</f>
        <v>41414</v>
      </c>
      <c r="B756" s="21">
        <f>data!D748</f>
        <v>12908.011869436203</v>
      </c>
      <c r="C756" s="21">
        <f>data!E748</f>
        <v>8255.1020408163258</v>
      </c>
      <c r="D756" s="23">
        <f t="shared" si="49"/>
        <v>3.0340717052672161E-2</v>
      </c>
      <c r="E756" s="23">
        <f t="shared" si="50"/>
        <v>-9.8401778015109187E-3</v>
      </c>
      <c r="F756" s="24">
        <f t="shared" si="48"/>
        <v>4.5801937620440905</v>
      </c>
      <c r="G756" s="24">
        <f t="shared" si="51"/>
        <v>0.28440015949791686</v>
      </c>
      <c r="H756" s="24">
        <v>0.28547124854499573</v>
      </c>
      <c r="I756" s="24"/>
      <c r="N756" s="5">
        <v>733</v>
      </c>
      <c r="O756" s="23">
        <v>-5.5682005046052967E-2</v>
      </c>
    </row>
    <row r="757" spans="1:15">
      <c r="A757" s="20">
        <f>data!A749</f>
        <v>41415</v>
      </c>
      <c r="B757" s="21">
        <f>data!D749</f>
        <v>12759.643916913947</v>
      </c>
      <c r="C757" s="21">
        <f>data!E749</f>
        <v>8173.4693877551026</v>
      </c>
      <c r="D757" s="23">
        <f t="shared" si="49"/>
        <v>-1.1560822401076365E-2</v>
      </c>
      <c r="E757" s="23">
        <f t="shared" si="50"/>
        <v>-9.9379699901334106E-3</v>
      </c>
      <c r="F757" s="24">
        <f t="shared" si="48"/>
        <v>4.5740163834813501</v>
      </c>
      <c r="G757" s="24">
        <f t="shared" si="51"/>
        <v>0.27822278093517649</v>
      </c>
      <c r="H757" s="24">
        <v>0.28480304800986334</v>
      </c>
      <c r="I757" s="24"/>
      <c r="N757" s="5">
        <v>734</v>
      </c>
      <c r="O757" s="23">
        <v>-5.5682005046052967E-2</v>
      </c>
    </row>
    <row r="758" spans="1:15">
      <c r="A758" s="20">
        <f>data!A750</f>
        <v>41416</v>
      </c>
      <c r="B758" s="21">
        <f>data!D750</f>
        <v>12759.643916913947</v>
      </c>
      <c r="C758" s="21">
        <f>data!E750</f>
        <v>8142.8571428571431</v>
      </c>
      <c r="D758" s="23">
        <f t="shared" si="49"/>
        <v>0</v>
      </c>
      <c r="E758" s="23">
        <f t="shared" si="50"/>
        <v>-3.7523496185496441E-3</v>
      </c>
      <c r="F758" s="24">
        <f t="shared" si="48"/>
        <v>4.5760490484474676</v>
      </c>
      <c r="G758" s="24">
        <f t="shared" si="51"/>
        <v>0.28025544590129403</v>
      </c>
      <c r="H758" s="24">
        <v>0.28388429579713736</v>
      </c>
      <c r="I758" s="24"/>
      <c r="N758" s="5">
        <v>735</v>
      </c>
      <c r="O758" s="23">
        <v>-5.5682005046052967E-2</v>
      </c>
    </row>
    <row r="759" spans="1:15">
      <c r="A759" s="20">
        <f>data!A751</f>
        <v>41417</v>
      </c>
      <c r="B759" s="21">
        <f>data!D751</f>
        <v>13145.40059347181</v>
      </c>
      <c r="C759" s="21">
        <f>data!E751</f>
        <v>8214.2857142857138</v>
      </c>
      <c r="D759" s="23">
        <f t="shared" si="49"/>
        <v>2.978456135752694E-2</v>
      </c>
      <c r="E759" s="23">
        <f t="shared" si="50"/>
        <v>8.7336799687545152E-3</v>
      </c>
      <c r="F759" s="24">
        <f t="shared" si="48"/>
        <v>4.6011025353843156</v>
      </c>
      <c r="G759" s="24">
        <f t="shared" si="51"/>
        <v>0.30530893283814198</v>
      </c>
      <c r="H759" s="24">
        <v>0.28278056108581562</v>
      </c>
      <c r="I759" s="24"/>
      <c r="N759" s="5">
        <v>736</v>
      </c>
      <c r="O759" s="23">
        <v>-5.5682005046052967E-2</v>
      </c>
    </row>
    <row r="760" spans="1:15">
      <c r="A760" s="20">
        <f>data!A752</f>
        <v>41418</v>
      </c>
      <c r="B760" s="21">
        <f>data!D752</f>
        <v>13086.053412462908</v>
      </c>
      <c r="C760" s="21">
        <f>data!E752</f>
        <v>8224.4897959183672</v>
      </c>
      <c r="D760" s="23">
        <f t="shared" si="49"/>
        <v>-4.5248945982887534E-3</v>
      </c>
      <c r="E760" s="23">
        <f t="shared" si="50"/>
        <v>1.2414650880643308E-3</v>
      </c>
      <c r="F760" s="24">
        <f t="shared" si="48"/>
        <v>4.5959051334645631</v>
      </c>
      <c r="G760" s="24">
        <f t="shared" si="51"/>
        <v>0.30011153091838949</v>
      </c>
      <c r="H760" s="24">
        <v>0.28155159493307602</v>
      </c>
      <c r="I760" s="24"/>
      <c r="N760" s="5">
        <v>737</v>
      </c>
      <c r="O760" s="23">
        <v>-5.5682005046052967E-2</v>
      </c>
    </row>
    <row r="761" spans="1:15">
      <c r="A761" s="20">
        <f>data!A753</f>
        <v>41421</v>
      </c>
      <c r="B761" s="21">
        <f>data!D753</f>
        <v>12908.011869436203</v>
      </c>
      <c r="C761" s="21">
        <f>data!E753</f>
        <v>8193.8775510204086</v>
      </c>
      <c r="D761" s="23">
        <f t="shared" si="49"/>
        <v>-1.3698844358161821E-2</v>
      </c>
      <c r="E761" s="23">
        <f t="shared" si="50"/>
        <v>-3.7290285598672313E-3</v>
      </c>
      <c r="F761" s="24">
        <f t="shared" si="48"/>
        <v>4.584226320948269</v>
      </c>
      <c r="G761" s="24">
        <f t="shared" si="51"/>
        <v>0.28843271840209539</v>
      </c>
      <c r="H761" s="24">
        <v>0.2802599059328309</v>
      </c>
      <c r="I761" s="24"/>
      <c r="N761" s="5">
        <v>738</v>
      </c>
      <c r="O761" s="23">
        <v>-5.5682005046052967E-2</v>
      </c>
    </row>
    <row r="762" spans="1:15">
      <c r="A762" s="20">
        <f>data!A754</f>
        <v>41422</v>
      </c>
      <c r="B762" s="21">
        <f>data!D754</f>
        <v>13026.706231454005</v>
      </c>
      <c r="C762" s="21">
        <f>data!E754</f>
        <v>8224.4897959183672</v>
      </c>
      <c r="D762" s="23">
        <f t="shared" si="49"/>
        <v>9.1533819864864086E-3</v>
      </c>
      <c r="E762" s="23">
        <f t="shared" si="50"/>
        <v>3.7290285598672313E-3</v>
      </c>
      <c r="F762" s="24">
        <f t="shared" si="48"/>
        <v>4.5913596710928877</v>
      </c>
      <c r="G762" s="24">
        <f t="shared" si="51"/>
        <v>0.29556606854671408</v>
      </c>
      <c r="H762" s="24">
        <v>0.27897522019340998</v>
      </c>
      <c r="I762" s="24"/>
      <c r="N762" s="5">
        <v>739</v>
      </c>
      <c r="O762" s="23">
        <v>-5.5682005046052967E-2</v>
      </c>
    </row>
    <row r="763" spans="1:15">
      <c r="A763" s="20">
        <f>data!A755</f>
        <v>41423</v>
      </c>
      <c r="B763" s="21">
        <f>data!D755</f>
        <v>12373.887240356084</v>
      </c>
      <c r="C763" s="21">
        <f>data!E755</f>
        <v>7938.775510204081</v>
      </c>
      <c r="D763" s="23">
        <f t="shared" si="49"/>
        <v>-5.1413191276369119E-2</v>
      </c>
      <c r="E763" s="23">
        <f t="shared" si="50"/>
        <v>-3.5357218328236684E-2</v>
      </c>
      <c r="F763" s="24">
        <f t="shared" si="48"/>
        <v>4.5590996468454827</v>
      </c>
      <c r="G763" s="24">
        <f t="shared" si="51"/>
        <v>0.26330604429930915</v>
      </c>
      <c r="H763" s="24">
        <v>0.27777296857649209</v>
      </c>
      <c r="I763" s="24"/>
      <c r="N763" s="5">
        <v>740</v>
      </c>
      <c r="O763" s="23">
        <v>-5.5682005046052967E-2</v>
      </c>
    </row>
    <row r="764" spans="1:15">
      <c r="A764" s="20">
        <f>data!A756</f>
        <v>41424</v>
      </c>
      <c r="B764" s="21">
        <f>data!D756</f>
        <v>12136.498516320475</v>
      </c>
      <c r="C764" s="21">
        <f>data!E756</f>
        <v>7836.7346938775509</v>
      </c>
      <c r="D764" s="23">
        <f t="shared" si="49"/>
        <v>-1.9371065755999339E-2</v>
      </c>
      <c r="E764" s="23">
        <f t="shared" si="50"/>
        <v>-1.2936791030719874E-2</v>
      </c>
      <c r="F764" s="24">
        <f t="shared" si="48"/>
        <v>4.5467365000137026</v>
      </c>
      <c r="G764" s="24">
        <f t="shared" si="51"/>
        <v>0.25094289746752896</v>
      </c>
      <c r="H764" s="24">
        <v>0.27672758066145814</v>
      </c>
      <c r="I764" s="24"/>
      <c r="N764" s="5">
        <v>741</v>
      </c>
      <c r="O764" s="23">
        <v>-5.5682005046052967E-2</v>
      </c>
    </row>
    <row r="765" spans="1:15">
      <c r="A765" s="20">
        <f>data!A757</f>
        <v>41425</v>
      </c>
      <c r="B765" s="21">
        <f>data!D757</f>
        <v>12433.234421364985</v>
      </c>
      <c r="C765" s="21">
        <f>data!E757</f>
        <v>7897.9591836734699</v>
      </c>
      <c r="D765" s="23">
        <f t="shared" si="49"/>
        <v>2.4155763879335268E-2</v>
      </c>
      <c r="E765" s="23">
        <f t="shared" si="50"/>
        <v>7.7821404420550522E-3</v>
      </c>
      <c r="F765" s="24">
        <f t="shared" si="48"/>
        <v>4.5666766427899912</v>
      </c>
      <c r="G765" s="24">
        <f t="shared" si="51"/>
        <v>0.2708830402438176</v>
      </c>
      <c r="H765" s="24">
        <v>0.27590337784992847</v>
      </c>
      <c r="I765" s="24"/>
      <c r="N765" s="5">
        <v>742</v>
      </c>
      <c r="O765" s="23">
        <v>-5.5682005046052967E-2</v>
      </c>
    </row>
    <row r="766" spans="1:15">
      <c r="A766" s="20">
        <f>data!A758</f>
        <v>41428</v>
      </c>
      <c r="B766" s="21">
        <f>data!D758</f>
        <v>12195.845697329378</v>
      </c>
      <c r="C766" s="21">
        <f>data!E758</f>
        <v>7836.7346938775509</v>
      </c>
      <c r="D766" s="23">
        <f t="shared" si="49"/>
        <v>-1.9277705425903235E-2</v>
      </c>
      <c r="E766" s="23">
        <f t="shared" si="50"/>
        <v>-7.7821404420550522E-3</v>
      </c>
      <c r="F766" s="24">
        <f t="shared" si="48"/>
        <v>4.5516145584671346</v>
      </c>
      <c r="G766" s="24">
        <f t="shared" si="51"/>
        <v>0.25582095592096099</v>
      </c>
      <c r="H766" s="24">
        <v>0.27534644022948918</v>
      </c>
      <c r="I766" s="24"/>
      <c r="N766" s="5">
        <v>743</v>
      </c>
      <c r="O766" s="23">
        <v>-5.5682005046052967E-2</v>
      </c>
    </row>
    <row r="767" spans="1:15">
      <c r="A767" s="20">
        <f>data!A759</f>
        <v>41429</v>
      </c>
      <c r="B767" s="21">
        <f>data!D759</f>
        <v>12136.498516320475</v>
      </c>
      <c r="C767" s="21">
        <f>data!E759</f>
        <v>7755.1020408163258</v>
      </c>
      <c r="D767" s="23">
        <f t="shared" si="49"/>
        <v>-4.8780584534320326E-3</v>
      </c>
      <c r="E767" s="23">
        <f t="shared" si="50"/>
        <v>-1.0471299867294448E-2</v>
      </c>
      <c r="F767" s="24">
        <f t="shared" si="48"/>
        <v>4.5524088510880096</v>
      </c>
      <c r="G767" s="24">
        <f t="shared" si="51"/>
        <v>0.25661524854183604</v>
      </c>
      <c r="H767" s="24">
        <v>0.2750799607516406</v>
      </c>
      <c r="I767" s="24"/>
      <c r="N767" s="5">
        <v>744</v>
      </c>
      <c r="O767" s="23">
        <v>-5.5682005046052967E-2</v>
      </c>
    </row>
    <row r="768" spans="1:15">
      <c r="A768" s="20">
        <f>data!A760</f>
        <v>41430</v>
      </c>
      <c r="B768" s="21">
        <f>data!D760</f>
        <v>12344.213649851632</v>
      </c>
      <c r="C768" s="21">
        <f>data!E760</f>
        <v>7683.6734693877552</v>
      </c>
      <c r="D768" s="23">
        <f t="shared" si="49"/>
        <v>1.6970104218460236E-2</v>
      </c>
      <c r="E768" s="23">
        <f t="shared" si="50"/>
        <v>-9.2532054804834729E-3</v>
      </c>
      <c r="F768" s="24">
        <f t="shared" si="48"/>
        <v>4.5743914590751693</v>
      </c>
      <c r="G768" s="24">
        <f t="shared" si="51"/>
        <v>0.27859785652899571</v>
      </c>
      <c r="H768" s="24">
        <v>0.27510396936929121</v>
      </c>
      <c r="I768" s="24"/>
      <c r="N768" s="5">
        <v>745</v>
      </c>
      <c r="O768" s="23">
        <v>-5.5682005046052967E-2</v>
      </c>
    </row>
    <row r="769" spans="1:15">
      <c r="A769" s="20">
        <f>data!A761</f>
        <v>41432</v>
      </c>
      <c r="B769" s="21">
        <f>data!D761</f>
        <v>12255.192878338279</v>
      </c>
      <c r="C769" s="21">
        <f>data!E761</f>
        <v>7683.6734693877552</v>
      </c>
      <c r="D769" s="23">
        <f t="shared" si="49"/>
        <v>-7.2376673002292335E-3</v>
      </c>
      <c r="E769" s="23">
        <f t="shared" si="50"/>
        <v>0</v>
      </c>
      <c r="F769" s="24">
        <f t="shared" si="48"/>
        <v>4.5671537917749401</v>
      </c>
      <c r="G769" s="24">
        <f t="shared" si="51"/>
        <v>0.27136018922876648</v>
      </c>
      <c r="H769" s="24">
        <v>0.27539877401042856</v>
      </c>
      <c r="I769" s="24"/>
      <c r="N769" s="5">
        <v>746</v>
      </c>
      <c r="O769" s="23">
        <v>-5.5682005046052967E-2</v>
      </c>
    </row>
    <row r="770" spans="1:15">
      <c r="A770" s="20">
        <f>data!A762</f>
        <v>41435</v>
      </c>
      <c r="B770" s="21">
        <f>data!D762</f>
        <v>12522.255192878338</v>
      </c>
      <c r="C770" s="21">
        <f>data!E762</f>
        <v>7785.7142857142862</v>
      </c>
      <c r="D770" s="23">
        <f t="shared" si="49"/>
        <v>2.1557721074978886E-2</v>
      </c>
      <c r="E770" s="23">
        <f t="shared" si="50"/>
        <v>1.3192803484562532E-2</v>
      </c>
      <c r="F770" s="24">
        <f t="shared" si="48"/>
        <v>4.5815649108074634</v>
      </c>
      <c r="G770" s="24">
        <f t="shared" si="51"/>
        <v>0.28577130826128982</v>
      </c>
      <c r="H770" s="24">
        <v>0.2759305935826879</v>
      </c>
      <c r="I770" s="24"/>
      <c r="N770" s="5">
        <v>747</v>
      </c>
      <c r="O770" s="23">
        <v>-5.5682005046052967E-2</v>
      </c>
    </row>
    <row r="771" spans="1:15">
      <c r="A771" s="20">
        <f>data!A763</f>
        <v>41436</v>
      </c>
      <c r="B771" s="21">
        <f>data!D763</f>
        <v>12848.6646884273</v>
      </c>
      <c r="C771" s="21">
        <f>data!E763</f>
        <v>7877.5510204081629</v>
      </c>
      <c r="D771" s="23">
        <f t="shared" si="49"/>
        <v>2.5732413966478518E-2</v>
      </c>
      <c r="E771" s="23">
        <f t="shared" si="50"/>
        <v>1.1726518740319491E-2</v>
      </c>
      <c r="F771" s="24">
        <f t="shared" si="48"/>
        <v>4.6009450158898959</v>
      </c>
      <c r="G771" s="24">
        <f t="shared" si="51"/>
        <v>0.30515141334372231</v>
      </c>
      <c r="H771" s="24">
        <v>0.27665774533354465</v>
      </c>
      <c r="I771" s="24"/>
      <c r="N771" s="5">
        <v>748</v>
      </c>
      <c r="O771" s="23">
        <v>-5.5682005046052967E-2</v>
      </c>
    </row>
  </sheetData>
  <phoneticPr fontId="2" type="noConversion"/>
  <conditionalFormatting sqref="H6">
    <cfRule type="cellIs" dxfId="4" priority="1" operator="equal">
      <formula>"No"</formula>
    </cfRule>
    <cfRule type="cellIs" dxfId="3" priority="6" operator="equal">
      <formula>"Pass"</formula>
    </cfRule>
  </conditionalFormatting>
  <conditionalFormatting sqref="H12">
    <cfRule type="cellIs" dxfId="2" priority="2" operator="equal">
      <formula>"No"</formula>
    </cfRule>
    <cfRule type="cellIs" dxfId="1" priority="3" operator="equal">
      <formula>"Pass"</formula>
    </cfRule>
  </conditionalFormatting>
  <pageMargins left="0.7" right="0.7" top="0.75" bottom="0.75" header="0.3" footer="0.3"/>
  <ignoredErrors>
    <ignoredError sqref="M47:M54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lden_section">
                <anchor moveWithCells="1" sizeWithCells="1">
                  <from>
                    <xdr:col>1</xdr:col>
                    <xdr:colOff>0</xdr:colOff>
                    <xdr:row>2</xdr:row>
                    <xdr:rowOff>139700</xdr:rowOff>
                  </from>
                  <to>
                    <xdr:col>3</xdr:col>
                    <xdr:colOff>50800</xdr:colOff>
                    <xdr:row>4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X774"/>
  <sheetViews>
    <sheetView showGridLines="0" tabSelected="1" workbookViewId="0">
      <selection activeCell="D28" sqref="D28"/>
    </sheetView>
  </sheetViews>
  <sheetFormatPr baseColWidth="10" defaultColWidth="8.83203125" defaultRowHeight="14" x14ac:dyDescent="0"/>
  <cols>
    <col min="1" max="1" width="11" style="30" bestFit="1" customWidth="1"/>
    <col min="2" max="3" width="9.6640625" style="30" bestFit="1" customWidth="1"/>
    <col min="4" max="5" width="13.6640625" style="32" customWidth="1"/>
    <col min="6" max="6" width="9" style="5" bestFit="1" customWidth="1"/>
    <col min="7" max="7" width="9" style="30" bestFit="1" customWidth="1"/>
    <col min="8" max="8" width="9" style="5" bestFit="1" customWidth="1"/>
    <col min="9" max="10" width="9" style="30" bestFit="1" customWidth="1"/>
    <col min="11" max="11" width="9.6640625" style="30" bestFit="1" customWidth="1"/>
    <col min="12" max="12" width="9.5" style="30" bestFit="1" customWidth="1"/>
    <col min="13" max="13" width="9" style="30" bestFit="1" customWidth="1"/>
    <col min="14" max="14" width="9.5" style="30" bestFit="1" customWidth="1"/>
    <col min="15" max="16384" width="8.83203125" style="30"/>
  </cols>
  <sheetData>
    <row r="1" spans="1:17">
      <c r="B1" s="31" t="s">
        <v>116</v>
      </c>
    </row>
    <row r="2" spans="1:17">
      <c r="A2" s="33" t="s">
        <v>95</v>
      </c>
      <c r="B2" s="33"/>
      <c r="C2" s="33" t="s">
        <v>96</v>
      </c>
    </row>
    <row r="3" spans="1:17">
      <c r="A3" s="34" t="s">
        <v>97</v>
      </c>
      <c r="B3" s="34"/>
      <c r="C3" s="34"/>
    </row>
    <row r="4" spans="1:17">
      <c r="A4" s="34" t="s">
        <v>98</v>
      </c>
      <c r="B4" s="34"/>
      <c r="C4" s="34"/>
    </row>
    <row r="5" spans="1:17">
      <c r="A5" s="34" t="s">
        <v>99</v>
      </c>
      <c r="B5" s="34" t="s">
        <v>100</v>
      </c>
      <c r="C5" s="34" t="s">
        <v>101</v>
      </c>
    </row>
    <row r="6" spans="1:17">
      <c r="A6" s="34" t="s">
        <v>102</v>
      </c>
      <c r="B6" s="34" t="s">
        <v>103</v>
      </c>
      <c r="C6" s="34" t="s">
        <v>104</v>
      </c>
    </row>
    <row r="7" spans="1:17">
      <c r="A7" s="34" t="s">
        <v>105</v>
      </c>
      <c r="B7" s="34" t="s">
        <v>106</v>
      </c>
      <c r="C7" s="34"/>
    </row>
    <row r="8" spans="1:17">
      <c r="A8" s="35" t="s">
        <v>107</v>
      </c>
      <c r="B8" s="35">
        <v>20100610</v>
      </c>
      <c r="C8" s="35">
        <v>20130611</v>
      </c>
    </row>
    <row r="9" spans="1:17">
      <c r="A9" s="36" t="s">
        <v>108</v>
      </c>
      <c r="B9" s="37" t="s">
        <v>0</v>
      </c>
      <c r="C9" s="37" t="s">
        <v>1</v>
      </c>
    </row>
    <row r="10" spans="1:17">
      <c r="A10" s="38" t="s">
        <v>109</v>
      </c>
      <c r="B10" s="39" t="s">
        <v>114</v>
      </c>
      <c r="C10" s="39" t="s">
        <v>120</v>
      </c>
    </row>
    <row r="11" spans="1:17">
      <c r="A11" s="40" t="s">
        <v>110</v>
      </c>
      <c r="B11" s="41" t="s">
        <v>117</v>
      </c>
      <c r="C11" s="41" t="s">
        <v>121</v>
      </c>
    </row>
    <row r="12" spans="1:17">
      <c r="A12" s="40" t="s">
        <v>111</v>
      </c>
      <c r="B12" s="41" t="s">
        <v>118</v>
      </c>
      <c r="C12" s="41" t="s">
        <v>122</v>
      </c>
    </row>
    <row r="13" spans="1:17">
      <c r="A13" s="40" t="s">
        <v>112</v>
      </c>
      <c r="B13" s="41" t="s">
        <v>115</v>
      </c>
      <c r="C13" s="41" t="s">
        <v>115</v>
      </c>
      <c r="D13" s="32" t="s">
        <v>94</v>
      </c>
      <c r="F13" s="5" t="s">
        <v>83</v>
      </c>
      <c r="H13" s="5" t="s">
        <v>84</v>
      </c>
      <c r="J13" s="5" t="s">
        <v>85</v>
      </c>
    </row>
    <row r="14" spans="1:17">
      <c r="A14" s="42" t="s">
        <v>113</v>
      </c>
      <c r="B14" s="43" t="s">
        <v>119</v>
      </c>
      <c r="C14" s="43" t="s">
        <v>123</v>
      </c>
      <c r="D14" s="32" t="str">
        <f>B10</f>
        <v>SK텔레콤</v>
      </c>
      <c r="E14" s="32" t="str">
        <f>C10</f>
        <v>KT</v>
      </c>
      <c r="F14" s="44" t="str">
        <f>$D$14</f>
        <v>SK텔레콤</v>
      </c>
      <c r="G14" s="44" t="str">
        <f>$E$14</f>
        <v>KT</v>
      </c>
      <c r="H14" s="44" t="str">
        <f>$D$14</f>
        <v>SK텔레콤</v>
      </c>
      <c r="I14" s="44" t="str">
        <f>$E$14</f>
        <v>KT</v>
      </c>
    </row>
    <row r="15" spans="1:17">
      <c r="A15" s="45">
        <v>40339</v>
      </c>
      <c r="B15" s="46">
        <v>168500</v>
      </c>
      <c r="C15" s="46">
        <v>49000</v>
      </c>
      <c r="D15" s="32">
        <f>B15/$B$15*10000</f>
        <v>10000</v>
      </c>
      <c r="E15" s="32">
        <f>C15/$C$15*10000</f>
        <v>10000</v>
      </c>
      <c r="H15" s="23">
        <f>STDEV(F16:F763)*SQRT(250)</f>
        <v>0.252513628026035</v>
      </c>
      <c r="I15" s="23">
        <f>STDEV(G16:G763)*SQRT(250)</f>
        <v>0.2132669479744676</v>
      </c>
      <c r="J15" s="10">
        <f>CORREL(F16:F763,G16:G763)</f>
        <v>0.56964890042344174</v>
      </c>
      <c r="M15" s="30" t="s">
        <v>92</v>
      </c>
      <c r="P15" s="30" t="s">
        <v>93</v>
      </c>
    </row>
    <row r="16" spans="1:17">
      <c r="A16" s="45">
        <v>40340</v>
      </c>
      <c r="B16" s="46">
        <v>168500</v>
      </c>
      <c r="C16" s="46">
        <v>48750</v>
      </c>
      <c r="D16" s="32">
        <f t="shared" ref="D16:D79" si="0">B16/$B$15*10000</f>
        <v>10000</v>
      </c>
      <c r="E16" s="32">
        <f t="shared" ref="E16:E79" si="1">C16/$C$15*10000</f>
        <v>9948.9795918367345</v>
      </c>
      <c r="F16" s="23">
        <f>LN(D16)-LN(D15)</f>
        <v>0</v>
      </c>
      <c r="G16" s="23">
        <f>LN(E16)-LN(E15)</f>
        <v>-5.1151006667708998E-3</v>
      </c>
      <c r="H16" s="23"/>
      <c r="I16" s="23"/>
      <c r="K16" s="5" t="s">
        <v>0</v>
      </c>
      <c r="L16" s="5" t="s">
        <v>1</v>
      </c>
      <c r="M16" s="5" t="s">
        <v>78</v>
      </c>
      <c r="N16" s="5" t="s">
        <v>78</v>
      </c>
      <c r="P16" s="5" t="s">
        <v>89</v>
      </c>
      <c r="Q16" s="5" t="s">
        <v>89</v>
      </c>
    </row>
    <row r="17" spans="1:24">
      <c r="A17" s="45">
        <v>40343</v>
      </c>
      <c r="B17" s="46">
        <v>169000</v>
      </c>
      <c r="C17" s="46">
        <v>48300</v>
      </c>
      <c r="D17" s="32">
        <f t="shared" si="0"/>
        <v>10029.673590504452</v>
      </c>
      <c r="E17" s="32">
        <f t="shared" si="1"/>
        <v>9857.1428571428569</v>
      </c>
      <c r="F17" s="23">
        <f t="shared" ref="F17:F80" si="2">LN(D17)-LN(D16)</f>
        <v>2.9629651306564142E-3</v>
      </c>
      <c r="G17" s="23">
        <f t="shared" ref="G17:G80" si="3">LN(E17)-LN(E16)</f>
        <v>-9.273636785328776E-3</v>
      </c>
      <c r="H17" s="23"/>
      <c r="I17" s="23"/>
      <c r="K17" s="5" t="s">
        <v>38</v>
      </c>
      <c r="L17" s="5" t="s">
        <v>39</v>
      </c>
      <c r="M17" s="5" t="s">
        <v>79</v>
      </c>
      <c r="N17" s="5" t="s">
        <v>79</v>
      </c>
      <c r="P17" s="5" t="s">
        <v>90</v>
      </c>
      <c r="Q17" s="5" t="s">
        <v>90</v>
      </c>
    </row>
    <row r="18" spans="1:24">
      <c r="A18" s="45">
        <v>40344</v>
      </c>
      <c r="B18" s="46">
        <v>167000</v>
      </c>
      <c r="C18" s="46">
        <v>47500</v>
      </c>
      <c r="D18" s="32">
        <f t="shared" si="0"/>
        <v>9910.9792284866471</v>
      </c>
      <c r="E18" s="32">
        <f t="shared" si="1"/>
        <v>9693.8775510204086</v>
      </c>
      <c r="F18" s="23">
        <f t="shared" si="2"/>
        <v>-1.1904902506318038E-2</v>
      </c>
      <c r="G18" s="23">
        <f t="shared" si="3"/>
        <v>-1.6701849617932751E-2</v>
      </c>
      <c r="H18" s="23"/>
      <c r="I18" s="23"/>
      <c r="K18" s="5" t="s">
        <v>58</v>
      </c>
      <c r="L18" s="5" t="s">
        <v>59</v>
      </c>
      <c r="M18" s="5" t="s">
        <v>80</v>
      </c>
      <c r="N18" s="5" t="s">
        <v>80</v>
      </c>
      <c r="P18" s="5" t="s">
        <v>91</v>
      </c>
      <c r="Q18" s="5" t="s">
        <v>91</v>
      </c>
    </row>
    <row r="19" spans="1:24">
      <c r="A19" s="47">
        <v>40345</v>
      </c>
      <c r="B19" s="48">
        <v>165500</v>
      </c>
      <c r="C19" s="48">
        <v>46250</v>
      </c>
      <c r="D19" s="32">
        <f t="shared" si="0"/>
        <v>9821.9584569732942</v>
      </c>
      <c r="E19" s="32">
        <f t="shared" si="1"/>
        <v>9438.775510204081</v>
      </c>
      <c r="F19" s="23">
        <f t="shared" si="2"/>
        <v>-9.0226175996388491E-3</v>
      </c>
      <c r="G19" s="23">
        <f t="shared" si="3"/>
        <v>-2.6668247082161756E-2</v>
      </c>
      <c r="H19" s="23"/>
      <c r="I19" s="23"/>
      <c r="K19" s="5" t="s">
        <v>60</v>
      </c>
      <c r="L19" s="5" t="s">
        <v>61</v>
      </c>
      <c r="M19" s="5" t="s">
        <v>13</v>
      </c>
      <c r="N19" s="5" t="s">
        <v>13</v>
      </c>
      <c r="P19" s="5" t="s">
        <v>88</v>
      </c>
      <c r="Q19" s="5" t="s">
        <v>88</v>
      </c>
    </row>
    <row r="20" spans="1:24">
      <c r="A20" s="45">
        <v>40346</v>
      </c>
      <c r="B20" s="46">
        <v>161000</v>
      </c>
      <c r="C20" s="46">
        <v>46000</v>
      </c>
      <c r="D20" s="32">
        <f t="shared" si="0"/>
        <v>9554.8961424332338</v>
      </c>
      <c r="E20" s="32">
        <f t="shared" si="1"/>
        <v>9387.7551020408173</v>
      </c>
      <c r="F20" s="23">
        <f t="shared" si="2"/>
        <v>-2.7566829832654349E-2</v>
      </c>
      <c r="G20" s="23">
        <f t="shared" si="3"/>
        <v>-5.4200674693376527E-3</v>
      </c>
      <c r="H20" s="23"/>
      <c r="I20" s="23"/>
      <c r="K20" s="5" t="s">
        <v>73</v>
      </c>
      <c r="L20" s="5" t="s">
        <v>74</v>
      </c>
    </row>
    <row r="21" spans="1:24">
      <c r="A21" s="45">
        <v>40347</v>
      </c>
      <c r="B21" s="46">
        <v>163000</v>
      </c>
      <c r="C21" s="46">
        <v>46200</v>
      </c>
      <c r="D21" s="32">
        <f t="shared" si="0"/>
        <v>9673.5905044510382</v>
      </c>
      <c r="E21" s="32">
        <f t="shared" si="1"/>
        <v>9428.5714285714275</v>
      </c>
      <c r="F21" s="23">
        <f t="shared" si="2"/>
        <v>1.2345835822300089E-2</v>
      </c>
      <c r="G21" s="23">
        <f t="shared" si="3"/>
        <v>4.338401598596775E-3</v>
      </c>
      <c r="H21" s="23"/>
      <c r="I21" s="23"/>
      <c r="K21" s="5" t="s">
        <v>81</v>
      </c>
      <c r="L21" s="5" t="s">
        <v>82</v>
      </c>
    </row>
    <row r="22" spans="1:24">
      <c r="A22" s="45">
        <v>40350</v>
      </c>
      <c r="B22" s="46">
        <v>163500</v>
      </c>
      <c r="C22" s="46">
        <v>45650</v>
      </c>
      <c r="D22" s="32">
        <f t="shared" si="0"/>
        <v>9703.2640949554898</v>
      </c>
      <c r="E22" s="32">
        <f t="shared" si="1"/>
        <v>9316.3265306122448</v>
      </c>
      <c r="F22" s="23">
        <f t="shared" si="2"/>
        <v>3.0627895305457287E-3</v>
      </c>
      <c r="G22" s="23">
        <f t="shared" si="3"/>
        <v>-1.1976191046715101E-2</v>
      </c>
      <c r="H22" s="23"/>
      <c r="I22" s="23"/>
    </row>
    <row r="23" spans="1:24">
      <c r="A23" s="45">
        <v>40351</v>
      </c>
      <c r="B23" s="46">
        <v>164000</v>
      </c>
      <c r="C23" s="46">
        <v>46300</v>
      </c>
      <c r="D23" s="32">
        <f t="shared" si="0"/>
        <v>9732.9376854599395</v>
      </c>
      <c r="E23" s="32">
        <f t="shared" si="1"/>
        <v>9448.9795918367345</v>
      </c>
      <c r="F23" s="23">
        <f t="shared" si="2"/>
        <v>3.0534374868906866E-3</v>
      </c>
      <c r="G23" s="23">
        <f t="shared" si="3"/>
        <v>1.4138354051210555E-2</v>
      </c>
      <c r="H23" s="23"/>
      <c r="I23" s="23"/>
    </row>
    <row r="24" spans="1:24">
      <c r="A24" s="47">
        <v>40352</v>
      </c>
      <c r="B24" s="48">
        <v>163500</v>
      </c>
      <c r="C24" s="48">
        <v>46350</v>
      </c>
      <c r="D24" s="32">
        <f t="shared" si="0"/>
        <v>9703.2640949554898</v>
      </c>
      <c r="E24" s="32">
        <f t="shared" si="1"/>
        <v>9459.1836734693879</v>
      </c>
      <c r="F24" s="23">
        <f t="shared" si="2"/>
        <v>-3.0534374868906866E-3</v>
      </c>
      <c r="G24" s="23">
        <f t="shared" si="3"/>
        <v>1.0793309196763801E-3</v>
      </c>
      <c r="H24" s="23"/>
      <c r="I24" s="23"/>
    </row>
    <row r="25" spans="1:24">
      <c r="A25" s="45">
        <v>40353</v>
      </c>
      <c r="B25" s="46">
        <v>162500</v>
      </c>
      <c r="C25" s="46">
        <v>45750</v>
      </c>
      <c r="D25" s="32">
        <f t="shared" si="0"/>
        <v>9643.9169139465866</v>
      </c>
      <c r="E25" s="32">
        <f t="shared" si="1"/>
        <v>9336.7346938775499</v>
      </c>
      <c r="F25" s="23">
        <f t="shared" si="2"/>
        <v>-6.1349885675170412E-3</v>
      </c>
      <c r="G25" s="23">
        <f t="shared" si="3"/>
        <v>-1.3029500290334894E-2</v>
      </c>
      <c r="H25" s="23"/>
      <c r="I25" s="23"/>
    </row>
    <row r="26" spans="1:24">
      <c r="A26" s="45">
        <v>40354</v>
      </c>
      <c r="B26" s="46">
        <v>162500</v>
      </c>
      <c r="C26" s="46">
        <v>45400</v>
      </c>
      <c r="D26" s="32">
        <f t="shared" si="0"/>
        <v>9643.9169139465866</v>
      </c>
      <c r="E26" s="32">
        <f t="shared" si="1"/>
        <v>9265.3061224489793</v>
      </c>
      <c r="F26" s="23">
        <f t="shared" si="2"/>
        <v>0</v>
      </c>
      <c r="G26" s="23">
        <f t="shared" si="3"/>
        <v>-7.6796866742263603E-3</v>
      </c>
      <c r="H26" s="23"/>
      <c r="I26" s="23"/>
      <c r="K26" s="49">
        <v>40225</v>
      </c>
      <c r="L26" s="50">
        <v>-6789894</v>
      </c>
      <c r="M26" s="50"/>
      <c r="N26" s="50">
        <v>300000</v>
      </c>
      <c r="O26" s="50"/>
      <c r="P26" s="50"/>
      <c r="Q26" s="50"/>
      <c r="R26" s="50"/>
      <c r="S26" s="50"/>
      <c r="T26" s="50"/>
      <c r="U26" s="50"/>
      <c r="V26" s="50"/>
      <c r="W26" s="50"/>
      <c r="X26" s="51"/>
    </row>
    <row r="27" spans="1:24">
      <c r="A27" s="45">
        <v>40357</v>
      </c>
      <c r="B27" s="46">
        <v>164500</v>
      </c>
      <c r="C27" s="46">
        <v>45300</v>
      </c>
      <c r="D27" s="32">
        <f t="shared" si="0"/>
        <v>9762.6112759643911</v>
      </c>
      <c r="E27" s="32">
        <f t="shared" si="1"/>
        <v>9244.8979591836742</v>
      </c>
      <c r="F27" s="23">
        <f t="shared" si="2"/>
        <v>1.2232568435635471E-2</v>
      </c>
      <c r="G27" s="23">
        <f t="shared" si="3"/>
        <v>-2.2050725583149244E-3</v>
      </c>
      <c r="H27" s="23"/>
      <c r="I27" s="23"/>
      <c r="K27" s="49">
        <v>40226</v>
      </c>
      <c r="L27" s="50">
        <v>-6407507</v>
      </c>
      <c r="M27" s="50">
        <f>L27-L26</f>
        <v>382387</v>
      </c>
      <c r="N27" s="50">
        <f>N26+M27</f>
        <v>682387</v>
      </c>
      <c r="O27" s="50"/>
      <c r="P27" s="50"/>
      <c r="Q27" s="50"/>
      <c r="R27" s="50"/>
      <c r="S27" s="50"/>
      <c r="T27" s="50"/>
      <c r="U27" s="50"/>
      <c r="V27" s="50"/>
      <c r="W27" s="50"/>
      <c r="X27" s="51"/>
    </row>
    <row r="28" spans="1:24">
      <c r="A28" s="45">
        <v>40358</v>
      </c>
      <c r="B28" s="46">
        <v>162000</v>
      </c>
      <c r="C28" s="46">
        <v>45350</v>
      </c>
      <c r="D28" s="32">
        <f t="shared" si="0"/>
        <v>9614.2433234421369</v>
      </c>
      <c r="E28" s="32">
        <f t="shared" si="1"/>
        <v>9255.1020408163258</v>
      </c>
      <c r="F28" s="23">
        <f t="shared" si="2"/>
        <v>-1.5314234973041962E-2</v>
      </c>
      <c r="G28" s="23">
        <f t="shared" si="3"/>
        <v>1.1031440721573915E-3</v>
      </c>
      <c r="H28" s="23"/>
      <c r="I28" s="23"/>
      <c r="K28" s="49">
        <v>40227</v>
      </c>
      <c r="L28" s="50">
        <v>-6218748</v>
      </c>
      <c r="M28" s="50">
        <f t="shared" ref="M28:M91" si="4">L28-L27</f>
        <v>188759</v>
      </c>
      <c r="N28" s="50">
        <f t="shared" ref="N28:N91" si="5">N27+M28</f>
        <v>871146</v>
      </c>
      <c r="O28" s="50"/>
      <c r="P28" s="50"/>
      <c r="Q28" s="50"/>
      <c r="R28" s="50"/>
      <c r="S28" s="50"/>
      <c r="T28" s="50"/>
      <c r="U28" s="50"/>
      <c r="V28" s="50"/>
      <c r="W28" s="50"/>
      <c r="X28" s="51"/>
    </row>
    <row r="29" spans="1:24">
      <c r="A29" s="47">
        <v>40359</v>
      </c>
      <c r="B29" s="48">
        <v>160500</v>
      </c>
      <c r="C29" s="48">
        <v>45150</v>
      </c>
      <c r="D29" s="32">
        <f t="shared" si="0"/>
        <v>9525.222551928784</v>
      </c>
      <c r="E29" s="32">
        <f t="shared" si="1"/>
        <v>9214.2857142857138</v>
      </c>
      <c r="F29" s="23">
        <f t="shared" si="2"/>
        <v>-9.3023926623132525E-3</v>
      </c>
      <c r="G29" s="23">
        <f t="shared" si="3"/>
        <v>-4.4198966981507937E-3</v>
      </c>
      <c r="H29" s="23"/>
      <c r="I29" s="23"/>
      <c r="K29" s="49">
        <v>40228</v>
      </c>
      <c r="L29" s="50">
        <v>-6185036</v>
      </c>
      <c r="M29" s="50">
        <f t="shared" si="4"/>
        <v>33712</v>
      </c>
      <c r="N29" s="50">
        <f t="shared" si="5"/>
        <v>904858</v>
      </c>
      <c r="O29" s="50"/>
      <c r="P29" s="50"/>
      <c r="Q29" s="50"/>
      <c r="R29" s="50"/>
      <c r="S29" s="50"/>
      <c r="T29" s="50"/>
      <c r="U29" s="50"/>
      <c r="V29" s="50"/>
      <c r="W29" s="50"/>
      <c r="X29" s="51"/>
    </row>
    <row r="30" spans="1:24">
      <c r="A30" s="45">
        <v>40360</v>
      </c>
      <c r="B30" s="46">
        <v>161000</v>
      </c>
      <c r="C30" s="46">
        <v>44550</v>
      </c>
      <c r="D30" s="32">
        <f t="shared" si="0"/>
        <v>9554.8961424332338</v>
      </c>
      <c r="E30" s="32">
        <f t="shared" si="1"/>
        <v>9091.8367346938776</v>
      </c>
      <c r="F30" s="23">
        <f t="shared" si="2"/>
        <v>3.1104224143909676E-3</v>
      </c>
      <c r="G30" s="23">
        <f t="shared" si="3"/>
        <v>-1.3378125946175601E-2</v>
      </c>
      <c r="H30" s="23"/>
      <c r="I30" s="23"/>
      <c r="K30" s="49">
        <v>40231</v>
      </c>
      <c r="L30" s="50">
        <v>-5928794</v>
      </c>
      <c r="M30" s="50">
        <f t="shared" si="4"/>
        <v>256242</v>
      </c>
      <c r="N30" s="50">
        <f t="shared" si="5"/>
        <v>1161100</v>
      </c>
      <c r="O30" s="50"/>
      <c r="P30" s="50"/>
      <c r="Q30" s="50"/>
      <c r="R30" s="50"/>
      <c r="S30" s="50"/>
      <c r="T30" s="50"/>
      <c r="U30" s="50"/>
      <c r="V30" s="50"/>
      <c r="W30" s="50"/>
      <c r="X30" s="51"/>
    </row>
    <row r="31" spans="1:24">
      <c r="A31" s="45">
        <v>40361</v>
      </c>
      <c r="B31" s="46">
        <v>161000</v>
      </c>
      <c r="C31" s="46">
        <v>44100</v>
      </c>
      <c r="D31" s="32">
        <f t="shared" si="0"/>
        <v>9554.8961424332338</v>
      </c>
      <c r="E31" s="32">
        <f t="shared" si="1"/>
        <v>9000</v>
      </c>
      <c r="F31" s="23">
        <f t="shared" si="2"/>
        <v>0</v>
      </c>
      <c r="G31" s="23">
        <f t="shared" si="3"/>
        <v>-1.0152371464018373E-2</v>
      </c>
      <c r="H31" s="23"/>
      <c r="I31" s="23"/>
      <c r="K31" s="49">
        <v>40232</v>
      </c>
      <c r="L31" s="50">
        <v>-5879141</v>
      </c>
      <c r="M31" s="50">
        <f t="shared" si="4"/>
        <v>49653</v>
      </c>
      <c r="N31" s="50">
        <f t="shared" si="5"/>
        <v>1210753</v>
      </c>
      <c r="O31" s="50"/>
      <c r="P31" s="50"/>
      <c r="Q31" s="50"/>
      <c r="R31" s="50"/>
      <c r="S31" s="50"/>
      <c r="T31" s="50"/>
      <c r="U31" s="50"/>
      <c r="V31" s="50"/>
      <c r="W31" s="50"/>
      <c r="X31" s="51"/>
    </row>
    <row r="32" spans="1:24">
      <c r="A32" s="45">
        <v>40364</v>
      </c>
      <c r="B32" s="46">
        <v>162500</v>
      </c>
      <c r="C32" s="46">
        <v>45350</v>
      </c>
      <c r="D32" s="32">
        <f t="shared" si="0"/>
        <v>9643.9169139465866</v>
      </c>
      <c r="E32" s="32">
        <f t="shared" si="1"/>
        <v>9255.1020408163258</v>
      </c>
      <c r="F32" s="23">
        <f t="shared" si="2"/>
        <v>9.273636785328776E-3</v>
      </c>
      <c r="G32" s="23">
        <f t="shared" si="3"/>
        <v>2.7950394108344767E-2</v>
      </c>
      <c r="H32" s="23"/>
      <c r="I32" s="23"/>
      <c r="K32" s="49">
        <v>40233</v>
      </c>
      <c r="L32" s="50">
        <v>-6072233</v>
      </c>
      <c r="M32" s="50">
        <f t="shared" si="4"/>
        <v>-193092</v>
      </c>
      <c r="N32" s="50">
        <f t="shared" si="5"/>
        <v>1017661</v>
      </c>
      <c r="O32" s="50"/>
      <c r="P32" s="50"/>
      <c r="Q32" s="50"/>
      <c r="R32" s="50"/>
      <c r="S32" s="50"/>
      <c r="T32" s="50"/>
      <c r="U32" s="50"/>
      <c r="V32" s="50"/>
      <c r="W32" s="50"/>
      <c r="X32" s="51"/>
    </row>
    <row r="33" spans="1:24">
      <c r="A33" s="45">
        <v>40365</v>
      </c>
      <c r="B33" s="46">
        <v>159500</v>
      </c>
      <c r="C33" s="46">
        <v>44050</v>
      </c>
      <c r="D33" s="32">
        <f t="shared" si="0"/>
        <v>9465.8753709198809</v>
      </c>
      <c r="E33" s="32">
        <f t="shared" si="1"/>
        <v>8989.7959183673465</v>
      </c>
      <c r="F33" s="23">
        <f t="shared" si="2"/>
        <v>-1.8634079544892046E-2</v>
      </c>
      <c r="G33" s="23">
        <f t="shared" si="3"/>
        <v>-2.9084824178957192E-2</v>
      </c>
      <c r="H33" s="23"/>
      <c r="I33" s="23"/>
      <c r="K33" s="49">
        <v>40234</v>
      </c>
      <c r="L33" s="50">
        <v>-6306473</v>
      </c>
      <c r="M33" s="50">
        <f t="shared" si="4"/>
        <v>-234240</v>
      </c>
      <c r="N33" s="50">
        <f t="shared" si="5"/>
        <v>783421</v>
      </c>
      <c r="O33" s="50"/>
      <c r="P33" s="50"/>
      <c r="Q33" s="50"/>
      <c r="R33" s="50"/>
      <c r="S33" s="50"/>
      <c r="T33" s="50"/>
      <c r="U33" s="50"/>
      <c r="V33" s="50"/>
      <c r="W33" s="50"/>
      <c r="X33" s="51"/>
    </row>
    <row r="34" spans="1:24">
      <c r="A34" s="47">
        <v>40366</v>
      </c>
      <c r="B34" s="48">
        <v>161500</v>
      </c>
      <c r="C34" s="48">
        <v>43350</v>
      </c>
      <c r="D34" s="32">
        <f t="shared" si="0"/>
        <v>9584.5697329376853</v>
      </c>
      <c r="E34" s="32">
        <f t="shared" si="1"/>
        <v>8846.9387755102034</v>
      </c>
      <c r="F34" s="23">
        <f t="shared" si="2"/>
        <v>1.2461220437812059E-2</v>
      </c>
      <c r="G34" s="23">
        <f t="shared" si="3"/>
        <v>-1.6018649155636666E-2</v>
      </c>
      <c r="H34" s="23"/>
      <c r="I34" s="23"/>
      <c r="K34" s="49">
        <v>40235</v>
      </c>
      <c r="L34" s="50">
        <v>-6474780</v>
      </c>
      <c r="M34" s="50">
        <f t="shared" si="4"/>
        <v>-168307</v>
      </c>
      <c r="N34" s="50">
        <f t="shared" si="5"/>
        <v>615114</v>
      </c>
      <c r="O34" s="50"/>
      <c r="P34" s="50"/>
      <c r="Q34" s="50"/>
      <c r="R34" s="50"/>
      <c r="S34" s="50"/>
      <c r="T34" s="50"/>
      <c r="U34" s="50"/>
      <c r="V34" s="50"/>
      <c r="W34" s="50"/>
      <c r="X34" s="51"/>
    </row>
    <row r="35" spans="1:24">
      <c r="A35" s="45">
        <v>40367</v>
      </c>
      <c r="B35" s="46">
        <v>162500</v>
      </c>
      <c r="C35" s="46">
        <v>43100</v>
      </c>
      <c r="D35" s="32">
        <f t="shared" si="0"/>
        <v>9643.9169139465866</v>
      </c>
      <c r="E35" s="32">
        <f t="shared" si="1"/>
        <v>8795.9183673469379</v>
      </c>
      <c r="F35" s="23">
        <f t="shared" si="2"/>
        <v>6.1728591070799865E-3</v>
      </c>
      <c r="G35" s="23">
        <f t="shared" si="3"/>
        <v>-5.7837061168495296E-3</v>
      </c>
      <c r="H35" s="23"/>
      <c r="I35" s="23"/>
      <c r="K35" s="49">
        <v>40239</v>
      </c>
      <c r="L35" s="50">
        <v>-6053291</v>
      </c>
      <c r="M35" s="50">
        <f t="shared" si="4"/>
        <v>421489</v>
      </c>
      <c r="N35" s="50">
        <f t="shared" si="5"/>
        <v>1036603</v>
      </c>
      <c r="O35" s="50"/>
      <c r="P35" s="50"/>
      <c r="Q35" s="50"/>
      <c r="R35" s="50"/>
      <c r="S35" s="50"/>
      <c r="T35" s="50"/>
      <c r="U35" s="50"/>
      <c r="V35" s="50"/>
      <c r="W35" s="50"/>
      <c r="X35" s="51"/>
    </row>
    <row r="36" spans="1:24">
      <c r="A36" s="45">
        <v>40368</v>
      </c>
      <c r="B36" s="46">
        <v>164000</v>
      </c>
      <c r="C36" s="46">
        <v>43800</v>
      </c>
      <c r="D36" s="32">
        <f t="shared" si="0"/>
        <v>9732.9376854599395</v>
      </c>
      <c r="E36" s="32">
        <f t="shared" si="1"/>
        <v>8938.775510204081</v>
      </c>
      <c r="F36" s="23">
        <f t="shared" si="2"/>
        <v>9.1884260544077279E-3</v>
      </c>
      <c r="G36" s="23">
        <f t="shared" si="3"/>
        <v>1.6110820272698945E-2</v>
      </c>
      <c r="H36" s="23"/>
      <c r="I36" s="23"/>
      <c r="K36" s="49">
        <v>40240</v>
      </c>
      <c r="L36" s="50">
        <v>-5959231</v>
      </c>
      <c r="M36" s="50">
        <f t="shared" si="4"/>
        <v>94060</v>
      </c>
      <c r="N36" s="50">
        <f t="shared" si="5"/>
        <v>1130663</v>
      </c>
      <c r="O36" s="50"/>
      <c r="P36" s="50"/>
      <c r="Q36" s="50"/>
      <c r="R36" s="50"/>
      <c r="S36" s="50"/>
      <c r="T36" s="50"/>
      <c r="U36" s="50"/>
      <c r="V36" s="50"/>
      <c r="W36" s="50"/>
      <c r="X36" s="51"/>
    </row>
    <row r="37" spans="1:24">
      <c r="A37" s="45">
        <v>40371</v>
      </c>
      <c r="B37" s="46">
        <v>163500</v>
      </c>
      <c r="C37" s="46">
        <v>43800</v>
      </c>
      <c r="D37" s="32">
        <f t="shared" si="0"/>
        <v>9703.2640949554898</v>
      </c>
      <c r="E37" s="32">
        <f t="shared" si="1"/>
        <v>8938.775510204081</v>
      </c>
      <c r="F37" s="23">
        <f t="shared" si="2"/>
        <v>-3.0534374868906866E-3</v>
      </c>
      <c r="G37" s="23">
        <f t="shared" si="3"/>
        <v>0</v>
      </c>
      <c r="H37" s="23"/>
      <c r="I37" s="23"/>
      <c r="K37" s="49">
        <v>40241</v>
      </c>
      <c r="L37" s="50">
        <v>-5822966</v>
      </c>
      <c r="M37" s="50">
        <f t="shared" si="4"/>
        <v>136265</v>
      </c>
      <c r="N37" s="50">
        <f t="shared" si="5"/>
        <v>1266928</v>
      </c>
      <c r="O37" s="50"/>
      <c r="P37" s="50"/>
      <c r="Q37" s="50"/>
      <c r="R37" s="50"/>
      <c r="S37" s="50"/>
      <c r="T37" s="50"/>
      <c r="U37" s="50"/>
      <c r="V37" s="50"/>
      <c r="W37" s="50"/>
      <c r="X37" s="51"/>
    </row>
    <row r="38" spans="1:24">
      <c r="A38" s="45">
        <v>40372</v>
      </c>
      <c r="B38" s="46">
        <v>163500</v>
      </c>
      <c r="C38" s="46">
        <v>43900</v>
      </c>
      <c r="D38" s="32">
        <f t="shared" si="0"/>
        <v>9703.2640949554898</v>
      </c>
      <c r="E38" s="32">
        <f t="shared" si="1"/>
        <v>8959.1836734693879</v>
      </c>
      <c r="F38" s="23">
        <f t="shared" si="2"/>
        <v>0</v>
      </c>
      <c r="G38" s="23">
        <f t="shared" si="3"/>
        <v>2.2805026987242627E-3</v>
      </c>
      <c r="H38" s="23"/>
      <c r="I38" s="23"/>
      <c r="K38" s="49">
        <v>40242</v>
      </c>
      <c r="L38" s="50">
        <v>-5682587</v>
      </c>
      <c r="M38" s="50">
        <f t="shared" si="4"/>
        <v>140379</v>
      </c>
      <c r="N38" s="50">
        <f t="shared" si="5"/>
        <v>1407307</v>
      </c>
      <c r="O38" s="50"/>
      <c r="P38" s="50"/>
      <c r="Q38" s="50"/>
      <c r="R38" s="50"/>
      <c r="S38" s="50"/>
      <c r="T38" s="50"/>
      <c r="U38" s="50"/>
      <c r="V38" s="50"/>
      <c r="W38" s="50"/>
      <c r="X38" s="51"/>
    </row>
    <row r="39" spans="1:24">
      <c r="A39" s="47">
        <v>40373</v>
      </c>
      <c r="B39" s="48">
        <v>159500</v>
      </c>
      <c r="C39" s="48">
        <v>42450</v>
      </c>
      <c r="D39" s="32">
        <f t="shared" si="0"/>
        <v>9465.8753709198809</v>
      </c>
      <c r="E39" s="32">
        <f t="shared" si="1"/>
        <v>8663.2653061224482</v>
      </c>
      <c r="F39" s="23">
        <f t="shared" si="2"/>
        <v>-2.4769068112409087E-2</v>
      </c>
      <c r="G39" s="23">
        <f t="shared" si="3"/>
        <v>-3.3587407323768304E-2</v>
      </c>
      <c r="H39" s="23"/>
      <c r="I39" s="23"/>
      <c r="K39" s="49">
        <v>40245</v>
      </c>
      <c r="L39" s="50">
        <v>-5181164</v>
      </c>
      <c r="M39" s="50">
        <f t="shared" si="4"/>
        <v>501423</v>
      </c>
      <c r="N39" s="50">
        <f t="shared" si="5"/>
        <v>1908730</v>
      </c>
      <c r="O39" s="50"/>
      <c r="P39" s="50"/>
      <c r="Q39" s="50"/>
      <c r="R39" s="50"/>
      <c r="S39" s="50"/>
      <c r="T39" s="50"/>
      <c r="U39" s="50"/>
      <c r="V39" s="50"/>
      <c r="W39" s="50"/>
      <c r="X39" s="51"/>
    </row>
    <row r="40" spans="1:24">
      <c r="A40" s="45">
        <v>40374</v>
      </c>
      <c r="B40" s="46">
        <v>158500</v>
      </c>
      <c r="C40" s="46">
        <v>41150</v>
      </c>
      <c r="D40" s="32">
        <f t="shared" si="0"/>
        <v>9406.5281899109796</v>
      </c>
      <c r="E40" s="32">
        <f t="shared" si="1"/>
        <v>8397.9591836734689</v>
      </c>
      <c r="F40" s="23">
        <f t="shared" si="2"/>
        <v>-6.2893289075631742E-3</v>
      </c>
      <c r="G40" s="23">
        <f t="shared" si="3"/>
        <v>-3.1102985634278824E-2</v>
      </c>
      <c r="H40" s="23"/>
      <c r="I40" s="23"/>
      <c r="K40" s="49">
        <v>40246</v>
      </c>
      <c r="L40" s="50">
        <v>-4862360</v>
      </c>
      <c r="M40" s="50">
        <f t="shared" si="4"/>
        <v>318804</v>
      </c>
      <c r="N40" s="50">
        <f t="shared" si="5"/>
        <v>2227534</v>
      </c>
      <c r="O40" s="50"/>
      <c r="P40" s="50"/>
      <c r="Q40" s="50"/>
      <c r="R40" s="50"/>
      <c r="S40" s="50"/>
      <c r="T40" s="50"/>
      <c r="U40" s="50"/>
      <c r="V40" s="50"/>
      <c r="W40" s="50"/>
      <c r="X40" s="51"/>
    </row>
    <row r="41" spans="1:24">
      <c r="A41" s="45">
        <v>40375</v>
      </c>
      <c r="B41" s="46">
        <v>160000</v>
      </c>
      <c r="C41" s="46">
        <v>41800</v>
      </c>
      <c r="D41" s="32">
        <f t="shared" si="0"/>
        <v>9495.5489614243324</v>
      </c>
      <c r="E41" s="32">
        <f t="shared" si="1"/>
        <v>8530.6122448979586</v>
      </c>
      <c r="F41" s="23">
        <f t="shared" si="2"/>
        <v>9.4192219164916935E-3</v>
      </c>
      <c r="G41" s="23">
        <f t="shared" si="3"/>
        <v>1.5672412407631953E-2</v>
      </c>
      <c r="H41" s="23"/>
      <c r="I41" s="23"/>
      <c r="K41" s="49">
        <v>40247</v>
      </c>
      <c r="L41" s="50">
        <v>-4716049</v>
      </c>
      <c r="M41" s="50">
        <f t="shared" si="4"/>
        <v>146311</v>
      </c>
      <c r="N41" s="50">
        <f t="shared" si="5"/>
        <v>2373845</v>
      </c>
      <c r="O41" s="50"/>
      <c r="P41" s="50"/>
      <c r="Q41" s="50"/>
      <c r="R41" s="50"/>
      <c r="S41" s="50"/>
      <c r="T41" s="50"/>
      <c r="U41" s="50"/>
      <c r="V41" s="50"/>
      <c r="W41" s="50"/>
      <c r="X41" s="51"/>
    </row>
    <row r="42" spans="1:24">
      <c r="A42" s="45">
        <v>40378</v>
      </c>
      <c r="B42" s="46">
        <v>161000</v>
      </c>
      <c r="C42" s="46">
        <v>41100</v>
      </c>
      <c r="D42" s="32">
        <f t="shared" si="0"/>
        <v>9554.8961424332338</v>
      </c>
      <c r="E42" s="32">
        <f t="shared" si="1"/>
        <v>8387.7551020408155</v>
      </c>
      <c r="F42" s="23">
        <f t="shared" si="2"/>
        <v>6.2305497506347507E-3</v>
      </c>
      <c r="G42" s="23">
        <f t="shared" si="3"/>
        <v>-1.6888218028521251E-2</v>
      </c>
      <c r="H42" s="23"/>
      <c r="I42" s="23"/>
      <c r="K42" s="49">
        <v>40248</v>
      </c>
      <c r="L42" s="50">
        <v>-4902387</v>
      </c>
      <c r="M42" s="50">
        <f t="shared" si="4"/>
        <v>-186338</v>
      </c>
      <c r="N42" s="50">
        <f t="shared" si="5"/>
        <v>2187507</v>
      </c>
      <c r="O42" s="50"/>
      <c r="P42" s="50"/>
      <c r="Q42" s="50"/>
      <c r="R42" s="50"/>
      <c r="S42" s="50"/>
      <c r="T42" s="50"/>
      <c r="U42" s="50"/>
      <c r="V42" s="50"/>
      <c r="W42" s="50"/>
      <c r="X42" s="51"/>
    </row>
    <row r="43" spans="1:24">
      <c r="A43" s="45">
        <v>40379</v>
      </c>
      <c r="B43" s="46">
        <v>162000</v>
      </c>
      <c r="C43" s="46">
        <v>41500</v>
      </c>
      <c r="D43" s="32">
        <f t="shared" si="0"/>
        <v>9614.2433234421369</v>
      </c>
      <c r="E43" s="32">
        <f t="shared" si="1"/>
        <v>8469.3877551020414</v>
      </c>
      <c r="F43" s="23">
        <f t="shared" si="2"/>
        <v>6.1919702479222849E-3</v>
      </c>
      <c r="G43" s="23">
        <f t="shared" si="3"/>
        <v>9.6853057344645777E-3</v>
      </c>
      <c r="H43" s="23"/>
      <c r="I43" s="23"/>
      <c r="K43" s="49">
        <v>40249</v>
      </c>
      <c r="L43" s="50">
        <v>-4662368</v>
      </c>
      <c r="M43" s="50">
        <f t="shared" si="4"/>
        <v>240019</v>
      </c>
      <c r="N43" s="50">
        <f t="shared" si="5"/>
        <v>2427526</v>
      </c>
      <c r="O43" s="50"/>
      <c r="P43" s="50"/>
      <c r="Q43" s="50"/>
      <c r="R43" s="50"/>
      <c r="S43" s="50"/>
      <c r="T43" s="50"/>
      <c r="U43" s="50"/>
      <c r="V43" s="50"/>
      <c r="W43" s="50"/>
      <c r="X43" s="51"/>
    </row>
    <row r="44" spans="1:24">
      <c r="A44" s="47">
        <v>40380</v>
      </c>
      <c r="B44" s="48">
        <v>161500</v>
      </c>
      <c r="C44" s="48">
        <v>41800</v>
      </c>
      <c r="D44" s="32">
        <f t="shared" si="0"/>
        <v>9584.5697329376853</v>
      </c>
      <c r="E44" s="32">
        <f t="shared" si="1"/>
        <v>8530.6122448979586</v>
      </c>
      <c r="F44" s="23">
        <f t="shared" si="2"/>
        <v>-3.0911925696734954E-3</v>
      </c>
      <c r="G44" s="23">
        <f t="shared" si="3"/>
        <v>7.2029122940566737E-3</v>
      </c>
      <c r="H44" s="23"/>
      <c r="I44" s="23"/>
      <c r="K44" s="49">
        <v>40252</v>
      </c>
      <c r="L44" s="50">
        <v>-4605359</v>
      </c>
      <c r="M44" s="50">
        <f t="shared" si="4"/>
        <v>57009</v>
      </c>
      <c r="N44" s="50">
        <f t="shared" si="5"/>
        <v>2484535</v>
      </c>
      <c r="O44" s="50"/>
      <c r="P44" s="50"/>
      <c r="Q44" s="50"/>
      <c r="R44" s="50"/>
      <c r="S44" s="50"/>
      <c r="T44" s="50"/>
      <c r="U44" s="50"/>
      <c r="V44" s="50"/>
      <c r="W44" s="50"/>
      <c r="X44" s="51"/>
    </row>
    <row r="45" spans="1:24">
      <c r="A45" s="45">
        <v>40381</v>
      </c>
      <c r="B45" s="46">
        <v>162000</v>
      </c>
      <c r="C45" s="46">
        <v>41200</v>
      </c>
      <c r="D45" s="32">
        <f t="shared" si="0"/>
        <v>9614.2433234421369</v>
      </c>
      <c r="E45" s="32">
        <f t="shared" si="1"/>
        <v>8408.1632653061224</v>
      </c>
      <c r="F45" s="23">
        <f t="shared" si="2"/>
        <v>3.0911925696734954E-3</v>
      </c>
      <c r="G45" s="23">
        <f t="shared" si="3"/>
        <v>-1.4458083175229675E-2</v>
      </c>
      <c r="H45" s="23"/>
      <c r="I45" s="23"/>
      <c r="K45" s="49">
        <v>40253</v>
      </c>
      <c r="L45" s="50">
        <v>-4209434</v>
      </c>
      <c r="M45" s="50">
        <f t="shared" si="4"/>
        <v>395925</v>
      </c>
      <c r="N45" s="50">
        <f t="shared" si="5"/>
        <v>2880460</v>
      </c>
      <c r="O45" s="50"/>
      <c r="P45" s="50"/>
      <c r="Q45" s="50"/>
      <c r="R45" s="50"/>
      <c r="S45" s="50"/>
      <c r="T45" s="50"/>
      <c r="U45" s="50"/>
      <c r="V45" s="50"/>
      <c r="W45" s="50"/>
      <c r="X45" s="51"/>
    </row>
    <row r="46" spans="1:24">
      <c r="A46" s="45">
        <v>40382</v>
      </c>
      <c r="B46" s="46">
        <v>165000</v>
      </c>
      <c r="C46" s="46">
        <v>42050</v>
      </c>
      <c r="D46" s="32">
        <f t="shared" si="0"/>
        <v>9792.2848664688427</v>
      </c>
      <c r="E46" s="32">
        <f t="shared" si="1"/>
        <v>8581.6326530612241</v>
      </c>
      <c r="F46" s="23">
        <f t="shared" si="2"/>
        <v>1.8349138668195764E-2</v>
      </c>
      <c r="G46" s="23">
        <f t="shared" si="3"/>
        <v>2.0421130063477122E-2</v>
      </c>
      <c r="H46" s="23"/>
      <c r="I46" s="23"/>
      <c r="K46" s="49">
        <v>40254</v>
      </c>
      <c r="L46" s="50">
        <v>-3552737</v>
      </c>
      <c r="M46" s="50">
        <f t="shared" si="4"/>
        <v>656697</v>
      </c>
      <c r="N46" s="50">
        <f t="shared" si="5"/>
        <v>3537157</v>
      </c>
      <c r="O46" s="50"/>
      <c r="P46" s="50"/>
      <c r="Q46" s="50"/>
      <c r="R46" s="50"/>
      <c r="S46" s="50"/>
      <c r="T46" s="50"/>
      <c r="U46" s="50"/>
      <c r="V46" s="50"/>
      <c r="W46" s="50"/>
      <c r="X46" s="51"/>
    </row>
    <row r="47" spans="1:24">
      <c r="A47" s="45">
        <v>40385</v>
      </c>
      <c r="B47" s="46">
        <v>164500</v>
      </c>
      <c r="C47" s="46">
        <v>42100</v>
      </c>
      <c r="D47" s="32">
        <f t="shared" si="0"/>
        <v>9762.6112759643911</v>
      </c>
      <c r="E47" s="32">
        <f t="shared" si="1"/>
        <v>8591.8367346938776</v>
      </c>
      <c r="F47" s="23">
        <f t="shared" si="2"/>
        <v>-3.0349036951538011E-3</v>
      </c>
      <c r="G47" s="23">
        <f t="shared" si="3"/>
        <v>1.1883542693773563E-3</v>
      </c>
      <c r="H47" s="23"/>
      <c r="I47" s="23"/>
      <c r="K47" s="49">
        <v>40255</v>
      </c>
      <c r="L47" s="50">
        <v>-3258914</v>
      </c>
      <c r="M47" s="50">
        <f t="shared" si="4"/>
        <v>293823</v>
      </c>
      <c r="N47" s="50">
        <f t="shared" si="5"/>
        <v>3830980</v>
      </c>
      <c r="O47" s="50"/>
      <c r="P47" s="50"/>
      <c r="Q47" s="50"/>
      <c r="R47" s="50"/>
      <c r="S47" s="50"/>
      <c r="T47" s="50"/>
      <c r="U47" s="50"/>
      <c r="V47" s="50"/>
      <c r="W47" s="50"/>
      <c r="X47" s="51"/>
    </row>
    <row r="48" spans="1:24">
      <c r="A48" s="45">
        <v>40386</v>
      </c>
      <c r="B48" s="46">
        <v>165000</v>
      </c>
      <c r="C48" s="46">
        <v>42400</v>
      </c>
      <c r="D48" s="32">
        <f t="shared" si="0"/>
        <v>9792.2848664688427</v>
      </c>
      <c r="E48" s="32">
        <f t="shared" si="1"/>
        <v>8653.0612244897966</v>
      </c>
      <c r="F48" s="23">
        <f t="shared" si="2"/>
        <v>3.0349036951538011E-3</v>
      </c>
      <c r="G48" s="23">
        <f t="shared" si="3"/>
        <v>7.1006215495774683E-3</v>
      </c>
      <c r="H48" s="23"/>
      <c r="I48" s="23"/>
      <c r="K48" s="49">
        <v>40256</v>
      </c>
      <c r="L48" s="50">
        <v>-2974776</v>
      </c>
      <c r="M48" s="50">
        <f t="shared" si="4"/>
        <v>284138</v>
      </c>
      <c r="N48" s="50">
        <f t="shared" si="5"/>
        <v>4115118</v>
      </c>
      <c r="O48" s="50"/>
      <c r="P48" s="50"/>
      <c r="Q48" s="50"/>
      <c r="R48" s="50"/>
      <c r="S48" s="50"/>
      <c r="T48" s="50"/>
      <c r="U48" s="50"/>
      <c r="V48" s="50"/>
      <c r="W48" s="50"/>
      <c r="X48" s="51"/>
    </row>
    <row r="49" spans="1:24">
      <c r="A49" s="47">
        <v>40387</v>
      </c>
      <c r="B49" s="48">
        <v>166000</v>
      </c>
      <c r="C49" s="48">
        <v>42350</v>
      </c>
      <c r="D49" s="32">
        <f t="shared" si="0"/>
        <v>9851.6320474777458</v>
      </c>
      <c r="E49" s="32">
        <f t="shared" si="1"/>
        <v>8642.8571428571431</v>
      </c>
      <c r="F49" s="23">
        <f t="shared" si="2"/>
        <v>6.0423144559624831E-3</v>
      </c>
      <c r="G49" s="23">
        <f t="shared" si="3"/>
        <v>-1.1799411398492055E-3</v>
      </c>
      <c r="H49" s="23"/>
      <c r="I49" s="23"/>
      <c r="K49" s="49">
        <v>40259</v>
      </c>
      <c r="L49" s="50">
        <v>-2931482</v>
      </c>
      <c r="M49" s="50">
        <f t="shared" si="4"/>
        <v>43294</v>
      </c>
      <c r="N49" s="50">
        <f t="shared" si="5"/>
        <v>4158412</v>
      </c>
      <c r="O49" s="50"/>
      <c r="P49" s="50"/>
      <c r="Q49" s="50"/>
      <c r="R49" s="50"/>
      <c r="S49" s="50"/>
      <c r="T49" s="50"/>
      <c r="U49" s="50"/>
      <c r="V49" s="50"/>
      <c r="W49" s="50"/>
      <c r="X49" s="51"/>
    </row>
    <row r="50" spans="1:24">
      <c r="A50" s="45">
        <v>40388</v>
      </c>
      <c r="B50" s="46">
        <v>167000</v>
      </c>
      <c r="C50" s="46">
        <v>42500</v>
      </c>
      <c r="D50" s="32">
        <f t="shared" si="0"/>
        <v>9910.9792284866471</v>
      </c>
      <c r="E50" s="32">
        <f t="shared" si="1"/>
        <v>8673.4693877551017</v>
      </c>
      <c r="F50" s="23">
        <f t="shared" si="2"/>
        <v>6.0060240602126669E-3</v>
      </c>
      <c r="G50" s="23">
        <f t="shared" si="3"/>
        <v>3.5356548323086656E-3</v>
      </c>
      <c r="H50" s="23"/>
      <c r="I50" s="23"/>
      <c r="K50" s="49">
        <v>40260</v>
      </c>
      <c r="L50" s="50">
        <v>-2740012</v>
      </c>
      <c r="M50" s="50">
        <f t="shared" si="4"/>
        <v>191470</v>
      </c>
      <c r="N50" s="50">
        <f t="shared" si="5"/>
        <v>4349882</v>
      </c>
      <c r="O50" s="50"/>
      <c r="P50" s="50"/>
      <c r="Q50" s="50"/>
      <c r="R50" s="50"/>
      <c r="S50" s="50"/>
      <c r="T50" s="50"/>
      <c r="U50" s="50"/>
      <c r="V50" s="50"/>
      <c r="W50" s="50"/>
      <c r="X50" s="51"/>
    </row>
    <row r="51" spans="1:24">
      <c r="A51" s="45">
        <v>40389</v>
      </c>
      <c r="B51" s="46">
        <v>166500</v>
      </c>
      <c r="C51" s="46">
        <v>42800</v>
      </c>
      <c r="D51" s="32">
        <f t="shared" si="0"/>
        <v>9881.3056379821955</v>
      </c>
      <c r="E51" s="32">
        <f t="shared" si="1"/>
        <v>8734.6938775510207</v>
      </c>
      <c r="F51" s="23">
        <f t="shared" si="2"/>
        <v>-2.9985029962578125E-3</v>
      </c>
      <c r="G51" s="23">
        <f t="shared" si="3"/>
        <v>7.0340266573793997E-3</v>
      </c>
      <c r="H51" s="23"/>
      <c r="I51" s="23"/>
      <c r="K51" s="49">
        <v>40261</v>
      </c>
      <c r="L51" s="50">
        <v>-2370633</v>
      </c>
      <c r="M51" s="50">
        <f t="shared" si="4"/>
        <v>369379</v>
      </c>
      <c r="N51" s="50">
        <f t="shared" si="5"/>
        <v>4719261</v>
      </c>
      <c r="O51" s="50"/>
      <c r="P51" s="50"/>
      <c r="Q51" s="50"/>
      <c r="R51" s="50"/>
      <c r="S51" s="50"/>
      <c r="T51" s="50"/>
      <c r="U51" s="50"/>
      <c r="V51" s="50"/>
      <c r="W51" s="50"/>
      <c r="X51" s="51"/>
    </row>
    <row r="52" spans="1:24">
      <c r="A52" s="45">
        <v>40392</v>
      </c>
      <c r="B52" s="46">
        <v>169000</v>
      </c>
      <c r="C52" s="46">
        <v>42950</v>
      </c>
      <c r="D52" s="32">
        <f t="shared" si="0"/>
        <v>10029.673590504452</v>
      </c>
      <c r="E52" s="32">
        <f t="shared" si="1"/>
        <v>8765.3061224489793</v>
      </c>
      <c r="F52" s="23">
        <f t="shared" si="2"/>
        <v>1.4903405502575851E-2</v>
      </c>
      <c r="G52" s="23">
        <f t="shared" si="3"/>
        <v>3.4985458425129679E-3</v>
      </c>
      <c r="H52" s="23"/>
      <c r="I52" s="23"/>
      <c r="K52" s="49">
        <v>40262</v>
      </c>
      <c r="L52" s="50">
        <v>-2164788</v>
      </c>
      <c r="M52" s="50">
        <f t="shared" si="4"/>
        <v>205845</v>
      </c>
      <c r="N52" s="50">
        <f t="shared" si="5"/>
        <v>4925106</v>
      </c>
      <c r="O52" s="50"/>
      <c r="P52" s="50"/>
      <c r="Q52" s="50"/>
      <c r="R52" s="50"/>
      <c r="S52" s="50"/>
      <c r="T52" s="50"/>
      <c r="U52" s="50"/>
      <c r="V52" s="50"/>
      <c r="W52" s="50"/>
      <c r="X52" s="51"/>
    </row>
    <row r="53" spans="1:24">
      <c r="A53" s="45">
        <v>40393</v>
      </c>
      <c r="B53" s="46">
        <v>169000</v>
      </c>
      <c r="C53" s="46">
        <v>42650</v>
      </c>
      <c r="D53" s="32">
        <f t="shared" si="0"/>
        <v>10029.673590504452</v>
      </c>
      <c r="E53" s="32">
        <f t="shared" si="1"/>
        <v>8704.0816326530621</v>
      </c>
      <c r="F53" s="23">
        <f t="shared" si="2"/>
        <v>0</v>
      </c>
      <c r="G53" s="23">
        <f t="shared" si="3"/>
        <v>-7.0093744925756596E-3</v>
      </c>
      <c r="H53" s="23"/>
      <c r="I53" s="23"/>
      <c r="K53" s="49">
        <v>40263</v>
      </c>
      <c r="L53" s="50">
        <v>-1953515</v>
      </c>
      <c r="M53" s="50">
        <f t="shared" si="4"/>
        <v>211273</v>
      </c>
      <c r="N53" s="50">
        <f t="shared" si="5"/>
        <v>5136379</v>
      </c>
      <c r="O53" s="50"/>
      <c r="P53" s="50"/>
      <c r="Q53" s="50"/>
      <c r="R53" s="50"/>
      <c r="S53" s="50"/>
      <c r="T53" s="50"/>
      <c r="U53" s="50"/>
      <c r="V53" s="50"/>
      <c r="W53" s="50"/>
      <c r="X53" s="51"/>
    </row>
    <row r="54" spans="1:24">
      <c r="A54" s="47">
        <v>40394</v>
      </c>
      <c r="B54" s="48">
        <v>169000</v>
      </c>
      <c r="C54" s="48">
        <v>42300</v>
      </c>
      <c r="D54" s="32">
        <f t="shared" si="0"/>
        <v>10029.673590504452</v>
      </c>
      <c r="E54" s="32">
        <f t="shared" si="1"/>
        <v>8632.6530612244896</v>
      </c>
      <c r="F54" s="23">
        <f t="shared" si="2"/>
        <v>0</v>
      </c>
      <c r="G54" s="23">
        <f t="shared" si="3"/>
        <v>-8.2401878854554411E-3</v>
      </c>
      <c r="H54" s="23"/>
      <c r="I54" s="23"/>
      <c r="K54" s="49">
        <v>40266</v>
      </c>
      <c r="L54" s="50">
        <v>-1627121</v>
      </c>
      <c r="M54" s="50">
        <f t="shared" si="4"/>
        <v>326394</v>
      </c>
      <c r="N54" s="50">
        <f t="shared" si="5"/>
        <v>5462773</v>
      </c>
      <c r="O54" s="50"/>
      <c r="P54" s="50"/>
      <c r="Q54" s="50"/>
      <c r="R54" s="50"/>
      <c r="S54" s="50"/>
      <c r="T54" s="50"/>
      <c r="U54" s="50"/>
      <c r="V54" s="50"/>
      <c r="W54" s="50"/>
      <c r="X54" s="51"/>
    </row>
    <row r="55" spans="1:24">
      <c r="A55" s="45">
        <v>40395</v>
      </c>
      <c r="B55" s="46">
        <v>168500</v>
      </c>
      <c r="C55" s="46">
        <v>42250</v>
      </c>
      <c r="D55" s="32">
        <f t="shared" si="0"/>
        <v>10000</v>
      </c>
      <c r="E55" s="32">
        <f t="shared" si="1"/>
        <v>8622.4489795918362</v>
      </c>
      <c r="F55" s="23">
        <f t="shared" si="2"/>
        <v>-2.9629651306564142E-3</v>
      </c>
      <c r="G55" s="23">
        <f t="shared" si="3"/>
        <v>-1.1827322490507441E-3</v>
      </c>
      <c r="H55" s="23"/>
      <c r="I55" s="23"/>
      <c r="K55" s="49">
        <v>40267</v>
      </c>
      <c r="L55" s="50">
        <v>-1272113</v>
      </c>
      <c r="M55" s="50">
        <f t="shared" si="4"/>
        <v>355008</v>
      </c>
      <c r="N55" s="50">
        <f t="shared" si="5"/>
        <v>5817781</v>
      </c>
      <c r="O55" s="50"/>
      <c r="P55" s="50"/>
      <c r="Q55" s="50"/>
      <c r="R55" s="50"/>
      <c r="S55" s="50"/>
      <c r="T55" s="50"/>
      <c r="U55" s="50"/>
      <c r="V55" s="50"/>
      <c r="W55" s="50"/>
      <c r="X55" s="51"/>
    </row>
    <row r="56" spans="1:24">
      <c r="A56" s="45">
        <v>40396</v>
      </c>
      <c r="B56" s="46">
        <v>168500</v>
      </c>
      <c r="C56" s="46">
        <v>42650</v>
      </c>
      <c r="D56" s="32">
        <f t="shared" si="0"/>
        <v>10000</v>
      </c>
      <c r="E56" s="32">
        <f t="shared" si="1"/>
        <v>8704.0816326530621</v>
      </c>
      <c r="F56" s="23">
        <f t="shared" si="2"/>
        <v>0</v>
      </c>
      <c r="G56" s="23">
        <f t="shared" si="3"/>
        <v>9.4229201345061853E-3</v>
      </c>
      <c r="H56" s="23"/>
      <c r="I56" s="23"/>
      <c r="K56" s="49">
        <v>40268</v>
      </c>
      <c r="L56" s="50">
        <v>-1146760</v>
      </c>
      <c r="M56" s="50">
        <f t="shared" si="4"/>
        <v>125353</v>
      </c>
      <c r="N56" s="50">
        <f t="shared" si="5"/>
        <v>5943134</v>
      </c>
      <c r="O56" s="50"/>
      <c r="P56" s="50"/>
      <c r="Q56" s="50"/>
      <c r="R56" s="50"/>
      <c r="S56" s="50"/>
      <c r="T56" s="50"/>
      <c r="U56" s="50"/>
      <c r="V56" s="50"/>
      <c r="W56" s="50"/>
      <c r="X56" s="51"/>
    </row>
    <row r="57" spans="1:24">
      <c r="A57" s="45">
        <v>40399</v>
      </c>
      <c r="B57" s="46">
        <v>168000</v>
      </c>
      <c r="C57" s="46">
        <v>42600</v>
      </c>
      <c r="D57" s="32">
        <f t="shared" si="0"/>
        <v>9970.3264094955484</v>
      </c>
      <c r="E57" s="32">
        <f t="shared" si="1"/>
        <v>8693.8775510204086</v>
      </c>
      <c r="F57" s="23">
        <f t="shared" si="2"/>
        <v>-2.9717703891591896E-3</v>
      </c>
      <c r="G57" s="23">
        <f t="shared" si="3"/>
        <v>-1.1730206623639106E-3</v>
      </c>
      <c r="H57" s="23"/>
      <c r="I57" s="23"/>
      <c r="K57" s="49">
        <v>40269</v>
      </c>
      <c r="L57" s="50">
        <v>-699336</v>
      </c>
      <c r="M57" s="50">
        <f t="shared" si="4"/>
        <v>447424</v>
      </c>
      <c r="N57" s="50">
        <f t="shared" si="5"/>
        <v>6390558</v>
      </c>
      <c r="O57" s="50"/>
      <c r="P57" s="50"/>
      <c r="Q57" s="50"/>
      <c r="R57" s="50"/>
      <c r="S57" s="50"/>
      <c r="T57" s="50"/>
      <c r="U57" s="50"/>
      <c r="V57" s="50"/>
      <c r="W57" s="50"/>
      <c r="X57" s="51"/>
    </row>
    <row r="58" spans="1:24">
      <c r="A58" s="45">
        <v>40400</v>
      </c>
      <c r="B58" s="46">
        <v>169000</v>
      </c>
      <c r="C58" s="46">
        <v>42650</v>
      </c>
      <c r="D58" s="32">
        <f t="shared" si="0"/>
        <v>10029.673590504452</v>
      </c>
      <c r="E58" s="32">
        <f t="shared" si="1"/>
        <v>8704.0816326530621</v>
      </c>
      <c r="F58" s="23">
        <f t="shared" si="2"/>
        <v>5.9347355198156038E-3</v>
      </c>
      <c r="G58" s="23">
        <f t="shared" si="3"/>
        <v>1.1730206623639106E-3</v>
      </c>
      <c r="H58" s="23"/>
      <c r="I58" s="23"/>
      <c r="K58" s="49">
        <v>40270</v>
      </c>
      <c r="L58" s="50">
        <v>-76601</v>
      </c>
      <c r="M58" s="50">
        <f t="shared" si="4"/>
        <v>622735</v>
      </c>
      <c r="N58" s="50">
        <f t="shared" si="5"/>
        <v>7013293</v>
      </c>
      <c r="O58" s="50"/>
      <c r="P58" s="50"/>
      <c r="Q58" s="50"/>
      <c r="R58" s="50"/>
      <c r="S58" s="50"/>
      <c r="T58" s="50"/>
      <c r="U58" s="50"/>
      <c r="V58" s="50"/>
      <c r="W58" s="50"/>
      <c r="X58" s="51"/>
    </row>
    <row r="59" spans="1:24">
      <c r="A59" s="47">
        <v>40401</v>
      </c>
      <c r="B59" s="48">
        <v>168000</v>
      </c>
      <c r="C59" s="48">
        <v>42250</v>
      </c>
      <c r="D59" s="32">
        <f t="shared" si="0"/>
        <v>9970.3264094955484</v>
      </c>
      <c r="E59" s="32">
        <f t="shared" si="1"/>
        <v>8622.4489795918362</v>
      </c>
      <c r="F59" s="23">
        <f t="shared" si="2"/>
        <v>-5.9347355198156038E-3</v>
      </c>
      <c r="G59" s="23">
        <f t="shared" si="3"/>
        <v>-9.4229201345061853E-3</v>
      </c>
      <c r="H59" s="23"/>
      <c r="I59" s="23"/>
      <c r="K59" s="49">
        <v>40273</v>
      </c>
      <c r="L59" s="50">
        <v>174813</v>
      </c>
      <c r="M59" s="50">
        <f t="shared" si="4"/>
        <v>251414</v>
      </c>
      <c r="N59" s="50">
        <f t="shared" si="5"/>
        <v>7264707</v>
      </c>
      <c r="O59" s="50"/>
      <c r="P59" s="50"/>
      <c r="Q59" s="50"/>
      <c r="R59" s="50"/>
      <c r="S59" s="50"/>
      <c r="T59" s="50"/>
      <c r="U59" s="50"/>
      <c r="V59" s="50"/>
      <c r="W59" s="50"/>
      <c r="X59" s="51"/>
    </row>
    <row r="60" spans="1:24">
      <c r="A60" s="45">
        <v>40402</v>
      </c>
      <c r="B60" s="46">
        <v>165500</v>
      </c>
      <c r="C60" s="46">
        <v>41750</v>
      </c>
      <c r="D60" s="32">
        <f t="shared" si="0"/>
        <v>9821.9584569732942</v>
      </c>
      <c r="E60" s="32">
        <f t="shared" si="1"/>
        <v>8520.4081632653069</v>
      </c>
      <c r="F60" s="23">
        <f t="shared" si="2"/>
        <v>-1.4992784586141283E-2</v>
      </c>
      <c r="G60" s="23">
        <f t="shared" si="3"/>
        <v>-1.1904902506318038E-2</v>
      </c>
      <c r="H60" s="23"/>
      <c r="I60" s="23"/>
      <c r="K60" s="49">
        <v>40274</v>
      </c>
      <c r="L60" s="50">
        <v>323380</v>
      </c>
      <c r="M60" s="50">
        <f t="shared" si="4"/>
        <v>148567</v>
      </c>
      <c r="N60" s="50">
        <f t="shared" si="5"/>
        <v>7413274</v>
      </c>
      <c r="O60" s="50"/>
      <c r="P60" s="50"/>
      <c r="Q60" s="50"/>
      <c r="R60" s="50"/>
      <c r="S60" s="50"/>
      <c r="T60" s="50"/>
      <c r="U60" s="50"/>
      <c r="V60" s="50"/>
      <c r="W60" s="50"/>
      <c r="X60" s="51"/>
    </row>
    <row r="61" spans="1:24">
      <c r="A61" s="45">
        <v>40403</v>
      </c>
      <c r="B61" s="46">
        <v>165000</v>
      </c>
      <c r="C61" s="46">
        <v>42100</v>
      </c>
      <c r="D61" s="32">
        <f t="shared" si="0"/>
        <v>9792.2848664688427</v>
      </c>
      <c r="E61" s="32">
        <f t="shared" si="1"/>
        <v>8591.8367346938776</v>
      </c>
      <c r="F61" s="23">
        <f t="shared" si="2"/>
        <v>-3.0257209165363008E-3</v>
      </c>
      <c r="G61" s="23">
        <f t="shared" si="3"/>
        <v>8.3482893914705869E-3</v>
      </c>
      <c r="H61" s="23"/>
      <c r="I61" s="23"/>
      <c r="K61" s="49">
        <v>40275</v>
      </c>
      <c r="L61" s="50">
        <v>802194</v>
      </c>
      <c r="M61" s="50">
        <f t="shared" si="4"/>
        <v>478814</v>
      </c>
      <c r="N61" s="50">
        <f t="shared" si="5"/>
        <v>7892088</v>
      </c>
      <c r="O61" s="50"/>
      <c r="P61" s="50"/>
      <c r="Q61" s="50"/>
      <c r="R61" s="50"/>
      <c r="S61" s="50"/>
      <c r="T61" s="50"/>
      <c r="U61" s="50"/>
      <c r="V61" s="50"/>
      <c r="W61" s="50"/>
      <c r="X61" s="51"/>
    </row>
    <row r="62" spans="1:24">
      <c r="A62" s="45">
        <v>40406</v>
      </c>
      <c r="B62" s="46">
        <v>165000</v>
      </c>
      <c r="C62" s="46">
        <v>43400</v>
      </c>
      <c r="D62" s="32">
        <f t="shared" si="0"/>
        <v>9792.2848664688427</v>
      </c>
      <c r="E62" s="32">
        <f t="shared" si="1"/>
        <v>8857.1428571428569</v>
      </c>
      <c r="F62" s="23">
        <f t="shared" si="2"/>
        <v>0</v>
      </c>
      <c r="G62" s="23">
        <f t="shared" si="3"/>
        <v>3.0411700418024878E-2</v>
      </c>
      <c r="H62" s="23"/>
      <c r="I62" s="23"/>
      <c r="K62" s="49">
        <v>40276</v>
      </c>
      <c r="L62" s="50">
        <v>1248982</v>
      </c>
      <c r="M62" s="50">
        <f t="shared" si="4"/>
        <v>446788</v>
      </c>
      <c r="N62" s="50">
        <f t="shared" si="5"/>
        <v>8338876</v>
      </c>
      <c r="O62" s="50"/>
      <c r="P62" s="50"/>
      <c r="Q62" s="50"/>
      <c r="R62" s="50"/>
      <c r="S62" s="50"/>
      <c r="T62" s="50"/>
      <c r="U62" s="50"/>
      <c r="V62" s="50"/>
      <c r="W62" s="50"/>
      <c r="X62" s="51"/>
    </row>
    <row r="63" spans="1:24">
      <c r="A63" s="45">
        <v>40407</v>
      </c>
      <c r="B63" s="46">
        <v>165000</v>
      </c>
      <c r="C63" s="46">
        <v>43750</v>
      </c>
      <c r="D63" s="32">
        <f t="shared" si="0"/>
        <v>9792.2848664688427</v>
      </c>
      <c r="E63" s="32">
        <f t="shared" si="1"/>
        <v>8928.5714285714294</v>
      </c>
      <c r="F63" s="23">
        <f t="shared" si="2"/>
        <v>0</v>
      </c>
      <c r="G63" s="23">
        <f t="shared" si="3"/>
        <v>8.0321716972644452E-3</v>
      </c>
      <c r="H63" s="23"/>
      <c r="I63" s="23"/>
      <c r="K63" s="49">
        <v>40277</v>
      </c>
      <c r="L63" s="50">
        <v>1871498</v>
      </c>
      <c r="M63" s="50">
        <f t="shared" si="4"/>
        <v>622516</v>
      </c>
      <c r="N63" s="50">
        <f t="shared" si="5"/>
        <v>8961392</v>
      </c>
      <c r="O63" s="50"/>
      <c r="P63" s="50"/>
      <c r="Q63" s="50"/>
      <c r="R63" s="50"/>
      <c r="S63" s="50"/>
      <c r="T63" s="50"/>
      <c r="U63" s="50"/>
      <c r="V63" s="50"/>
      <c r="W63" s="50"/>
      <c r="X63" s="51"/>
    </row>
    <row r="64" spans="1:24">
      <c r="A64" s="47">
        <v>40408</v>
      </c>
      <c r="B64" s="48">
        <v>164000</v>
      </c>
      <c r="C64" s="48">
        <v>43950</v>
      </c>
      <c r="D64" s="32">
        <f t="shared" si="0"/>
        <v>9732.9376854599395</v>
      </c>
      <c r="E64" s="32">
        <f t="shared" si="1"/>
        <v>8969.3877551020414</v>
      </c>
      <c r="F64" s="23">
        <f t="shared" si="2"/>
        <v>-6.0790460763815446E-3</v>
      </c>
      <c r="G64" s="23">
        <f t="shared" si="3"/>
        <v>4.5610113275618147E-3</v>
      </c>
      <c r="H64" s="23"/>
      <c r="I64" s="23"/>
      <c r="K64" s="49">
        <v>40280</v>
      </c>
      <c r="L64" s="50">
        <v>1908505</v>
      </c>
      <c r="M64" s="50">
        <f t="shared" si="4"/>
        <v>37007</v>
      </c>
      <c r="N64" s="50">
        <f t="shared" si="5"/>
        <v>8998399</v>
      </c>
      <c r="O64" s="50"/>
      <c r="P64" s="50"/>
      <c r="Q64" s="50"/>
      <c r="R64" s="50"/>
      <c r="S64" s="50"/>
      <c r="T64" s="50"/>
      <c r="U64" s="50"/>
      <c r="V64" s="50"/>
      <c r="W64" s="50"/>
      <c r="X64" s="51"/>
    </row>
    <row r="65" spans="1:24">
      <c r="A65" s="45">
        <v>40409</v>
      </c>
      <c r="B65" s="46">
        <v>164500</v>
      </c>
      <c r="C65" s="46">
        <v>44200</v>
      </c>
      <c r="D65" s="32">
        <f t="shared" si="0"/>
        <v>9762.6112759643911</v>
      </c>
      <c r="E65" s="32">
        <f t="shared" si="1"/>
        <v>9020.4081632653069</v>
      </c>
      <c r="F65" s="23">
        <f t="shared" si="2"/>
        <v>3.0441423812277435E-3</v>
      </c>
      <c r="G65" s="23">
        <f t="shared" si="3"/>
        <v>5.6721649524664741E-3</v>
      </c>
      <c r="H65" s="23"/>
      <c r="I65" s="23"/>
      <c r="K65" s="49">
        <v>40281</v>
      </c>
      <c r="L65" s="50">
        <v>1890438</v>
      </c>
      <c r="M65" s="50">
        <f t="shared" si="4"/>
        <v>-18067</v>
      </c>
      <c r="N65" s="50">
        <f t="shared" si="5"/>
        <v>8980332</v>
      </c>
      <c r="O65" s="50"/>
      <c r="P65" s="50"/>
      <c r="Q65" s="50"/>
      <c r="R65" s="50"/>
      <c r="S65" s="50"/>
      <c r="T65" s="50"/>
      <c r="U65" s="50"/>
      <c r="V65" s="50"/>
      <c r="W65" s="50"/>
      <c r="X65" s="51"/>
    </row>
    <row r="66" spans="1:24">
      <c r="A66" s="45">
        <v>40410</v>
      </c>
      <c r="B66" s="46">
        <v>165000</v>
      </c>
      <c r="C66" s="46">
        <v>44450</v>
      </c>
      <c r="D66" s="32">
        <f t="shared" si="0"/>
        <v>9792.2848664688427</v>
      </c>
      <c r="E66" s="32">
        <f t="shared" si="1"/>
        <v>9071.4285714285706</v>
      </c>
      <c r="F66" s="23">
        <f t="shared" si="2"/>
        <v>3.0349036951538011E-3</v>
      </c>
      <c r="G66" s="23">
        <f t="shared" si="3"/>
        <v>5.6401728762605075E-3</v>
      </c>
      <c r="H66" s="23"/>
      <c r="I66" s="23"/>
      <c r="K66" s="49">
        <v>40282</v>
      </c>
      <c r="L66" s="50">
        <v>2098662</v>
      </c>
      <c r="M66" s="50">
        <f t="shared" si="4"/>
        <v>208224</v>
      </c>
      <c r="N66" s="50">
        <f t="shared" si="5"/>
        <v>9188556</v>
      </c>
      <c r="O66" s="50"/>
      <c r="P66" s="50"/>
      <c r="Q66" s="50"/>
      <c r="R66" s="50"/>
      <c r="S66" s="50"/>
      <c r="T66" s="50"/>
      <c r="U66" s="50"/>
      <c r="V66" s="50"/>
      <c r="W66" s="50"/>
      <c r="X66" s="51"/>
    </row>
    <row r="67" spans="1:24">
      <c r="A67" s="45">
        <v>40413</v>
      </c>
      <c r="B67" s="46">
        <v>165000</v>
      </c>
      <c r="C67" s="46">
        <v>44050</v>
      </c>
      <c r="D67" s="32">
        <f t="shared" si="0"/>
        <v>9792.2848664688427</v>
      </c>
      <c r="E67" s="32">
        <f t="shared" si="1"/>
        <v>8989.7959183673465</v>
      </c>
      <c r="F67" s="23">
        <f t="shared" si="2"/>
        <v>0</v>
      </c>
      <c r="G67" s="23">
        <f t="shared" si="3"/>
        <v>-9.0396095777247609E-3</v>
      </c>
      <c r="H67" s="23"/>
      <c r="I67" s="23"/>
      <c r="K67" s="49">
        <v>40283</v>
      </c>
      <c r="L67" s="50">
        <v>2615641</v>
      </c>
      <c r="M67" s="50">
        <f t="shared" si="4"/>
        <v>516979</v>
      </c>
      <c r="N67" s="50">
        <f t="shared" si="5"/>
        <v>9705535</v>
      </c>
      <c r="O67" s="50"/>
      <c r="P67" s="50"/>
      <c r="Q67" s="50"/>
      <c r="R67" s="50"/>
      <c r="S67" s="50"/>
      <c r="T67" s="50"/>
      <c r="U67" s="50"/>
      <c r="V67" s="50"/>
      <c r="W67" s="50"/>
      <c r="X67" s="51"/>
    </row>
    <row r="68" spans="1:24">
      <c r="A68" s="45">
        <v>40414</v>
      </c>
      <c r="B68" s="46">
        <v>163500</v>
      </c>
      <c r="C68" s="46">
        <v>43550</v>
      </c>
      <c r="D68" s="32">
        <f t="shared" si="0"/>
        <v>9703.2640949554898</v>
      </c>
      <c r="E68" s="32">
        <f t="shared" si="1"/>
        <v>8887.7551020408155</v>
      </c>
      <c r="F68" s="23">
        <f t="shared" si="2"/>
        <v>-9.1324835632722312E-3</v>
      </c>
      <c r="G68" s="23">
        <f t="shared" si="3"/>
        <v>-1.1415649083676982E-2</v>
      </c>
      <c r="H68" s="23"/>
      <c r="I68" s="23"/>
      <c r="K68" s="49">
        <v>40284</v>
      </c>
      <c r="L68" s="50">
        <v>2800037</v>
      </c>
      <c r="M68" s="50">
        <f t="shared" si="4"/>
        <v>184396</v>
      </c>
      <c r="N68" s="50">
        <f t="shared" si="5"/>
        <v>9889931</v>
      </c>
      <c r="O68" s="50"/>
      <c r="P68" s="50"/>
      <c r="Q68" s="50"/>
      <c r="R68" s="50"/>
      <c r="S68" s="50"/>
      <c r="T68" s="50"/>
      <c r="U68" s="50"/>
      <c r="V68" s="50"/>
      <c r="W68" s="50"/>
      <c r="X68" s="51"/>
    </row>
    <row r="69" spans="1:24">
      <c r="A69" s="47">
        <v>40415</v>
      </c>
      <c r="B69" s="48">
        <v>163000</v>
      </c>
      <c r="C69" s="48">
        <v>44000</v>
      </c>
      <c r="D69" s="32">
        <f t="shared" si="0"/>
        <v>9673.5905044510382</v>
      </c>
      <c r="E69" s="32">
        <f t="shared" si="1"/>
        <v>8979.5918367346931</v>
      </c>
      <c r="F69" s="23">
        <f t="shared" si="2"/>
        <v>-3.0627895305457287E-3</v>
      </c>
      <c r="G69" s="23">
        <f t="shared" si="3"/>
        <v>1.0279930619748967E-2</v>
      </c>
      <c r="H69" s="23"/>
      <c r="I69" s="23"/>
      <c r="K69" s="49">
        <v>40287</v>
      </c>
      <c r="L69" s="50">
        <v>2725939</v>
      </c>
      <c r="M69" s="50">
        <f t="shared" si="4"/>
        <v>-74098</v>
      </c>
      <c r="N69" s="50">
        <f t="shared" si="5"/>
        <v>9815833</v>
      </c>
      <c r="O69" s="50"/>
      <c r="P69" s="50"/>
      <c r="Q69" s="50"/>
      <c r="R69" s="50"/>
      <c r="S69" s="50"/>
      <c r="T69" s="50"/>
      <c r="U69" s="50"/>
      <c r="V69" s="50"/>
      <c r="W69" s="50"/>
      <c r="X69" s="51"/>
    </row>
    <row r="70" spans="1:24">
      <c r="A70" s="45">
        <v>40416</v>
      </c>
      <c r="B70" s="46">
        <v>162500</v>
      </c>
      <c r="C70" s="46">
        <v>44000</v>
      </c>
      <c r="D70" s="32">
        <f t="shared" si="0"/>
        <v>9643.9169139465866</v>
      </c>
      <c r="E70" s="32">
        <f t="shared" si="1"/>
        <v>8979.5918367346931</v>
      </c>
      <c r="F70" s="23">
        <f t="shared" si="2"/>
        <v>-3.0721990369713126E-3</v>
      </c>
      <c r="G70" s="23">
        <f t="shared" si="3"/>
        <v>0</v>
      </c>
      <c r="H70" s="23"/>
      <c r="I70" s="23"/>
      <c r="K70" s="49">
        <v>40288</v>
      </c>
      <c r="L70" s="50">
        <v>2692886</v>
      </c>
      <c r="M70" s="50">
        <f t="shared" si="4"/>
        <v>-33053</v>
      </c>
      <c r="N70" s="50">
        <f t="shared" si="5"/>
        <v>9782780</v>
      </c>
      <c r="O70" s="50"/>
      <c r="P70" s="50"/>
      <c r="Q70" s="50"/>
      <c r="R70" s="50"/>
      <c r="S70" s="50"/>
      <c r="T70" s="50"/>
      <c r="U70" s="50"/>
      <c r="V70" s="50"/>
      <c r="W70" s="50"/>
      <c r="X70" s="51"/>
    </row>
    <row r="71" spans="1:24">
      <c r="A71" s="45">
        <v>40417</v>
      </c>
      <c r="B71" s="46">
        <v>162000</v>
      </c>
      <c r="C71" s="46">
        <v>43650</v>
      </c>
      <c r="D71" s="32">
        <f t="shared" si="0"/>
        <v>9614.2433234421369</v>
      </c>
      <c r="E71" s="32">
        <f t="shared" si="1"/>
        <v>8908.1632653061224</v>
      </c>
      <c r="F71" s="23">
        <f t="shared" si="2"/>
        <v>-3.0816665374064911E-3</v>
      </c>
      <c r="G71" s="23">
        <f t="shared" si="3"/>
        <v>-7.9863516326490469E-3</v>
      </c>
      <c r="H71" s="23"/>
      <c r="I71" s="23"/>
      <c r="K71" s="49">
        <v>40289</v>
      </c>
      <c r="L71" s="50">
        <v>2973335</v>
      </c>
      <c r="M71" s="50">
        <f t="shared" si="4"/>
        <v>280449</v>
      </c>
      <c r="N71" s="50">
        <f t="shared" si="5"/>
        <v>10063229</v>
      </c>
      <c r="O71" s="50"/>
      <c r="P71" s="50"/>
      <c r="Q71" s="50"/>
      <c r="R71" s="50"/>
      <c r="S71" s="50"/>
      <c r="T71" s="50"/>
      <c r="U71" s="50"/>
      <c r="V71" s="50"/>
      <c r="W71" s="50"/>
      <c r="X71" s="51"/>
    </row>
    <row r="72" spans="1:24">
      <c r="A72" s="45">
        <v>40420</v>
      </c>
      <c r="B72" s="46">
        <v>163000</v>
      </c>
      <c r="C72" s="46">
        <v>43950</v>
      </c>
      <c r="D72" s="32">
        <f t="shared" si="0"/>
        <v>9673.5905044510382</v>
      </c>
      <c r="E72" s="32">
        <f t="shared" si="1"/>
        <v>8969.3877551020414</v>
      </c>
      <c r="F72" s="23">
        <f t="shared" si="2"/>
        <v>6.1538655743778037E-3</v>
      </c>
      <c r="G72" s="23">
        <f t="shared" si="3"/>
        <v>6.8493418455748412E-3</v>
      </c>
      <c r="H72" s="23"/>
      <c r="I72" s="23"/>
      <c r="K72" s="49">
        <v>40290</v>
      </c>
      <c r="L72" s="50">
        <v>3068279</v>
      </c>
      <c r="M72" s="50">
        <f t="shared" si="4"/>
        <v>94944</v>
      </c>
      <c r="N72" s="50">
        <f t="shared" si="5"/>
        <v>10158173</v>
      </c>
      <c r="O72" s="50"/>
      <c r="P72" s="50"/>
      <c r="Q72" s="50"/>
      <c r="R72" s="50"/>
      <c r="S72" s="50"/>
      <c r="T72" s="50"/>
      <c r="U72" s="50"/>
      <c r="V72" s="50"/>
      <c r="W72" s="50"/>
      <c r="X72" s="51"/>
    </row>
    <row r="73" spans="1:24">
      <c r="A73" s="45">
        <v>40421</v>
      </c>
      <c r="B73" s="46">
        <v>161500</v>
      </c>
      <c r="C73" s="46">
        <v>43850</v>
      </c>
      <c r="D73" s="32">
        <f t="shared" si="0"/>
        <v>9584.5697329376853</v>
      </c>
      <c r="E73" s="32">
        <f t="shared" si="1"/>
        <v>8948.9795918367345</v>
      </c>
      <c r="F73" s="23">
        <f t="shared" si="2"/>
        <v>-9.2450581440512991E-3</v>
      </c>
      <c r="G73" s="23">
        <f t="shared" si="3"/>
        <v>-2.2779053129937665E-3</v>
      </c>
      <c r="H73" s="23"/>
      <c r="I73" s="23"/>
      <c r="K73" s="49">
        <v>40291</v>
      </c>
      <c r="L73" s="50">
        <v>3228348</v>
      </c>
      <c r="M73" s="50">
        <f t="shared" si="4"/>
        <v>160069</v>
      </c>
      <c r="N73" s="50">
        <f t="shared" si="5"/>
        <v>10318242</v>
      </c>
      <c r="O73" s="50"/>
      <c r="P73" s="50"/>
      <c r="Q73" s="50"/>
      <c r="R73" s="50"/>
      <c r="S73" s="50"/>
      <c r="T73" s="50"/>
      <c r="U73" s="50"/>
      <c r="V73" s="50"/>
      <c r="W73" s="50"/>
      <c r="X73" s="51"/>
    </row>
    <row r="74" spans="1:24">
      <c r="A74" s="47">
        <v>40422</v>
      </c>
      <c r="B74" s="48">
        <v>164000</v>
      </c>
      <c r="C74" s="48">
        <v>44400</v>
      </c>
      <c r="D74" s="32">
        <f t="shared" si="0"/>
        <v>9732.9376854599395</v>
      </c>
      <c r="E74" s="32">
        <f t="shared" si="1"/>
        <v>9061.224489795919</v>
      </c>
      <c r="F74" s="23">
        <f t="shared" si="2"/>
        <v>1.5361285161487714E-2</v>
      </c>
      <c r="G74" s="23">
        <f t="shared" si="3"/>
        <v>1.2464750619987086E-2</v>
      </c>
      <c r="H74" s="23"/>
      <c r="I74" s="23"/>
      <c r="K74" s="49">
        <v>40294</v>
      </c>
      <c r="L74" s="50">
        <v>3436822</v>
      </c>
      <c r="M74" s="50">
        <f t="shared" si="4"/>
        <v>208474</v>
      </c>
      <c r="N74" s="50">
        <f t="shared" si="5"/>
        <v>10526716</v>
      </c>
      <c r="O74" s="50"/>
      <c r="P74" s="50"/>
      <c r="Q74" s="50"/>
      <c r="R74" s="50"/>
      <c r="S74" s="50"/>
      <c r="T74" s="50"/>
      <c r="U74" s="50"/>
      <c r="V74" s="50"/>
      <c r="W74" s="50"/>
      <c r="X74" s="51"/>
    </row>
    <row r="75" spans="1:24">
      <c r="A75" s="45">
        <v>40423</v>
      </c>
      <c r="B75" s="46">
        <v>165000</v>
      </c>
      <c r="C75" s="46">
        <v>44400</v>
      </c>
      <c r="D75" s="32">
        <f t="shared" si="0"/>
        <v>9792.2848664688427</v>
      </c>
      <c r="E75" s="32">
        <f t="shared" si="1"/>
        <v>9061.224489795919</v>
      </c>
      <c r="F75" s="23">
        <f t="shared" si="2"/>
        <v>6.0790460763815446E-3</v>
      </c>
      <c r="G75" s="23">
        <f t="shared" si="3"/>
        <v>0</v>
      </c>
      <c r="H75" s="23"/>
      <c r="I75" s="23"/>
      <c r="K75" s="49">
        <v>40295</v>
      </c>
      <c r="L75" s="50">
        <v>3558120</v>
      </c>
      <c r="M75" s="50">
        <f t="shared" si="4"/>
        <v>121298</v>
      </c>
      <c r="N75" s="50">
        <f t="shared" si="5"/>
        <v>10648014</v>
      </c>
      <c r="O75" s="50"/>
      <c r="P75" s="50"/>
      <c r="Q75" s="50"/>
      <c r="R75" s="50"/>
      <c r="S75" s="50"/>
      <c r="T75" s="50"/>
      <c r="U75" s="50"/>
      <c r="V75" s="50"/>
      <c r="W75" s="50"/>
      <c r="X75" s="51"/>
    </row>
    <row r="76" spans="1:24">
      <c r="A76" s="45">
        <v>40424</v>
      </c>
      <c r="B76" s="46">
        <v>165500</v>
      </c>
      <c r="C76" s="46">
        <v>44150</v>
      </c>
      <c r="D76" s="32">
        <f t="shared" si="0"/>
        <v>9821.9584569732942</v>
      </c>
      <c r="E76" s="32">
        <f t="shared" si="1"/>
        <v>9010.2040816326535</v>
      </c>
      <c r="F76" s="23">
        <f t="shared" si="2"/>
        <v>3.0257209165363008E-3</v>
      </c>
      <c r="G76" s="23">
        <f t="shared" si="3"/>
        <v>-5.6465423882094967E-3</v>
      </c>
      <c r="H76" s="23"/>
      <c r="I76" s="23"/>
      <c r="K76" s="49">
        <v>40296</v>
      </c>
      <c r="L76" s="50">
        <v>3515255</v>
      </c>
      <c r="M76" s="50">
        <f t="shared" si="4"/>
        <v>-42865</v>
      </c>
      <c r="N76" s="50">
        <f t="shared" si="5"/>
        <v>10605149</v>
      </c>
      <c r="O76" s="50"/>
      <c r="P76" s="50"/>
      <c r="Q76" s="50"/>
      <c r="R76" s="50"/>
      <c r="S76" s="50"/>
      <c r="T76" s="50"/>
      <c r="U76" s="50"/>
      <c r="V76" s="50"/>
      <c r="W76" s="50"/>
      <c r="X76" s="51"/>
    </row>
    <row r="77" spans="1:24">
      <c r="A77" s="45">
        <v>40427</v>
      </c>
      <c r="B77" s="46">
        <v>164500</v>
      </c>
      <c r="C77" s="46">
        <v>44050</v>
      </c>
      <c r="D77" s="32">
        <f t="shared" si="0"/>
        <v>9762.6112759643911</v>
      </c>
      <c r="E77" s="32">
        <f t="shared" si="1"/>
        <v>8989.7959183673465</v>
      </c>
      <c r="F77" s="23">
        <f t="shared" si="2"/>
        <v>-6.0606246116901019E-3</v>
      </c>
      <c r="G77" s="23">
        <f t="shared" si="3"/>
        <v>-2.2675746677816022E-3</v>
      </c>
      <c r="H77" s="23"/>
      <c r="I77" s="23"/>
      <c r="K77" s="49">
        <v>40297</v>
      </c>
      <c r="L77" s="50">
        <v>3573854</v>
      </c>
      <c r="M77" s="50">
        <f t="shared" si="4"/>
        <v>58599</v>
      </c>
      <c r="N77" s="50">
        <f t="shared" si="5"/>
        <v>10663748</v>
      </c>
      <c r="O77" s="50"/>
      <c r="P77" s="50"/>
      <c r="Q77" s="50"/>
      <c r="R77" s="50"/>
      <c r="S77" s="50"/>
      <c r="T77" s="50"/>
      <c r="U77" s="50"/>
      <c r="V77" s="50"/>
      <c r="W77" s="50"/>
      <c r="X77" s="51"/>
    </row>
    <row r="78" spans="1:24">
      <c r="A78" s="45">
        <v>40428</v>
      </c>
      <c r="B78" s="46">
        <v>163500</v>
      </c>
      <c r="C78" s="46">
        <v>43550</v>
      </c>
      <c r="D78" s="32">
        <f t="shared" si="0"/>
        <v>9703.2640949554898</v>
      </c>
      <c r="E78" s="32">
        <f t="shared" si="1"/>
        <v>8887.7551020408155</v>
      </c>
      <c r="F78" s="23">
        <f t="shared" si="2"/>
        <v>-6.0975798681184301E-3</v>
      </c>
      <c r="G78" s="23">
        <f t="shared" si="3"/>
        <v>-1.1415649083676982E-2</v>
      </c>
      <c r="H78" s="23"/>
      <c r="I78" s="23"/>
      <c r="K78" s="49">
        <v>40298</v>
      </c>
      <c r="L78" s="50">
        <v>4013793</v>
      </c>
      <c r="M78" s="50">
        <f t="shared" si="4"/>
        <v>439939</v>
      </c>
      <c r="N78" s="50">
        <f t="shared" si="5"/>
        <v>11103687</v>
      </c>
      <c r="O78" s="50"/>
      <c r="P78" s="50"/>
      <c r="Q78" s="50"/>
      <c r="R78" s="50"/>
      <c r="S78" s="50"/>
      <c r="T78" s="50"/>
      <c r="U78" s="50"/>
      <c r="V78" s="50"/>
      <c r="W78" s="50"/>
      <c r="X78" s="51"/>
    </row>
    <row r="79" spans="1:24">
      <c r="A79" s="47">
        <v>40429</v>
      </c>
      <c r="B79" s="48">
        <v>164000</v>
      </c>
      <c r="C79" s="48">
        <v>42250</v>
      </c>
      <c r="D79" s="32">
        <f t="shared" si="0"/>
        <v>9732.9376854599395</v>
      </c>
      <c r="E79" s="32">
        <f t="shared" si="1"/>
        <v>8622.4489795918362</v>
      </c>
      <c r="F79" s="23">
        <f t="shared" si="2"/>
        <v>3.0534374868906866E-3</v>
      </c>
      <c r="G79" s="23">
        <f t="shared" si="3"/>
        <v>-3.0305349495328926E-2</v>
      </c>
      <c r="H79" s="23"/>
      <c r="I79" s="23"/>
      <c r="K79" s="49">
        <v>40301</v>
      </c>
      <c r="L79" s="50">
        <v>3779482</v>
      </c>
      <c r="M79" s="50">
        <f t="shared" si="4"/>
        <v>-234311</v>
      </c>
      <c r="N79" s="50">
        <f t="shared" si="5"/>
        <v>10869376</v>
      </c>
      <c r="O79" s="50"/>
      <c r="P79" s="50"/>
      <c r="Q79" s="50"/>
      <c r="R79" s="50"/>
      <c r="S79" s="50"/>
      <c r="T79" s="50"/>
      <c r="U79" s="50"/>
      <c r="V79" s="50"/>
      <c r="W79" s="50"/>
      <c r="X79" s="51"/>
    </row>
    <row r="80" spans="1:24">
      <c r="A80" s="45">
        <v>40430</v>
      </c>
      <c r="B80" s="46">
        <v>163500</v>
      </c>
      <c r="C80" s="46">
        <v>42300</v>
      </c>
      <c r="D80" s="32">
        <f t="shared" ref="D80:D143" si="6">B80/$B$15*10000</f>
        <v>9703.2640949554898</v>
      </c>
      <c r="E80" s="32">
        <f t="shared" ref="E80:E143" si="7">C80/$C$15*10000</f>
        <v>8632.6530612244896</v>
      </c>
      <c r="F80" s="23">
        <f t="shared" si="2"/>
        <v>-3.0534374868906866E-3</v>
      </c>
      <c r="G80" s="23">
        <f t="shared" si="3"/>
        <v>1.1827322490507441E-3</v>
      </c>
      <c r="H80" s="23"/>
      <c r="I80" s="23"/>
      <c r="K80" s="49">
        <v>40302</v>
      </c>
      <c r="L80" s="50">
        <v>3772229</v>
      </c>
      <c r="M80" s="50">
        <f t="shared" si="4"/>
        <v>-7253</v>
      </c>
      <c r="N80" s="50">
        <f t="shared" si="5"/>
        <v>10862123</v>
      </c>
      <c r="O80" s="50"/>
      <c r="P80" s="50"/>
      <c r="Q80" s="50"/>
      <c r="R80" s="50"/>
      <c r="S80" s="50"/>
      <c r="T80" s="50"/>
      <c r="U80" s="50"/>
      <c r="V80" s="50"/>
      <c r="W80" s="50"/>
      <c r="X80" s="51"/>
    </row>
    <row r="81" spans="1:24">
      <c r="A81" s="45">
        <v>40431</v>
      </c>
      <c r="B81" s="46">
        <v>164000</v>
      </c>
      <c r="C81" s="46">
        <v>42900</v>
      </c>
      <c r="D81" s="32">
        <f t="shared" si="6"/>
        <v>9732.9376854599395</v>
      </c>
      <c r="E81" s="32">
        <f t="shared" si="7"/>
        <v>8755.1020408163258</v>
      </c>
      <c r="F81" s="23">
        <f t="shared" ref="F81:F144" si="8">LN(D81)-LN(D80)</f>
        <v>3.0534374868906866E-3</v>
      </c>
      <c r="G81" s="23">
        <f t="shared" ref="G81:G144" si="9">LN(E81)-LN(E80)</f>
        <v>1.4084739881738528E-2</v>
      </c>
      <c r="H81" s="23"/>
      <c r="I81" s="23"/>
      <c r="K81" s="49">
        <v>40304</v>
      </c>
      <c r="L81" s="50">
        <v>3028280</v>
      </c>
      <c r="M81" s="50">
        <f t="shared" si="4"/>
        <v>-743949</v>
      </c>
      <c r="N81" s="50">
        <f t="shared" si="5"/>
        <v>10118174</v>
      </c>
      <c r="O81" s="50"/>
      <c r="P81" s="50"/>
      <c r="Q81" s="50"/>
      <c r="R81" s="50"/>
      <c r="S81" s="50"/>
      <c r="T81" s="50"/>
      <c r="U81" s="50"/>
      <c r="V81" s="50"/>
      <c r="W81" s="50"/>
      <c r="X81" s="51"/>
    </row>
    <row r="82" spans="1:24">
      <c r="A82" s="45">
        <v>40434</v>
      </c>
      <c r="B82" s="46">
        <v>164000</v>
      </c>
      <c r="C82" s="46">
        <v>42900</v>
      </c>
      <c r="D82" s="32">
        <f t="shared" si="6"/>
        <v>9732.9376854599395</v>
      </c>
      <c r="E82" s="32">
        <f t="shared" si="7"/>
        <v>8755.1020408163258</v>
      </c>
      <c r="F82" s="23">
        <f t="shared" si="8"/>
        <v>0</v>
      </c>
      <c r="G82" s="23">
        <f t="shared" si="9"/>
        <v>0</v>
      </c>
      <c r="H82" s="23"/>
      <c r="I82" s="23"/>
      <c r="K82" s="49">
        <v>40305</v>
      </c>
      <c r="L82" s="50">
        <v>1782712</v>
      </c>
      <c r="M82" s="50">
        <f t="shared" si="4"/>
        <v>-1245568</v>
      </c>
      <c r="N82" s="50">
        <f t="shared" si="5"/>
        <v>8872606</v>
      </c>
      <c r="O82" s="50"/>
      <c r="P82" s="50"/>
      <c r="Q82" s="50"/>
      <c r="R82" s="50"/>
      <c r="S82" s="50"/>
      <c r="T82" s="50"/>
      <c r="U82" s="50"/>
      <c r="V82" s="50"/>
      <c r="W82" s="50"/>
      <c r="X82" s="51"/>
    </row>
    <row r="83" spans="1:24">
      <c r="A83" s="45">
        <v>40435</v>
      </c>
      <c r="B83" s="46">
        <v>164000</v>
      </c>
      <c r="C83" s="46">
        <v>42700</v>
      </c>
      <c r="D83" s="32">
        <f t="shared" si="6"/>
        <v>9732.9376854599395</v>
      </c>
      <c r="E83" s="32">
        <f t="shared" si="7"/>
        <v>8714.2857142857138</v>
      </c>
      <c r="F83" s="23">
        <f t="shared" si="8"/>
        <v>0</v>
      </c>
      <c r="G83" s="23">
        <f t="shared" si="9"/>
        <v>-4.6729056993921603E-3</v>
      </c>
      <c r="H83" s="23"/>
      <c r="I83" s="23"/>
      <c r="K83" s="49">
        <v>40308</v>
      </c>
      <c r="L83" s="50">
        <v>1454760</v>
      </c>
      <c r="M83" s="50">
        <f t="shared" si="4"/>
        <v>-327952</v>
      </c>
      <c r="N83" s="50">
        <f t="shared" si="5"/>
        <v>8544654</v>
      </c>
      <c r="O83" s="50"/>
      <c r="P83" s="50"/>
      <c r="Q83" s="50"/>
      <c r="R83" s="50"/>
      <c r="S83" s="50"/>
      <c r="T83" s="50"/>
      <c r="U83" s="50"/>
      <c r="V83" s="50"/>
      <c r="W83" s="50"/>
      <c r="X83" s="51"/>
    </row>
    <row r="84" spans="1:24">
      <c r="A84" s="47">
        <v>40436</v>
      </c>
      <c r="B84" s="48">
        <v>164000</v>
      </c>
      <c r="C84" s="48">
        <v>42700</v>
      </c>
      <c r="D84" s="32">
        <f t="shared" si="6"/>
        <v>9732.9376854599395</v>
      </c>
      <c r="E84" s="32">
        <f t="shared" si="7"/>
        <v>8714.2857142857138</v>
      </c>
      <c r="F84" s="23">
        <f t="shared" si="8"/>
        <v>0</v>
      </c>
      <c r="G84" s="23">
        <f t="shared" si="9"/>
        <v>0</v>
      </c>
      <c r="H84" s="23"/>
      <c r="I84" s="23"/>
      <c r="K84" s="49">
        <v>40309</v>
      </c>
      <c r="L84" s="50">
        <v>1470620</v>
      </c>
      <c r="M84" s="50">
        <f t="shared" si="4"/>
        <v>15860</v>
      </c>
      <c r="N84" s="50">
        <f t="shared" si="5"/>
        <v>8560514</v>
      </c>
      <c r="O84" s="50"/>
      <c r="P84" s="50"/>
      <c r="Q84" s="50"/>
      <c r="R84" s="50"/>
      <c r="S84" s="50"/>
      <c r="T84" s="50"/>
      <c r="U84" s="50"/>
      <c r="V84" s="50"/>
      <c r="W84" s="50"/>
      <c r="X84" s="51"/>
    </row>
    <row r="85" spans="1:24">
      <c r="A85" s="45">
        <v>40437</v>
      </c>
      <c r="B85" s="46">
        <v>166000</v>
      </c>
      <c r="C85" s="46">
        <v>42300</v>
      </c>
      <c r="D85" s="32">
        <f t="shared" si="6"/>
        <v>9851.6320474777458</v>
      </c>
      <c r="E85" s="32">
        <f t="shared" si="7"/>
        <v>8632.6530612244896</v>
      </c>
      <c r="F85" s="23">
        <f t="shared" si="8"/>
        <v>1.2121360532344028E-2</v>
      </c>
      <c r="G85" s="23">
        <f t="shared" si="9"/>
        <v>-9.411834182346368E-3</v>
      </c>
      <c r="H85" s="23"/>
      <c r="I85" s="23"/>
      <c r="K85" s="49">
        <v>40310</v>
      </c>
      <c r="L85" s="50">
        <v>1065712</v>
      </c>
      <c r="M85" s="50">
        <f t="shared" si="4"/>
        <v>-404908</v>
      </c>
      <c r="N85" s="50">
        <f t="shared" si="5"/>
        <v>8155606</v>
      </c>
      <c r="O85" s="50"/>
      <c r="P85" s="50"/>
      <c r="Q85" s="50"/>
      <c r="R85" s="50"/>
      <c r="S85" s="50"/>
      <c r="T85" s="50"/>
      <c r="U85" s="50"/>
      <c r="V85" s="50"/>
      <c r="W85" s="50"/>
      <c r="X85" s="51"/>
    </row>
    <row r="86" spans="1:24">
      <c r="A86" s="45">
        <v>40438</v>
      </c>
      <c r="B86" s="46">
        <v>166000</v>
      </c>
      <c r="C86" s="46">
        <v>42500</v>
      </c>
      <c r="D86" s="32">
        <f t="shared" si="6"/>
        <v>9851.6320474777458</v>
      </c>
      <c r="E86" s="32">
        <f t="shared" si="7"/>
        <v>8673.4693877551017</v>
      </c>
      <c r="F86" s="23">
        <f t="shared" si="8"/>
        <v>0</v>
      </c>
      <c r="G86" s="23">
        <f t="shared" si="9"/>
        <v>4.7169898781387332E-3</v>
      </c>
      <c r="H86" s="23"/>
      <c r="I86" s="23"/>
      <c r="K86" s="49">
        <v>40311</v>
      </c>
      <c r="L86" s="50">
        <v>1134070</v>
      </c>
      <c r="M86" s="50">
        <f t="shared" si="4"/>
        <v>68358</v>
      </c>
      <c r="N86" s="50">
        <f t="shared" si="5"/>
        <v>8223964</v>
      </c>
      <c r="O86" s="50"/>
      <c r="P86" s="50"/>
      <c r="Q86" s="50"/>
      <c r="R86" s="50"/>
      <c r="S86" s="50"/>
      <c r="T86" s="50"/>
      <c r="U86" s="50"/>
      <c r="V86" s="50"/>
      <c r="W86" s="50"/>
      <c r="X86" s="51"/>
    </row>
    <row r="87" spans="1:24">
      <c r="A87" s="45">
        <v>40441</v>
      </c>
      <c r="B87" s="46">
        <v>165000</v>
      </c>
      <c r="C87" s="46">
        <v>43100</v>
      </c>
      <c r="D87" s="32">
        <f t="shared" si="6"/>
        <v>9792.2848664688427</v>
      </c>
      <c r="E87" s="32">
        <f t="shared" si="7"/>
        <v>8795.9183673469379</v>
      </c>
      <c r="F87" s="23">
        <f t="shared" si="8"/>
        <v>-6.0423144559624831E-3</v>
      </c>
      <c r="G87" s="23">
        <f t="shared" si="9"/>
        <v>1.4018921179330235E-2</v>
      </c>
      <c r="H87" s="23"/>
      <c r="I87" s="23"/>
      <c r="K87" s="49">
        <v>40312</v>
      </c>
      <c r="L87" s="50">
        <v>927701</v>
      </c>
      <c r="M87" s="50">
        <f t="shared" si="4"/>
        <v>-206369</v>
      </c>
      <c r="N87" s="50">
        <f t="shared" si="5"/>
        <v>8017595</v>
      </c>
      <c r="O87" s="50"/>
      <c r="P87" s="50"/>
      <c r="Q87" s="50"/>
      <c r="R87" s="50"/>
      <c r="S87" s="50"/>
      <c r="T87" s="50"/>
      <c r="U87" s="50"/>
      <c r="V87" s="50"/>
      <c r="W87" s="50"/>
      <c r="X87" s="51"/>
    </row>
    <row r="88" spans="1:24">
      <c r="A88" s="45">
        <v>40445</v>
      </c>
      <c r="B88" s="46">
        <v>165000</v>
      </c>
      <c r="C88" s="46">
        <v>43100</v>
      </c>
      <c r="D88" s="32">
        <f t="shared" si="6"/>
        <v>9792.2848664688427</v>
      </c>
      <c r="E88" s="32">
        <f t="shared" si="7"/>
        <v>8795.9183673469379</v>
      </c>
      <c r="F88" s="23">
        <f t="shared" si="8"/>
        <v>0</v>
      </c>
      <c r="G88" s="23">
        <f t="shared" si="9"/>
        <v>0</v>
      </c>
      <c r="H88" s="23"/>
      <c r="I88" s="23"/>
      <c r="K88" s="49">
        <v>40315</v>
      </c>
      <c r="L88" s="50">
        <v>166171</v>
      </c>
      <c r="M88" s="50">
        <f t="shared" si="4"/>
        <v>-761530</v>
      </c>
      <c r="N88" s="50">
        <f t="shared" si="5"/>
        <v>7256065</v>
      </c>
      <c r="O88" s="50"/>
      <c r="P88" s="50"/>
      <c r="Q88" s="50"/>
      <c r="R88" s="50"/>
      <c r="S88" s="50"/>
      <c r="T88" s="50"/>
      <c r="U88" s="50"/>
      <c r="V88" s="50"/>
      <c r="W88" s="50"/>
      <c r="X88" s="51"/>
    </row>
    <row r="89" spans="1:24">
      <c r="A89" s="47">
        <v>40448</v>
      </c>
      <c r="B89" s="48">
        <v>166500</v>
      </c>
      <c r="C89" s="48">
        <v>43900</v>
      </c>
      <c r="D89" s="32">
        <f t="shared" si="6"/>
        <v>9881.3056379821955</v>
      </c>
      <c r="E89" s="32">
        <f t="shared" si="7"/>
        <v>8959.1836734693879</v>
      </c>
      <c r="F89" s="23">
        <f t="shared" si="8"/>
        <v>9.0498355199173375E-3</v>
      </c>
      <c r="G89" s="23">
        <f t="shared" si="9"/>
        <v>1.8391322971423207E-2</v>
      </c>
      <c r="H89" s="23"/>
      <c r="I89" s="23"/>
      <c r="K89" s="49">
        <v>40316</v>
      </c>
      <c r="L89" s="50">
        <v>-257246</v>
      </c>
      <c r="M89" s="50">
        <f t="shared" si="4"/>
        <v>-423417</v>
      </c>
      <c r="N89" s="50">
        <f t="shared" si="5"/>
        <v>6832648</v>
      </c>
      <c r="O89" s="50"/>
      <c r="P89" s="50"/>
      <c r="Q89" s="50"/>
      <c r="R89" s="50"/>
      <c r="S89" s="50"/>
      <c r="T89" s="50"/>
      <c r="U89" s="50"/>
      <c r="V89" s="50"/>
      <c r="W89" s="50"/>
      <c r="X89" s="51"/>
    </row>
    <row r="90" spans="1:24">
      <c r="A90" s="45">
        <v>40449</v>
      </c>
      <c r="B90" s="46">
        <v>168000</v>
      </c>
      <c r="C90" s="46">
        <v>44500</v>
      </c>
      <c r="D90" s="32">
        <f t="shared" si="6"/>
        <v>9970.3264094955484</v>
      </c>
      <c r="E90" s="32">
        <f t="shared" si="7"/>
        <v>9081.6326530612241</v>
      </c>
      <c r="F90" s="23">
        <f t="shared" si="8"/>
        <v>8.9686699827602467E-3</v>
      </c>
      <c r="G90" s="23">
        <f t="shared" si="9"/>
        <v>1.357486909106953E-2</v>
      </c>
      <c r="H90" s="23"/>
      <c r="I90" s="23"/>
      <c r="K90" s="49">
        <v>40317</v>
      </c>
      <c r="L90" s="50">
        <v>-856103</v>
      </c>
      <c r="M90" s="50">
        <f t="shared" si="4"/>
        <v>-598857</v>
      </c>
      <c r="N90" s="50">
        <f t="shared" si="5"/>
        <v>6233791</v>
      </c>
      <c r="O90" s="50"/>
      <c r="P90" s="50"/>
      <c r="Q90" s="50"/>
      <c r="R90" s="50"/>
      <c r="S90" s="50"/>
      <c r="T90" s="50"/>
      <c r="U90" s="50"/>
      <c r="V90" s="50"/>
      <c r="W90" s="50"/>
      <c r="X90" s="51"/>
    </row>
    <row r="91" spans="1:24">
      <c r="A91" s="45">
        <v>40450</v>
      </c>
      <c r="B91" s="46">
        <v>170000</v>
      </c>
      <c r="C91" s="46">
        <v>45600</v>
      </c>
      <c r="D91" s="32">
        <f t="shared" si="6"/>
        <v>10089.020771513353</v>
      </c>
      <c r="E91" s="32">
        <f t="shared" si="7"/>
        <v>9306.1224489795914</v>
      </c>
      <c r="F91" s="23">
        <f t="shared" si="8"/>
        <v>1.1834457647003305E-2</v>
      </c>
      <c r="G91" s="23">
        <f t="shared" si="9"/>
        <v>2.4418527348146313E-2</v>
      </c>
      <c r="H91" s="23"/>
      <c r="I91" s="23"/>
      <c r="K91" s="49">
        <v>40318</v>
      </c>
      <c r="L91" s="50">
        <v>-1243242</v>
      </c>
      <c r="M91" s="50">
        <f t="shared" si="4"/>
        <v>-387139</v>
      </c>
      <c r="N91" s="50">
        <f t="shared" si="5"/>
        <v>5846652</v>
      </c>
      <c r="O91" s="50"/>
      <c r="P91" s="50"/>
      <c r="Q91" s="50"/>
      <c r="R91" s="50"/>
      <c r="S91" s="50"/>
      <c r="T91" s="50"/>
      <c r="U91" s="50"/>
      <c r="V91" s="50"/>
      <c r="W91" s="50"/>
      <c r="X91" s="51"/>
    </row>
    <row r="92" spans="1:24">
      <c r="A92" s="45">
        <v>40451</v>
      </c>
      <c r="B92" s="46">
        <v>171500</v>
      </c>
      <c r="C92" s="46">
        <v>45700</v>
      </c>
      <c r="D92" s="32">
        <f t="shared" si="6"/>
        <v>10178.041543026706</v>
      </c>
      <c r="E92" s="32">
        <f t="shared" si="7"/>
        <v>9326.5306122448983</v>
      </c>
      <c r="F92" s="23">
        <f t="shared" si="8"/>
        <v>8.7848295557328981E-3</v>
      </c>
      <c r="G92" s="23">
        <f t="shared" si="9"/>
        <v>2.1905813798177576E-3</v>
      </c>
      <c r="H92" s="23"/>
      <c r="I92" s="23"/>
      <c r="K92" s="49">
        <v>40322</v>
      </c>
      <c r="L92" s="50">
        <v>-1347201</v>
      </c>
      <c r="M92" s="50">
        <f t="shared" ref="M92:M155" si="10">L92-L91</f>
        <v>-103959</v>
      </c>
      <c r="N92" s="50">
        <f t="shared" ref="N92:N155" si="11">N91+M92</f>
        <v>5742693</v>
      </c>
      <c r="O92" s="50"/>
      <c r="P92" s="50"/>
      <c r="Q92" s="50"/>
      <c r="R92" s="50"/>
      <c r="S92" s="50"/>
      <c r="T92" s="50"/>
      <c r="U92" s="50"/>
      <c r="V92" s="50"/>
      <c r="W92" s="50"/>
      <c r="X92" s="51"/>
    </row>
    <row r="93" spans="1:24">
      <c r="A93" s="45">
        <v>40452</v>
      </c>
      <c r="B93" s="46">
        <v>173000</v>
      </c>
      <c r="C93" s="46">
        <v>45700</v>
      </c>
      <c r="D93" s="32">
        <f t="shared" si="6"/>
        <v>10267.062314540059</v>
      </c>
      <c r="E93" s="32">
        <f t="shared" si="7"/>
        <v>9326.5306122448983</v>
      </c>
      <c r="F93" s="23">
        <f t="shared" si="8"/>
        <v>8.7083278917852169E-3</v>
      </c>
      <c r="G93" s="23">
        <f t="shared" si="9"/>
        <v>0</v>
      </c>
      <c r="H93" s="23"/>
      <c r="I93" s="23"/>
      <c r="K93" s="49">
        <v>40323</v>
      </c>
      <c r="L93" s="50">
        <v>-1930097</v>
      </c>
      <c r="M93" s="50">
        <f t="shared" si="10"/>
        <v>-582896</v>
      </c>
      <c r="N93" s="50">
        <f t="shared" si="11"/>
        <v>5159797</v>
      </c>
      <c r="O93" s="50"/>
      <c r="P93" s="50"/>
      <c r="Q93" s="50"/>
      <c r="R93" s="50"/>
      <c r="S93" s="50"/>
      <c r="T93" s="50"/>
      <c r="U93" s="50"/>
      <c r="V93" s="50"/>
      <c r="W93" s="50"/>
      <c r="X93" s="51"/>
    </row>
    <row r="94" spans="1:24">
      <c r="A94" s="47">
        <v>40455</v>
      </c>
      <c r="B94" s="48">
        <v>174000</v>
      </c>
      <c r="C94" s="48">
        <v>46350</v>
      </c>
      <c r="D94" s="32">
        <f t="shared" si="6"/>
        <v>10326.40949554896</v>
      </c>
      <c r="E94" s="32">
        <f t="shared" si="7"/>
        <v>9459.1836734693879</v>
      </c>
      <c r="F94" s="23">
        <f t="shared" si="8"/>
        <v>5.7637047167489186E-3</v>
      </c>
      <c r="G94" s="23">
        <f t="shared" si="9"/>
        <v>1.4122994111705367E-2</v>
      </c>
      <c r="H94" s="23"/>
      <c r="I94" s="23"/>
      <c r="K94" s="49">
        <v>40324</v>
      </c>
      <c r="L94" s="50">
        <v>-2158863</v>
      </c>
      <c r="M94" s="50">
        <f t="shared" si="10"/>
        <v>-228766</v>
      </c>
      <c r="N94" s="50">
        <f t="shared" si="11"/>
        <v>4931031</v>
      </c>
      <c r="O94" s="50"/>
      <c r="P94" s="50"/>
      <c r="Q94" s="50"/>
      <c r="R94" s="50"/>
      <c r="S94" s="50"/>
      <c r="T94" s="50"/>
      <c r="U94" s="50"/>
      <c r="V94" s="50"/>
      <c r="W94" s="50"/>
      <c r="X94" s="51"/>
    </row>
    <row r="95" spans="1:24">
      <c r="A95" s="45">
        <v>40456</v>
      </c>
      <c r="B95" s="46">
        <v>174500</v>
      </c>
      <c r="C95" s="46">
        <v>46600</v>
      </c>
      <c r="D95" s="32">
        <f t="shared" si="6"/>
        <v>10356.083086053412</v>
      </c>
      <c r="E95" s="32">
        <f t="shared" si="7"/>
        <v>9510.2040816326535</v>
      </c>
      <c r="F95" s="23">
        <f t="shared" si="8"/>
        <v>2.8694424279525066E-3</v>
      </c>
      <c r="G95" s="23">
        <f t="shared" si="9"/>
        <v>5.3792491197359737E-3</v>
      </c>
      <c r="H95" s="23"/>
      <c r="I95" s="23"/>
      <c r="K95" s="49">
        <v>40325</v>
      </c>
      <c r="L95" s="50">
        <v>-2467615</v>
      </c>
      <c r="M95" s="50">
        <f t="shared" si="10"/>
        <v>-308752</v>
      </c>
      <c r="N95" s="50">
        <f t="shared" si="11"/>
        <v>4622279</v>
      </c>
      <c r="O95" s="50"/>
      <c r="P95" s="50"/>
      <c r="Q95" s="50"/>
      <c r="R95" s="50"/>
      <c r="S95" s="50"/>
      <c r="T95" s="50"/>
      <c r="U95" s="50"/>
      <c r="V95" s="50"/>
      <c r="W95" s="50"/>
      <c r="X95" s="51"/>
    </row>
    <row r="96" spans="1:24">
      <c r="A96" s="45">
        <v>40457</v>
      </c>
      <c r="B96" s="46">
        <v>177000</v>
      </c>
      <c r="C96" s="46">
        <v>46500</v>
      </c>
      <c r="D96" s="32">
        <f t="shared" si="6"/>
        <v>10504.451038575668</v>
      </c>
      <c r="E96" s="32">
        <f t="shared" si="7"/>
        <v>9489.7959183673483</v>
      </c>
      <c r="F96" s="23">
        <f t="shared" si="8"/>
        <v>1.4224990931348103E-2</v>
      </c>
      <c r="G96" s="23">
        <f t="shared" si="9"/>
        <v>-2.1482285382887767E-3</v>
      </c>
      <c r="H96" s="23"/>
      <c r="I96" s="23"/>
      <c r="K96" s="49">
        <v>40326</v>
      </c>
      <c r="L96" s="50">
        <v>-2409115</v>
      </c>
      <c r="M96" s="50">
        <f t="shared" si="10"/>
        <v>58500</v>
      </c>
      <c r="N96" s="50">
        <f t="shared" si="11"/>
        <v>4680779</v>
      </c>
      <c r="O96" s="50"/>
      <c r="P96" s="50"/>
      <c r="Q96" s="50"/>
      <c r="R96" s="50"/>
      <c r="S96" s="50"/>
      <c r="T96" s="50"/>
      <c r="U96" s="50"/>
      <c r="V96" s="50"/>
      <c r="W96" s="50"/>
      <c r="X96" s="51"/>
    </row>
    <row r="97" spans="1:24">
      <c r="A97" s="45">
        <v>40458</v>
      </c>
      <c r="B97" s="46">
        <v>176000</v>
      </c>
      <c r="C97" s="46">
        <v>46500</v>
      </c>
      <c r="D97" s="32">
        <f t="shared" si="6"/>
        <v>10445.103857566766</v>
      </c>
      <c r="E97" s="32">
        <f t="shared" si="7"/>
        <v>9489.7959183673483</v>
      </c>
      <c r="F97" s="23">
        <f t="shared" si="8"/>
        <v>-5.6657375356774509E-3</v>
      </c>
      <c r="G97" s="23">
        <f t="shared" si="9"/>
        <v>0</v>
      </c>
      <c r="H97" s="23"/>
      <c r="I97" s="23"/>
      <c r="K97" s="49">
        <v>40329</v>
      </c>
      <c r="L97" s="50">
        <v>-2235860</v>
      </c>
      <c r="M97" s="50">
        <f t="shared" si="10"/>
        <v>173255</v>
      </c>
      <c r="N97" s="50">
        <f t="shared" si="11"/>
        <v>4854034</v>
      </c>
      <c r="O97" s="50"/>
      <c r="P97" s="50"/>
      <c r="Q97" s="50"/>
      <c r="R97" s="50"/>
      <c r="S97" s="50"/>
      <c r="T97" s="50"/>
      <c r="U97" s="50"/>
      <c r="V97" s="50"/>
      <c r="W97" s="50"/>
      <c r="X97" s="51"/>
    </row>
    <row r="98" spans="1:24">
      <c r="A98" s="45">
        <v>40459</v>
      </c>
      <c r="B98" s="46">
        <v>177500</v>
      </c>
      <c r="C98" s="46">
        <v>46000</v>
      </c>
      <c r="D98" s="32">
        <f t="shared" si="6"/>
        <v>10534.124629080119</v>
      </c>
      <c r="E98" s="32">
        <f t="shared" si="7"/>
        <v>9387.7551020408173</v>
      </c>
      <c r="F98" s="23">
        <f t="shared" si="8"/>
        <v>8.4866138773183053E-3</v>
      </c>
      <c r="G98" s="23">
        <f t="shared" si="9"/>
        <v>-1.0810916104215806E-2</v>
      </c>
      <c r="H98" s="23"/>
      <c r="I98" s="23"/>
      <c r="K98" s="49">
        <v>40330</v>
      </c>
      <c r="L98" s="50">
        <v>-2305499</v>
      </c>
      <c r="M98" s="50">
        <f t="shared" si="10"/>
        <v>-69639</v>
      </c>
      <c r="N98" s="50">
        <f t="shared" si="11"/>
        <v>4784395</v>
      </c>
      <c r="O98" s="50"/>
      <c r="P98" s="50"/>
      <c r="Q98" s="50"/>
      <c r="R98" s="50"/>
      <c r="S98" s="50"/>
      <c r="T98" s="50"/>
      <c r="U98" s="50"/>
      <c r="V98" s="50"/>
      <c r="W98" s="50"/>
      <c r="X98" s="51"/>
    </row>
    <row r="99" spans="1:24">
      <c r="A99" s="47">
        <v>40462</v>
      </c>
      <c r="B99" s="48">
        <v>177500</v>
      </c>
      <c r="C99" s="48">
        <v>46050</v>
      </c>
      <c r="D99" s="32">
        <f t="shared" si="6"/>
        <v>10534.124629080119</v>
      </c>
      <c r="E99" s="32">
        <f t="shared" si="7"/>
        <v>9397.9591836734708</v>
      </c>
      <c r="F99" s="23">
        <f t="shared" si="8"/>
        <v>0</v>
      </c>
      <c r="G99" s="23">
        <f t="shared" si="9"/>
        <v>1.0863662122204687E-3</v>
      </c>
      <c r="H99" s="23"/>
      <c r="I99" s="23"/>
      <c r="K99" s="49">
        <v>40332</v>
      </c>
      <c r="L99" s="50">
        <v>-2038971</v>
      </c>
      <c r="M99" s="50">
        <f t="shared" si="10"/>
        <v>266528</v>
      </c>
      <c r="N99" s="50">
        <f t="shared" si="11"/>
        <v>5050923</v>
      </c>
      <c r="O99" s="50"/>
      <c r="P99" s="50"/>
      <c r="Q99" s="50"/>
      <c r="R99" s="50"/>
      <c r="S99" s="50"/>
      <c r="T99" s="50"/>
      <c r="U99" s="50"/>
      <c r="V99" s="50"/>
      <c r="W99" s="50"/>
      <c r="X99" s="51"/>
    </row>
    <row r="100" spans="1:24">
      <c r="A100" s="45">
        <v>40463</v>
      </c>
      <c r="B100" s="46">
        <v>174500</v>
      </c>
      <c r="C100" s="46">
        <v>45450</v>
      </c>
      <c r="D100" s="32">
        <f t="shared" si="6"/>
        <v>10356.083086053412</v>
      </c>
      <c r="E100" s="32">
        <f t="shared" si="7"/>
        <v>9275.5102040816328</v>
      </c>
      <c r="F100" s="23">
        <f t="shared" si="8"/>
        <v>-1.7045867272988957E-2</v>
      </c>
      <c r="G100" s="23">
        <f t="shared" si="9"/>
        <v>-1.3114942077828928E-2</v>
      </c>
      <c r="H100" s="23"/>
      <c r="I100" s="23"/>
      <c r="K100" s="49">
        <v>40333</v>
      </c>
      <c r="L100" s="50">
        <v>-1941536</v>
      </c>
      <c r="M100" s="50">
        <f t="shared" si="10"/>
        <v>97435</v>
      </c>
      <c r="N100" s="50">
        <f t="shared" si="11"/>
        <v>5148358</v>
      </c>
      <c r="O100" s="50"/>
      <c r="P100" s="50"/>
      <c r="Q100" s="50"/>
      <c r="R100" s="50"/>
      <c r="S100" s="50"/>
      <c r="T100" s="50"/>
      <c r="U100" s="50"/>
      <c r="V100" s="50"/>
      <c r="W100" s="50"/>
      <c r="X100" s="51"/>
    </row>
    <row r="101" spans="1:24">
      <c r="A101" s="45">
        <v>40464</v>
      </c>
      <c r="B101" s="46">
        <v>176000</v>
      </c>
      <c r="C101" s="46">
        <v>45650</v>
      </c>
      <c r="D101" s="32">
        <f t="shared" si="6"/>
        <v>10445.103857566766</v>
      </c>
      <c r="E101" s="32">
        <f t="shared" si="7"/>
        <v>9316.3265306122448</v>
      </c>
      <c r="F101" s="23">
        <f t="shared" si="8"/>
        <v>8.5592533956706518E-3</v>
      </c>
      <c r="G101" s="23">
        <f t="shared" si="9"/>
        <v>4.3907864174901334E-3</v>
      </c>
      <c r="H101" s="23"/>
      <c r="I101" s="23"/>
      <c r="K101" s="49">
        <v>40336</v>
      </c>
      <c r="L101" s="50">
        <v>-2209324</v>
      </c>
      <c r="M101" s="50">
        <f t="shared" si="10"/>
        <v>-267788</v>
      </c>
      <c r="N101" s="50">
        <f t="shared" si="11"/>
        <v>4880570</v>
      </c>
      <c r="O101" s="50"/>
      <c r="P101" s="50"/>
      <c r="Q101" s="50"/>
      <c r="R101" s="50"/>
      <c r="S101" s="50"/>
      <c r="T101" s="50"/>
      <c r="U101" s="50"/>
      <c r="V101" s="50"/>
      <c r="W101" s="50"/>
      <c r="X101" s="51"/>
    </row>
    <row r="102" spans="1:24">
      <c r="A102" s="45">
        <v>40465</v>
      </c>
      <c r="B102" s="46">
        <v>177000</v>
      </c>
      <c r="C102" s="46">
        <v>46000</v>
      </c>
      <c r="D102" s="32">
        <f t="shared" si="6"/>
        <v>10504.451038575668</v>
      </c>
      <c r="E102" s="32">
        <f t="shared" si="7"/>
        <v>9387.7551020408173</v>
      </c>
      <c r="F102" s="23">
        <f t="shared" si="8"/>
        <v>5.6657375356774509E-3</v>
      </c>
      <c r="G102" s="23">
        <f t="shared" si="9"/>
        <v>7.6377894481183262E-3</v>
      </c>
      <c r="H102" s="23"/>
      <c r="I102" s="23"/>
      <c r="K102" s="49">
        <v>40337</v>
      </c>
      <c r="L102" s="50">
        <v>-2422658</v>
      </c>
      <c r="M102" s="50">
        <f t="shared" si="10"/>
        <v>-213334</v>
      </c>
      <c r="N102" s="50">
        <f t="shared" si="11"/>
        <v>4667236</v>
      </c>
      <c r="O102" s="50"/>
      <c r="P102" s="50"/>
      <c r="Q102" s="50"/>
      <c r="R102" s="50"/>
      <c r="S102" s="50"/>
      <c r="T102" s="50"/>
      <c r="U102" s="50"/>
      <c r="V102" s="50"/>
      <c r="W102" s="50"/>
      <c r="X102" s="51"/>
    </row>
    <row r="103" spans="1:24">
      <c r="A103" s="45">
        <v>40466</v>
      </c>
      <c r="B103" s="46">
        <v>176000</v>
      </c>
      <c r="C103" s="46">
        <v>45700</v>
      </c>
      <c r="D103" s="32">
        <f t="shared" si="6"/>
        <v>10445.103857566766</v>
      </c>
      <c r="E103" s="32">
        <f t="shared" si="7"/>
        <v>9326.5306122448983</v>
      </c>
      <c r="F103" s="23">
        <f t="shared" si="8"/>
        <v>-5.6657375356774509E-3</v>
      </c>
      <c r="G103" s="23">
        <f t="shared" si="9"/>
        <v>-6.5430985889367577E-3</v>
      </c>
      <c r="H103" s="23"/>
      <c r="I103" s="23"/>
      <c r="K103" s="49">
        <v>40338</v>
      </c>
      <c r="L103" s="50">
        <v>-2456760</v>
      </c>
      <c r="M103" s="50">
        <f t="shared" si="10"/>
        <v>-34102</v>
      </c>
      <c r="N103" s="50">
        <f t="shared" si="11"/>
        <v>4633134</v>
      </c>
      <c r="O103" s="50"/>
      <c r="P103" s="50"/>
      <c r="Q103" s="50"/>
      <c r="R103" s="50"/>
      <c r="S103" s="50"/>
      <c r="T103" s="50"/>
      <c r="U103" s="50"/>
      <c r="V103" s="50"/>
      <c r="W103" s="50"/>
      <c r="X103" s="51"/>
    </row>
    <row r="104" spans="1:24">
      <c r="A104" s="47">
        <v>40469</v>
      </c>
      <c r="B104" s="48">
        <v>172500</v>
      </c>
      <c r="C104" s="48">
        <v>45000</v>
      </c>
      <c r="D104" s="32">
        <f t="shared" si="6"/>
        <v>10237.388724035607</v>
      </c>
      <c r="E104" s="32">
        <f t="shared" si="7"/>
        <v>9183.6734693877552</v>
      </c>
      <c r="F104" s="23">
        <f t="shared" si="8"/>
        <v>-2.0086758566737473E-2</v>
      </c>
      <c r="G104" s="23">
        <f t="shared" si="9"/>
        <v>-1.5435808129838691E-2</v>
      </c>
      <c r="H104" s="23"/>
      <c r="I104" s="23"/>
      <c r="K104" s="49">
        <v>40339</v>
      </c>
      <c r="L104" s="50">
        <v>-2716798</v>
      </c>
      <c r="M104" s="50">
        <f t="shared" si="10"/>
        <v>-260038</v>
      </c>
      <c r="N104" s="50">
        <f t="shared" si="11"/>
        <v>4373096</v>
      </c>
      <c r="O104" s="50"/>
      <c r="P104" s="50"/>
      <c r="Q104" s="50"/>
      <c r="R104" s="50"/>
      <c r="S104" s="50"/>
      <c r="T104" s="50"/>
      <c r="U104" s="50"/>
      <c r="V104" s="50"/>
      <c r="W104" s="50"/>
      <c r="X104" s="51"/>
    </row>
    <row r="105" spans="1:24">
      <c r="A105" s="45">
        <v>40470</v>
      </c>
      <c r="B105" s="46">
        <v>170500</v>
      </c>
      <c r="C105" s="46">
        <v>44600</v>
      </c>
      <c r="D105" s="32">
        <f t="shared" si="6"/>
        <v>10118.694362017804</v>
      </c>
      <c r="E105" s="32">
        <f t="shared" si="7"/>
        <v>9102.0408163265311</v>
      </c>
      <c r="F105" s="23">
        <f t="shared" si="8"/>
        <v>-1.1661939747842354E-2</v>
      </c>
      <c r="G105" s="23">
        <f t="shared" si="9"/>
        <v>-8.9286307443021684E-3</v>
      </c>
      <c r="H105" s="23"/>
      <c r="I105" s="23"/>
      <c r="K105" s="49">
        <v>40340</v>
      </c>
      <c r="L105" s="50">
        <v>-2409625</v>
      </c>
      <c r="M105" s="50">
        <f t="shared" si="10"/>
        <v>307173</v>
      </c>
      <c r="N105" s="50">
        <f t="shared" si="11"/>
        <v>4680269</v>
      </c>
      <c r="O105" s="50"/>
      <c r="P105" s="50"/>
      <c r="Q105" s="50"/>
      <c r="R105" s="50"/>
      <c r="S105" s="50"/>
      <c r="T105" s="50"/>
      <c r="U105" s="50"/>
      <c r="V105" s="50"/>
      <c r="W105" s="50"/>
      <c r="X105" s="51"/>
    </row>
    <row r="106" spans="1:24">
      <c r="A106" s="45">
        <v>40471</v>
      </c>
      <c r="B106" s="46">
        <v>172500</v>
      </c>
      <c r="C106" s="46">
        <v>44800</v>
      </c>
      <c r="D106" s="32">
        <f t="shared" si="6"/>
        <v>10237.388724035607</v>
      </c>
      <c r="E106" s="32">
        <f t="shared" si="7"/>
        <v>9142.8571428571431</v>
      </c>
      <c r="F106" s="23">
        <f t="shared" si="8"/>
        <v>1.1661939747842354E-2</v>
      </c>
      <c r="G106" s="23">
        <f t="shared" si="9"/>
        <v>4.4742803949215926E-3</v>
      </c>
      <c r="H106" s="23"/>
      <c r="I106" s="23"/>
      <c r="K106" s="49">
        <v>40343</v>
      </c>
      <c r="L106" s="50">
        <v>-2107718</v>
      </c>
      <c r="M106" s="50">
        <f t="shared" si="10"/>
        <v>301907</v>
      </c>
      <c r="N106" s="50">
        <f t="shared" si="11"/>
        <v>4982176</v>
      </c>
      <c r="O106" s="50"/>
      <c r="P106" s="50"/>
      <c r="Q106" s="50"/>
      <c r="R106" s="50"/>
      <c r="S106" s="50"/>
      <c r="T106" s="50"/>
      <c r="U106" s="50"/>
      <c r="V106" s="50"/>
      <c r="W106" s="50"/>
      <c r="X106" s="51"/>
    </row>
    <row r="107" spans="1:24">
      <c r="A107" s="45">
        <v>40472</v>
      </c>
      <c r="B107" s="46">
        <v>171000</v>
      </c>
      <c r="C107" s="46">
        <v>45000</v>
      </c>
      <c r="D107" s="32">
        <f t="shared" si="6"/>
        <v>10148.367952522254</v>
      </c>
      <c r="E107" s="32">
        <f t="shared" si="7"/>
        <v>9183.6734693877552</v>
      </c>
      <c r="F107" s="23">
        <f t="shared" si="8"/>
        <v>-8.7336799687545152E-3</v>
      </c>
      <c r="G107" s="23">
        <f t="shared" si="9"/>
        <v>4.4543503493805758E-3</v>
      </c>
      <c r="H107" s="23"/>
      <c r="I107" s="23"/>
      <c r="K107" s="49">
        <v>40344</v>
      </c>
      <c r="L107" s="50">
        <v>-2092558</v>
      </c>
      <c r="M107" s="50">
        <f t="shared" si="10"/>
        <v>15160</v>
      </c>
      <c r="N107" s="50">
        <f t="shared" si="11"/>
        <v>4997336</v>
      </c>
      <c r="O107" s="50"/>
      <c r="P107" s="50"/>
      <c r="Q107" s="50"/>
      <c r="R107" s="50"/>
      <c r="S107" s="50"/>
      <c r="T107" s="50"/>
      <c r="U107" s="50"/>
      <c r="V107" s="50"/>
      <c r="W107" s="50"/>
      <c r="X107" s="51"/>
    </row>
    <row r="108" spans="1:24">
      <c r="A108" s="45">
        <v>40473</v>
      </c>
      <c r="B108" s="46">
        <v>175000</v>
      </c>
      <c r="C108" s="46">
        <v>44800</v>
      </c>
      <c r="D108" s="32">
        <f t="shared" si="6"/>
        <v>10385.756676557865</v>
      </c>
      <c r="E108" s="32">
        <f t="shared" si="7"/>
        <v>9142.8571428571431</v>
      </c>
      <c r="F108" s="23">
        <f t="shared" si="8"/>
        <v>2.3122417420854191E-2</v>
      </c>
      <c r="G108" s="23">
        <f t="shared" si="9"/>
        <v>-4.4543503493805758E-3</v>
      </c>
      <c r="H108" s="23"/>
      <c r="I108" s="23"/>
      <c r="K108" s="49">
        <v>40345</v>
      </c>
      <c r="L108" s="50">
        <v>-1750827</v>
      </c>
      <c r="M108" s="50">
        <f t="shared" si="10"/>
        <v>341731</v>
      </c>
      <c r="N108" s="50">
        <f t="shared" si="11"/>
        <v>5339067</v>
      </c>
      <c r="O108" s="50"/>
      <c r="P108" s="50"/>
      <c r="Q108" s="50"/>
      <c r="R108" s="50"/>
      <c r="S108" s="50"/>
      <c r="T108" s="50"/>
      <c r="U108" s="50"/>
      <c r="V108" s="50"/>
      <c r="W108" s="50"/>
      <c r="X108" s="51"/>
    </row>
    <row r="109" spans="1:24">
      <c r="A109" s="47">
        <v>40476</v>
      </c>
      <c r="B109" s="48">
        <v>175000</v>
      </c>
      <c r="C109" s="48">
        <v>44850</v>
      </c>
      <c r="D109" s="32">
        <f t="shared" si="6"/>
        <v>10385.756676557865</v>
      </c>
      <c r="E109" s="32">
        <f t="shared" si="7"/>
        <v>9153.0612244897966</v>
      </c>
      <c r="F109" s="23">
        <f t="shared" si="8"/>
        <v>0</v>
      </c>
      <c r="G109" s="23">
        <f t="shared" si="9"/>
        <v>1.1154490838656272E-3</v>
      </c>
      <c r="H109" s="23"/>
      <c r="I109" s="23"/>
      <c r="K109" s="49">
        <v>40346</v>
      </c>
      <c r="L109" s="50">
        <v>-1519936</v>
      </c>
      <c r="M109" s="50">
        <f t="shared" si="10"/>
        <v>230891</v>
      </c>
      <c r="N109" s="50">
        <f t="shared" si="11"/>
        <v>5569958</v>
      </c>
      <c r="O109" s="50"/>
      <c r="P109" s="50"/>
      <c r="Q109" s="50"/>
      <c r="R109" s="50"/>
      <c r="S109" s="50"/>
      <c r="T109" s="50"/>
      <c r="U109" s="50"/>
      <c r="V109" s="50"/>
      <c r="W109" s="50"/>
      <c r="X109" s="51"/>
    </row>
    <row r="110" spans="1:24">
      <c r="A110" s="45">
        <v>40477</v>
      </c>
      <c r="B110" s="46">
        <v>173500</v>
      </c>
      <c r="C110" s="46">
        <v>44600</v>
      </c>
      <c r="D110" s="32">
        <f t="shared" si="6"/>
        <v>10296.73590504451</v>
      </c>
      <c r="E110" s="32">
        <f t="shared" si="7"/>
        <v>9102.0408163265311</v>
      </c>
      <c r="F110" s="23">
        <f t="shared" si="8"/>
        <v>-8.6083745365996833E-3</v>
      </c>
      <c r="G110" s="23">
        <f t="shared" si="9"/>
        <v>-5.5897294787872198E-3</v>
      </c>
      <c r="H110" s="23"/>
      <c r="I110" s="23"/>
      <c r="K110" s="49">
        <v>40347</v>
      </c>
      <c r="L110" s="50">
        <v>-1256122</v>
      </c>
      <c r="M110" s="50">
        <f t="shared" si="10"/>
        <v>263814</v>
      </c>
      <c r="N110" s="50">
        <f t="shared" si="11"/>
        <v>5833772</v>
      </c>
      <c r="O110" s="50"/>
      <c r="P110" s="50"/>
      <c r="Q110" s="50"/>
      <c r="R110" s="50"/>
      <c r="S110" s="50"/>
      <c r="T110" s="50"/>
      <c r="U110" s="50"/>
      <c r="V110" s="50"/>
      <c r="W110" s="50"/>
      <c r="X110" s="51"/>
    </row>
    <row r="111" spans="1:24">
      <c r="A111" s="45">
        <v>40478</v>
      </c>
      <c r="B111" s="46">
        <v>172500</v>
      </c>
      <c r="C111" s="46">
        <v>44950</v>
      </c>
      <c r="D111" s="32">
        <f t="shared" si="6"/>
        <v>10237.388724035607</v>
      </c>
      <c r="E111" s="32">
        <f t="shared" si="7"/>
        <v>9173.4693877551017</v>
      </c>
      <c r="F111" s="23">
        <f t="shared" si="8"/>
        <v>-5.7803629154999925E-3</v>
      </c>
      <c r="G111" s="23">
        <f t="shared" si="9"/>
        <v>7.8169018916121047E-3</v>
      </c>
      <c r="H111" s="23"/>
      <c r="I111" s="23"/>
      <c r="K111" s="49">
        <v>40350</v>
      </c>
      <c r="L111" s="50">
        <v>-960800</v>
      </c>
      <c r="M111" s="50">
        <f t="shared" si="10"/>
        <v>295322</v>
      </c>
      <c r="N111" s="50">
        <f t="shared" si="11"/>
        <v>6129094</v>
      </c>
      <c r="O111" s="50"/>
      <c r="P111" s="50"/>
      <c r="Q111" s="50"/>
      <c r="R111" s="50"/>
      <c r="S111" s="50"/>
      <c r="T111" s="50"/>
      <c r="U111" s="50"/>
      <c r="V111" s="50"/>
      <c r="W111" s="50"/>
      <c r="X111" s="51"/>
    </row>
    <row r="112" spans="1:24">
      <c r="A112" s="45">
        <v>40479</v>
      </c>
      <c r="B112" s="46">
        <v>172000</v>
      </c>
      <c r="C112" s="46">
        <v>44950</v>
      </c>
      <c r="D112" s="32">
        <f t="shared" si="6"/>
        <v>10207.715133531157</v>
      </c>
      <c r="E112" s="32">
        <f t="shared" si="7"/>
        <v>9173.4693877551017</v>
      </c>
      <c r="F112" s="23">
        <f t="shared" si="8"/>
        <v>-2.9027596579602744E-3</v>
      </c>
      <c r="G112" s="23">
        <f t="shared" si="9"/>
        <v>0</v>
      </c>
      <c r="H112" s="23"/>
      <c r="I112" s="23"/>
      <c r="K112" s="49">
        <v>40351</v>
      </c>
      <c r="L112" s="50">
        <v>-976998</v>
      </c>
      <c r="M112" s="50">
        <f t="shared" si="10"/>
        <v>-16198</v>
      </c>
      <c r="N112" s="50">
        <f t="shared" si="11"/>
        <v>6112896</v>
      </c>
      <c r="O112" s="50"/>
      <c r="P112" s="50"/>
      <c r="Q112" s="50"/>
      <c r="R112" s="50"/>
      <c r="S112" s="50"/>
      <c r="T112" s="50"/>
      <c r="U112" s="50"/>
      <c r="V112" s="50"/>
      <c r="W112" s="50"/>
      <c r="X112" s="51"/>
    </row>
    <row r="113" spans="1:24">
      <c r="A113" s="45">
        <v>40480</v>
      </c>
      <c r="B113" s="46">
        <v>170500</v>
      </c>
      <c r="C113" s="46">
        <v>44400</v>
      </c>
      <c r="D113" s="32">
        <f t="shared" si="6"/>
        <v>10118.694362017804</v>
      </c>
      <c r="E113" s="32">
        <f t="shared" si="7"/>
        <v>9061.224489795919</v>
      </c>
      <c r="F113" s="23">
        <f t="shared" si="8"/>
        <v>-8.7591800898820793E-3</v>
      </c>
      <c r="G113" s="23">
        <f t="shared" si="9"/>
        <v>-1.2311291479450759E-2</v>
      </c>
      <c r="H113" s="23"/>
      <c r="I113" s="23"/>
      <c r="K113" s="49">
        <v>40352</v>
      </c>
      <c r="L113" s="50">
        <v>-1008810</v>
      </c>
      <c r="M113" s="50">
        <f t="shared" si="10"/>
        <v>-31812</v>
      </c>
      <c r="N113" s="50">
        <f t="shared" si="11"/>
        <v>6081084</v>
      </c>
      <c r="O113" s="50"/>
      <c r="P113" s="50"/>
      <c r="Q113" s="50"/>
      <c r="R113" s="50"/>
      <c r="S113" s="50"/>
      <c r="T113" s="50"/>
      <c r="U113" s="50"/>
      <c r="V113" s="50"/>
      <c r="W113" s="50"/>
      <c r="X113" s="51"/>
    </row>
    <row r="114" spans="1:24">
      <c r="A114" s="47">
        <v>40483</v>
      </c>
      <c r="B114" s="48">
        <v>170500</v>
      </c>
      <c r="C114" s="48">
        <v>44600</v>
      </c>
      <c r="D114" s="32">
        <f t="shared" si="6"/>
        <v>10118.694362017804</v>
      </c>
      <c r="E114" s="32">
        <f t="shared" si="7"/>
        <v>9102.0408163265311</v>
      </c>
      <c r="F114" s="23">
        <f t="shared" si="8"/>
        <v>0</v>
      </c>
      <c r="G114" s="23">
        <f t="shared" si="9"/>
        <v>4.4943895878386542E-3</v>
      </c>
      <c r="H114" s="23"/>
      <c r="I114" s="23"/>
      <c r="K114" s="49">
        <v>40353</v>
      </c>
      <c r="L114" s="50">
        <v>-982789</v>
      </c>
      <c r="M114" s="50">
        <f t="shared" si="10"/>
        <v>26021</v>
      </c>
      <c r="N114" s="50">
        <f t="shared" si="11"/>
        <v>6107105</v>
      </c>
      <c r="O114" s="50"/>
      <c r="P114" s="50"/>
      <c r="Q114" s="50"/>
      <c r="R114" s="50"/>
      <c r="S114" s="50"/>
      <c r="T114" s="50"/>
      <c r="U114" s="50"/>
      <c r="V114" s="50"/>
      <c r="W114" s="50"/>
      <c r="X114" s="51"/>
    </row>
    <row r="115" spans="1:24">
      <c r="A115" s="45">
        <v>40484</v>
      </c>
      <c r="B115" s="46">
        <v>172500</v>
      </c>
      <c r="C115" s="46">
        <v>44550</v>
      </c>
      <c r="D115" s="32">
        <f t="shared" si="6"/>
        <v>10237.388724035607</v>
      </c>
      <c r="E115" s="32">
        <f t="shared" si="7"/>
        <v>9091.8367346938776</v>
      </c>
      <c r="F115" s="23">
        <f t="shared" si="8"/>
        <v>1.1661939747842354E-2</v>
      </c>
      <c r="G115" s="23">
        <f t="shared" si="9"/>
        <v>-1.1217051091989561E-3</v>
      </c>
      <c r="H115" s="23"/>
      <c r="I115" s="23"/>
      <c r="K115" s="49">
        <v>40354</v>
      </c>
      <c r="L115" s="50">
        <v>-1135215</v>
      </c>
      <c r="M115" s="50">
        <f t="shared" si="10"/>
        <v>-152426</v>
      </c>
      <c r="N115" s="50">
        <f t="shared" si="11"/>
        <v>5954679</v>
      </c>
      <c r="O115" s="50"/>
      <c r="P115" s="50"/>
      <c r="Q115" s="50"/>
      <c r="R115" s="50"/>
      <c r="S115" s="50"/>
      <c r="T115" s="50"/>
      <c r="U115" s="50"/>
      <c r="V115" s="50"/>
      <c r="W115" s="50"/>
      <c r="X115" s="51"/>
    </row>
    <row r="116" spans="1:24">
      <c r="A116" s="45">
        <v>40485</v>
      </c>
      <c r="B116" s="46">
        <v>172500</v>
      </c>
      <c r="C116" s="46">
        <v>44200</v>
      </c>
      <c r="D116" s="32">
        <f t="shared" si="6"/>
        <v>10237.388724035607</v>
      </c>
      <c r="E116" s="32">
        <f t="shared" si="7"/>
        <v>9020.4081632653069</v>
      </c>
      <c r="F116" s="23">
        <f t="shared" si="8"/>
        <v>0</v>
      </c>
      <c r="G116" s="23">
        <f t="shared" si="9"/>
        <v>-7.8873648331665436E-3</v>
      </c>
      <c r="H116" s="23"/>
      <c r="I116" s="23"/>
      <c r="K116" s="49">
        <v>40357</v>
      </c>
      <c r="L116" s="50">
        <v>-1273512</v>
      </c>
      <c r="M116" s="50">
        <f t="shared" si="10"/>
        <v>-138297</v>
      </c>
      <c r="N116" s="50">
        <f t="shared" si="11"/>
        <v>5816382</v>
      </c>
      <c r="O116" s="50"/>
      <c r="P116" s="50"/>
      <c r="Q116" s="50"/>
      <c r="R116" s="50"/>
      <c r="S116" s="50"/>
      <c r="T116" s="50"/>
      <c r="U116" s="50"/>
      <c r="V116" s="50"/>
      <c r="W116" s="50"/>
      <c r="X116" s="51"/>
    </row>
    <row r="117" spans="1:24">
      <c r="A117" s="45">
        <v>40486</v>
      </c>
      <c r="B117" s="46">
        <v>172000</v>
      </c>
      <c r="C117" s="46">
        <v>43500</v>
      </c>
      <c r="D117" s="32">
        <f t="shared" si="6"/>
        <v>10207.715133531157</v>
      </c>
      <c r="E117" s="32">
        <f t="shared" si="7"/>
        <v>8877.5510204081638</v>
      </c>
      <c r="F117" s="23">
        <f t="shared" si="8"/>
        <v>-2.9027596579602744E-3</v>
      </c>
      <c r="G117" s="23">
        <f t="shared" si="9"/>
        <v>-1.596385098901365E-2</v>
      </c>
      <c r="H117" s="23"/>
      <c r="I117" s="23"/>
      <c r="K117" s="49">
        <v>40358</v>
      </c>
      <c r="L117" s="50">
        <v>-1218520</v>
      </c>
      <c r="M117" s="50">
        <f t="shared" si="10"/>
        <v>54992</v>
      </c>
      <c r="N117" s="50">
        <f t="shared" si="11"/>
        <v>5871374</v>
      </c>
      <c r="O117" s="50"/>
      <c r="P117" s="50"/>
      <c r="Q117" s="50"/>
      <c r="R117" s="50"/>
      <c r="S117" s="50"/>
      <c r="T117" s="50"/>
      <c r="U117" s="50"/>
      <c r="V117" s="50"/>
      <c r="W117" s="50"/>
      <c r="X117" s="51"/>
    </row>
    <row r="118" spans="1:24">
      <c r="A118" s="45">
        <v>40487</v>
      </c>
      <c r="B118" s="46">
        <v>173000</v>
      </c>
      <c r="C118" s="46">
        <v>44400</v>
      </c>
      <c r="D118" s="32">
        <f t="shared" si="6"/>
        <v>10267.062314540059</v>
      </c>
      <c r="E118" s="32">
        <f t="shared" si="7"/>
        <v>9061.224489795919</v>
      </c>
      <c r="F118" s="23">
        <f t="shared" si="8"/>
        <v>5.79711768432567E-3</v>
      </c>
      <c r="G118" s="23">
        <f t="shared" si="9"/>
        <v>2.0478531343540496E-2</v>
      </c>
      <c r="H118" s="23"/>
      <c r="I118" s="23"/>
      <c r="K118" s="49">
        <v>40359</v>
      </c>
      <c r="L118" s="50">
        <v>-1551138</v>
      </c>
      <c r="M118" s="50">
        <f t="shared" si="10"/>
        <v>-332618</v>
      </c>
      <c r="N118" s="50">
        <f t="shared" si="11"/>
        <v>5538756</v>
      </c>
      <c r="O118" s="50"/>
      <c r="P118" s="50"/>
      <c r="Q118" s="50"/>
      <c r="R118" s="50"/>
      <c r="S118" s="50"/>
      <c r="T118" s="50"/>
      <c r="U118" s="50"/>
      <c r="V118" s="50"/>
      <c r="W118" s="50"/>
      <c r="X118" s="51"/>
    </row>
    <row r="119" spans="1:24">
      <c r="A119" s="47">
        <v>40490</v>
      </c>
      <c r="B119" s="48">
        <v>172500</v>
      </c>
      <c r="C119" s="48">
        <v>44800</v>
      </c>
      <c r="D119" s="32">
        <f t="shared" si="6"/>
        <v>10237.388724035607</v>
      </c>
      <c r="E119" s="32">
        <f t="shared" si="7"/>
        <v>9142.8571428571431</v>
      </c>
      <c r="F119" s="23">
        <f t="shared" si="8"/>
        <v>-2.8943580263653956E-3</v>
      </c>
      <c r="G119" s="23">
        <f t="shared" si="9"/>
        <v>8.9686699827602467E-3</v>
      </c>
      <c r="H119" s="23"/>
      <c r="I119" s="23"/>
      <c r="K119" s="49">
        <v>40360</v>
      </c>
      <c r="L119" s="50">
        <v>-1820464</v>
      </c>
      <c r="M119" s="50">
        <f t="shared" si="10"/>
        <v>-269326</v>
      </c>
      <c r="N119" s="50">
        <f t="shared" si="11"/>
        <v>5269430</v>
      </c>
      <c r="O119" s="50"/>
      <c r="P119" s="50"/>
      <c r="Q119" s="50"/>
      <c r="R119" s="50"/>
      <c r="S119" s="50"/>
      <c r="T119" s="50"/>
      <c r="U119" s="50"/>
      <c r="V119" s="50"/>
      <c r="W119" s="50"/>
      <c r="X119" s="51"/>
    </row>
    <row r="120" spans="1:24">
      <c r="A120" s="45">
        <v>40491</v>
      </c>
      <c r="B120" s="46">
        <v>174500</v>
      </c>
      <c r="C120" s="46">
        <v>46300</v>
      </c>
      <c r="D120" s="32">
        <f t="shared" si="6"/>
        <v>10356.083086053412</v>
      </c>
      <c r="E120" s="32">
        <f t="shared" si="7"/>
        <v>9448.9795918367345</v>
      </c>
      <c r="F120" s="23">
        <f t="shared" si="8"/>
        <v>1.1527505171066821E-2</v>
      </c>
      <c r="G120" s="23">
        <f t="shared" si="9"/>
        <v>3.2933821671248253E-2</v>
      </c>
      <c r="H120" s="23"/>
      <c r="I120" s="23"/>
      <c r="K120" s="49">
        <v>40361</v>
      </c>
      <c r="L120" s="50">
        <v>-2052321</v>
      </c>
      <c r="M120" s="50">
        <f t="shared" si="10"/>
        <v>-231857</v>
      </c>
      <c r="N120" s="50">
        <f t="shared" si="11"/>
        <v>5037573</v>
      </c>
      <c r="O120" s="50"/>
      <c r="P120" s="50"/>
      <c r="Q120" s="50"/>
      <c r="R120" s="50"/>
      <c r="S120" s="50"/>
      <c r="T120" s="50"/>
      <c r="U120" s="50"/>
      <c r="V120" s="50"/>
      <c r="W120" s="50"/>
      <c r="X120" s="51"/>
    </row>
    <row r="121" spans="1:24">
      <c r="A121" s="45">
        <v>40492</v>
      </c>
      <c r="B121" s="46">
        <v>174500</v>
      </c>
      <c r="C121" s="46">
        <v>46650</v>
      </c>
      <c r="D121" s="32">
        <f t="shared" si="6"/>
        <v>10356.083086053412</v>
      </c>
      <c r="E121" s="32">
        <f t="shared" si="7"/>
        <v>9520.4081632653051</v>
      </c>
      <c r="F121" s="23">
        <f t="shared" si="8"/>
        <v>0</v>
      </c>
      <c r="G121" s="23">
        <f t="shared" si="9"/>
        <v>7.5309662011644463E-3</v>
      </c>
      <c r="H121" s="23"/>
      <c r="I121" s="23"/>
      <c r="K121" s="49">
        <v>40364</v>
      </c>
      <c r="L121" s="50">
        <v>-2117339</v>
      </c>
      <c r="M121" s="50">
        <f t="shared" si="10"/>
        <v>-65018</v>
      </c>
      <c r="N121" s="50">
        <f t="shared" si="11"/>
        <v>4972555</v>
      </c>
      <c r="O121" s="50"/>
      <c r="P121" s="50"/>
      <c r="Q121" s="50"/>
      <c r="R121" s="50"/>
      <c r="S121" s="50"/>
      <c r="T121" s="50"/>
      <c r="U121" s="50"/>
      <c r="V121" s="50"/>
      <c r="W121" s="50"/>
      <c r="X121" s="51"/>
    </row>
    <row r="122" spans="1:24">
      <c r="A122" s="45">
        <v>40493</v>
      </c>
      <c r="B122" s="46">
        <v>168500</v>
      </c>
      <c r="C122" s="46">
        <v>45500</v>
      </c>
      <c r="D122" s="32">
        <f t="shared" si="6"/>
        <v>10000</v>
      </c>
      <c r="E122" s="32">
        <f t="shared" si="7"/>
        <v>9285.7142857142862</v>
      </c>
      <c r="F122" s="23">
        <f t="shared" si="8"/>
        <v>-3.4988991850063655E-2</v>
      </c>
      <c r="G122" s="23">
        <f t="shared" si="9"/>
        <v>-2.4960601336447397E-2</v>
      </c>
      <c r="H122" s="23"/>
      <c r="I122" s="23"/>
      <c r="K122" s="49">
        <v>40365</v>
      </c>
      <c r="L122" s="50">
        <v>-2452456</v>
      </c>
      <c r="M122" s="50">
        <f t="shared" si="10"/>
        <v>-335117</v>
      </c>
      <c r="N122" s="50">
        <f t="shared" si="11"/>
        <v>4637438</v>
      </c>
      <c r="O122" s="50"/>
      <c r="P122" s="50"/>
      <c r="Q122" s="50"/>
      <c r="R122" s="50"/>
      <c r="S122" s="50"/>
      <c r="T122" s="50"/>
      <c r="U122" s="50"/>
      <c r="V122" s="50"/>
      <c r="W122" s="50"/>
      <c r="X122" s="51"/>
    </row>
    <row r="123" spans="1:24">
      <c r="A123" s="45">
        <v>40494</v>
      </c>
      <c r="B123" s="46">
        <v>173000</v>
      </c>
      <c r="C123" s="46">
        <v>45800</v>
      </c>
      <c r="D123" s="32">
        <f t="shared" si="6"/>
        <v>10267.062314540059</v>
      </c>
      <c r="E123" s="32">
        <f t="shared" si="7"/>
        <v>9346.9387755102034</v>
      </c>
      <c r="F123" s="23">
        <f t="shared" si="8"/>
        <v>2.635584470536223E-2</v>
      </c>
      <c r="G123" s="23">
        <f t="shared" si="9"/>
        <v>6.5717651632350993E-3</v>
      </c>
      <c r="H123" s="23"/>
      <c r="I123" s="23"/>
      <c r="K123" s="49">
        <v>40366</v>
      </c>
      <c r="L123" s="50">
        <v>-2841001</v>
      </c>
      <c r="M123" s="50">
        <f t="shared" si="10"/>
        <v>-388545</v>
      </c>
      <c r="N123" s="50">
        <f t="shared" si="11"/>
        <v>4248893</v>
      </c>
      <c r="O123" s="50"/>
      <c r="P123" s="50"/>
      <c r="Q123" s="50"/>
      <c r="R123" s="50"/>
      <c r="S123" s="50"/>
      <c r="T123" s="50"/>
      <c r="U123" s="50"/>
      <c r="V123" s="50"/>
      <c r="W123" s="50"/>
      <c r="X123" s="51"/>
    </row>
    <row r="124" spans="1:24">
      <c r="A124" s="47">
        <v>40497</v>
      </c>
      <c r="B124" s="48">
        <v>175000</v>
      </c>
      <c r="C124" s="48">
        <v>46600</v>
      </c>
      <c r="D124" s="32">
        <f t="shared" si="6"/>
        <v>10385.756676557865</v>
      </c>
      <c r="E124" s="32">
        <f t="shared" si="7"/>
        <v>9510.2040816326535</v>
      </c>
      <c r="F124" s="23">
        <f t="shared" si="8"/>
        <v>1.149437942573428E-2</v>
      </c>
      <c r="G124" s="23">
        <f t="shared" si="9"/>
        <v>1.7316450011460205E-2</v>
      </c>
      <c r="H124" s="23"/>
      <c r="I124" s="23"/>
      <c r="K124" s="49">
        <v>40367</v>
      </c>
      <c r="L124" s="50">
        <v>-2796644</v>
      </c>
      <c r="M124" s="50">
        <f t="shared" si="10"/>
        <v>44357</v>
      </c>
      <c r="N124" s="50">
        <f t="shared" si="11"/>
        <v>4293250</v>
      </c>
      <c r="O124" s="50"/>
      <c r="P124" s="50"/>
      <c r="Q124" s="50"/>
      <c r="R124" s="50"/>
      <c r="S124" s="50"/>
      <c r="T124" s="50"/>
      <c r="U124" s="50"/>
      <c r="V124" s="50"/>
      <c r="W124" s="50"/>
      <c r="X124" s="51"/>
    </row>
    <row r="125" spans="1:24">
      <c r="A125" s="45">
        <v>40498</v>
      </c>
      <c r="B125" s="46">
        <v>173500</v>
      </c>
      <c r="C125" s="46">
        <v>46750</v>
      </c>
      <c r="D125" s="32">
        <f t="shared" si="6"/>
        <v>10296.73590504451</v>
      </c>
      <c r="E125" s="32">
        <f t="shared" si="7"/>
        <v>9540.8163265306121</v>
      </c>
      <c r="F125" s="23">
        <f t="shared" si="8"/>
        <v>-8.6083745365996833E-3</v>
      </c>
      <c r="G125" s="23">
        <f t="shared" si="9"/>
        <v>3.2137146030954966E-3</v>
      </c>
      <c r="H125" s="23"/>
      <c r="I125" s="23"/>
      <c r="K125" s="49">
        <v>40368</v>
      </c>
      <c r="L125" s="50">
        <v>-2484017</v>
      </c>
      <c r="M125" s="50">
        <f t="shared" si="10"/>
        <v>312627</v>
      </c>
      <c r="N125" s="50">
        <f t="shared" si="11"/>
        <v>4605877</v>
      </c>
      <c r="O125" s="50"/>
      <c r="P125" s="50"/>
      <c r="Q125" s="50"/>
      <c r="R125" s="50"/>
      <c r="S125" s="50"/>
      <c r="T125" s="50"/>
      <c r="U125" s="50"/>
      <c r="V125" s="50"/>
      <c r="W125" s="50"/>
      <c r="X125" s="51"/>
    </row>
    <row r="126" spans="1:24">
      <c r="A126" s="45">
        <v>40499</v>
      </c>
      <c r="B126" s="46">
        <v>173000</v>
      </c>
      <c r="C126" s="46">
        <v>46650</v>
      </c>
      <c r="D126" s="32">
        <f t="shared" si="6"/>
        <v>10267.062314540059</v>
      </c>
      <c r="E126" s="32">
        <f t="shared" si="7"/>
        <v>9520.4081632653051</v>
      </c>
      <c r="F126" s="23">
        <f t="shared" si="8"/>
        <v>-2.8860048891345969E-3</v>
      </c>
      <c r="G126" s="23">
        <f t="shared" si="9"/>
        <v>-2.1413284413434042E-3</v>
      </c>
      <c r="H126" s="23"/>
      <c r="I126" s="23"/>
      <c r="K126" s="49">
        <v>40371</v>
      </c>
      <c r="L126" s="50">
        <v>-2146342</v>
      </c>
      <c r="M126" s="50">
        <f t="shared" si="10"/>
        <v>337675</v>
      </c>
      <c r="N126" s="50">
        <f t="shared" si="11"/>
        <v>4943552</v>
      </c>
      <c r="O126" s="50"/>
      <c r="P126" s="50"/>
      <c r="Q126" s="50"/>
      <c r="R126" s="50"/>
      <c r="S126" s="50"/>
      <c r="T126" s="50"/>
      <c r="U126" s="50"/>
      <c r="V126" s="50"/>
      <c r="W126" s="50"/>
      <c r="X126" s="51"/>
    </row>
    <row r="127" spans="1:24">
      <c r="A127" s="45">
        <v>40500</v>
      </c>
      <c r="B127" s="46">
        <v>170500</v>
      </c>
      <c r="C127" s="46">
        <v>47300</v>
      </c>
      <c r="D127" s="32">
        <f t="shared" si="6"/>
        <v>10118.694362017804</v>
      </c>
      <c r="E127" s="32">
        <f t="shared" si="7"/>
        <v>9653.0612244897966</v>
      </c>
      <c r="F127" s="23">
        <f t="shared" si="8"/>
        <v>-1.4556297774207749E-2</v>
      </c>
      <c r="G127" s="23">
        <f t="shared" si="9"/>
        <v>1.3837368204535849E-2</v>
      </c>
      <c r="H127" s="23"/>
      <c r="I127" s="23"/>
      <c r="K127" s="49">
        <v>40372</v>
      </c>
      <c r="L127" s="50">
        <v>-1853618</v>
      </c>
      <c r="M127" s="50">
        <f t="shared" si="10"/>
        <v>292724</v>
      </c>
      <c r="N127" s="50">
        <f t="shared" si="11"/>
        <v>5236276</v>
      </c>
      <c r="O127" s="50"/>
      <c r="P127" s="50"/>
      <c r="Q127" s="50"/>
      <c r="R127" s="50"/>
      <c r="S127" s="50"/>
      <c r="T127" s="50"/>
      <c r="U127" s="50"/>
      <c r="V127" s="50"/>
      <c r="W127" s="50"/>
      <c r="X127" s="51"/>
    </row>
    <row r="128" spans="1:24">
      <c r="A128" s="45">
        <v>40501</v>
      </c>
      <c r="B128" s="46">
        <v>171500</v>
      </c>
      <c r="C128" s="46">
        <v>46900</v>
      </c>
      <c r="D128" s="32">
        <f t="shared" si="6"/>
        <v>10178.041543026706</v>
      </c>
      <c r="E128" s="32">
        <f t="shared" si="7"/>
        <v>9571.4285714285725</v>
      </c>
      <c r="F128" s="23">
        <f t="shared" si="8"/>
        <v>5.8479698824225324E-3</v>
      </c>
      <c r="G128" s="23">
        <f t="shared" si="9"/>
        <v>-8.4926200456543199E-3</v>
      </c>
      <c r="H128" s="23"/>
      <c r="I128" s="23"/>
      <c r="K128" s="49">
        <v>40373</v>
      </c>
      <c r="L128" s="50">
        <v>-950872</v>
      </c>
      <c r="M128" s="50">
        <f t="shared" si="10"/>
        <v>902746</v>
      </c>
      <c r="N128" s="50">
        <f t="shared" si="11"/>
        <v>6139022</v>
      </c>
      <c r="O128" s="50"/>
      <c r="P128" s="50"/>
      <c r="Q128" s="50"/>
      <c r="R128" s="50"/>
      <c r="S128" s="50"/>
      <c r="T128" s="50"/>
      <c r="U128" s="50"/>
      <c r="V128" s="50"/>
      <c r="W128" s="50"/>
      <c r="X128" s="51"/>
    </row>
    <row r="129" spans="1:24">
      <c r="A129" s="47">
        <v>40504</v>
      </c>
      <c r="B129" s="48">
        <v>171500</v>
      </c>
      <c r="C129" s="48">
        <v>46650</v>
      </c>
      <c r="D129" s="32">
        <f t="shared" si="6"/>
        <v>10178.041543026706</v>
      </c>
      <c r="E129" s="32">
        <f t="shared" si="7"/>
        <v>9520.4081632653051</v>
      </c>
      <c r="F129" s="23">
        <f t="shared" si="8"/>
        <v>0</v>
      </c>
      <c r="G129" s="23">
        <f t="shared" si="9"/>
        <v>-5.3447481588815293E-3</v>
      </c>
      <c r="H129" s="23"/>
      <c r="I129" s="23"/>
      <c r="K129" s="49">
        <v>40374</v>
      </c>
      <c r="L129" s="50">
        <v>-467173</v>
      </c>
      <c r="M129" s="50">
        <f t="shared" si="10"/>
        <v>483699</v>
      </c>
      <c r="N129" s="50">
        <f t="shared" si="11"/>
        <v>6622721</v>
      </c>
      <c r="O129" s="50"/>
      <c r="P129" s="50"/>
      <c r="Q129" s="50"/>
      <c r="R129" s="50"/>
      <c r="S129" s="50"/>
      <c r="T129" s="50"/>
      <c r="U129" s="50"/>
      <c r="V129" s="50"/>
      <c r="W129" s="50"/>
      <c r="X129" s="51"/>
    </row>
    <row r="130" spans="1:24">
      <c r="A130" s="45">
        <v>40505</v>
      </c>
      <c r="B130" s="46">
        <v>171500</v>
      </c>
      <c r="C130" s="46">
        <v>46550</v>
      </c>
      <c r="D130" s="32">
        <f t="shared" si="6"/>
        <v>10178.041543026706</v>
      </c>
      <c r="E130" s="32">
        <f t="shared" si="7"/>
        <v>9500</v>
      </c>
      <c r="F130" s="23">
        <f t="shared" si="8"/>
        <v>0</v>
      </c>
      <c r="G130" s="23">
        <f t="shared" si="9"/>
        <v>-2.1459235702767643E-3</v>
      </c>
      <c r="H130" s="23"/>
      <c r="I130" s="23"/>
      <c r="K130" s="49">
        <v>40375</v>
      </c>
      <c r="L130" s="50">
        <v>-165866</v>
      </c>
      <c r="M130" s="50">
        <f t="shared" si="10"/>
        <v>301307</v>
      </c>
      <c r="N130" s="50">
        <f t="shared" si="11"/>
        <v>6924028</v>
      </c>
      <c r="O130" s="50"/>
      <c r="P130" s="50"/>
      <c r="Q130" s="50"/>
      <c r="R130" s="50"/>
      <c r="S130" s="50"/>
      <c r="T130" s="50"/>
      <c r="U130" s="50"/>
      <c r="V130" s="50"/>
      <c r="W130" s="50"/>
      <c r="X130" s="51"/>
    </row>
    <row r="131" spans="1:24">
      <c r="A131" s="45">
        <v>40506</v>
      </c>
      <c r="B131" s="46">
        <v>171000</v>
      </c>
      <c r="C131" s="46">
        <v>45900</v>
      </c>
      <c r="D131" s="32">
        <f t="shared" si="6"/>
        <v>10148.367952522254</v>
      </c>
      <c r="E131" s="32">
        <f t="shared" si="7"/>
        <v>9367.3469387755104</v>
      </c>
      <c r="F131" s="23">
        <f t="shared" si="8"/>
        <v>-2.9197101033346939E-3</v>
      </c>
      <c r="G131" s="23">
        <f t="shared" si="9"/>
        <v>-1.4061886656575595E-2</v>
      </c>
      <c r="H131" s="23"/>
      <c r="I131" s="23"/>
      <c r="K131" s="49">
        <v>40378</v>
      </c>
      <c r="L131" s="50">
        <v>-222548</v>
      </c>
      <c r="M131" s="50">
        <f t="shared" si="10"/>
        <v>-56682</v>
      </c>
      <c r="N131" s="50">
        <f t="shared" si="11"/>
        <v>6867346</v>
      </c>
      <c r="O131" s="50"/>
      <c r="P131" s="50"/>
      <c r="Q131" s="50"/>
      <c r="R131" s="50"/>
      <c r="S131" s="50"/>
      <c r="T131" s="50"/>
      <c r="U131" s="50"/>
      <c r="V131" s="50"/>
      <c r="W131" s="50"/>
      <c r="X131" s="51"/>
    </row>
    <row r="132" spans="1:24">
      <c r="A132" s="45">
        <v>40507</v>
      </c>
      <c r="B132" s="46">
        <v>171500</v>
      </c>
      <c r="C132" s="46">
        <v>45850</v>
      </c>
      <c r="D132" s="32">
        <f t="shared" si="6"/>
        <v>10178.041543026706</v>
      </c>
      <c r="E132" s="32">
        <f t="shared" si="7"/>
        <v>9357.1428571428569</v>
      </c>
      <c r="F132" s="23">
        <f t="shared" si="8"/>
        <v>2.9197101033346939E-3</v>
      </c>
      <c r="G132" s="23">
        <f t="shared" si="9"/>
        <v>-1.0899183640269428E-3</v>
      </c>
      <c r="H132" s="23"/>
      <c r="I132" s="23"/>
      <c r="K132" s="49">
        <v>40379</v>
      </c>
      <c r="L132" s="50">
        <v>-241534</v>
      </c>
      <c r="M132" s="50">
        <f t="shared" si="10"/>
        <v>-18986</v>
      </c>
      <c r="N132" s="50">
        <f t="shared" si="11"/>
        <v>6848360</v>
      </c>
      <c r="O132" s="50"/>
      <c r="P132" s="50"/>
      <c r="Q132" s="50"/>
      <c r="R132" s="50"/>
      <c r="S132" s="50"/>
      <c r="T132" s="50"/>
      <c r="U132" s="50"/>
      <c r="V132" s="50"/>
      <c r="W132" s="50"/>
      <c r="X132" s="51"/>
    </row>
    <row r="133" spans="1:24">
      <c r="A133" s="45">
        <v>40508</v>
      </c>
      <c r="B133" s="46">
        <v>171500</v>
      </c>
      <c r="C133" s="46">
        <v>45600</v>
      </c>
      <c r="D133" s="32">
        <f t="shared" si="6"/>
        <v>10178.041543026706</v>
      </c>
      <c r="E133" s="32">
        <f t="shared" si="7"/>
        <v>9306.1224489795914</v>
      </c>
      <c r="F133" s="23">
        <f t="shared" si="8"/>
        <v>0</v>
      </c>
      <c r="G133" s="23">
        <f t="shared" si="9"/>
        <v>-5.4674821821318886E-3</v>
      </c>
      <c r="H133" s="23"/>
      <c r="I133" s="23"/>
      <c r="K133" s="49">
        <v>40380</v>
      </c>
      <c r="L133" s="50">
        <v>5641</v>
      </c>
      <c r="M133" s="50">
        <f t="shared" si="10"/>
        <v>247175</v>
      </c>
      <c r="N133" s="50">
        <f t="shared" si="11"/>
        <v>7095535</v>
      </c>
      <c r="O133" s="50"/>
      <c r="P133" s="50"/>
      <c r="Q133" s="50"/>
      <c r="R133" s="50"/>
      <c r="S133" s="50"/>
      <c r="T133" s="50"/>
      <c r="U133" s="50"/>
      <c r="V133" s="50"/>
      <c r="W133" s="50"/>
      <c r="X133" s="51"/>
    </row>
    <row r="134" spans="1:24">
      <c r="A134" s="47">
        <v>40511</v>
      </c>
      <c r="B134" s="48">
        <v>172000</v>
      </c>
      <c r="C134" s="48">
        <v>46000</v>
      </c>
      <c r="D134" s="32">
        <f t="shared" si="6"/>
        <v>10207.715133531157</v>
      </c>
      <c r="E134" s="32">
        <f t="shared" si="7"/>
        <v>9387.7551020408173</v>
      </c>
      <c r="F134" s="23">
        <f t="shared" si="8"/>
        <v>2.911210207459547E-3</v>
      </c>
      <c r="G134" s="23">
        <f t="shared" si="9"/>
        <v>8.7336799687545152E-3</v>
      </c>
      <c r="H134" s="23"/>
      <c r="I134" s="23"/>
      <c r="K134" s="49">
        <v>40381</v>
      </c>
      <c r="L134" s="50">
        <v>8806</v>
      </c>
      <c r="M134" s="50">
        <f t="shared" si="10"/>
        <v>3165</v>
      </c>
      <c r="N134" s="50">
        <f t="shared" si="11"/>
        <v>7098700</v>
      </c>
      <c r="O134" s="50"/>
      <c r="P134" s="50"/>
      <c r="Q134" s="50"/>
      <c r="R134" s="50"/>
      <c r="S134" s="50"/>
      <c r="T134" s="50"/>
      <c r="U134" s="50"/>
      <c r="V134" s="50"/>
      <c r="W134" s="50"/>
      <c r="X134" s="51"/>
    </row>
    <row r="135" spans="1:24">
      <c r="A135" s="45">
        <v>40512</v>
      </c>
      <c r="B135" s="46">
        <v>171000</v>
      </c>
      <c r="C135" s="46">
        <v>46500</v>
      </c>
      <c r="D135" s="32">
        <f t="shared" si="6"/>
        <v>10148.367952522254</v>
      </c>
      <c r="E135" s="32">
        <f t="shared" si="7"/>
        <v>9489.7959183673483</v>
      </c>
      <c r="F135" s="23">
        <f t="shared" si="8"/>
        <v>-5.8309203107942409E-3</v>
      </c>
      <c r="G135" s="23">
        <f t="shared" si="9"/>
        <v>1.0810916104215806E-2</v>
      </c>
      <c r="H135" s="23"/>
      <c r="I135" s="23"/>
      <c r="K135" s="49">
        <v>40382</v>
      </c>
      <c r="L135" s="50">
        <v>233725</v>
      </c>
      <c r="M135" s="50">
        <f t="shared" si="10"/>
        <v>224919</v>
      </c>
      <c r="N135" s="50">
        <f t="shared" si="11"/>
        <v>7323619</v>
      </c>
      <c r="O135" s="50"/>
      <c r="P135" s="50"/>
      <c r="Q135" s="50"/>
      <c r="R135" s="50"/>
      <c r="S135" s="50"/>
      <c r="T135" s="50"/>
      <c r="U135" s="50"/>
      <c r="V135" s="50"/>
      <c r="W135" s="50"/>
      <c r="X135" s="51"/>
    </row>
    <row r="136" spans="1:24">
      <c r="A136" s="45">
        <v>40513</v>
      </c>
      <c r="B136" s="46">
        <v>171500</v>
      </c>
      <c r="C136" s="46">
        <v>46150</v>
      </c>
      <c r="D136" s="32">
        <f t="shared" si="6"/>
        <v>10178.041543026706</v>
      </c>
      <c r="E136" s="32">
        <f t="shared" si="7"/>
        <v>9418.3673469387759</v>
      </c>
      <c r="F136" s="23">
        <f t="shared" si="8"/>
        <v>2.9197101033346939E-3</v>
      </c>
      <c r="G136" s="23">
        <f t="shared" si="9"/>
        <v>-7.5553516444504254E-3</v>
      </c>
      <c r="H136" s="23"/>
      <c r="I136" s="23"/>
      <c r="K136" s="49">
        <v>40385</v>
      </c>
      <c r="L136" s="50">
        <v>387999</v>
      </c>
      <c r="M136" s="50">
        <f t="shared" si="10"/>
        <v>154274</v>
      </c>
      <c r="N136" s="50">
        <f t="shared" si="11"/>
        <v>7477893</v>
      </c>
      <c r="O136" s="50"/>
      <c r="P136" s="50"/>
      <c r="Q136" s="50"/>
      <c r="R136" s="50"/>
      <c r="S136" s="50"/>
      <c r="T136" s="50"/>
      <c r="U136" s="50"/>
      <c r="V136" s="50"/>
      <c r="W136" s="50"/>
      <c r="X136" s="51"/>
    </row>
    <row r="137" spans="1:24">
      <c r="A137" s="45">
        <v>40514</v>
      </c>
      <c r="B137" s="46">
        <v>172000</v>
      </c>
      <c r="C137" s="46">
        <v>45950</v>
      </c>
      <c r="D137" s="32">
        <f t="shared" si="6"/>
        <v>10207.715133531157</v>
      </c>
      <c r="E137" s="32">
        <f t="shared" si="7"/>
        <v>9377.5510204081638</v>
      </c>
      <c r="F137" s="23">
        <f t="shared" si="8"/>
        <v>2.911210207459547E-3</v>
      </c>
      <c r="G137" s="23">
        <f t="shared" si="9"/>
        <v>-4.3431121471648737E-3</v>
      </c>
      <c r="H137" s="23"/>
      <c r="I137" s="23"/>
      <c r="K137" s="49">
        <v>40386</v>
      </c>
      <c r="L137" s="50">
        <v>972388</v>
      </c>
      <c r="M137" s="50">
        <f t="shared" si="10"/>
        <v>584389</v>
      </c>
      <c r="N137" s="50">
        <f t="shared" si="11"/>
        <v>8062282</v>
      </c>
      <c r="O137" s="50"/>
      <c r="P137" s="50"/>
      <c r="Q137" s="50"/>
      <c r="R137" s="50"/>
      <c r="S137" s="50"/>
      <c r="T137" s="50"/>
      <c r="U137" s="50"/>
      <c r="V137" s="50"/>
      <c r="W137" s="50"/>
      <c r="X137" s="51"/>
    </row>
    <row r="138" spans="1:24">
      <c r="A138" s="45">
        <v>40515</v>
      </c>
      <c r="B138" s="46">
        <v>172000</v>
      </c>
      <c r="C138" s="46">
        <v>45650</v>
      </c>
      <c r="D138" s="32">
        <f t="shared" si="6"/>
        <v>10207.715133531157</v>
      </c>
      <c r="E138" s="32">
        <f t="shared" si="7"/>
        <v>9316.3265306122448</v>
      </c>
      <c r="F138" s="23">
        <f t="shared" si="8"/>
        <v>0</v>
      </c>
      <c r="G138" s="23">
        <f t="shared" si="9"/>
        <v>-6.5502417607188335E-3</v>
      </c>
      <c r="H138" s="23"/>
      <c r="I138" s="23"/>
      <c r="K138" s="49">
        <v>40387</v>
      </c>
      <c r="L138" s="50">
        <v>1105674</v>
      </c>
      <c r="M138" s="50">
        <f t="shared" si="10"/>
        <v>133286</v>
      </c>
      <c r="N138" s="50">
        <f t="shared" si="11"/>
        <v>8195568</v>
      </c>
      <c r="O138" s="50"/>
      <c r="P138" s="50"/>
      <c r="Q138" s="50"/>
      <c r="R138" s="50"/>
      <c r="S138" s="50"/>
      <c r="T138" s="50"/>
      <c r="U138" s="50"/>
      <c r="V138" s="50"/>
      <c r="W138" s="50"/>
      <c r="X138" s="51"/>
    </row>
    <row r="139" spans="1:24">
      <c r="A139" s="47">
        <v>40518</v>
      </c>
      <c r="B139" s="48">
        <v>172000</v>
      </c>
      <c r="C139" s="48">
        <v>45700</v>
      </c>
      <c r="D139" s="32">
        <f t="shared" si="6"/>
        <v>10207.715133531157</v>
      </c>
      <c r="E139" s="32">
        <f t="shared" si="7"/>
        <v>9326.5306122448983</v>
      </c>
      <c r="F139" s="23">
        <f t="shared" si="8"/>
        <v>0</v>
      </c>
      <c r="G139" s="23">
        <f t="shared" si="9"/>
        <v>1.0946908591815685E-3</v>
      </c>
      <c r="H139" s="23"/>
      <c r="I139" s="23"/>
      <c r="K139" s="49">
        <v>40388</v>
      </c>
      <c r="L139" s="50">
        <v>1265014</v>
      </c>
      <c r="M139" s="50">
        <f t="shared" si="10"/>
        <v>159340</v>
      </c>
      <c r="N139" s="50">
        <f t="shared" si="11"/>
        <v>8354908</v>
      </c>
      <c r="O139" s="50"/>
      <c r="P139" s="50"/>
      <c r="Q139" s="50"/>
      <c r="R139" s="50"/>
      <c r="S139" s="50"/>
      <c r="T139" s="50"/>
      <c r="U139" s="50"/>
      <c r="V139" s="50"/>
      <c r="W139" s="50"/>
      <c r="X139" s="51"/>
    </row>
    <row r="140" spans="1:24">
      <c r="A140" s="45">
        <v>40519</v>
      </c>
      <c r="B140" s="46">
        <v>176500</v>
      </c>
      <c r="C140" s="46">
        <v>45600</v>
      </c>
      <c r="D140" s="32">
        <f t="shared" si="6"/>
        <v>10474.777448071218</v>
      </c>
      <c r="E140" s="32">
        <f t="shared" si="7"/>
        <v>9306.1224489795914</v>
      </c>
      <c r="F140" s="23">
        <f t="shared" si="8"/>
        <v>2.5826399559898405E-2</v>
      </c>
      <c r="G140" s="23">
        <f t="shared" si="9"/>
        <v>-2.1905813798177576E-3</v>
      </c>
      <c r="H140" s="23"/>
      <c r="I140" s="23"/>
      <c r="K140" s="49">
        <v>40389</v>
      </c>
      <c r="L140" s="50">
        <v>1354324</v>
      </c>
      <c r="M140" s="50">
        <f t="shared" si="10"/>
        <v>89310</v>
      </c>
      <c r="N140" s="50">
        <f t="shared" si="11"/>
        <v>8444218</v>
      </c>
      <c r="O140" s="50"/>
      <c r="P140" s="50"/>
      <c r="Q140" s="50"/>
      <c r="R140" s="50"/>
      <c r="S140" s="50"/>
      <c r="T140" s="50"/>
      <c r="U140" s="50"/>
      <c r="V140" s="50"/>
      <c r="W140" s="50"/>
      <c r="X140" s="51"/>
    </row>
    <row r="141" spans="1:24">
      <c r="A141" s="45">
        <v>40520</v>
      </c>
      <c r="B141" s="46">
        <v>174000</v>
      </c>
      <c r="C141" s="46">
        <v>45700</v>
      </c>
      <c r="D141" s="32">
        <f t="shared" si="6"/>
        <v>10326.40949554896</v>
      </c>
      <c r="E141" s="32">
        <f t="shared" si="7"/>
        <v>9326.5306122448983</v>
      </c>
      <c r="F141" s="23">
        <f t="shared" si="8"/>
        <v>-1.4265577158823817E-2</v>
      </c>
      <c r="G141" s="23">
        <f t="shared" si="9"/>
        <v>2.1905813798177576E-3</v>
      </c>
      <c r="H141" s="23"/>
      <c r="I141" s="23"/>
      <c r="K141" s="49">
        <v>40392</v>
      </c>
      <c r="L141" s="50">
        <v>1420462</v>
      </c>
      <c r="M141" s="50">
        <f t="shared" si="10"/>
        <v>66138</v>
      </c>
      <c r="N141" s="50">
        <f t="shared" si="11"/>
        <v>8510356</v>
      </c>
      <c r="O141" s="50"/>
      <c r="P141" s="50"/>
      <c r="Q141" s="50"/>
      <c r="R141" s="50"/>
      <c r="S141" s="50"/>
      <c r="T141" s="50"/>
      <c r="U141" s="50"/>
      <c r="V141" s="50"/>
      <c r="W141" s="50"/>
      <c r="X141" s="51"/>
    </row>
    <row r="142" spans="1:24">
      <c r="A142" s="45">
        <v>40521</v>
      </c>
      <c r="B142" s="46">
        <v>175500</v>
      </c>
      <c r="C142" s="46">
        <v>46000</v>
      </c>
      <c r="D142" s="32">
        <f t="shared" si="6"/>
        <v>10415.430267062315</v>
      </c>
      <c r="E142" s="32">
        <f t="shared" si="7"/>
        <v>9387.7551020408173</v>
      </c>
      <c r="F142" s="23">
        <f t="shared" si="8"/>
        <v>8.5837436913926979E-3</v>
      </c>
      <c r="G142" s="23">
        <f t="shared" si="9"/>
        <v>6.5430985889367577E-3</v>
      </c>
      <c r="H142" s="23"/>
      <c r="I142" s="23"/>
      <c r="K142" s="49">
        <v>40393</v>
      </c>
      <c r="L142" s="50">
        <v>1724195</v>
      </c>
      <c r="M142" s="50">
        <f t="shared" si="10"/>
        <v>303733</v>
      </c>
      <c r="N142" s="50">
        <f t="shared" si="11"/>
        <v>8814089</v>
      </c>
      <c r="O142" s="50"/>
      <c r="P142" s="50"/>
      <c r="Q142" s="50"/>
      <c r="R142" s="50"/>
      <c r="S142" s="50"/>
      <c r="T142" s="50"/>
      <c r="U142" s="50"/>
      <c r="V142" s="50"/>
      <c r="W142" s="50"/>
      <c r="X142" s="51"/>
    </row>
    <row r="143" spans="1:24">
      <c r="A143" s="45">
        <v>40522</v>
      </c>
      <c r="B143" s="46">
        <v>174500</v>
      </c>
      <c r="C143" s="46">
        <v>46250</v>
      </c>
      <c r="D143" s="32">
        <f t="shared" si="6"/>
        <v>10356.083086053412</v>
      </c>
      <c r="E143" s="32">
        <f t="shared" si="7"/>
        <v>9438.775510204081</v>
      </c>
      <c r="F143" s="23">
        <f t="shared" si="8"/>
        <v>-5.7143012634401913E-3</v>
      </c>
      <c r="G143" s="23">
        <f t="shared" si="9"/>
        <v>5.4200674693376527E-3</v>
      </c>
      <c r="H143" s="23"/>
      <c r="I143" s="23"/>
      <c r="K143" s="49">
        <v>40394</v>
      </c>
      <c r="L143" s="50">
        <v>1928063</v>
      </c>
      <c r="M143" s="50">
        <f t="shared" si="10"/>
        <v>203868</v>
      </c>
      <c r="N143" s="50">
        <f t="shared" si="11"/>
        <v>9017957</v>
      </c>
      <c r="O143" s="50"/>
      <c r="P143" s="50"/>
      <c r="Q143" s="50"/>
      <c r="R143" s="50"/>
      <c r="S143" s="50"/>
      <c r="T143" s="50"/>
      <c r="U143" s="50"/>
      <c r="V143" s="50"/>
      <c r="W143" s="50"/>
      <c r="X143" s="51"/>
    </row>
    <row r="144" spans="1:24">
      <c r="A144" s="47">
        <v>40525</v>
      </c>
      <c r="B144" s="48">
        <v>174500</v>
      </c>
      <c r="C144" s="48">
        <v>47350</v>
      </c>
      <c r="D144" s="32">
        <f t="shared" ref="D144:D207" si="12">B144/$B$15*10000</f>
        <v>10356.083086053412</v>
      </c>
      <c r="E144" s="32">
        <f t="shared" ref="E144:E207" si="13">C144/$C$15*10000</f>
        <v>9663.2653061224501</v>
      </c>
      <c r="F144" s="23">
        <f t="shared" si="8"/>
        <v>0</v>
      </c>
      <c r="G144" s="23">
        <f t="shared" si="9"/>
        <v>2.3505355673654194E-2</v>
      </c>
      <c r="H144" s="23"/>
      <c r="I144" s="23"/>
      <c r="K144" s="49">
        <v>40395</v>
      </c>
      <c r="L144" s="50">
        <v>1762946</v>
      </c>
      <c r="M144" s="50">
        <f t="shared" si="10"/>
        <v>-165117</v>
      </c>
      <c r="N144" s="50">
        <f t="shared" si="11"/>
        <v>8852840</v>
      </c>
      <c r="O144" s="50"/>
      <c r="P144" s="50"/>
      <c r="Q144" s="50"/>
      <c r="R144" s="50"/>
      <c r="S144" s="50"/>
      <c r="T144" s="50"/>
      <c r="U144" s="50"/>
      <c r="V144" s="50"/>
      <c r="W144" s="50"/>
      <c r="X144" s="51"/>
    </row>
    <row r="145" spans="1:24">
      <c r="A145" s="45">
        <v>40526</v>
      </c>
      <c r="B145" s="46">
        <v>175500</v>
      </c>
      <c r="C145" s="46">
        <v>47400</v>
      </c>
      <c r="D145" s="32">
        <f t="shared" si="12"/>
        <v>10415.430267062315</v>
      </c>
      <c r="E145" s="32">
        <f t="shared" si="13"/>
        <v>9673.4693877551017</v>
      </c>
      <c r="F145" s="23">
        <f t="shared" ref="F145:F208" si="14">LN(D145)-LN(D144)</f>
        <v>5.7143012634401913E-3</v>
      </c>
      <c r="G145" s="23">
        <f t="shared" ref="G145:G208" si="15">LN(E145)-LN(E144)</f>
        <v>1.0554090689431916E-3</v>
      </c>
      <c r="H145" s="23"/>
      <c r="I145" s="23"/>
      <c r="K145" s="49">
        <v>40396</v>
      </c>
      <c r="L145" s="50">
        <v>1717613</v>
      </c>
      <c r="M145" s="50">
        <f t="shared" si="10"/>
        <v>-45333</v>
      </c>
      <c r="N145" s="50">
        <f t="shared" si="11"/>
        <v>8807507</v>
      </c>
      <c r="O145" s="50"/>
      <c r="P145" s="50"/>
      <c r="Q145" s="50"/>
      <c r="R145" s="50"/>
      <c r="S145" s="50"/>
      <c r="T145" s="50"/>
      <c r="U145" s="50"/>
      <c r="V145" s="50"/>
      <c r="W145" s="50"/>
      <c r="X145" s="51"/>
    </row>
    <row r="146" spans="1:24">
      <c r="A146" s="45">
        <v>40527</v>
      </c>
      <c r="B146" s="46">
        <v>175500</v>
      </c>
      <c r="C146" s="46">
        <v>47700</v>
      </c>
      <c r="D146" s="32">
        <f t="shared" si="12"/>
        <v>10415.430267062315</v>
      </c>
      <c r="E146" s="32">
        <f t="shared" si="13"/>
        <v>9734.6938775510207</v>
      </c>
      <c r="F146" s="23">
        <f t="shared" si="14"/>
        <v>0</v>
      </c>
      <c r="G146" s="23">
        <f t="shared" si="15"/>
        <v>6.3091691932655181E-3</v>
      </c>
      <c r="H146" s="23"/>
      <c r="I146" s="23"/>
      <c r="K146" s="49">
        <v>40399</v>
      </c>
      <c r="L146" s="50">
        <v>1780179</v>
      </c>
      <c r="M146" s="50">
        <f t="shared" si="10"/>
        <v>62566</v>
      </c>
      <c r="N146" s="50">
        <f t="shared" si="11"/>
        <v>8870073</v>
      </c>
      <c r="O146" s="50"/>
      <c r="P146" s="50"/>
      <c r="Q146" s="50"/>
      <c r="R146" s="50"/>
      <c r="S146" s="50"/>
      <c r="T146" s="50"/>
      <c r="U146" s="50"/>
      <c r="V146" s="50"/>
      <c r="W146" s="50"/>
      <c r="X146" s="51"/>
    </row>
    <row r="147" spans="1:24">
      <c r="A147" s="45">
        <v>40528</v>
      </c>
      <c r="B147" s="46">
        <v>176500</v>
      </c>
      <c r="C147" s="46">
        <v>48300</v>
      </c>
      <c r="D147" s="32">
        <f t="shared" si="12"/>
        <v>10474.777448071218</v>
      </c>
      <c r="E147" s="32">
        <f t="shared" si="13"/>
        <v>9857.1428571428569</v>
      </c>
      <c r="F147" s="23">
        <f t="shared" si="14"/>
        <v>5.6818334674311188E-3</v>
      </c>
      <c r="G147" s="23">
        <f t="shared" si="15"/>
        <v>1.2500162764231604E-2</v>
      </c>
      <c r="H147" s="23"/>
      <c r="I147" s="23"/>
      <c r="K147" s="49">
        <v>40400</v>
      </c>
      <c r="L147" s="50">
        <v>1833280</v>
      </c>
      <c r="M147" s="50">
        <f t="shared" si="10"/>
        <v>53101</v>
      </c>
      <c r="N147" s="50">
        <f t="shared" si="11"/>
        <v>8923174</v>
      </c>
      <c r="O147" s="50"/>
      <c r="P147" s="50"/>
      <c r="Q147" s="50"/>
      <c r="R147" s="50"/>
      <c r="S147" s="50"/>
      <c r="T147" s="50"/>
      <c r="U147" s="50"/>
      <c r="V147" s="50"/>
      <c r="W147" s="50"/>
      <c r="X147" s="51"/>
    </row>
    <row r="148" spans="1:24">
      <c r="A148" s="45">
        <v>40529</v>
      </c>
      <c r="B148" s="46">
        <v>176500</v>
      </c>
      <c r="C148" s="46">
        <v>48200</v>
      </c>
      <c r="D148" s="32">
        <f t="shared" si="12"/>
        <v>10474.777448071218</v>
      </c>
      <c r="E148" s="32">
        <f t="shared" si="13"/>
        <v>9836.7346938775518</v>
      </c>
      <c r="F148" s="23">
        <f t="shared" si="14"/>
        <v>0</v>
      </c>
      <c r="G148" s="23">
        <f t="shared" si="15"/>
        <v>-2.072539601973844E-3</v>
      </c>
      <c r="H148" s="23"/>
      <c r="I148" s="23"/>
      <c r="K148" s="49">
        <v>40401</v>
      </c>
      <c r="L148" s="50">
        <v>1824208</v>
      </c>
      <c r="M148" s="50">
        <f t="shared" si="10"/>
        <v>-9072</v>
      </c>
      <c r="N148" s="50">
        <f t="shared" si="11"/>
        <v>8914102</v>
      </c>
      <c r="O148" s="50"/>
      <c r="P148" s="50"/>
      <c r="Q148" s="50"/>
      <c r="R148" s="50"/>
      <c r="S148" s="50"/>
      <c r="T148" s="50"/>
      <c r="U148" s="50"/>
      <c r="V148" s="50"/>
      <c r="W148" s="50"/>
      <c r="X148" s="51"/>
    </row>
    <row r="149" spans="1:24">
      <c r="A149" s="47">
        <v>40532</v>
      </c>
      <c r="B149" s="48">
        <v>176000</v>
      </c>
      <c r="C149" s="48">
        <v>47750</v>
      </c>
      <c r="D149" s="32">
        <f t="shared" si="12"/>
        <v>10445.103857566766</v>
      </c>
      <c r="E149" s="32">
        <f t="shared" si="13"/>
        <v>9744.8979591836742</v>
      </c>
      <c r="F149" s="23">
        <f t="shared" si="14"/>
        <v>-2.8368813352006583E-3</v>
      </c>
      <c r="G149" s="23">
        <f t="shared" si="15"/>
        <v>-9.3799541298142941E-3</v>
      </c>
      <c r="H149" s="23"/>
      <c r="I149" s="23"/>
      <c r="K149" s="49">
        <v>40402</v>
      </c>
      <c r="L149" s="50">
        <v>1284505</v>
      </c>
      <c r="M149" s="50">
        <f t="shared" si="10"/>
        <v>-539703</v>
      </c>
      <c r="N149" s="50">
        <f t="shared" si="11"/>
        <v>8374399</v>
      </c>
      <c r="O149" s="50"/>
      <c r="P149" s="50"/>
      <c r="Q149" s="50"/>
      <c r="R149" s="50"/>
      <c r="S149" s="50"/>
      <c r="T149" s="50"/>
      <c r="U149" s="50"/>
      <c r="V149" s="50"/>
      <c r="W149" s="50"/>
      <c r="X149" s="51"/>
    </row>
    <row r="150" spans="1:24">
      <c r="A150" s="45">
        <v>40533</v>
      </c>
      <c r="B150" s="46">
        <v>177000</v>
      </c>
      <c r="C150" s="46">
        <v>48000</v>
      </c>
      <c r="D150" s="32">
        <f t="shared" si="12"/>
        <v>10504.451038575668</v>
      </c>
      <c r="E150" s="32">
        <f t="shared" si="13"/>
        <v>9795.9183673469379</v>
      </c>
      <c r="F150" s="23">
        <f t="shared" si="14"/>
        <v>5.6657375356774509E-3</v>
      </c>
      <c r="G150" s="23">
        <f t="shared" si="15"/>
        <v>5.2219439811516111E-3</v>
      </c>
      <c r="H150" s="23"/>
      <c r="I150" s="23"/>
      <c r="K150" s="49">
        <v>40403</v>
      </c>
      <c r="L150" s="50">
        <v>1125061</v>
      </c>
      <c r="M150" s="50">
        <f t="shared" si="10"/>
        <v>-159444</v>
      </c>
      <c r="N150" s="50">
        <f t="shared" si="11"/>
        <v>8214955</v>
      </c>
      <c r="O150" s="50"/>
      <c r="P150" s="50"/>
      <c r="Q150" s="50"/>
      <c r="R150" s="50"/>
      <c r="S150" s="50"/>
      <c r="T150" s="50"/>
      <c r="U150" s="50"/>
      <c r="V150" s="50"/>
      <c r="W150" s="50"/>
      <c r="X150" s="51"/>
    </row>
    <row r="151" spans="1:24">
      <c r="A151" s="45">
        <v>40534</v>
      </c>
      <c r="B151" s="46">
        <v>177500</v>
      </c>
      <c r="C151" s="46">
        <v>47950</v>
      </c>
      <c r="D151" s="32">
        <f t="shared" si="12"/>
        <v>10534.124629080119</v>
      </c>
      <c r="E151" s="32">
        <f t="shared" si="13"/>
        <v>9785.7142857142862</v>
      </c>
      <c r="F151" s="23">
        <f t="shared" si="14"/>
        <v>2.8208763416408544E-3</v>
      </c>
      <c r="G151" s="23">
        <f t="shared" si="15"/>
        <v>-1.0422095784434759E-3</v>
      </c>
      <c r="H151" s="23"/>
      <c r="I151" s="23"/>
      <c r="K151" s="49">
        <v>40406</v>
      </c>
      <c r="L151" s="50">
        <v>766088</v>
      </c>
      <c r="M151" s="50">
        <f t="shared" si="10"/>
        <v>-358973</v>
      </c>
      <c r="N151" s="50">
        <f t="shared" si="11"/>
        <v>7855982</v>
      </c>
      <c r="O151" s="50"/>
      <c r="P151" s="50"/>
      <c r="Q151" s="50"/>
      <c r="R151" s="50"/>
      <c r="S151" s="50"/>
      <c r="T151" s="50"/>
      <c r="U151" s="50"/>
      <c r="V151" s="50"/>
      <c r="W151" s="50"/>
      <c r="X151" s="51"/>
    </row>
    <row r="152" spans="1:24">
      <c r="A152" s="45">
        <v>40535</v>
      </c>
      <c r="B152" s="46">
        <v>178500</v>
      </c>
      <c r="C152" s="46">
        <v>47850</v>
      </c>
      <c r="D152" s="32">
        <f t="shared" si="12"/>
        <v>10593.47181008902</v>
      </c>
      <c r="E152" s="32">
        <f t="shared" si="13"/>
        <v>9765.3061224489793</v>
      </c>
      <c r="F152" s="23">
        <f t="shared" si="14"/>
        <v>5.6179923042236624E-3</v>
      </c>
      <c r="G152" s="23">
        <f t="shared" si="15"/>
        <v>-2.0876834304850433E-3</v>
      </c>
      <c r="H152" s="23"/>
      <c r="I152" s="23"/>
      <c r="K152" s="49">
        <v>40407</v>
      </c>
      <c r="L152" s="50">
        <v>628581</v>
      </c>
      <c r="M152" s="50">
        <f t="shared" si="10"/>
        <v>-137507</v>
      </c>
      <c r="N152" s="50">
        <f t="shared" si="11"/>
        <v>7718475</v>
      </c>
      <c r="O152" s="50"/>
      <c r="P152" s="50"/>
      <c r="Q152" s="50"/>
      <c r="R152" s="50"/>
      <c r="S152" s="50"/>
      <c r="T152" s="50"/>
      <c r="U152" s="50"/>
      <c r="V152" s="50"/>
      <c r="W152" s="50"/>
      <c r="X152" s="51"/>
    </row>
    <row r="153" spans="1:24">
      <c r="A153" s="45">
        <v>40536</v>
      </c>
      <c r="B153" s="46">
        <v>179000</v>
      </c>
      <c r="C153" s="46">
        <v>48700</v>
      </c>
      <c r="D153" s="32">
        <f t="shared" si="12"/>
        <v>10623.145400593472</v>
      </c>
      <c r="E153" s="32">
        <f t="shared" si="13"/>
        <v>9938.7755102040828</v>
      </c>
      <c r="F153" s="23">
        <f t="shared" si="14"/>
        <v>2.7972046210607004E-3</v>
      </c>
      <c r="G153" s="23">
        <f t="shared" si="15"/>
        <v>1.7607912189580688E-2</v>
      </c>
      <c r="H153" s="23"/>
      <c r="I153" s="23"/>
      <c r="K153" s="49">
        <v>40408</v>
      </c>
      <c r="L153" s="50">
        <v>772555</v>
      </c>
      <c r="M153" s="50">
        <f t="shared" si="10"/>
        <v>143974</v>
      </c>
      <c r="N153" s="50">
        <f t="shared" si="11"/>
        <v>7862449</v>
      </c>
      <c r="O153" s="50"/>
      <c r="P153" s="50"/>
      <c r="Q153" s="50"/>
      <c r="R153" s="50"/>
      <c r="S153" s="50"/>
      <c r="T153" s="50"/>
      <c r="U153" s="50"/>
      <c r="V153" s="50"/>
      <c r="W153" s="50"/>
      <c r="X153" s="51"/>
    </row>
    <row r="154" spans="1:24">
      <c r="A154" s="47">
        <v>40539</v>
      </c>
      <c r="B154" s="48">
        <v>180000</v>
      </c>
      <c r="C154" s="48">
        <v>48950</v>
      </c>
      <c r="D154" s="32">
        <f t="shared" si="12"/>
        <v>10682.492581602373</v>
      </c>
      <c r="E154" s="32">
        <f t="shared" si="13"/>
        <v>9989.7959183673465</v>
      </c>
      <c r="F154" s="23">
        <f t="shared" si="14"/>
        <v>5.5710450494554919E-3</v>
      </c>
      <c r="G154" s="23">
        <f t="shared" si="15"/>
        <v>5.1203388879752509E-3</v>
      </c>
      <c r="H154" s="23"/>
      <c r="I154" s="23"/>
      <c r="K154" s="49">
        <v>40409</v>
      </c>
      <c r="L154" s="50">
        <v>925812</v>
      </c>
      <c r="M154" s="50">
        <f t="shared" si="10"/>
        <v>153257</v>
      </c>
      <c r="N154" s="50">
        <f t="shared" si="11"/>
        <v>8015706</v>
      </c>
      <c r="O154" s="50"/>
      <c r="P154" s="50"/>
      <c r="Q154" s="50"/>
      <c r="R154" s="50"/>
      <c r="S154" s="50"/>
      <c r="T154" s="50"/>
      <c r="U154" s="50"/>
      <c r="V154" s="50"/>
      <c r="W154" s="50"/>
      <c r="X154" s="51"/>
    </row>
    <row r="155" spans="1:24">
      <c r="A155" s="45">
        <v>40540</v>
      </c>
      <c r="B155" s="46">
        <v>180500</v>
      </c>
      <c r="C155" s="46">
        <v>49200</v>
      </c>
      <c r="D155" s="32">
        <f t="shared" si="12"/>
        <v>10712.166172106825</v>
      </c>
      <c r="E155" s="32">
        <f t="shared" si="13"/>
        <v>10040.816326530612</v>
      </c>
      <c r="F155" s="23">
        <f t="shared" si="14"/>
        <v>2.7739268827264851E-3</v>
      </c>
      <c r="G155" s="23">
        <f t="shared" si="15"/>
        <v>5.0942545217438351E-3</v>
      </c>
      <c r="H155" s="23"/>
      <c r="I155" s="23"/>
      <c r="K155" s="49">
        <v>40410</v>
      </c>
      <c r="L155" s="50">
        <v>1102837</v>
      </c>
      <c r="M155" s="50">
        <f t="shared" si="10"/>
        <v>177025</v>
      </c>
      <c r="N155" s="50">
        <f t="shared" si="11"/>
        <v>8192731</v>
      </c>
      <c r="O155" s="50"/>
      <c r="P155" s="50"/>
      <c r="Q155" s="50"/>
      <c r="R155" s="50"/>
      <c r="S155" s="50"/>
      <c r="T155" s="50"/>
      <c r="U155" s="50"/>
      <c r="V155" s="50"/>
      <c r="W155" s="50"/>
      <c r="X155" s="51"/>
    </row>
    <row r="156" spans="1:24">
      <c r="A156" s="45">
        <v>40541</v>
      </c>
      <c r="B156" s="46">
        <v>172500</v>
      </c>
      <c r="C156" s="46">
        <v>46750</v>
      </c>
      <c r="D156" s="32">
        <f t="shared" si="12"/>
        <v>10237.388724035607</v>
      </c>
      <c r="E156" s="32">
        <f t="shared" si="13"/>
        <v>9540.8163265306121</v>
      </c>
      <c r="F156" s="23">
        <f t="shared" si="14"/>
        <v>-4.5333541301522118E-2</v>
      </c>
      <c r="G156" s="23">
        <f t="shared" si="15"/>
        <v>-5.1079367763566808E-2</v>
      </c>
      <c r="H156" s="23"/>
      <c r="I156" s="23"/>
      <c r="K156" s="49">
        <v>40413</v>
      </c>
      <c r="L156" s="50">
        <v>1140804</v>
      </c>
      <c r="M156" s="50">
        <f t="shared" ref="M156:M219" si="16">L156-L155</f>
        <v>37967</v>
      </c>
      <c r="N156" s="50">
        <f t="shared" ref="N156:N219" si="17">N155+M156</f>
        <v>8230698</v>
      </c>
      <c r="O156" s="50"/>
      <c r="P156" s="50"/>
      <c r="Q156" s="50"/>
      <c r="R156" s="50"/>
      <c r="S156" s="50"/>
      <c r="T156" s="50"/>
      <c r="U156" s="50"/>
      <c r="V156" s="50"/>
      <c r="W156" s="50"/>
      <c r="X156" s="51"/>
    </row>
    <row r="157" spans="1:24">
      <c r="A157" s="45">
        <v>40542</v>
      </c>
      <c r="B157" s="46">
        <v>173500</v>
      </c>
      <c r="C157" s="46">
        <v>46250</v>
      </c>
      <c r="D157" s="32">
        <f t="shared" si="12"/>
        <v>10296.73590504451</v>
      </c>
      <c r="E157" s="32">
        <f t="shared" si="13"/>
        <v>9438.775510204081</v>
      </c>
      <c r="F157" s="23">
        <f t="shared" si="14"/>
        <v>5.7803629154999925E-3</v>
      </c>
      <c r="G157" s="23">
        <f t="shared" si="15"/>
        <v>-1.0752791776262427E-2</v>
      </c>
      <c r="H157" s="23"/>
      <c r="I157" s="23"/>
      <c r="K157" s="49">
        <v>40414</v>
      </c>
      <c r="L157" s="50">
        <v>1233962</v>
      </c>
      <c r="M157" s="50">
        <f t="shared" si="16"/>
        <v>93158</v>
      </c>
      <c r="N157" s="50">
        <f t="shared" si="17"/>
        <v>8323856</v>
      </c>
      <c r="O157" s="50"/>
      <c r="P157" s="50"/>
      <c r="Q157" s="50"/>
      <c r="R157" s="50"/>
      <c r="S157" s="50"/>
      <c r="T157" s="50"/>
      <c r="U157" s="50"/>
      <c r="V157" s="50"/>
      <c r="W157" s="50"/>
      <c r="X157" s="51"/>
    </row>
    <row r="158" spans="1:24">
      <c r="A158" s="45">
        <v>40546</v>
      </c>
      <c r="B158" s="46">
        <v>172500</v>
      </c>
      <c r="C158" s="46">
        <v>45500</v>
      </c>
      <c r="D158" s="32">
        <f t="shared" si="12"/>
        <v>10237.388724035607</v>
      </c>
      <c r="E158" s="32">
        <f t="shared" si="13"/>
        <v>9285.7142857142862</v>
      </c>
      <c r="F158" s="23">
        <f t="shared" si="14"/>
        <v>-5.7803629154999925E-3</v>
      </c>
      <c r="G158" s="23">
        <f t="shared" si="15"/>
        <v>-1.6349138001528374E-2</v>
      </c>
      <c r="H158" s="23"/>
      <c r="I158" s="23"/>
      <c r="K158" s="49">
        <v>40415</v>
      </c>
      <c r="L158" s="50">
        <v>1031769</v>
      </c>
      <c r="M158" s="50">
        <f t="shared" si="16"/>
        <v>-202193</v>
      </c>
      <c r="N158" s="50">
        <f t="shared" si="17"/>
        <v>8121663</v>
      </c>
      <c r="O158" s="50"/>
      <c r="P158" s="50"/>
      <c r="Q158" s="50"/>
      <c r="R158" s="50"/>
      <c r="S158" s="50"/>
      <c r="T158" s="50"/>
      <c r="U158" s="50"/>
      <c r="V158" s="50"/>
      <c r="W158" s="50"/>
      <c r="X158" s="51"/>
    </row>
    <row r="159" spans="1:24">
      <c r="A159" s="47">
        <v>40547</v>
      </c>
      <c r="B159" s="48">
        <v>172500</v>
      </c>
      <c r="C159" s="48">
        <v>45050</v>
      </c>
      <c r="D159" s="32">
        <f t="shared" si="12"/>
        <v>10237.388724035607</v>
      </c>
      <c r="E159" s="32">
        <f t="shared" si="13"/>
        <v>9193.8775510204086</v>
      </c>
      <c r="F159" s="23">
        <f t="shared" si="14"/>
        <v>0</v>
      </c>
      <c r="G159" s="23">
        <f t="shared" si="15"/>
        <v>-9.9393419025570751E-3</v>
      </c>
      <c r="H159" s="23"/>
      <c r="I159" s="23"/>
      <c r="K159" s="49">
        <v>40416</v>
      </c>
      <c r="L159" s="50">
        <v>938149</v>
      </c>
      <c r="M159" s="50">
        <f t="shared" si="16"/>
        <v>-93620</v>
      </c>
      <c r="N159" s="50">
        <f t="shared" si="17"/>
        <v>8028043</v>
      </c>
      <c r="O159" s="50"/>
      <c r="P159" s="50"/>
      <c r="Q159" s="50"/>
      <c r="R159" s="50"/>
      <c r="S159" s="50"/>
      <c r="T159" s="50"/>
      <c r="U159" s="50"/>
      <c r="V159" s="50"/>
      <c r="W159" s="50"/>
      <c r="X159" s="51"/>
    </row>
    <row r="160" spans="1:24">
      <c r="A160" s="45">
        <v>40548</v>
      </c>
      <c r="B160" s="46">
        <v>172500</v>
      </c>
      <c r="C160" s="46">
        <v>44800</v>
      </c>
      <c r="D160" s="32">
        <f t="shared" si="12"/>
        <v>10237.388724035607</v>
      </c>
      <c r="E160" s="32">
        <f t="shared" si="13"/>
        <v>9142.8571428571431</v>
      </c>
      <c r="F160" s="23">
        <f t="shared" si="14"/>
        <v>0</v>
      </c>
      <c r="G160" s="23">
        <f t="shared" si="15"/>
        <v>-5.564844633408228E-3</v>
      </c>
      <c r="H160" s="23"/>
      <c r="I160" s="23"/>
      <c r="K160" s="49">
        <v>40417</v>
      </c>
      <c r="L160" s="50">
        <v>803982</v>
      </c>
      <c r="M160" s="50">
        <f t="shared" si="16"/>
        <v>-134167</v>
      </c>
      <c r="N160" s="50">
        <f t="shared" si="17"/>
        <v>7893876</v>
      </c>
      <c r="O160" s="50"/>
      <c r="P160" s="50"/>
      <c r="Q160" s="50"/>
      <c r="R160" s="50"/>
      <c r="S160" s="50"/>
      <c r="T160" s="50"/>
      <c r="U160" s="50"/>
      <c r="V160" s="50"/>
      <c r="W160" s="50"/>
      <c r="X160" s="51"/>
    </row>
    <row r="161" spans="1:24">
      <c r="A161" s="45">
        <v>40549</v>
      </c>
      <c r="B161" s="46">
        <v>172000</v>
      </c>
      <c r="C161" s="46">
        <v>44850</v>
      </c>
      <c r="D161" s="32">
        <f t="shared" si="12"/>
        <v>10207.715133531157</v>
      </c>
      <c r="E161" s="32">
        <f t="shared" si="13"/>
        <v>9153.0612244897966</v>
      </c>
      <c r="F161" s="23">
        <f t="shared" si="14"/>
        <v>-2.9027596579602744E-3</v>
      </c>
      <c r="G161" s="23">
        <f t="shared" si="15"/>
        <v>1.1154490838656272E-3</v>
      </c>
      <c r="H161" s="23"/>
      <c r="I161" s="23"/>
      <c r="K161" s="49">
        <v>40420</v>
      </c>
      <c r="L161" s="50">
        <v>837881</v>
      </c>
      <c r="M161" s="50">
        <f t="shared" si="16"/>
        <v>33899</v>
      </c>
      <c r="N161" s="50">
        <f t="shared" si="17"/>
        <v>7927775</v>
      </c>
      <c r="O161" s="50"/>
      <c r="P161" s="50"/>
      <c r="Q161" s="50"/>
      <c r="R161" s="50"/>
      <c r="S161" s="50"/>
      <c r="T161" s="50"/>
      <c r="U161" s="50"/>
      <c r="V161" s="50"/>
      <c r="W161" s="50"/>
      <c r="X161" s="51"/>
    </row>
    <row r="162" spans="1:24">
      <c r="A162" s="45">
        <v>40550</v>
      </c>
      <c r="B162" s="46">
        <v>171000</v>
      </c>
      <c r="C162" s="46">
        <v>44400</v>
      </c>
      <c r="D162" s="32">
        <f t="shared" si="12"/>
        <v>10148.367952522254</v>
      </c>
      <c r="E162" s="32">
        <f t="shared" si="13"/>
        <v>9061.224489795919</v>
      </c>
      <c r="F162" s="23">
        <f t="shared" si="14"/>
        <v>-5.8309203107942409E-3</v>
      </c>
      <c r="G162" s="23">
        <f t="shared" si="15"/>
        <v>-1.0084119066625874E-2</v>
      </c>
      <c r="H162" s="23"/>
      <c r="I162" s="23"/>
      <c r="K162" s="49">
        <v>40421</v>
      </c>
      <c r="L162" s="50">
        <v>794015</v>
      </c>
      <c r="M162" s="50">
        <f t="shared" si="16"/>
        <v>-43866</v>
      </c>
      <c r="N162" s="50">
        <f t="shared" si="17"/>
        <v>7883909</v>
      </c>
      <c r="O162" s="50"/>
      <c r="P162" s="50"/>
      <c r="Q162" s="50"/>
      <c r="R162" s="50"/>
      <c r="S162" s="50"/>
      <c r="T162" s="50"/>
      <c r="U162" s="50"/>
      <c r="V162" s="50"/>
      <c r="W162" s="50"/>
      <c r="X162" s="51"/>
    </row>
    <row r="163" spans="1:24">
      <c r="A163" s="45">
        <v>40553</v>
      </c>
      <c r="B163" s="46">
        <v>170500</v>
      </c>
      <c r="C163" s="46">
        <v>44150</v>
      </c>
      <c r="D163" s="32">
        <f t="shared" si="12"/>
        <v>10118.694362017804</v>
      </c>
      <c r="E163" s="32">
        <f t="shared" si="13"/>
        <v>9010.2040816326535</v>
      </c>
      <c r="F163" s="23">
        <f t="shared" si="14"/>
        <v>-2.9282597790878384E-3</v>
      </c>
      <c r="G163" s="23">
        <f t="shared" si="15"/>
        <v>-5.6465423882094967E-3</v>
      </c>
      <c r="H163" s="23"/>
      <c r="I163" s="23"/>
      <c r="K163" s="49">
        <v>40422</v>
      </c>
      <c r="L163" s="50">
        <v>747938</v>
      </c>
      <c r="M163" s="50">
        <f t="shared" si="16"/>
        <v>-46077</v>
      </c>
      <c r="N163" s="50">
        <f t="shared" si="17"/>
        <v>7837832</v>
      </c>
      <c r="O163" s="50"/>
      <c r="P163" s="50"/>
      <c r="Q163" s="50"/>
      <c r="R163" s="50"/>
      <c r="S163" s="50"/>
      <c r="T163" s="50"/>
      <c r="U163" s="50"/>
      <c r="V163" s="50"/>
      <c r="W163" s="50"/>
      <c r="X163" s="51"/>
    </row>
    <row r="164" spans="1:24">
      <c r="A164" s="47">
        <v>40554</v>
      </c>
      <c r="B164" s="48">
        <v>169500</v>
      </c>
      <c r="C164" s="48">
        <v>44200</v>
      </c>
      <c r="D164" s="32">
        <f t="shared" si="12"/>
        <v>10059.347181008901</v>
      </c>
      <c r="E164" s="32">
        <f t="shared" si="13"/>
        <v>9020.4081632653069</v>
      </c>
      <c r="F164" s="23">
        <f t="shared" si="14"/>
        <v>-5.8823699030661203E-3</v>
      </c>
      <c r="G164" s="23">
        <f t="shared" si="15"/>
        <v>1.1318620336826513E-3</v>
      </c>
      <c r="H164" s="23"/>
      <c r="I164" s="23"/>
      <c r="K164" s="49">
        <v>40423</v>
      </c>
      <c r="L164" s="50">
        <v>841318</v>
      </c>
      <c r="M164" s="50">
        <f t="shared" si="16"/>
        <v>93380</v>
      </c>
      <c r="N164" s="50">
        <f t="shared" si="17"/>
        <v>7931212</v>
      </c>
      <c r="O164" s="50"/>
      <c r="P164" s="50"/>
      <c r="Q164" s="50"/>
      <c r="R164" s="50"/>
      <c r="S164" s="50"/>
      <c r="T164" s="50"/>
      <c r="U164" s="50"/>
      <c r="V164" s="50"/>
      <c r="W164" s="50"/>
      <c r="X164" s="51"/>
    </row>
    <row r="165" spans="1:24">
      <c r="A165" s="45">
        <v>40555</v>
      </c>
      <c r="B165" s="46">
        <v>169000</v>
      </c>
      <c r="C165" s="46">
        <v>43450</v>
      </c>
      <c r="D165" s="32">
        <f t="shared" si="12"/>
        <v>10029.673590504452</v>
      </c>
      <c r="E165" s="32">
        <f t="shared" si="13"/>
        <v>8867.3469387755104</v>
      </c>
      <c r="F165" s="23">
        <f t="shared" si="14"/>
        <v>-2.9542118974319465E-3</v>
      </c>
      <c r="G165" s="23">
        <f t="shared" si="15"/>
        <v>-1.7113937372251087E-2</v>
      </c>
      <c r="H165" s="23"/>
      <c r="I165" s="23"/>
      <c r="K165" s="49">
        <v>40424</v>
      </c>
      <c r="L165" s="50">
        <v>1076883</v>
      </c>
      <c r="M165" s="50">
        <f t="shared" si="16"/>
        <v>235565</v>
      </c>
      <c r="N165" s="50">
        <f t="shared" si="17"/>
        <v>8166777</v>
      </c>
      <c r="O165" s="50"/>
      <c r="P165" s="50"/>
      <c r="Q165" s="50"/>
      <c r="R165" s="50"/>
      <c r="S165" s="50"/>
      <c r="T165" s="50"/>
      <c r="U165" s="50"/>
      <c r="V165" s="50"/>
      <c r="W165" s="50"/>
      <c r="X165" s="51"/>
    </row>
    <row r="166" spans="1:24">
      <c r="A166" s="45">
        <v>40556</v>
      </c>
      <c r="B166" s="46">
        <v>167000</v>
      </c>
      <c r="C166" s="46">
        <v>43550</v>
      </c>
      <c r="D166" s="32">
        <f t="shared" si="12"/>
        <v>9910.9792284866471</v>
      </c>
      <c r="E166" s="32">
        <f t="shared" si="13"/>
        <v>8887.7551020408155</v>
      </c>
      <c r="F166" s="23">
        <f t="shared" si="14"/>
        <v>-1.1904902506318038E-2</v>
      </c>
      <c r="G166" s="23">
        <f t="shared" si="15"/>
        <v>2.2988515871098514E-3</v>
      </c>
      <c r="H166" s="23"/>
      <c r="I166" s="23"/>
      <c r="K166" s="49">
        <v>40427</v>
      </c>
      <c r="L166" s="50">
        <v>1433978</v>
      </c>
      <c r="M166" s="50">
        <f t="shared" si="16"/>
        <v>357095</v>
      </c>
      <c r="N166" s="50">
        <f t="shared" si="17"/>
        <v>8523872</v>
      </c>
      <c r="O166" s="50"/>
      <c r="P166" s="50"/>
      <c r="Q166" s="50"/>
      <c r="R166" s="50"/>
      <c r="S166" s="50"/>
      <c r="T166" s="50"/>
      <c r="U166" s="50"/>
      <c r="V166" s="50"/>
      <c r="W166" s="50"/>
      <c r="X166" s="51"/>
    </row>
    <row r="167" spans="1:24">
      <c r="A167" s="45">
        <v>40557</v>
      </c>
      <c r="B167" s="46">
        <v>166500</v>
      </c>
      <c r="C167" s="46">
        <v>42900</v>
      </c>
      <c r="D167" s="32">
        <f t="shared" si="12"/>
        <v>9881.3056379821955</v>
      </c>
      <c r="E167" s="32">
        <f t="shared" si="13"/>
        <v>8755.1020408163258</v>
      </c>
      <c r="F167" s="23">
        <f t="shared" si="14"/>
        <v>-2.9985029962578125E-3</v>
      </c>
      <c r="G167" s="23">
        <f t="shared" si="15"/>
        <v>-1.5037877364539654E-2</v>
      </c>
      <c r="H167" s="23"/>
      <c r="I167" s="23"/>
      <c r="K167" s="49">
        <v>40428</v>
      </c>
      <c r="L167" s="50">
        <v>1673315</v>
      </c>
      <c r="M167" s="50">
        <f t="shared" si="16"/>
        <v>239337</v>
      </c>
      <c r="N167" s="50">
        <f t="shared" si="17"/>
        <v>8763209</v>
      </c>
      <c r="O167" s="50"/>
      <c r="P167" s="50"/>
      <c r="Q167" s="50"/>
      <c r="R167" s="50"/>
      <c r="S167" s="50"/>
      <c r="T167" s="50"/>
      <c r="U167" s="50"/>
      <c r="V167" s="50"/>
      <c r="W167" s="50"/>
      <c r="X167" s="51"/>
    </row>
    <row r="168" spans="1:24">
      <c r="A168" s="45">
        <v>40560</v>
      </c>
      <c r="B168" s="46">
        <v>167000</v>
      </c>
      <c r="C168" s="46">
        <v>42700</v>
      </c>
      <c r="D168" s="32">
        <f t="shared" si="12"/>
        <v>9910.9792284866471</v>
      </c>
      <c r="E168" s="32">
        <f t="shared" si="13"/>
        <v>8714.2857142857138</v>
      </c>
      <c r="F168" s="23">
        <f t="shared" si="14"/>
        <v>2.9985029962578125E-3</v>
      </c>
      <c r="G168" s="23">
        <f t="shared" si="15"/>
        <v>-4.6729056993921603E-3</v>
      </c>
      <c r="H168" s="23"/>
      <c r="I168" s="23"/>
      <c r="K168" s="49">
        <v>40429</v>
      </c>
      <c r="L168" s="50">
        <v>1624457</v>
      </c>
      <c r="M168" s="50">
        <f t="shared" si="16"/>
        <v>-48858</v>
      </c>
      <c r="N168" s="50">
        <f t="shared" si="17"/>
        <v>8714351</v>
      </c>
      <c r="O168" s="50"/>
      <c r="P168" s="50"/>
      <c r="Q168" s="50"/>
      <c r="R168" s="50"/>
      <c r="S168" s="50"/>
      <c r="T168" s="50"/>
      <c r="U168" s="50"/>
      <c r="V168" s="50"/>
      <c r="W168" s="50"/>
      <c r="X168" s="51"/>
    </row>
    <row r="169" spans="1:24">
      <c r="A169" s="47">
        <v>40561</v>
      </c>
      <c r="B169" s="48">
        <v>166500</v>
      </c>
      <c r="C169" s="48">
        <v>43100</v>
      </c>
      <c r="D169" s="32">
        <f t="shared" si="12"/>
        <v>9881.3056379821955</v>
      </c>
      <c r="E169" s="32">
        <f t="shared" si="13"/>
        <v>8795.9183673469379</v>
      </c>
      <c r="F169" s="23">
        <f t="shared" si="14"/>
        <v>-2.9985029962578125E-3</v>
      </c>
      <c r="G169" s="23">
        <f t="shared" si="15"/>
        <v>9.3240768751226E-3</v>
      </c>
      <c r="H169" s="23"/>
      <c r="I169" s="23"/>
      <c r="K169" s="49">
        <v>40430</v>
      </c>
      <c r="L169" s="50">
        <v>1316408</v>
      </c>
      <c r="M169" s="50">
        <f t="shared" si="16"/>
        <v>-308049</v>
      </c>
      <c r="N169" s="50">
        <f t="shared" si="17"/>
        <v>8406302</v>
      </c>
      <c r="O169" s="50"/>
      <c r="P169" s="50"/>
      <c r="Q169" s="50"/>
      <c r="R169" s="50"/>
      <c r="S169" s="50"/>
      <c r="T169" s="50"/>
      <c r="U169" s="50"/>
      <c r="V169" s="50"/>
      <c r="W169" s="50"/>
      <c r="X169" s="51"/>
    </row>
    <row r="170" spans="1:24">
      <c r="A170" s="45">
        <v>40562</v>
      </c>
      <c r="B170" s="46">
        <v>168000</v>
      </c>
      <c r="C170" s="46">
        <v>43200</v>
      </c>
      <c r="D170" s="32">
        <f t="shared" si="12"/>
        <v>9970.3264094955484</v>
      </c>
      <c r="E170" s="32">
        <f t="shared" si="13"/>
        <v>8816.3265306122448</v>
      </c>
      <c r="F170" s="23">
        <f t="shared" si="14"/>
        <v>8.9686699827602467E-3</v>
      </c>
      <c r="G170" s="23">
        <f t="shared" si="15"/>
        <v>2.3174981403624173E-3</v>
      </c>
      <c r="H170" s="23"/>
      <c r="I170" s="23"/>
      <c r="K170" s="49">
        <v>40431</v>
      </c>
      <c r="L170" s="50">
        <v>1888579</v>
      </c>
      <c r="M170" s="50">
        <f t="shared" si="16"/>
        <v>572171</v>
      </c>
      <c r="N170" s="50">
        <f t="shared" si="17"/>
        <v>8978473</v>
      </c>
      <c r="O170" s="50"/>
      <c r="P170" s="50"/>
      <c r="Q170" s="50"/>
      <c r="R170" s="50"/>
      <c r="S170" s="50"/>
      <c r="T170" s="50"/>
      <c r="U170" s="50"/>
      <c r="V170" s="50"/>
      <c r="W170" s="50"/>
      <c r="X170" s="51"/>
    </row>
    <row r="171" spans="1:24">
      <c r="A171" s="45">
        <v>40563</v>
      </c>
      <c r="B171" s="46">
        <v>168500</v>
      </c>
      <c r="C171" s="46">
        <v>42950</v>
      </c>
      <c r="D171" s="32">
        <f t="shared" si="12"/>
        <v>10000</v>
      </c>
      <c r="E171" s="32">
        <f t="shared" si="13"/>
        <v>8765.3061224489793</v>
      </c>
      <c r="F171" s="23">
        <f t="shared" si="14"/>
        <v>2.9717703891591896E-3</v>
      </c>
      <c r="G171" s="23">
        <f t="shared" si="15"/>
        <v>-5.8038468198002846E-3</v>
      </c>
      <c r="H171" s="23"/>
      <c r="I171" s="23"/>
      <c r="K171" s="49">
        <v>40434</v>
      </c>
      <c r="L171" s="50">
        <v>2575883</v>
      </c>
      <c r="M171" s="50">
        <f t="shared" si="16"/>
        <v>687304</v>
      </c>
      <c r="N171" s="50">
        <f t="shared" si="17"/>
        <v>9665777</v>
      </c>
      <c r="O171" s="50"/>
      <c r="P171" s="50"/>
      <c r="Q171" s="50"/>
      <c r="R171" s="50"/>
      <c r="S171" s="50"/>
      <c r="T171" s="50"/>
      <c r="U171" s="50"/>
      <c r="V171" s="50"/>
      <c r="W171" s="50"/>
      <c r="X171" s="51"/>
    </row>
    <row r="172" spans="1:24">
      <c r="A172" s="45">
        <v>40564</v>
      </c>
      <c r="B172" s="46">
        <v>167000</v>
      </c>
      <c r="C172" s="46">
        <v>43800</v>
      </c>
      <c r="D172" s="32">
        <f t="shared" si="12"/>
        <v>9910.9792284866471</v>
      </c>
      <c r="E172" s="32">
        <f t="shared" si="13"/>
        <v>8938.775510204081</v>
      </c>
      <c r="F172" s="23">
        <f t="shared" si="14"/>
        <v>-8.9419373756616238E-3</v>
      </c>
      <c r="G172" s="23">
        <f t="shared" si="15"/>
        <v>1.9597168952136812E-2</v>
      </c>
      <c r="H172" s="23"/>
      <c r="I172" s="23"/>
      <c r="K172" s="49">
        <v>40435</v>
      </c>
      <c r="L172" s="50">
        <v>2981201</v>
      </c>
      <c r="M172" s="50">
        <f t="shared" si="16"/>
        <v>405318</v>
      </c>
      <c r="N172" s="50">
        <f t="shared" si="17"/>
        <v>10071095</v>
      </c>
      <c r="O172" s="50"/>
      <c r="P172" s="50"/>
      <c r="Q172" s="50"/>
      <c r="R172" s="50"/>
      <c r="S172" s="50"/>
      <c r="T172" s="50"/>
      <c r="U172" s="50"/>
      <c r="V172" s="50"/>
      <c r="W172" s="50"/>
      <c r="X172" s="51"/>
    </row>
    <row r="173" spans="1:24">
      <c r="A173" s="45">
        <v>40567</v>
      </c>
      <c r="B173" s="46">
        <v>168000</v>
      </c>
      <c r="C173" s="46">
        <v>43300</v>
      </c>
      <c r="D173" s="32">
        <f t="shared" si="12"/>
        <v>9970.3264094955484</v>
      </c>
      <c r="E173" s="32">
        <f t="shared" si="13"/>
        <v>8836.7346938775518</v>
      </c>
      <c r="F173" s="23">
        <f t="shared" si="14"/>
        <v>5.9701669865024343E-3</v>
      </c>
      <c r="G173" s="23">
        <f t="shared" si="15"/>
        <v>-1.1481182373957566E-2</v>
      </c>
      <c r="H173" s="23"/>
      <c r="I173" s="23"/>
      <c r="K173" s="49">
        <v>40436</v>
      </c>
      <c r="L173" s="50">
        <v>3409926</v>
      </c>
      <c r="M173" s="50">
        <f t="shared" si="16"/>
        <v>428725</v>
      </c>
      <c r="N173" s="50">
        <f t="shared" si="17"/>
        <v>10499820</v>
      </c>
      <c r="O173" s="50"/>
      <c r="P173" s="50"/>
      <c r="Q173" s="50"/>
      <c r="R173" s="50"/>
      <c r="S173" s="50"/>
      <c r="T173" s="50"/>
      <c r="U173" s="50"/>
      <c r="V173" s="50"/>
      <c r="W173" s="50"/>
      <c r="X173" s="51"/>
    </row>
    <row r="174" spans="1:24">
      <c r="A174" s="47">
        <v>40568</v>
      </c>
      <c r="B174" s="48">
        <v>168000</v>
      </c>
      <c r="C174" s="48">
        <v>43050</v>
      </c>
      <c r="D174" s="32">
        <f t="shared" si="12"/>
        <v>9970.3264094955484</v>
      </c>
      <c r="E174" s="32">
        <f t="shared" si="13"/>
        <v>8785.7142857142862</v>
      </c>
      <c r="F174" s="23">
        <f t="shared" si="14"/>
        <v>0</v>
      </c>
      <c r="G174" s="23">
        <f t="shared" si="15"/>
        <v>-5.7904041347036639E-3</v>
      </c>
      <c r="H174" s="23"/>
      <c r="I174" s="23"/>
      <c r="K174" s="49">
        <v>40437</v>
      </c>
      <c r="L174" s="50">
        <v>3615070</v>
      </c>
      <c r="M174" s="50">
        <f t="shared" si="16"/>
        <v>205144</v>
      </c>
      <c r="N174" s="50">
        <f t="shared" si="17"/>
        <v>10704964</v>
      </c>
      <c r="O174" s="50"/>
      <c r="P174" s="50"/>
      <c r="Q174" s="50"/>
      <c r="R174" s="50"/>
      <c r="S174" s="50"/>
      <c r="T174" s="50"/>
      <c r="U174" s="50"/>
      <c r="V174" s="50"/>
      <c r="W174" s="50"/>
      <c r="X174" s="51"/>
    </row>
    <row r="175" spans="1:24">
      <c r="A175" s="45">
        <v>40569</v>
      </c>
      <c r="B175" s="46">
        <v>168000</v>
      </c>
      <c r="C175" s="46">
        <v>42750</v>
      </c>
      <c r="D175" s="32">
        <f t="shared" si="12"/>
        <v>9970.3264094955484</v>
      </c>
      <c r="E175" s="32">
        <f t="shared" si="13"/>
        <v>8724.4897959183672</v>
      </c>
      <c r="F175" s="23">
        <f t="shared" si="14"/>
        <v>0</v>
      </c>
      <c r="G175" s="23">
        <f t="shared" si="15"/>
        <v>-6.9930354909697456E-3</v>
      </c>
      <c r="H175" s="23"/>
      <c r="I175" s="23"/>
      <c r="K175" s="49">
        <v>40438</v>
      </c>
      <c r="L175" s="50">
        <v>3887221</v>
      </c>
      <c r="M175" s="50">
        <f t="shared" si="16"/>
        <v>272151</v>
      </c>
      <c r="N175" s="50">
        <f t="shared" si="17"/>
        <v>10977115</v>
      </c>
      <c r="O175" s="50"/>
      <c r="P175" s="50"/>
      <c r="Q175" s="50"/>
      <c r="R175" s="50"/>
      <c r="S175" s="50"/>
      <c r="T175" s="50"/>
      <c r="U175" s="50"/>
      <c r="V175" s="50"/>
      <c r="W175" s="50"/>
      <c r="X175" s="51"/>
    </row>
    <row r="176" spans="1:24">
      <c r="A176" s="45">
        <v>40570</v>
      </c>
      <c r="B176" s="46">
        <v>167500</v>
      </c>
      <c r="C176" s="46">
        <v>42250</v>
      </c>
      <c r="D176" s="32">
        <f t="shared" si="12"/>
        <v>9940.6528189910987</v>
      </c>
      <c r="E176" s="32">
        <f t="shared" si="13"/>
        <v>8622.4489795918362</v>
      </c>
      <c r="F176" s="23">
        <f t="shared" si="14"/>
        <v>-2.9806281381361543E-3</v>
      </c>
      <c r="G176" s="23">
        <f t="shared" si="15"/>
        <v>-1.1764841579587682E-2</v>
      </c>
      <c r="H176" s="23"/>
      <c r="I176" s="23"/>
      <c r="K176" s="49">
        <v>40441</v>
      </c>
      <c r="L176" s="50">
        <v>4019242</v>
      </c>
      <c r="M176" s="50">
        <f t="shared" si="16"/>
        <v>132021</v>
      </c>
      <c r="N176" s="50">
        <f t="shared" si="17"/>
        <v>11109136</v>
      </c>
      <c r="O176" s="50"/>
      <c r="P176" s="50"/>
      <c r="Q176" s="50"/>
      <c r="R176" s="50"/>
      <c r="S176" s="50"/>
      <c r="T176" s="50"/>
      <c r="U176" s="50"/>
      <c r="V176" s="50"/>
      <c r="W176" s="50"/>
      <c r="X176" s="51"/>
    </row>
    <row r="177" spans="1:24">
      <c r="A177" s="45">
        <v>40571</v>
      </c>
      <c r="B177" s="46">
        <v>166500</v>
      </c>
      <c r="C177" s="46">
        <v>42150</v>
      </c>
      <c r="D177" s="32">
        <f t="shared" si="12"/>
        <v>9881.3056379821955</v>
      </c>
      <c r="E177" s="32">
        <f t="shared" si="13"/>
        <v>8602.0408163265311</v>
      </c>
      <c r="F177" s="23">
        <f t="shared" si="14"/>
        <v>-5.9880418446240924E-3</v>
      </c>
      <c r="G177" s="23">
        <f t="shared" si="15"/>
        <v>-2.3696693553176829E-3</v>
      </c>
      <c r="H177" s="23"/>
      <c r="I177" s="23"/>
      <c r="K177" s="49">
        <v>40445</v>
      </c>
      <c r="L177" s="50">
        <v>4120469</v>
      </c>
      <c r="M177" s="50">
        <f t="shared" si="16"/>
        <v>101227</v>
      </c>
      <c r="N177" s="50">
        <f t="shared" si="17"/>
        <v>11210363</v>
      </c>
      <c r="O177" s="50"/>
      <c r="P177" s="50"/>
      <c r="Q177" s="50"/>
      <c r="R177" s="50"/>
      <c r="S177" s="50"/>
      <c r="T177" s="50"/>
      <c r="U177" s="50"/>
      <c r="V177" s="50"/>
      <c r="W177" s="50"/>
      <c r="X177" s="51"/>
    </row>
    <row r="178" spans="1:24">
      <c r="A178" s="45">
        <v>40574</v>
      </c>
      <c r="B178" s="46">
        <v>164500</v>
      </c>
      <c r="C178" s="46">
        <v>41800</v>
      </c>
      <c r="D178" s="32">
        <f t="shared" si="12"/>
        <v>9762.6112759643911</v>
      </c>
      <c r="E178" s="32">
        <f t="shared" si="13"/>
        <v>8530.6122448979586</v>
      </c>
      <c r="F178" s="23">
        <f t="shared" si="14"/>
        <v>-1.2084739215071139E-2</v>
      </c>
      <c r="G178" s="23">
        <f t="shared" si="15"/>
        <v>-8.338344917154572E-3</v>
      </c>
      <c r="H178" s="23"/>
      <c r="I178" s="23"/>
      <c r="K178" s="49">
        <v>40448</v>
      </c>
      <c r="L178" s="50">
        <v>4251844</v>
      </c>
      <c r="M178" s="50">
        <f t="shared" si="16"/>
        <v>131375</v>
      </c>
      <c r="N178" s="50">
        <f t="shared" si="17"/>
        <v>11341738</v>
      </c>
      <c r="O178" s="50"/>
      <c r="P178" s="50"/>
      <c r="Q178" s="50"/>
      <c r="R178" s="50"/>
      <c r="S178" s="50"/>
      <c r="T178" s="50"/>
      <c r="U178" s="50"/>
      <c r="V178" s="50"/>
      <c r="W178" s="50"/>
      <c r="X178" s="51"/>
    </row>
    <row r="179" spans="1:24">
      <c r="A179" s="47">
        <v>40575</v>
      </c>
      <c r="B179" s="48">
        <v>164000</v>
      </c>
      <c r="C179" s="48">
        <v>41650</v>
      </c>
      <c r="D179" s="32">
        <f t="shared" si="12"/>
        <v>9732.9376854599395</v>
      </c>
      <c r="E179" s="32">
        <f t="shared" si="13"/>
        <v>8500</v>
      </c>
      <c r="F179" s="23">
        <f t="shared" si="14"/>
        <v>-3.0441423812277435E-3</v>
      </c>
      <c r="G179" s="23">
        <f t="shared" si="15"/>
        <v>-3.5949709178577649E-3</v>
      </c>
      <c r="H179" s="23"/>
      <c r="I179" s="23"/>
      <c r="K179" s="49">
        <v>40449</v>
      </c>
      <c r="L179" s="50">
        <v>4294672</v>
      </c>
      <c r="M179" s="50">
        <f t="shared" si="16"/>
        <v>42828</v>
      </c>
      <c r="N179" s="50">
        <f t="shared" si="17"/>
        <v>11384566</v>
      </c>
      <c r="O179" s="50"/>
      <c r="P179" s="50"/>
      <c r="Q179" s="50"/>
      <c r="R179" s="50"/>
      <c r="S179" s="50"/>
      <c r="T179" s="50"/>
      <c r="U179" s="50"/>
      <c r="V179" s="50"/>
      <c r="W179" s="50"/>
      <c r="X179" s="51"/>
    </row>
    <row r="180" spans="1:24">
      <c r="A180" s="45">
        <v>40581</v>
      </c>
      <c r="B180" s="46">
        <v>165000</v>
      </c>
      <c r="C180" s="46">
        <v>41600</v>
      </c>
      <c r="D180" s="32">
        <f t="shared" si="12"/>
        <v>9792.2848664688427</v>
      </c>
      <c r="E180" s="32">
        <f t="shared" si="13"/>
        <v>8489.7959183673465</v>
      </c>
      <c r="F180" s="23">
        <f t="shared" si="14"/>
        <v>6.0790460763815446E-3</v>
      </c>
      <c r="G180" s="23">
        <f t="shared" si="15"/>
        <v>-1.2012013456352832E-3</v>
      </c>
      <c r="H180" s="23"/>
      <c r="I180" s="23"/>
      <c r="K180" s="49">
        <v>40450</v>
      </c>
      <c r="L180" s="50">
        <v>4656838</v>
      </c>
      <c r="M180" s="50">
        <f t="shared" si="16"/>
        <v>362166</v>
      </c>
      <c r="N180" s="50">
        <f t="shared" si="17"/>
        <v>11746732</v>
      </c>
      <c r="O180" s="50"/>
      <c r="P180" s="50"/>
      <c r="Q180" s="50"/>
      <c r="R180" s="50"/>
      <c r="S180" s="50"/>
      <c r="T180" s="50"/>
      <c r="U180" s="50"/>
      <c r="V180" s="50"/>
      <c r="W180" s="50"/>
      <c r="X180" s="51"/>
    </row>
    <row r="181" spans="1:24">
      <c r="A181" s="45">
        <v>40582</v>
      </c>
      <c r="B181" s="46">
        <v>165000</v>
      </c>
      <c r="C181" s="46">
        <v>42050</v>
      </c>
      <c r="D181" s="32">
        <f t="shared" si="12"/>
        <v>9792.2848664688427</v>
      </c>
      <c r="E181" s="32">
        <f t="shared" si="13"/>
        <v>8581.6326530612241</v>
      </c>
      <c r="F181" s="23">
        <f t="shared" si="14"/>
        <v>0</v>
      </c>
      <c r="G181" s="23">
        <f t="shared" si="15"/>
        <v>1.0759219151740496E-2</v>
      </c>
      <c r="H181" s="23"/>
      <c r="I181" s="23"/>
      <c r="K181" s="49">
        <v>40451</v>
      </c>
      <c r="L181" s="50">
        <v>5077868</v>
      </c>
      <c r="M181" s="50">
        <f t="shared" si="16"/>
        <v>421030</v>
      </c>
      <c r="N181" s="50">
        <f t="shared" si="17"/>
        <v>12167762</v>
      </c>
      <c r="O181" s="50"/>
      <c r="P181" s="50"/>
      <c r="Q181" s="50"/>
      <c r="R181" s="50"/>
      <c r="S181" s="50"/>
      <c r="T181" s="50"/>
      <c r="U181" s="50"/>
      <c r="V181" s="50"/>
      <c r="W181" s="50"/>
      <c r="X181" s="51"/>
    </row>
    <row r="182" spans="1:24">
      <c r="A182" s="45">
        <v>40583</v>
      </c>
      <c r="B182" s="46">
        <v>164000</v>
      </c>
      <c r="C182" s="46">
        <v>41550</v>
      </c>
      <c r="D182" s="32">
        <f t="shared" si="12"/>
        <v>9732.9376854599395</v>
      </c>
      <c r="E182" s="32">
        <f t="shared" si="13"/>
        <v>8479.5918367346931</v>
      </c>
      <c r="F182" s="23">
        <f t="shared" si="14"/>
        <v>-6.0790460763815446E-3</v>
      </c>
      <c r="G182" s="23">
        <f t="shared" si="15"/>
        <v>-1.1961865117500636E-2</v>
      </c>
      <c r="H182" s="23"/>
      <c r="I182" s="23"/>
      <c r="K182" s="49">
        <v>40452</v>
      </c>
      <c r="L182" s="50">
        <v>5539724</v>
      </c>
      <c r="M182" s="50">
        <f t="shared" si="16"/>
        <v>461856</v>
      </c>
      <c r="N182" s="50">
        <f t="shared" si="17"/>
        <v>12629618</v>
      </c>
      <c r="O182" s="50"/>
      <c r="P182" s="50"/>
      <c r="Q182" s="50"/>
      <c r="R182" s="50"/>
      <c r="S182" s="50"/>
      <c r="T182" s="50"/>
      <c r="U182" s="50"/>
      <c r="V182" s="50"/>
      <c r="W182" s="50"/>
      <c r="X182" s="51"/>
    </row>
    <row r="183" spans="1:24">
      <c r="A183" s="45">
        <v>40584</v>
      </c>
      <c r="B183" s="46">
        <v>161500</v>
      </c>
      <c r="C183" s="46">
        <v>40850</v>
      </c>
      <c r="D183" s="32">
        <f t="shared" si="12"/>
        <v>9584.5697329376853</v>
      </c>
      <c r="E183" s="32">
        <f t="shared" si="13"/>
        <v>8336.7346938775518</v>
      </c>
      <c r="F183" s="23">
        <f t="shared" si="14"/>
        <v>-1.5361285161487714E-2</v>
      </c>
      <c r="G183" s="23">
        <f t="shared" si="15"/>
        <v>-1.6990699995444558E-2</v>
      </c>
      <c r="H183" s="23"/>
      <c r="I183" s="23"/>
      <c r="K183" s="49">
        <v>40455</v>
      </c>
      <c r="L183" s="50">
        <v>6193198</v>
      </c>
      <c r="M183" s="50">
        <f t="shared" si="16"/>
        <v>653474</v>
      </c>
      <c r="N183" s="50">
        <f t="shared" si="17"/>
        <v>13283092</v>
      </c>
      <c r="O183" s="50"/>
      <c r="P183" s="50"/>
      <c r="Q183" s="50"/>
      <c r="R183" s="50"/>
      <c r="S183" s="50"/>
      <c r="T183" s="50"/>
      <c r="U183" s="50"/>
      <c r="V183" s="50"/>
      <c r="W183" s="50"/>
      <c r="X183" s="51"/>
    </row>
    <row r="184" spans="1:24">
      <c r="A184" s="47">
        <v>40585</v>
      </c>
      <c r="B184" s="48">
        <v>162500</v>
      </c>
      <c r="C184" s="48">
        <v>41200</v>
      </c>
      <c r="D184" s="32">
        <f t="shared" si="12"/>
        <v>9643.9169139465866</v>
      </c>
      <c r="E184" s="32">
        <f t="shared" si="13"/>
        <v>8408.1632653061224</v>
      </c>
      <c r="F184" s="23">
        <f t="shared" si="14"/>
        <v>6.1728591070799865E-3</v>
      </c>
      <c r="G184" s="23">
        <f t="shared" si="15"/>
        <v>8.5314350494680724E-3</v>
      </c>
      <c r="H184" s="23"/>
      <c r="I184" s="23"/>
      <c r="K184" s="49">
        <v>40456</v>
      </c>
      <c r="L184" s="50">
        <v>6430190</v>
      </c>
      <c r="M184" s="50">
        <f t="shared" si="16"/>
        <v>236992</v>
      </c>
      <c r="N184" s="50">
        <f t="shared" si="17"/>
        <v>13520084</v>
      </c>
      <c r="O184" s="50"/>
      <c r="P184" s="50"/>
      <c r="Q184" s="50"/>
      <c r="R184" s="50"/>
      <c r="S184" s="50"/>
      <c r="T184" s="50"/>
      <c r="U184" s="50"/>
      <c r="V184" s="50"/>
      <c r="W184" s="50"/>
      <c r="X184" s="51"/>
    </row>
    <row r="185" spans="1:24">
      <c r="A185" s="45">
        <v>40588</v>
      </c>
      <c r="B185" s="46">
        <v>161500</v>
      </c>
      <c r="C185" s="46">
        <v>41250</v>
      </c>
      <c r="D185" s="32">
        <f t="shared" si="12"/>
        <v>9584.5697329376853</v>
      </c>
      <c r="E185" s="32">
        <f t="shared" si="13"/>
        <v>8418.3673469387759</v>
      </c>
      <c r="F185" s="23">
        <f t="shared" si="14"/>
        <v>-6.1728591070799865E-3</v>
      </c>
      <c r="G185" s="23">
        <f t="shared" si="15"/>
        <v>1.2128564252087415E-3</v>
      </c>
      <c r="H185" s="23"/>
      <c r="I185" s="23"/>
      <c r="K185" s="49">
        <v>40457</v>
      </c>
      <c r="L185" s="50">
        <v>7278454</v>
      </c>
      <c r="M185" s="50">
        <f t="shared" si="16"/>
        <v>848264</v>
      </c>
      <c r="N185" s="50">
        <f t="shared" si="17"/>
        <v>14368348</v>
      </c>
      <c r="O185" s="50"/>
      <c r="P185" s="50"/>
      <c r="Q185" s="50"/>
      <c r="R185" s="50"/>
      <c r="S185" s="50"/>
      <c r="T185" s="50"/>
      <c r="U185" s="50"/>
      <c r="V185" s="50"/>
      <c r="W185" s="50"/>
      <c r="X185" s="51"/>
    </row>
    <row r="186" spans="1:24">
      <c r="A186" s="45">
        <v>40589</v>
      </c>
      <c r="B186" s="46">
        <v>158500</v>
      </c>
      <c r="C186" s="46">
        <v>40750</v>
      </c>
      <c r="D186" s="32">
        <f t="shared" si="12"/>
        <v>9406.5281899109796</v>
      </c>
      <c r="E186" s="32">
        <f t="shared" si="13"/>
        <v>8316.3265306122448</v>
      </c>
      <c r="F186" s="23">
        <f t="shared" si="14"/>
        <v>-1.8750549345375234E-2</v>
      </c>
      <c r="G186" s="23">
        <f t="shared" si="15"/>
        <v>-1.219527309381796E-2</v>
      </c>
      <c r="H186" s="23"/>
      <c r="I186" s="23"/>
      <c r="K186" s="49">
        <v>40458</v>
      </c>
      <c r="L186" s="50">
        <v>7392311</v>
      </c>
      <c r="M186" s="50">
        <f t="shared" si="16"/>
        <v>113857</v>
      </c>
      <c r="N186" s="50">
        <f t="shared" si="17"/>
        <v>14482205</v>
      </c>
      <c r="O186" s="50"/>
      <c r="P186" s="50"/>
      <c r="Q186" s="50"/>
      <c r="R186" s="50"/>
      <c r="S186" s="50"/>
      <c r="T186" s="50"/>
      <c r="U186" s="50"/>
      <c r="V186" s="50"/>
      <c r="W186" s="50"/>
      <c r="X186" s="51"/>
    </row>
    <row r="187" spans="1:24">
      <c r="A187" s="45">
        <v>40590</v>
      </c>
      <c r="B187" s="46">
        <v>160000</v>
      </c>
      <c r="C187" s="46">
        <v>40250</v>
      </c>
      <c r="D187" s="32">
        <f t="shared" si="12"/>
        <v>9495.5489614243324</v>
      </c>
      <c r="E187" s="32">
        <f t="shared" si="13"/>
        <v>8214.2857142857138</v>
      </c>
      <c r="F187" s="23">
        <f t="shared" si="14"/>
        <v>9.4192219164916935E-3</v>
      </c>
      <c r="G187" s="23">
        <f t="shared" si="15"/>
        <v>-1.2345835822298312E-2</v>
      </c>
      <c r="H187" s="23"/>
      <c r="I187" s="23"/>
      <c r="K187" s="49">
        <v>40459</v>
      </c>
      <c r="L187" s="50">
        <v>7566238</v>
      </c>
      <c r="M187" s="50">
        <f t="shared" si="16"/>
        <v>173927</v>
      </c>
      <c r="N187" s="50">
        <f t="shared" si="17"/>
        <v>14656132</v>
      </c>
      <c r="O187" s="50"/>
      <c r="P187" s="50"/>
      <c r="Q187" s="50"/>
      <c r="R187" s="50"/>
      <c r="S187" s="50"/>
      <c r="T187" s="50"/>
      <c r="U187" s="50"/>
      <c r="V187" s="50"/>
      <c r="W187" s="50"/>
      <c r="X187" s="51"/>
    </row>
    <row r="188" spans="1:24">
      <c r="A188" s="45">
        <v>40591</v>
      </c>
      <c r="B188" s="46">
        <v>157000</v>
      </c>
      <c r="C188" s="46">
        <v>40050</v>
      </c>
      <c r="D188" s="32">
        <f t="shared" si="12"/>
        <v>9317.5074183976267</v>
      </c>
      <c r="E188" s="32">
        <f t="shared" si="13"/>
        <v>8173.4693877551026</v>
      </c>
      <c r="F188" s="23">
        <f t="shared" si="14"/>
        <v>-1.8928009885518904E-2</v>
      </c>
      <c r="G188" s="23">
        <f t="shared" si="15"/>
        <v>-4.9813303502048711E-3</v>
      </c>
      <c r="H188" s="23"/>
      <c r="I188" s="23"/>
      <c r="K188" s="49">
        <v>40462</v>
      </c>
      <c r="L188" s="50">
        <v>7782667</v>
      </c>
      <c r="M188" s="50">
        <f t="shared" si="16"/>
        <v>216429</v>
      </c>
      <c r="N188" s="50">
        <f t="shared" si="17"/>
        <v>14872561</v>
      </c>
      <c r="O188" s="50"/>
      <c r="P188" s="50"/>
      <c r="Q188" s="50"/>
      <c r="R188" s="50"/>
      <c r="S188" s="50"/>
      <c r="T188" s="50"/>
      <c r="U188" s="50"/>
      <c r="V188" s="50"/>
      <c r="W188" s="50"/>
      <c r="X188" s="51"/>
    </row>
    <row r="189" spans="1:24">
      <c r="A189" s="47">
        <v>40592</v>
      </c>
      <c r="B189" s="48">
        <v>157000</v>
      </c>
      <c r="C189" s="48">
        <v>40250</v>
      </c>
      <c r="D189" s="32">
        <f t="shared" si="12"/>
        <v>9317.5074183976267</v>
      </c>
      <c r="E189" s="32">
        <f t="shared" si="13"/>
        <v>8214.2857142857138</v>
      </c>
      <c r="F189" s="23">
        <f t="shared" si="14"/>
        <v>0</v>
      </c>
      <c r="G189" s="23">
        <f t="shared" si="15"/>
        <v>4.9813303502048711E-3</v>
      </c>
      <c r="H189" s="23"/>
      <c r="I189" s="23"/>
      <c r="K189" s="49">
        <v>40463</v>
      </c>
      <c r="L189" s="50">
        <v>7604816</v>
      </c>
      <c r="M189" s="50">
        <f t="shared" si="16"/>
        <v>-177851</v>
      </c>
      <c r="N189" s="50">
        <f t="shared" si="17"/>
        <v>14694710</v>
      </c>
      <c r="O189" s="50"/>
      <c r="P189" s="50"/>
      <c r="Q189" s="50"/>
      <c r="R189" s="50"/>
      <c r="S189" s="50"/>
      <c r="T189" s="50"/>
      <c r="U189" s="50"/>
      <c r="V189" s="50"/>
      <c r="W189" s="50"/>
      <c r="X189" s="51"/>
    </row>
    <row r="190" spans="1:24">
      <c r="A190" s="45">
        <v>40595</v>
      </c>
      <c r="B190" s="46">
        <v>156500</v>
      </c>
      <c r="C190" s="46">
        <v>39550</v>
      </c>
      <c r="D190" s="32">
        <f t="shared" si="12"/>
        <v>9287.8338278931751</v>
      </c>
      <c r="E190" s="32">
        <f t="shared" si="13"/>
        <v>8071.4285714285716</v>
      </c>
      <c r="F190" s="23">
        <f t="shared" si="14"/>
        <v>-3.1897953681010449E-3</v>
      </c>
      <c r="G190" s="23">
        <f t="shared" si="15"/>
        <v>-1.754430965091025E-2</v>
      </c>
      <c r="H190" s="23"/>
      <c r="I190" s="23"/>
      <c r="K190" s="49">
        <v>40464</v>
      </c>
      <c r="L190" s="50">
        <v>7454731</v>
      </c>
      <c r="M190" s="50">
        <f t="shared" si="16"/>
        <v>-150085</v>
      </c>
      <c r="N190" s="50">
        <f t="shared" si="17"/>
        <v>14544625</v>
      </c>
      <c r="O190" s="50"/>
      <c r="P190" s="50"/>
      <c r="Q190" s="50"/>
      <c r="R190" s="50"/>
      <c r="S190" s="50"/>
      <c r="T190" s="50"/>
      <c r="U190" s="50"/>
      <c r="V190" s="50"/>
      <c r="W190" s="50"/>
      <c r="X190" s="51"/>
    </row>
    <row r="191" spans="1:24">
      <c r="A191" s="45">
        <v>40596</v>
      </c>
      <c r="B191" s="46">
        <v>156000</v>
      </c>
      <c r="C191" s="46">
        <v>39500</v>
      </c>
      <c r="D191" s="32">
        <f t="shared" si="12"/>
        <v>9258.1602373887235</v>
      </c>
      <c r="E191" s="32">
        <f t="shared" si="13"/>
        <v>8061.2244897959181</v>
      </c>
      <c r="F191" s="23">
        <f t="shared" si="14"/>
        <v>-3.2000027306704482E-3</v>
      </c>
      <c r="G191" s="23">
        <f t="shared" si="15"/>
        <v>-1.2650223065868715E-3</v>
      </c>
      <c r="H191" s="23"/>
      <c r="I191" s="23"/>
      <c r="K191" s="49">
        <v>40465</v>
      </c>
      <c r="L191" s="50">
        <v>7609564</v>
      </c>
      <c r="M191" s="50">
        <f t="shared" si="16"/>
        <v>154833</v>
      </c>
      <c r="N191" s="50">
        <f t="shared" si="17"/>
        <v>14699458</v>
      </c>
      <c r="O191" s="50"/>
      <c r="P191" s="50"/>
      <c r="Q191" s="50"/>
      <c r="R191" s="50"/>
      <c r="S191" s="50"/>
      <c r="T191" s="50"/>
      <c r="U191" s="50"/>
      <c r="V191" s="50"/>
      <c r="W191" s="50"/>
      <c r="X191" s="51"/>
    </row>
    <row r="192" spans="1:24">
      <c r="A192" s="45">
        <v>40597</v>
      </c>
      <c r="B192" s="46">
        <v>157500</v>
      </c>
      <c r="C192" s="46">
        <v>40300</v>
      </c>
      <c r="D192" s="32">
        <f t="shared" si="12"/>
        <v>9347.1810089020764</v>
      </c>
      <c r="E192" s="32">
        <f t="shared" si="13"/>
        <v>8224.4897959183672</v>
      </c>
      <c r="F192" s="23">
        <f t="shared" si="14"/>
        <v>9.5694510161496993E-3</v>
      </c>
      <c r="G192" s="23">
        <f t="shared" si="15"/>
        <v>2.0050797045561453E-2</v>
      </c>
      <c r="H192" s="23"/>
      <c r="I192" s="23"/>
      <c r="K192" s="49">
        <v>40466</v>
      </c>
      <c r="L192" s="50">
        <v>7728650</v>
      </c>
      <c r="M192" s="50">
        <f t="shared" si="16"/>
        <v>119086</v>
      </c>
      <c r="N192" s="50">
        <f t="shared" si="17"/>
        <v>14818544</v>
      </c>
      <c r="O192" s="50"/>
      <c r="P192" s="50"/>
      <c r="Q192" s="50"/>
      <c r="R192" s="50"/>
      <c r="S192" s="50"/>
      <c r="T192" s="50"/>
      <c r="U192" s="50"/>
      <c r="V192" s="50"/>
      <c r="W192" s="50"/>
      <c r="X192" s="51"/>
    </row>
    <row r="193" spans="1:24">
      <c r="A193" s="45">
        <v>40598</v>
      </c>
      <c r="B193" s="46">
        <v>162500</v>
      </c>
      <c r="C193" s="46">
        <v>39800</v>
      </c>
      <c r="D193" s="32">
        <f t="shared" si="12"/>
        <v>9643.9169139465866</v>
      </c>
      <c r="E193" s="32">
        <f t="shared" si="13"/>
        <v>8122.4489795918362</v>
      </c>
      <c r="F193" s="23">
        <f t="shared" si="14"/>
        <v>3.1252543504104224E-2</v>
      </c>
      <c r="G193" s="23">
        <f t="shared" si="15"/>
        <v>-1.2484556662245794E-2</v>
      </c>
      <c r="H193" s="23"/>
      <c r="I193" s="23"/>
      <c r="K193" s="49">
        <v>40469</v>
      </c>
      <c r="L193" s="50">
        <v>7773564</v>
      </c>
      <c r="M193" s="50">
        <f t="shared" si="16"/>
        <v>44914</v>
      </c>
      <c r="N193" s="50">
        <f t="shared" si="17"/>
        <v>14863458</v>
      </c>
      <c r="O193" s="50"/>
      <c r="P193" s="50"/>
      <c r="Q193" s="50"/>
      <c r="R193" s="50"/>
      <c r="S193" s="50"/>
      <c r="T193" s="50"/>
      <c r="U193" s="50"/>
      <c r="V193" s="50"/>
      <c r="W193" s="50"/>
      <c r="X193" s="51"/>
    </row>
    <row r="194" spans="1:24">
      <c r="A194" s="47">
        <v>40599</v>
      </c>
      <c r="B194" s="48">
        <v>165000</v>
      </c>
      <c r="C194" s="48">
        <v>39550</v>
      </c>
      <c r="D194" s="32">
        <f t="shared" si="12"/>
        <v>9792.2848664688427</v>
      </c>
      <c r="E194" s="32">
        <f t="shared" si="13"/>
        <v>8071.4285714285716</v>
      </c>
      <c r="F194" s="23">
        <f t="shared" si="14"/>
        <v>1.5267472130789272E-2</v>
      </c>
      <c r="G194" s="23">
        <f t="shared" si="15"/>
        <v>-6.3012180767287873E-3</v>
      </c>
      <c r="H194" s="23"/>
      <c r="I194" s="23"/>
      <c r="K194" s="49">
        <v>40470</v>
      </c>
      <c r="L194" s="50">
        <v>7905985</v>
      </c>
      <c r="M194" s="50">
        <f t="shared" si="16"/>
        <v>132421</v>
      </c>
      <c r="N194" s="50">
        <f t="shared" si="17"/>
        <v>14995879</v>
      </c>
      <c r="O194" s="50"/>
      <c r="P194" s="50"/>
      <c r="Q194" s="50"/>
      <c r="R194" s="50"/>
      <c r="S194" s="50"/>
      <c r="T194" s="50"/>
      <c r="U194" s="50"/>
      <c r="V194" s="50"/>
      <c r="W194" s="50"/>
      <c r="X194" s="51"/>
    </row>
    <row r="195" spans="1:24">
      <c r="A195" s="45">
        <v>40602</v>
      </c>
      <c r="B195" s="46">
        <v>163000</v>
      </c>
      <c r="C195" s="46">
        <v>39100</v>
      </c>
      <c r="D195" s="32">
        <f t="shared" si="12"/>
        <v>9673.5905044510382</v>
      </c>
      <c r="E195" s="32">
        <f t="shared" si="13"/>
        <v>7979.591836734694</v>
      </c>
      <c r="F195" s="23">
        <f t="shared" si="14"/>
        <v>-1.219527309381796E-2</v>
      </c>
      <c r="G195" s="23">
        <f t="shared" si="15"/>
        <v>-1.1443227222342145E-2</v>
      </c>
      <c r="H195" s="23"/>
      <c r="I195" s="23"/>
      <c r="K195" s="49">
        <v>40471</v>
      </c>
      <c r="L195" s="50">
        <v>7706312</v>
      </c>
      <c r="M195" s="50">
        <f t="shared" si="16"/>
        <v>-199673</v>
      </c>
      <c r="N195" s="50">
        <f t="shared" si="17"/>
        <v>14796206</v>
      </c>
      <c r="O195" s="50"/>
      <c r="P195" s="50"/>
      <c r="Q195" s="50"/>
      <c r="R195" s="50"/>
      <c r="S195" s="50"/>
      <c r="T195" s="50"/>
      <c r="U195" s="50"/>
      <c r="V195" s="50"/>
      <c r="W195" s="50"/>
      <c r="X195" s="51"/>
    </row>
    <row r="196" spans="1:24">
      <c r="A196" s="45">
        <v>40604</v>
      </c>
      <c r="B196" s="46">
        <v>161500</v>
      </c>
      <c r="C196" s="46">
        <v>39150</v>
      </c>
      <c r="D196" s="32">
        <f t="shared" si="12"/>
        <v>9584.5697329376853</v>
      </c>
      <c r="E196" s="32">
        <f t="shared" si="13"/>
        <v>7989.7959183673474</v>
      </c>
      <c r="F196" s="23">
        <f t="shared" si="14"/>
        <v>-9.2450581440512991E-3</v>
      </c>
      <c r="G196" s="23">
        <f t="shared" si="15"/>
        <v>1.2779554454915854E-3</v>
      </c>
      <c r="H196" s="23"/>
      <c r="I196" s="23"/>
      <c r="K196" s="49">
        <v>40472</v>
      </c>
      <c r="L196" s="50">
        <v>7709552</v>
      </c>
      <c r="M196" s="50">
        <f t="shared" si="16"/>
        <v>3240</v>
      </c>
      <c r="N196" s="50">
        <f t="shared" si="17"/>
        <v>14799446</v>
      </c>
      <c r="O196" s="50"/>
      <c r="P196" s="50"/>
      <c r="Q196" s="50"/>
      <c r="R196" s="50"/>
      <c r="S196" s="50"/>
      <c r="T196" s="50"/>
      <c r="U196" s="50"/>
      <c r="V196" s="50"/>
      <c r="W196" s="50"/>
      <c r="X196" s="51"/>
    </row>
    <row r="197" spans="1:24">
      <c r="A197" s="45">
        <v>40605</v>
      </c>
      <c r="B197" s="46">
        <v>160500</v>
      </c>
      <c r="C197" s="46">
        <v>39200</v>
      </c>
      <c r="D197" s="32">
        <f t="shared" si="12"/>
        <v>9525.222551928784</v>
      </c>
      <c r="E197" s="32">
        <f t="shared" si="13"/>
        <v>8000</v>
      </c>
      <c r="F197" s="23">
        <f t="shared" si="14"/>
        <v>-6.211200092639757E-3</v>
      </c>
      <c r="G197" s="23">
        <f t="shared" si="15"/>
        <v>1.2763243596047857E-3</v>
      </c>
      <c r="H197" s="23"/>
      <c r="I197" s="23"/>
      <c r="K197" s="49">
        <v>40473</v>
      </c>
      <c r="L197" s="50">
        <v>8268935</v>
      </c>
      <c r="M197" s="50">
        <f t="shared" si="16"/>
        <v>559383</v>
      </c>
      <c r="N197" s="50">
        <f t="shared" si="17"/>
        <v>15358829</v>
      </c>
      <c r="O197" s="50"/>
      <c r="P197" s="50"/>
      <c r="Q197" s="50"/>
      <c r="R197" s="50"/>
      <c r="S197" s="50"/>
      <c r="T197" s="50"/>
      <c r="U197" s="50"/>
      <c r="V197" s="50"/>
      <c r="W197" s="50"/>
      <c r="X197" s="51"/>
    </row>
    <row r="198" spans="1:24">
      <c r="A198" s="45">
        <v>40606</v>
      </c>
      <c r="B198" s="46">
        <v>164500</v>
      </c>
      <c r="C198" s="46">
        <v>39600</v>
      </c>
      <c r="D198" s="32">
        <f t="shared" si="12"/>
        <v>9762.6112759643911</v>
      </c>
      <c r="E198" s="32">
        <f t="shared" si="13"/>
        <v>8081.632653061225</v>
      </c>
      <c r="F198" s="23">
        <f t="shared" si="14"/>
        <v>2.4616627635355215E-2</v>
      </c>
      <c r="G198" s="23">
        <f t="shared" si="15"/>
        <v>1.0152371464018373E-2</v>
      </c>
      <c r="H198" s="23"/>
      <c r="I198" s="23"/>
      <c r="K198" s="49">
        <v>40476</v>
      </c>
      <c r="L198" s="50">
        <v>8767929</v>
      </c>
      <c r="M198" s="50">
        <f t="shared" si="16"/>
        <v>498994</v>
      </c>
      <c r="N198" s="50">
        <f t="shared" si="17"/>
        <v>15857823</v>
      </c>
      <c r="O198" s="50"/>
      <c r="P198" s="50"/>
      <c r="Q198" s="50"/>
      <c r="R198" s="50"/>
      <c r="S198" s="50"/>
      <c r="T198" s="50"/>
      <c r="U198" s="50"/>
      <c r="V198" s="50"/>
      <c r="W198" s="50"/>
      <c r="X198" s="51"/>
    </row>
    <row r="199" spans="1:24">
      <c r="A199" s="47">
        <v>40609</v>
      </c>
      <c r="B199" s="48">
        <v>162000</v>
      </c>
      <c r="C199" s="48">
        <v>39500</v>
      </c>
      <c r="D199" s="32">
        <f t="shared" si="12"/>
        <v>9614.2433234421369</v>
      </c>
      <c r="E199" s="32">
        <f t="shared" si="13"/>
        <v>8061.2244897959181</v>
      </c>
      <c r="F199" s="23">
        <f t="shared" si="14"/>
        <v>-1.5314234973041962E-2</v>
      </c>
      <c r="G199" s="23">
        <f t="shared" si="15"/>
        <v>-2.5284463533594703E-3</v>
      </c>
      <c r="H199" s="23"/>
      <c r="I199" s="23"/>
      <c r="K199" s="49">
        <v>40477</v>
      </c>
      <c r="L199" s="50">
        <v>9212838</v>
      </c>
      <c r="M199" s="50">
        <f t="shared" si="16"/>
        <v>444909</v>
      </c>
      <c r="N199" s="50">
        <f t="shared" si="17"/>
        <v>16302732</v>
      </c>
      <c r="O199" s="50"/>
      <c r="P199" s="50"/>
      <c r="Q199" s="50"/>
      <c r="R199" s="50"/>
      <c r="S199" s="50"/>
      <c r="T199" s="50"/>
      <c r="U199" s="50"/>
      <c r="V199" s="50"/>
      <c r="W199" s="50"/>
      <c r="X199" s="51"/>
    </row>
    <row r="200" spans="1:24">
      <c r="A200" s="45">
        <v>40610</v>
      </c>
      <c r="B200" s="46">
        <v>163500</v>
      </c>
      <c r="C200" s="46">
        <v>39550</v>
      </c>
      <c r="D200" s="32">
        <f t="shared" si="12"/>
        <v>9703.2640949554898</v>
      </c>
      <c r="E200" s="32">
        <f t="shared" si="13"/>
        <v>8071.4285714285716</v>
      </c>
      <c r="F200" s="23">
        <f t="shared" si="14"/>
        <v>9.2166551049235323E-3</v>
      </c>
      <c r="G200" s="23">
        <f t="shared" si="15"/>
        <v>1.2650223065868715E-3</v>
      </c>
      <c r="H200" s="23"/>
      <c r="I200" s="23"/>
      <c r="K200" s="49">
        <v>40478</v>
      </c>
      <c r="L200" s="50">
        <v>9297611</v>
      </c>
      <c r="M200" s="50">
        <f t="shared" si="16"/>
        <v>84773</v>
      </c>
      <c r="N200" s="50">
        <f t="shared" si="17"/>
        <v>16387505</v>
      </c>
      <c r="O200" s="50"/>
      <c r="P200" s="50"/>
      <c r="Q200" s="50"/>
      <c r="R200" s="50"/>
      <c r="S200" s="50"/>
      <c r="T200" s="50"/>
      <c r="U200" s="50"/>
      <c r="V200" s="50"/>
      <c r="W200" s="50"/>
      <c r="X200" s="51"/>
    </row>
    <row r="201" spans="1:24">
      <c r="A201" s="45">
        <v>40611</v>
      </c>
      <c r="B201" s="46">
        <v>166000</v>
      </c>
      <c r="C201" s="46">
        <v>39900</v>
      </c>
      <c r="D201" s="32">
        <f t="shared" si="12"/>
        <v>9851.6320474777458</v>
      </c>
      <c r="E201" s="32">
        <f t="shared" si="13"/>
        <v>8142.8571428571431</v>
      </c>
      <c r="F201" s="23">
        <f t="shared" si="14"/>
        <v>1.5174798019234714E-2</v>
      </c>
      <c r="G201" s="23">
        <f t="shared" si="15"/>
        <v>8.8106296821557351E-3</v>
      </c>
      <c r="H201" s="23"/>
      <c r="I201" s="23"/>
      <c r="K201" s="49">
        <v>40479</v>
      </c>
      <c r="L201" s="50">
        <v>9358078</v>
      </c>
      <c r="M201" s="50">
        <f t="shared" si="16"/>
        <v>60467</v>
      </c>
      <c r="N201" s="50">
        <f t="shared" si="17"/>
        <v>16447972</v>
      </c>
      <c r="O201" s="50"/>
      <c r="P201" s="50"/>
      <c r="Q201" s="50"/>
      <c r="R201" s="50"/>
      <c r="S201" s="50"/>
      <c r="T201" s="50"/>
      <c r="U201" s="50"/>
      <c r="V201" s="50"/>
      <c r="W201" s="50"/>
      <c r="X201" s="51"/>
    </row>
    <row r="202" spans="1:24">
      <c r="A202" s="45">
        <v>40612</v>
      </c>
      <c r="B202" s="46">
        <v>163500</v>
      </c>
      <c r="C202" s="46">
        <v>39600</v>
      </c>
      <c r="D202" s="32">
        <f t="shared" si="12"/>
        <v>9703.2640949554898</v>
      </c>
      <c r="E202" s="32">
        <f t="shared" si="13"/>
        <v>8081.632653061225</v>
      </c>
      <c r="F202" s="23">
        <f t="shared" si="14"/>
        <v>-1.5174798019234714E-2</v>
      </c>
      <c r="G202" s="23">
        <f t="shared" si="15"/>
        <v>-7.5472056353831363E-3</v>
      </c>
      <c r="H202" s="23"/>
      <c r="I202" s="23"/>
      <c r="K202" s="49">
        <v>40480</v>
      </c>
      <c r="L202" s="50">
        <v>9021250</v>
      </c>
      <c r="M202" s="50">
        <f t="shared" si="16"/>
        <v>-336828</v>
      </c>
      <c r="N202" s="50">
        <f t="shared" si="17"/>
        <v>16111144</v>
      </c>
      <c r="O202" s="50"/>
      <c r="P202" s="50"/>
      <c r="Q202" s="50"/>
      <c r="R202" s="50"/>
      <c r="S202" s="50"/>
      <c r="T202" s="50"/>
      <c r="U202" s="50"/>
      <c r="V202" s="50"/>
      <c r="W202" s="50"/>
      <c r="X202" s="51"/>
    </row>
    <row r="203" spans="1:24">
      <c r="A203" s="45">
        <v>40613</v>
      </c>
      <c r="B203" s="46">
        <v>160500</v>
      </c>
      <c r="C203" s="46">
        <v>39650</v>
      </c>
      <c r="D203" s="32">
        <f t="shared" si="12"/>
        <v>9525.222551928784</v>
      </c>
      <c r="E203" s="32">
        <f t="shared" si="13"/>
        <v>8091.8367346938776</v>
      </c>
      <c r="F203" s="23">
        <f t="shared" si="14"/>
        <v>-1.8519047767236785E-2</v>
      </c>
      <c r="G203" s="23">
        <f t="shared" si="15"/>
        <v>1.2618298204216671E-3</v>
      </c>
      <c r="H203" s="23"/>
      <c r="I203" s="23"/>
      <c r="K203" s="49">
        <v>40483</v>
      </c>
      <c r="L203" s="50">
        <v>9013771</v>
      </c>
      <c r="M203" s="50">
        <f t="shared" si="16"/>
        <v>-7479</v>
      </c>
      <c r="N203" s="50">
        <f t="shared" si="17"/>
        <v>16103665</v>
      </c>
      <c r="O203" s="50"/>
      <c r="P203" s="50"/>
      <c r="Q203" s="50"/>
      <c r="R203" s="50"/>
      <c r="S203" s="50"/>
      <c r="T203" s="50"/>
      <c r="U203" s="50"/>
      <c r="V203" s="50"/>
      <c r="W203" s="50"/>
      <c r="X203" s="51"/>
    </row>
    <row r="204" spans="1:24">
      <c r="A204" s="47">
        <v>40616</v>
      </c>
      <c r="B204" s="48">
        <v>160500</v>
      </c>
      <c r="C204" s="48">
        <v>38650</v>
      </c>
      <c r="D204" s="32">
        <f t="shared" si="12"/>
        <v>9525.222551928784</v>
      </c>
      <c r="E204" s="32">
        <f t="shared" si="13"/>
        <v>7887.7551020408164</v>
      </c>
      <c r="F204" s="23">
        <f t="shared" si="14"/>
        <v>0</v>
      </c>
      <c r="G204" s="23">
        <f t="shared" si="15"/>
        <v>-2.5544173047425289E-2</v>
      </c>
      <c r="H204" s="23"/>
      <c r="I204" s="23"/>
      <c r="K204" s="49">
        <v>40484</v>
      </c>
      <c r="L204" s="50">
        <v>9025314</v>
      </c>
      <c r="M204" s="50">
        <f t="shared" si="16"/>
        <v>11543</v>
      </c>
      <c r="N204" s="50">
        <f t="shared" si="17"/>
        <v>16115208</v>
      </c>
      <c r="O204" s="50"/>
      <c r="P204" s="50"/>
      <c r="Q204" s="50"/>
      <c r="R204" s="50"/>
      <c r="S204" s="50"/>
      <c r="T204" s="50"/>
      <c r="U204" s="50"/>
      <c r="V204" s="50"/>
      <c r="W204" s="50"/>
      <c r="X204" s="51"/>
    </row>
    <row r="205" spans="1:24">
      <c r="A205" s="45">
        <v>40617</v>
      </c>
      <c r="B205" s="46">
        <v>157000</v>
      </c>
      <c r="C205" s="46">
        <v>37850</v>
      </c>
      <c r="D205" s="32">
        <f t="shared" si="12"/>
        <v>9317.5074183976267</v>
      </c>
      <c r="E205" s="32">
        <f t="shared" si="13"/>
        <v>7724.4897959183681</v>
      </c>
      <c r="F205" s="23">
        <f t="shared" si="14"/>
        <v>-2.2048137221762687E-2</v>
      </c>
      <c r="G205" s="23">
        <f t="shared" si="15"/>
        <v>-2.0915795149972993E-2</v>
      </c>
      <c r="H205" s="23"/>
      <c r="I205" s="23"/>
      <c r="K205" s="49">
        <v>40485</v>
      </c>
      <c r="L205" s="50">
        <v>9216082</v>
      </c>
      <c r="M205" s="50">
        <f t="shared" si="16"/>
        <v>190768</v>
      </c>
      <c r="N205" s="50">
        <f t="shared" si="17"/>
        <v>16305976</v>
      </c>
      <c r="O205" s="50"/>
      <c r="P205" s="50"/>
      <c r="Q205" s="50"/>
      <c r="R205" s="50"/>
      <c r="S205" s="50"/>
      <c r="T205" s="50"/>
      <c r="U205" s="50"/>
      <c r="V205" s="50"/>
      <c r="W205" s="50"/>
      <c r="X205" s="51"/>
    </row>
    <row r="206" spans="1:24">
      <c r="A206" s="45">
        <v>40618</v>
      </c>
      <c r="B206" s="46">
        <v>160000</v>
      </c>
      <c r="C206" s="46">
        <v>38300</v>
      </c>
      <c r="D206" s="32">
        <f t="shared" si="12"/>
        <v>9495.5489614243324</v>
      </c>
      <c r="E206" s="32">
        <f t="shared" si="13"/>
        <v>7816.3265306122457</v>
      </c>
      <c r="F206" s="23">
        <f t="shared" si="14"/>
        <v>1.8928009885518904E-2</v>
      </c>
      <c r="G206" s="23">
        <f t="shared" si="15"/>
        <v>1.1818916303141691E-2</v>
      </c>
      <c r="H206" s="23"/>
      <c r="I206" s="23"/>
      <c r="K206" s="49">
        <v>40486</v>
      </c>
      <c r="L206" s="50">
        <v>9541287</v>
      </c>
      <c r="M206" s="50">
        <f t="shared" si="16"/>
        <v>325205</v>
      </c>
      <c r="N206" s="50">
        <f t="shared" si="17"/>
        <v>16631181</v>
      </c>
      <c r="O206" s="50"/>
      <c r="P206" s="50"/>
      <c r="Q206" s="50"/>
      <c r="R206" s="50"/>
      <c r="S206" s="50"/>
      <c r="T206" s="50"/>
      <c r="U206" s="50"/>
      <c r="V206" s="50"/>
      <c r="W206" s="50"/>
      <c r="X206" s="51"/>
    </row>
    <row r="207" spans="1:24">
      <c r="A207" s="45">
        <v>40619</v>
      </c>
      <c r="B207" s="46">
        <v>160000</v>
      </c>
      <c r="C207" s="46">
        <v>37850</v>
      </c>
      <c r="D207" s="32">
        <f t="shared" si="12"/>
        <v>9495.5489614243324</v>
      </c>
      <c r="E207" s="32">
        <f t="shared" si="13"/>
        <v>7724.4897959183681</v>
      </c>
      <c r="F207" s="23">
        <f t="shared" si="14"/>
        <v>0</v>
      </c>
      <c r="G207" s="23">
        <f t="shared" si="15"/>
        <v>-1.1818916303141691E-2</v>
      </c>
      <c r="H207" s="23"/>
      <c r="I207" s="23"/>
      <c r="K207" s="49">
        <v>40487</v>
      </c>
      <c r="L207" s="50">
        <v>10338859</v>
      </c>
      <c r="M207" s="50">
        <f t="shared" si="16"/>
        <v>797572</v>
      </c>
      <c r="N207" s="50">
        <f t="shared" si="17"/>
        <v>17428753</v>
      </c>
      <c r="O207" s="50"/>
      <c r="P207" s="50"/>
      <c r="Q207" s="50"/>
      <c r="R207" s="50"/>
      <c r="S207" s="50"/>
      <c r="T207" s="50"/>
      <c r="U207" s="50"/>
      <c r="V207" s="50"/>
      <c r="W207" s="50"/>
      <c r="X207" s="51"/>
    </row>
    <row r="208" spans="1:24">
      <c r="A208" s="45">
        <v>40620</v>
      </c>
      <c r="B208" s="46">
        <v>158000</v>
      </c>
      <c r="C208" s="46">
        <v>37950</v>
      </c>
      <c r="D208" s="32">
        <f t="shared" ref="D208:D271" si="18">B208/$B$15*10000</f>
        <v>9376.854599406528</v>
      </c>
      <c r="E208" s="32">
        <f t="shared" ref="E208:E271" si="19">C208/$C$15*10000</f>
        <v>7744.8979591836733</v>
      </c>
      <c r="F208" s="23">
        <f t="shared" si="14"/>
        <v>-1.2578782206860595E-2</v>
      </c>
      <c r="G208" s="23">
        <f t="shared" si="15"/>
        <v>2.6385239581809827E-3</v>
      </c>
      <c r="H208" s="23"/>
      <c r="I208" s="23"/>
      <c r="K208" s="49">
        <v>40490</v>
      </c>
      <c r="L208" s="50">
        <v>10596379</v>
      </c>
      <c r="M208" s="50">
        <f t="shared" si="16"/>
        <v>257520</v>
      </c>
      <c r="N208" s="50">
        <f t="shared" si="17"/>
        <v>17686273</v>
      </c>
      <c r="O208" s="50"/>
      <c r="P208" s="50"/>
      <c r="Q208" s="50"/>
      <c r="R208" s="50"/>
      <c r="S208" s="50"/>
      <c r="T208" s="50"/>
      <c r="U208" s="50"/>
      <c r="V208" s="50"/>
      <c r="W208" s="50"/>
      <c r="X208" s="51"/>
    </row>
    <row r="209" spans="1:24">
      <c r="A209" s="47">
        <v>40623</v>
      </c>
      <c r="B209" s="48">
        <v>160500</v>
      </c>
      <c r="C209" s="48">
        <v>38700</v>
      </c>
      <c r="D209" s="32">
        <f t="shared" si="18"/>
        <v>9525.222551928784</v>
      </c>
      <c r="E209" s="32">
        <f t="shared" si="19"/>
        <v>7897.9591836734699</v>
      </c>
      <c r="F209" s="23">
        <f t="shared" ref="F209:F272" si="20">LN(D209)-LN(D208)</f>
        <v>1.5698909543104378E-2</v>
      </c>
      <c r="G209" s="23">
        <f t="shared" ref="G209:G272" si="21">LN(E209)-LN(E208)</f>
        <v>1.9570096194096109E-2</v>
      </c>
      <c r="H209" s="23"/>
      <c r="I209" s="23"/>
      <c r="K209" s="49">
        <v>40491</v>
      </c>
      <c r="L209" s="50">
        <v>10567101</v>
      </c>
      <c r="M209" s="50">
        <f t="shared" si="16"/>
        <v>-29278</v>
      </c>
      <c r="N209" s="50">
        <f t="shared" si="17"/>
        <v>17656995</v>
      </c>
      <c r="O209" s="50"/>
      <c r="P209" s="50"/>
      <c r="Q209" s="50"/>
      <c r="R209" s="50"/>
      <c r="S209" s="50"/>
      <c r="T209" s="50"/>
      <c r="U209" s="50"/>
      <c r="V209" s="50"/>
      <c r="W209" s="50"/>
      <c r="X209" s="51"/>
    </row>
    <row r="210" spans="1:24">
      <c r="A210" s="45">
        <v>40624</v>
      </c>
      <c r="B210" s="46">
        <v>158500</v>
      </c>
      <c r="C210" s="46">
        <v>38250</v>
      </c>
      <c r="D210" s="32">
        <f t="shared" si="18"/>
        <v>9406.5281899109796</v>
      </c>
      <c r="E210" s="32">
        <f t="shared" si="19"/>
        <v>7806.1224489795923</v>
      </c>
      <c r="F210" s="23">
        <f t="shared" si="20"/>
        <v>-1.2539349252735477E-2</v>
      </c>
      <c r="G210" s="23">
        <f t="shared" si="21"/>
        <v>-1.1696039763190669E-2</v>
      </c>
      <c r="H210" s="23"/>
      <c r="I210" s="23"/>
      <c r="K210" s="49">
        <v>40492</v>
      </c>
      <c r="L210" s="50">
        <v>11010874</v>
      </c>
      <c r="M210" s="50">
        <f t="shared" si="16"/>
        <v>443773</v>
      </c>
      <c r="N210" s="50">
        <f t="shared" si="17"/>
        <v>18100768</v>
      </c>
      <c r="O210" s="50"/>
      <c r="P210" s="50"/>
      <c r="Q210" s="50"/>
      <c r="R210" s="50"/>
      <c r="S210" s="50"/>
      <c r="T210" s="50"/>
      <c r="U210" s="50"/>
      <c r="V210" s="50"/>
      <c r="W210" s="50"/>
      <c r="X210" s="51"/>
    </row>
    <row r="211" spans="1:24">
      <c r="A211" s="45">
        <v>40625</v>
      </c>
      <c r="B211" s="46">
        <v>159000</v>
      </c>
      <c r="C211" s="46">
        <v>38250</v>
      </c>
      <c r="D211" s="32">
        <f t="shared" si="18"/>
        <v>9436.2017804154311</v>
      </c>
      <c r="E211" s="32">
        <f t="shared" si="19"/>
        <v>7806.1224489795923</v>
      </c>
      <c r="F211" s="23">
        <f t="shared" si="20"/>
        <v>3.1496089028948404E-3</v>
      </c>
      <c r="G211" s="23">
        <f t="shared" si="21"/>
        <v>0</v>
      </c>
      <c r="H211" s="23"/>
      <c r="I211" s="23"/>
      <c r="K211" s="49">
        <v>40493</v>
      </c>
      <c r="L211" s="50">
        <v>9701085</v>
      </c>
      <c r="M211" s="50">
        <f t="shared" si="16"/>
        <v>-1309789</v>
      </c>
      <c r="N211" s="50">
        <f t="shared" si="17"/>
        <v>16790979</v>
      </c>
      <c r="O211" s="50"/>
      <c r="P211" s="50"/>
      <c r="Q211" s="50"/>
      <c r="R211" s="50"/>
      <c r="S211" s="50"/>
      <c r="T211" s="50"/>
      <c r="U211" s="50"/>
      <c r="V211" s="50"/>
      <c r="W211" s="50"/>
      <c r="X211" s="51"/>
    </row>
    <row r="212" spans="1:24">
      <c r="A212" s="45">
        <v>40626</v>
      </c>
      <c r="B212" s="46">
        <v>159000</v>
      </c>
      <c r="C212" s="46">
        <v>38200</v>
      </c>
      <c r="D212" s="32">
        <f t="shared" si="18"/>
        <v>9436.2017804154311</v>
      </c>
      <c r="E212" s="32">
        <f t="shared" si="19"/>
        <v>7795.9183673469388</v>
      </c>
      <c r="F212" s="23">
        <f t="shared" si="20"/>
        <v>0</v>
      </c>
      <c r="G212" s="23">
        <f t="shared" si="21"/>
        <v>-1.3080446600159945E-3</v>
      </c>
      <c r="H212" s="23"/>
      <c r="I212" s="23"/>
      <c r="K212" s="49">
        <v>40494</v>
      </c>
      <c r="L212" s="50">
        <v>10588587</v>
      </c>
      <c r="M212" s="50">
        <f t="shared" si="16"/>
        <v>887502</v>
      </c>
      <c r="N212" s="50">
        <f t="shared" si="17"/>
        <v>17678481</v>
      </c>
      <c r="O212" s="50"/>
      <c r="P212" s="50"/>
      <c r="Q212" s="50"/>
      <c r="R212" s="50"/>
      <c r="S212" s="50"/>
      <c r="T212" s="50"/>
      <c r="U212" s="50"/>
      <c r="V212" s="50"/>
      <c r="W212" s="50"/>
      <c r="X212" s="51"/>
    </row>
    <row r="213" spans="1:24">
      <c r="A213" s="45">
        <v>40627</v>
      </c>
      <c r="B213" s="46">
        <v>160500</v>
      </c>
      <c r="C213" s="46">
        <v>38250</v>
      </c>
      <c r="D213" s="32">
        <f t="shared" si="18"/>
        <v>9525.222551928784</v>
      </c>
      <c r="E213" s="32">
        <f t="shared" si="19"/>
        <v>7806.1224489795923</v>
      </c>
      <c r="F213" s="23">
        <f t="shared" si="20"/>
        <v>9.3897403498406362E-3</v>
      </c>
      <c r="G213" s="23">
        <f t="shared" si="21"/>
        <v>1.3080446600159945E-3</v>
      </c>
      <c r="H213" s="23"/>
      <c r="I213" s="23"/>
      <c r="K213" s="49">
        <v>40497</v>
      </c>
      <c r="L213" s="50">
        <v>10814988</v>
      </c>
      <c r="M213" s="50">
        <f t="shared" si="16"/>
        <v>226401</v>
      </c>
      <c r="N213" s="50">
        <f t="shared" si="17"/>
        <v>17904882</v>
      </c>
      <c r="O213" s="50"/>
      <c r="P213" s="50"/>
      <c r="Q213" s="50"/>
      <c r="R213" s="50"/>
      <c r="S213" s="50"/>
      <c r="T213" s="50"/>
      <c r="U213" s="50"/>
      <c r="V213" s="50"/>
      <c r="W213" s="50"/>
      <c r="X213" s="51"/>
    </row>
    <row r="214" spans="1:24">
      <c r="A214" s="47">
        <v>40630</v>
      </c>
      <c r="B214" s="48">
        <v>161000</v>
      </c>
      <c r="C214" s="48">
        <v>38100</v>
      </c>
      <c r="D214" s="32">
        <f t="shared" si="18"/>
        <v>9554.8961424332338</v>
      </c>
      <c r="E214" s="32">
        <f t="shared" si="19"/>
        <v>7775.5102040816328</v>
      </c>
      <c r="F214" s="23">
        <f t="shared" si="20"/>
        <v>3.1104224143909676E-3</v>
      </c>
      <c r="G214" s="23">
        <f t="shared" si="21"/>
        <v>-3.9292781398891918E-3</v>
      </c>
      <c r="H214" s="23"/>
      <c r="I214" s="23"/>
      <c r="K214" s="49">
        <v>40498</v>
      </c>
      <c r="L214" s="50">
        <v>10891924</v>
      </c>
      <c r="M214" s="50">
        <f t="shared" si="16"/>
        <v>76936</v>
      </c>
      <c r="N214" s="50">
        <f t="shared" si="17"/>
        <v>17981818</v>
      </c>
      <c r="O214" s="50"/>
      <c r="P214" s="50"/>
      <c r="Q214" s="50"/>
      <c r="R214" s="50"/>
      <c r="S214" s="50"/>
      <c r="T214" s="50"/>
      <c r="U214" s="50"/>
      <c r="V214" s="50"/>
      <c r="W214" s="50"/>
      <c r="X214" s="51"/>
    </row>
    <row r="215" spans="1:24">
      <c r="A215" s="45">
        <v>40631</v>
      </c>
      <c r="B215" s="46">
        <v>160500</v>
      </c>
      <c r="C215" s="46">
        <v>37900</v>
      </c>
      <c r="D215" s="32">
        <f t="shared" si="18"/>
        <v>9525.222551928784</v>
      </c>
      <c r="E215" s="32">
        <f t="shared" si="19"/>
        <v>7734.6938775510198</v>
      </c>
      <c r="F215" s="23">
        <f t="shared" si="20"/>
        <v>-3.1104224143909676E-3</v>
      </c>
      <c r="G215" s="23">
        <f t="shared" si="21"/>
        <v>-5.2631700442749008E-3</v>
      </c>
      <c r="H215" s="23"/>
      <c r="I215" s="23"/>
      <c r="K215" s="49">
        <v>40499</v>
      </c>
      <c r="L215" s="50">
        <v>10585837</v>
      </c>
      <c r="M215" s="50">
        <f t="shared" si="16"/>
        <v>-306087</v>
      </c>
      <c r="N215" s="50">
        <f t="shared" si="17"/>
        <v>17675731</v>
      </c>
      <c r="O215" s="50"/>
      <c r="P215" s="50"/>
      <c r="Q215" s="50"/>
      <c r="R215" s="50"/>
      <c r="S215" s="50"/>
      <c r="T215" s="50"/>
      <c r="U215" s="50"/>
      <c r="V215" s="50"/>
      <c r="W215" s="50"/>
      <c r="X215" s="51"/>
    </row>
    <row r="216" spans="1:24">
      <c r="A216" s="45">
        <v>40632</v>
      </c>
      <c r="B216" s="46">
        <v>161000</v>
      </c>
      <c r="C216" s="46">
        <v>38550</v>
      </c>
      <c r="D216" s="32">
        <f t="shared" si="18"/>
        <v>9554.8961424332338</v>
      </c>
      <c r="E216" s="32">
        <f t="shared" si="19"/>
        <v>7867.3469387755104</v>
      </c>
      <c r="F216" s="23">
        <f t="shared" si="20"/>
        <v>3.1104224143909676E-3</v>
      </c>
      <c r="G216" s="23">
        <f t="shared" si="21"/>
        <v>1.7004987920957504E-2</v>
      </c>
      <c r="H216" s="23"/>
      <c r="I216" s="23"/>
      <c r="K216" s="49">
        <v>40500</v>
      </c>
      <c r="L216" s="50">
        <v>10429253</v>
      </c>
      <c r="M216" s="50">
        <f t="shared" si="16"/>
        <v>-156584</v>
      </c>
      <c r="N216" s="50">
        <f t="shared" si="17"/>
        <v>17519147</v>
      </c>
      <c r="O216" s="50"/>
      <c r="P216" s="50"/>
      <c r="Q216" s="50"/>
      <c r="R216" s="50"/>
      <c r="S216" s="50"/>
      <c r="T216" s="50"/>
      <c r="U216" s="50"/>
      <c r="V216" s="50"/>
      <c r="W216" s="50"/>
      <c r="X216" s="51"/>
    </row>
    <row r="217" spans="1:24">
      <c r="A217" s="45">
        <v>40633</v>
      </c>
      <c r="B217" s="46">
        <v>163500</v>
      </c>
      <c r="C217" s="46">
        <v>38900</v>
      </c>
      <c r="D217" s="32">
        <f t="shared" si="18"/>
        <v>9703.2640949554898</v>
      </c>
      <c r="E217" s="32">
        <f t="shared" si="19"/>
        <v>7938.775510204081</v>
      </c>
      <c r="F217" s="23">
        <f t="shared" si="20"/>
        <v>1.5408625352845817E-2</v>
      </c>
      <c r="G217" s="23">
        <f t="shared" si="21"/>
        <v>9.0381506150620794E-3</v>
      </c>
      <c r="H217" s="23"/>
      <c r="I217" s="23"/>
      <c r="K217" s="49">
        <v>40501</v>
      </c>
      <c r="L217" s="50">
        <v>10621196</v>
      </c>
      <c r="M217" s="50">
        <f t="shared" si="16"/>
        <v>191943</v>
      </c>
      <c r="N217" s="50">
        <f t="shared" si="17"/>
        <v>17711090</v>
      </c>
      <c r="O217" s="50"/>
      <c r="P217" s="50"/>
      <c r="Q217" s="50"/>
      <c r="R217" s="50"/>
      <c r="S217" s="50"/>
      <c r="T217" s="50"/>
      <c r="U217" s="50"/>
      <c r="V217" s="50"/>
      <c r="W217" s="50"/>
      <c r="X217" s="51"/>
    </row>
    <row r="218" spans="1:24">
      <c r="A218" s="45">
        <v>40634</v>
      </c>
      <c r="B218" s="46">
        <v>165500</v>
      </c>
      <c r="C218" s="46">
        <v>40300</v>
      </c>
      <c r="D218" s="32">
        <f t="shared" si="18"/>
        <v>9821.9584569732942</v>
      </c>
      <c r="E218" s="32">
        <f t="shared" si="19"/>
        <v>8224.4897959183672</v>
      </c>
      <c r="F218" s="23">
        <f t="shared" si="20"/>
        <v>1.2158204479808532E-2</v>
      </c>
      <c r="G218" s="23">
        <f t="shared" si="21"/>
        <v>3.5357218328236684E-2</v>
      </c>
      <c r="H218" s="23"/>
      <c r="I218" s="23"/>
      <c r="K218" s="49">
        <v>40504</v>
      </c>
      <c r="L218" s="50">
        <v>10816742</v>
      </c>
      <c r="M218" s="50">
        <f t="shared" si="16"/>
        <v>195546</v>
      </c>
      <c r="N218" s="50">
        <f t="shared" si="17"/>
        <v>17906636</v>
      </c>
      <c r="O218" s="50"/>
      <c r="P218" s="50"/>
      <c r="Q218" s="50"/>
      <c r="R218" s="50"/>
      <c r="S218" s="50"/>
      <c r="T218" s="50"/>
      <c r="U218" s="50"/>
      <c r="V218" s="50"/>
      <c r="W218" s="50"/>
      <c r="X218" s="51"/>
    </row>
    <row r="219" spans="1:24">
      <c r="A219" s="47">
        <v>40637</v>
      </c>
      <c r="B219" s="48">
        <v>165000</v>
      </c>
      <c r="C219" s="48">
        <v>40500</v>
      </c>
      <c r="D219" s="32">
        <f t="shared" si="18"/>
        <v>9792.2848664688427</v>
      </c>
      <c r="E219" s="32">
        <f t="shared" si="19"/>
        <v>8265.3061224489793</v>
      </c>
      <c r="F219" s="23">
        <f t="shared" si="20"/>
        <v>-3.0257209165363008E-3</v>
      </c>
      <c r="G219" s="23">
        <f t="shared" si="21"/>
        <v>4.9505051598561778E-3</v>
      </c>
      <c r="H219" s="23"/>
      <c r="I219" s="23"/>
      <c r="K219" s="49">
        <v>40505</v>
      </c>
      <c r="L219" s="50">
        <v>10997953</v>
      </c>
      <c r="M219" s="50">
        <f t="shared" si="16"/>
        <v>181211</v>
      </c>
      <c r="N219" s="50">
        <f t="shared" si="17"/>
        <v>18087847</v>
      </c>
      <c r="O219" s="50"/>
      <c r="P219" s="50"/>
      <c r="Q219" s="50"/>
      <c r="R219" s="50"/>
      <c r="S219" s="50"/>
      <c r="T219" s="50"/>
      <c r="U219" s="50"/>
      <c r="V219" s="50"/>
      <c r="W219" s="50"/>
      <c r="X219" s="51"/>
    </row>
    <row r="220" spans="1:24">
      <c r="A220" s="45">
        <v>40638</v>
      </c>
      <c r="B220" s="46">
        <v>166000</v>
      </c>
      <c r="C220" s="46">
        <v>40250</v>
      </c>
      <c r="D220" s="32">
        <f t="shared" si="18"/>
        <v>9851.6320474777458</v>
      </c>
      <c r="E220" s="32">
        <f t="shared" si="19"/>
        <v>8214.2857142857138</v>
      </c>
      <c r="F220" s="23">
        <f t="shared" si="20"/>
        <v>6.0423144559624831E-3</v>
      </c>
      <c r="G220" s="23">
        <f t="shared" si="21"/>
        <v>-6.1919702479205085E-3</v>
      </c>
      <c r="H220" s="23"/>
      <c r="I220" s="23"/>
      <c r="K220" s="49">
        <v>40506</v>
      </c>
      <c r="L220" s="50">
        <v>11047678</v>
      </c>
      <c r="M220" s="50">
        <f t="shared" ref="M220:M283" si="22">L220-L219</f>
        <v>49725</v>
      </c>
      <c r="N220" s="50">
        <f t="shared" ref="N220:N283" si="23">N219+M220</f>
        <v>18137572</v>
      </c>
      <c r="O220" s="50"/>
      <c r="P220" s="50"/>
      <c r="Q220" s="50"/>
      <c r="R220" s="50"/>
      <c r="S220" s="50"/>
      <c r="T220" s="50"/>
      <c r="U220" s="50"/>
      <c r="V220" s="50"/>
      <c r="W220" s="50"/>
      <c r="X220" s="51"/>
    </row>
    <row r="221" spans="1:24">
      <c r="A221" s="45">
        <v>40639</v>
      </c>
      <c r="B221" s="46">
        <v>164000</v>
      </c>
      <c r="C221" s="46">
        <v>39900</v>
      </c>
      <c r="D221" s="32">
        <f t="shared" si="18"/>
        <v>9732.9376854599395</v>
      </c>
      <c r="E221" s="32">
        <f t="shared" si="19"/>
        <v>8142.8571428571431</v>
      </c>
      <c r="F221" s="23">
        <f t="shared" si="20"/>
        <v>-1.2121360532344028E-2</v>
      </c>
      <c r="G221" s="23">
        <f t="shared" si="21"/>
        <v>-8.7336799687545152E-3</v>
      </c>
      <c r="H221" s="23"/>
      <c r="I221" s="23"/>
      <c r="K221" s="49">
        <v>40507</v>
      </c>
      <c r="L221" s="50">
        <v>10877695</v>
      </c>
      <c r="M221" s="50">
        <f t="shared" si="22"/>
        <v>-169983</v>
      </c>
      <c r="N221" s="50">
        <f t="shared" si="23"/>
        <v>17967589</v>
      </c>
      <c r="O221" s="50"/>
      <c r="P221" s="50"/>
      <c r="Q221" s="50"/>
      <c r="R221" s="50"/>
      <c r="S221" s="50"/>
      <c r="T221" s="50"/>
      <c r="U221" s="50"/>
      <c r="V221" s="50"/>
      <c r="W221" s="50"/>
      <c r="X221" s="51"/>
    </row>
    <row r="222" spans="1:24">
      <c r="A222" s="45">
        <v>40640</v>
      </c>
      <c r="B222" s="46">
        <v>162000</v>
      </c>
      <c r="C222" s="46">
        <v>39400</v>
      </c>
      <c r="D222" s="32">
        <f t="shared" si="18"/>
        <v>9614.2433234421369</v>
      </c>
      <c r="E222" s="32">
        <f t="shared" si="19"/>
        <v>8040.8163265306121</v>
      </c>
      <c r="F222" s="23">
        <f t="shared" si="20"/>
        <v>-1.2270092591814219E-2</v>
      </c>
      <c r="G222" s="23">
        <f t="shared" si="21"/>
        <v>-1.2610507591929832E-2</v>
      </c>
      <c r="H222" s="23"/>
      <c r="I222" s="23"/>
      <c r="K222" s="49">
        <v>40508</v>
      </c>
      <c r="L222" s="50">
        <v>10938554</v>
      </c>
      <c r="M222" s="50">
        <f t="shared" si="22"/>
        <v>60859</v>
      </c>
      <c r="N222" s="50">
        <f t="shared" si="23"/>
        <v>18028448</v>
      </c>
      <c r="O222" s="50"/>
      <c r="P222" s="50"/>
      <c r="Q222" s="50"/>
      <c r="R222" s="50"/>
      <c r="S222" s="50"/>
      <c r="T222" s="50"/>
      <c r="U222" s="50"/>
      <c r="V222" s="50"/>
      <c r="W222" s="50"/>
      <c r="X222" s="51"/>
    </row>
    <row r="223" spans="1:24">
      <c r="A223" s="45">
        <v>40641</v>
      </c>
      <c r="B223" s="46">
        <v>160500</v>
      </c>
      <c r="C223" s="46">
        <v>39300</v>
      </c>
      <c r="D223" s="32">
        <f t="shared" si="18"/>
        <v>9525.222551928784</v>
      </c>
      <c r="E223" s="32">
        <f t="shared" si="19"/>
        <v>8020.408163265306</v>
      </c>
      <c r="F223" s="23">
        <f t="shared" si="20"/>
        <v>-9.3023926623132525E-3</v>
      </c>
      <c r="G223" s="23">
        <f t="shared" si="21"/>
        <v>-2.5412974286727064E-3</v>
      </c>
      <c r="H223" s="23"/>
      <c r="I223" s="23"/>
      <c r="K223" s="49">
        <v>40511</v>
      </c>
      <c r="L223" s="50">
        <v>10777476</v>
      </c>
      <c r="M223" s="50">
        <f t="shared" si="22"/>
        <v>-161078</v>
      </c>
      <c r="N223" s="50">
        <f t="shared" si="23"/>
        <v>17867370</v>
      </c>
      <c r="O223" s="50"/>
      <c r="P223" s="50"/>
      <c r="Q223" s="50"/>
      <c r="R223" s="50"/>
      <c r="S223" s="50"/>
      <c r="T223" s="50"/>
      <c r="U223" s="50"/>
      <c r="V223" s="50"/>
      <c r="W223" s="50"/>
      <c r="X223" s="51"/>
    </row>
    <row r="224" spans="1:24">
      <c r="A224" s="47">
        <v>40644</v>
      </c>
      <c r="B224" s="48">
        <v>159000</v>
      </c>
      <c r="C224" s="48">
        <v>39000</v>
      </c>
      <c r="D224" s="32">
        <f t="shared" si="18"/>
        <v>9436.2017804154311</v>
      </c>
      <c r="E224" s="32">
        <f t="shared" si="19"/>
        <v>7959.1836734693879</v>
      </c>
      <c r="F224" s="23">
        <f t="shared" si="20"/>
        <v>-9.3897403498406362E-3</v>
      </c>
      <c r="G224" s="23">
        <f t="shared" si="21"/>
        <v>-7.6628727455698709E-3</v>
      </c>
      <c r="H224" s="23"/>
      <c r="I224" s="23"/>
      <c r="K224" s="49">
        <v>40512</v>
      </c>
      <c r="L224" s="50">
        <v>10685169</v>
      </c>
      <c r="M224" s="50">
        <f t="shared" si="22"/>
        <v>-92307</v>
      </c>
      <c r="N224" s="50">
        <f t="shared" si="23"/>
        <v>17775063</v>
      </c>
      <c r="O224" s="50"/>
      <c r="P224" s="50"/>
      <c r="Q224" s="50"/>
      <c r="R224" s="50"/>
      <c r="S224" s="50"/>
      <c r="T224" s="50"/>
      <c r="U224" s="50"/>
      <c r="V224" s="50"/>
      <c r="W224" s="50"/>
      <c r="X224" s="51"/>
    </row>
    <row r="225" spans="1:24">
      <c r="A225" s="45">
        <v>40645</v>
      </c>
      <c r="B225" s="46">
        <v>159500</v>
      </c>
      <c r="C225" s="46">
        <v>38550</v>
      </c>
      <c r="D225" s="32">
        <f t="shared" si="18"/>
        <v>9465.8753709198809</v>
      </c>
      <c r="E225" s="32">
        <f t="shared" si="19"/>
        <v>7867.3469387755104</v>
      </c>
      <c r="F225" s="23">
        <f t="shared" si="20"/>
        <v>3.1397200046683338E-3</v>
      </c>
      <c r="G225" s="23">
        <f t="shared" si="21"/>
        <v>-1.1605546120307508E-2</v>
      </c>
      <c r="H225" s="23"/>
      <c r="I225" s="23"/>
      <c r="K225" s="49">
        <v>40513</v>
      </c>
      <c r="L225" s="50">
        <v>10719687</v>
      </c>
      <c r="M225" s="50">
        <f t="shared" si="22"/>
        <v>34518</v>
      </c>
      <c r="N225" s="50">
        <f t="shared" si="23"/>
        <v>17809581</v>
      </c>
      <c r="O225" s="50"/>
      <c r="P225" s="50"/>
      <c r="Q225" s="50"/>
      <c r="R225" s="50"/>
      <c r="S225" s="50"/>
      <c r="T225" s="50"/>
      <c r="U225" s="50"/>
      <c r="V225" s="50"/>
      <c r="W225" s="50"/>
      <c r="X225" s="51"/>
    </row>
    <row r="226" spans="1:24">
      <c r="A226" s="45">
        <v>40646</v>
      </c>
      <c r="B226" s="46">
        <v>159000</v>
      </c>
      <c r="C226" s="46">
        <v>38550</v>
      </c>
      <c r="D226" s="32">
        <f t="shared" si="18"/>
        <v>9436.2017804154311</v>
      </c>
      <c r="E226" s="32">
        <f t="shared" si="19"/>
        <v>7867.3469387755104</v>
      </c>
      <c r="F226" s="23">
        <f t="shared" si="20"/>
        <v>-3.1397200046683338E-3</v>
      </c>
      <c r="G226" s="23">
        <f t="shared" si="21"/>
        <v>0</v>
      </c>
      <c r="H226" s="23"/>
      <c r="I226" s="23"/>
      <c r="K226" s="49">
        <v>40514</v>
      </c>
      <c r="L226" s="50">
        <v>11122526</v>
      </c>
      <c r="M226" s="50">
        <f t="shared" si="22"/>
        <v>402839</v>
      </c>
      <c r="N226" s="50">
        <f t="shared" si="23"/>
        <v>18212420</v>
      </c>
      <c r="O226" s="50"/>
      <c r="P226" s="50"/>
      <c r="Q226" s="50"/>
      <c r="R226" s="50"/>
      <c r="S226" s="50"/>
      <c r="T226" s="50"/>
      <c r="U226" s="50"/>
      <c r="V226" s="50"/>
      <c r="W226" s="50"/>
      <c r="X226" s="51"/>
    </row>
    <row r="227" spans="1:24">
      <c r="A227" s="45">
        <v>40647</v>
      </c>
      <c r="B227" s="46">
        <v>159000</v>
      </c>
      <c r="C227" s="46">
        <v>38200</v>
      </c>
      <c r="D227" s="32">
        <f t="shared" si="18"/>
        <v>9436.2017804154311</v>
      </c>
      <c r="E227" s="32">
        <f t="shared" si="19"/>
        <v>7795.9183673469388</v>
      </c>
      <c r="F227" s="23">
        <f t="shared" si="20"/>
        <v>0</v>
      </c>
      <c r="G227" s="23">
        <f t="shared" si="21"/>
        <v>-9.1205843968094058E-3</v>
      </c>
      <c r="H227" s="23"/>
      <c r="I227" s="23"/>
      <c r="K227" s="49">
        <v>40515</v>
      </c>
      <c r="L227" s="50">
        <v>11476357</v>
      </c>
      <c r="M227" s="50">
        <f t="shared" si="22"/>
        <v>353831</v>
      </c>
      <c r="N227" s="50">
        <f t="shared" si="23"/>
        <v>18566251</v>
      </c>
      <c r="O227" s="50"/>
      <c r="P227" s="50"/>
      <c r="Q227" s="50"/>
      <c r="R227" s="50"/>
      <c r="S227" s="50"/>
      <c r="T227" s="50"/>
      <c r="U227" s="50"/>
      <c r="V227" s="50"/>
      <c r="W227" s="50"/>
      <c r="X227" s="51"/>
    </row>
    <row r="228" spans="1:24">
      <c r="A228" s="45">
        <v>40648</v>
      </c>
      <c r="B228" s="46">
        <v>158000</v>
      </c>
      <c r="C228" s="46">
        <v>37800</v>
      </c>
      <c r="D228" s="32">
        <f t="shared" si="18"/>
        <v>9376.854599406528</v>
      </c>
      <c r="E228" s="32">
        <f t="shared" si="19"/>
        <v>7714.2857142857147</v>
      </c>
      <c r="F228" s="23">
        <f t="shared" si="20"/>
        <v>-6.3091691932637417E-3</v>
      </c>
      <c r="G228" s="23">
        <f t="shared" si="21"/>
        <v>-1.052641298698731E-2</v>
      </c>
      <c r="H228" s="23"/>
      <c r="I228" s="23"/>
      <c r="K228" s="49">
        <v>40518</v>
      </c>
      <c r="L228" s="50">
        <v>11460750</v>
      </c>
      <c r="M228" s="50">
        <f t="shared" si="22"/>
        <v>-15607</v>
      </c>
      <c r="N228" s="50">
        <f t="shared" si="23"/>
        <v>18550644</v>
      </c>
      <c r="O228" s="50"/>
      <c r="P228" s="50"/>
      <c r="Q228" s="50"/>
      <c r="R228" s="50"/>
      <c r="S228" s="50"/>
      <c r="T228" s="50"/>
      <c r="U228" s="50"/>
      <c r="V228" s="50"/>
      <c r="W228" s="50"/>
      <c r="X228" s="51"/>
    </row>
    <row r="229" spans="1:24">
      <c r="A229" s="47">
        <v>40651</v>
      </c>
      <c r="B229" s="48">
        <v>158500</v>
      </c>
      <c r="C229" s="48">
        <v>37700</v>
      </c>
      <c r="D229" s="32">
        <f t="shared" si="18"/>
        <v>9406.5281899109796</v>
      </c>
      <c r="E229" s="32">
        <f t="shared" si="19"/>
        <v>7693.8775510204086</v>
      </c>
      <c r="F229" s="23">
        <f t="shared" si="20"/>
        <v>3.1595602903689013E-3</v>
      </c>
      <c r="G229" s="23">
        <f t="shared" si="21"/>
        <v>-2.6490081715770941E-3</v>
      </c>
      <c r="H229" s="23"/>
      <c r="I229" s="23"/>
      <c r="K229" s="49">
        <v>40519</v>
      </c>
      <c r="L229" s="50">
        <v>11541717</v>
      </c>
      <c r="M229" s="50">
        <f t="shared" si="22"/>
        <v>80967</v>
      </c>
      <c r="N229" s="50">
        <f t="shared" si="23"/>
        <v>18631611</v>
      </c>
      <c r="O229" s="50"/>
      <c r="P229" s="50"/>
      <c r="Q229" s="50"/>
      <c r="R229" s="50"/>
      <c r="S229" s="50"/>
      <c r="T229" s="50"/>
      <c r="U229" s="50"/>
      <c r="V229" s="50"/>
      <c r="W229" s="50"/>
      <c r="X229" s="51"/>
    </row>
    <row r="230" spans="1:24">
      <c r="A230" s="45">
        <v>40652</v>
      </c>
      <c r="B230" s="46">
        <v>157500</v>
      </c>
      <c r="C230" s="46">
        <v>37500</v>
      </c>
      <c r="D230" s="32">
        <f t="shared" si="18"/>
        <v>9347.1810089020764</v>
      </c>
      <c r="E230" s="32">
        <f t="shared" si="19"/>
        <v>7653.0612244897957</v>
      </c>
      <c r="F230" s="23">
        <f t="shared" si="20"/>
        <v>-6.3291350516490041E-3</v>
      </c>
      <c r="G230" s="23">
        <f t="shared" si="21"/>
        <v>-5.3191614775993656E-3</v>
      </c>
      <c r="H230" s="23"/>
      <c r="I230" s="23"/>
      <c r="K230" s="49">
        <v>40520</v>
      </c>
      <c r="L230" s="50">
        <v>11805932</v>
      </c>
      <c r="M230" s="50">
        <f t="shared" si="22"/>
        <v>264215</v>
      </c>
      <c r="N230" s="50">
        <f t="shared" si="23"/>
        <v>18895826</v>
      </c>
      <c r="O230" s="50"/>
      <c r="P230" s="50"/>
      <c r="Q230" s="50"/>
      <c r="R230" s="50"/>
      <c r="S230" s="50"/>
      <c r="T230" s="50"/>
      <c r="U230" s="50"/>
      <c r="V230" s="50"/>
      <c r="W230" s="50"/>
      <c r="X230" s="51"/>
    </row>
    <row r="231" spans="1:24">
      <c r="A231" s="45">
        <v>40653</v>
      </c>
      <c r="B231" s="46">
        <v>159000</v>
      </c>
      <c r="C231" s="46">
        <v>37550</v>
      </c>
      <c r="D231" s="32">
        <f t="shared" si="18"/>
        <v>9436.2017804154311</v>
      </c>
      <c r="E231" s="32">
        <f t="shared" si="19"/>
        <v>7663.2653061224491</v>
      </c>
      <c r="F231" s="23">
        <f t="shared" si="20"/>
        <v>9.4787439545438446E-3</v>
      </c>
      <c r="G231" s="23">
        <f t="shared" si="21"/>
        <v>1.332445233778401E-3</v>
      </c>
      <c r="H231" s="23"/>
      <c r="I231" s="23"/>
      <c r="K231" s="49">
        <v>40521</v>
      </c>
      <c r="L231" s="50">
        <v>12141566</v>
      </c>
      <c r="M231" s="50">
        <f t="shared" si="22"/>
        <v>335634</v>
      </c>
      <c r="N231" s="50">
        <f t="shared" si="23"/>
        <v>19231460</v>
      </c>
      <c r="O231" s="50"/>
      <c r="P231" s="50"/>
      <c r="Q231" s="50"/>
      <c r="R231" s="50"/>
      <c r="S231" s="50"/>
      <c r="T231" s="50"/>
      <c r="U231" s="50"/>
      <c r="V231" s="50"/>
      <c r="W231" s="50"/>
      <c r="X231" s="51"/>
    </row>
    <row r="232" spans="1:24">
      <c r="A232" s="45">
        <v>40654</v>
      </c>
      <c r="B232" s="46">
        <v>159500</v>
      </c>
      <c r="C232" s="46">
        <v>37550</v>
      </c>
      <c r="D232" s="32">
        <f t="shared" si="18"/>
        <v>9465.8753709198809</v>
      </c>
      <c r="E232" s="32">
        <f t="shared" si="19"/>
        <v>7663.2653061224491</v>
      </c>
      <c r="F232" s="23">
        <f t="shared" si="20"/>
        <v>3.1397200046683338E-3</v>
      </c>
      <c r="G232" s="23">
        <f t="shared" si="21"/>
        <v>0</v>
      </c>
      <c r="H232" s="23"/>
      <c r="I232" s="23"/>
      <c r="K232" s="49">
        <v>40522</v>
      </c>
      <c r="L232" s="50">
        <v>12139560</v>
      </c>
      <c r="M232" s="50">
        <f t="shared" si="22"/>
        <v>-2006</v>
      </c>
      <c r="N232" s="50">
        <f t="shared" si="23"/>
        <v>19229454</v>
      </c>
      <c r="O232" s="50"/>
      <c r="P232" s="50"/>
      <c r="Q232" s="50"/>
      <c r="R232" s="50"/>
      <c r="S232" s="50"/>
      <c r="T232" s="50"/>
      <c r="U232" s="50"/>
      <c r="V232" s="50"/>
      <c r="W232" s="50"/>
      <c r="X232" s="51"/>
    </row>
    <row r="233" spans="1:24">
      <c r="A233" s="45">
        <v>40655</v>
      </c>
      <c r="B233" s="46">
        <v>158500</v>
      </c>
      <c r="C233" s="46">
        <v>37950</v>
      </c>
      <c r="D233" s="32">
        <f t="shared" si="18"/>
        <v>9406.5281899109796</v>
      </c>
      <c r="E233" s="32">
        <f t="shared" si="19"/>
        <v>7744.8979591836733</v>
      </c>
      <c r="F233" s="23">
        <f t="shared" si="20"/>
        <v>-6.2893289075631742E-3</v>
      </c>
      <c r="G233" s="23">
        <f t="shared" si="21"/>
        <v>1.0596125631495923E-2</v>
      </c>
      <c r="H233" s="23"/>
      <c r="I233" s="23"/>
      <c r="K233" s="49">
        <v>40525</v>
      </c>
      <c r="L233" s="50">
        <v>12177791</v>
      </c>
      <c r="M233" s="50">
        <f t="shared" si="22"/>
        <v>38231</v>
      </c>
      <c r="N233" s="50">
        <f t="shared" si="23"/>
        <v>19267685</v>
      </c>
      <c r="O233" s="50"/>
      <c r="P233" s="50"/>
      <c r="Q233" s="50"/>
      <c r="R233" s="50"/>
      <c r="S233" s="50"/>
      <c r="T233" s="50"/>
      <c r="U233" s="50"/>
      <c r="V233" s="50"/>
      <c r="W233" s="50"/>
      <c r="X233" s="51"/>
    </row>
    <row r="234" spans="1:24">
      <c r="A234" s="47">
        <v>40658</v>
      </c>
      <c r="B234" s="48">
        <v>160000</v>
      </c>
      <c r="C234" s="48">
        <v>38100</v>
      </c>
      <c r="D234" s="32">
        <f t="shared" si="18"/>
        <v>9495.5489614243324</v>
      </c>
      <c r="E234" s="32">
        <f t="shared" si="19"/>
        <v>7775.5102040816328</v>
      </c>
      <c r="F234" s="23">
        <f t="shared" si="20"/>
        <v>9.4192219164916935E-3</v>
      </c>
      <c r="G234" s="23">
        <f t="shared" si="21"/>
        <v>3.9447782910162488E-3</v>
      </c>
      <c r="H234" s="23"/>
      <c r="I234" s="23"/>
      <c r="K234" s="49">
        <v>40526</v>
      </c>
      <c r="L234" s="50">
        <v>12724601</v>
      </c>
      <c r="M234" s="50">
        <f t="shared" si="22"/>
        <v>546810</v>
      </c>
      <c r="N234" s="50">
        <f t="shared" si="23"/>
        <v>19814495</v>
      </c>
      <c r="O234" s="50"/>
      <c r="P234" s="50"/>
      <c r="Q234" s="50"/>
      <c r="R234" s="50"/>
      <c r="S234" s="50"/>
      <c r="T234" s="50"/>
      <c r="U234" s="50"/>
      <c r="V234" s="50"/>
      <c r="W234" s="50"/>
      <c r="X234" s="51"/>
    </row>
    <row r="235" spans="1:24">
      <c r="A235" s="45">
        <v>40659</v>
      </c>
      <c r="B235" s="46">
        <v>160500</v>
      </c>
      <c r="C235" s="46">
        <v>37800</v>
      </c>
      <c r="D235" s="32">
        <f t="shared" si="18"/>
        <v>9525.222551928784</v>
      </c>
      <c r="E235" s="32">
        <f t="shared" si="19"/>
        <v>7714.2857142857147</v>
      </c>
      <c r="F235" s="23">
        <f t="shared" si="20"/>
        <v>3.1201273362437831E-3</v>
      </c>
      <c r="G235" s="23">
        <f t="shared" si="21"/>
        <v>-7.9051795071141129E-3</v>
      </c>
      <c r="H235" s="23"/>
      <c r="I235" s="23"/>
      <c r="K235" s="49">
        <v>40527</v>
      </c>
      <c r="L235" s="50">
        <v>13113918</v>
      </c>
      <c r="M235" s="50">
        <f t="shared" si="22"/>
        <v>389317</v>
      </c>
      <c r="N235" s="50">
        <f t="shared" si="23"/>
        <v>20203812</v>
      </c>
      <c r="O235" s="50"/>
      <c r="P235" s="50"/>
      <c r="Q235" s="50"/>
      <c r="R235" s="50"/>
      <c r="S235" s="50"/>
      <c r="T235" s="50"/>
      <c r="U235" s="50"/>
      <c r="V235" s="50"/>
      <c r="W235" s="50"/>
      <c r="X235" s="51"/>
    </row>
    <row r="236" spans="1:24">
      <c r="A236" s="45">
        <v>40660</v>
      </c>
      <c r="B236" s="46">
        <v>163000</v>
      </c>
      <c r="C236" s="46">
        <v>38200</v>
      </c>
      <c r="D236" s="32">
        <f t="shared" si="18"/>
        <v>9673.5905044510382</v>
      </c>
      <c r="E236" s="32">
        <f t="shared" si="19"/>
        <v>7795.9183673469388</v>
      </c>
      <c r="F236" s="23">
        <f t="shared" si="20"/>
        <v>1.5456258236691056E-2</v>
      </c>
      <c r="G236" s="23">
        <f t="shared" si="21"/>
        <v>1.052641298698731E-2</v>
      </c>
      <c r="H236" s="23"/>
      <c r="I236" s="23"/>
      <c r="K236" s="49">
        <v>40528</v>
      </c>
      <c r="L236" s="50">
        <v>13164944</v>
      </c>
      <c r="M236" s="50">
        <f t="shared" si="22"/>
        <v>51026</v>
      </c>
      <c r="N236" s="50">
        <f t="shared" si="23"/>
        <v>20254838</v>
      </c>
      <c r="O236" s="50"/>
      <c r="P236" s="50"/>
      <c r="Q236" s="50"/>
      <c r="R236" s="50"/>
      <c r="S236" s="50"/>
      <c r="T236" s="50"/>
      <c r="U236" s="50"/>
      <c r="V236" s="50"/>
      <c r="W236" s="50"/>
      <c r="X236" s="51"/>
    </row>
    <row r="237" spans="1:24">
      <c r="A237" s="45">
        <v>40661</v>
      </c>
      <c r="B237" s="46">
        <v>161500</v>
      </c>
      <c r="C237" s="46">
        <v>37950</v>
      </c>
      <c r="D237" s="32">
        <f t="shared" si="18"/>
        <v>9584.5697329376853</v>
      </c>
      <c r="E237" s="32">
        <f t="shared" si="19"/>
        <v>7744.8979591836733</v>
      </c>
      <c r="F237" s="23">
        <f t="shared" si="20"/>
        <v>-9.2450581440512991E-3</v>
      </c>
      <c r="G237" s="23">
        <f t="shared" si="21"/>
        <v>-6.5660117708894461E-3</v>
      </c>
      <c r="H237" s="23"/>
      <c r="I237" s="23"/>
      <c r="K237" s="49">
        <v>40529</v>
      </c>
      <c r="L237" s="50">
        <v>13348015</v>
      </c>
      <c r="M237" s="50">
        <f t="shared" si="22"/>
        <v>183071</v>
      </c>
      <c r="N237" s="50">
        <f t="shared" si="23"/>
        <v>20437909</v>
      </c>
      <c r="O237" s="50"/>
      <c r="P237" s="50"/>
      <c r="Q237" s="50"/>
      <c r="R237" s="50"/>
      <c r="S237" s="50"/>
      <c r="T237" s="50"/>
      <c r="U237" s="50"/>
      <c r="V237" s="50"/>
      <c r="W237" s="50"/>
      <c r="X237" s="51"/>
    </row>
    <row r="238" spans="1:24">
      <c r="A238" s="45">
        <v>40662</v>
      </c>
      <c r="B238" s="46">
        <v>162500</v>
      </c>
      <c r="C238" s="46">
        <v>38500</v>
      </c>
      <c r="D238" s="32">
        <f t="shared" si="18"/>
        <v>9643.9169139465866</v>
      </c>
      <c r="E238" s="32">
        <f t="shared" si="19"/>
        <v>7857.1428571428569</v>
      </c>
      <c r="F238" s="23">
        <f t="shared" si="20"/>
        <v>6.1728591070799865E-3</v>
      </c>
      <c r="G238" s="23">
        <f t="shared" si="21"/>
        <v>1.4388737452099676E-2</v>
      </c>
      <c r="H238" s="23"/>
      <c r="I238" s="23"/>
      <c r="K238" s="49">
        <v>40532</v>
      </c>
      <c r="L238" s="50">
        <v>13531708</v>
      </c>
      <c r="M238" s="50">
        <f t="shared" si="22"/>
        <v>183693</v>
      </c>
      <c r="N238" s="50">
        <f t="shared" si="23"/>
        <v>20621602</v>
      </c>
      <c r="O238" s="50"/>
      <c r="P238" s="50"/>
      <c r="Q238" s="50"/>
      <c r="R238" s="50"/>
      <c r="S238" s="50"/>
      <c r="T238" s="50"/>
      <c r="U238" s="50"/>
      <c r="V238" s="50"/>
      <c r="W238" s="50"/>
      <c r="X238" s="51"/>
    </row>
    <row r="239" spans="1:24">
      <c r="A239" s="47">
        <v>40665</v>
      </c>
      <c r="B239" s="48">
        <v>163500</v>
      </c>
      <c r="C239" s="48">
        <v>39300</v>
      </c>
      <c r="D239" s="32">
        <f t="shared" si="18"/>
        <v>9703.2640949554898</v>
      </c>
      <c r="E239" s="32">
        <f t="shared" si="19"/>
        <v>8020.408163265306</v>
      </c>
      <c r="F239" s="23">
        <f t="shared" si="20"/>
        <v>6.1349885675170412E-3</v>
      </c>
      <c r="G239" s="23">
        <f t="shared" si="21"/>
        <v>2.0566277581476555E-2</v>
      </c>
      <c r="H239" s="23"/>
      <c r="I239" s="23"/>
      <c r="K239" s="49">
        <v>40533</v>
      </c>
      <c r="L239" s="50">
        <v>13501183</v>
      </c>
      <c r="M239" s="50">
        <f t="shared" si="22"/>
        <v>-30525</v>
      </c>
      <c r="N239" s="50">
        <f t="shared" si="23"/>
        <v>20591077</v>
      </c>
      <c r="O239" s="50"/>
      <c r="P239" s="50"/>
      <c r="Q239" s="50"/>
      <c r="R239" s="50"/>
      <c r="S239" s="50"/>
      <c r="T239" s="50"/>
      <c r="U239" s="50"/>
      <c r="V239" s="50"/>
      <c r="W239" s="50"/>
      <c r="X239" s="51"/>
    </row>
    <row r="240" spans="1:24">
      <c r="A240" s="45">
        <v>40666</v>
      </c>
      <c r="B240" s="46">
        <v>165000</v>
      </c>
      <c r="C240" s="46">
        <v>39200</v>
      </c>
      <c r="D240" s="32">
        <f t="shared" si="18"/>
        <v>9792.2848664688427</v>
      </c>
      <c r="E240" s="32">
        <f t="shared" si="19"/>
        <v>8000</v>
      </c>
      <c r="F240" s="23">
        <f t="shared" si="20"/>
        <v>9.1324835632722312E-3</v>
      </c>
      <c r="G240" s="23">
        <f t="shared" si="21"/>
        <v>-2.5477720787989711E-3</v>
      </c>
      <c r="H240" s="23"/>
      <c r="I240" s="23"/>
      <c r="K240" s="49">
        <v>40534</v>
      </c>
      <c r="L240" s="50">
        <v>13855802</v>
      </c>
      <c r="M240" s="50">
        <f t="shared" si="22"/>
        <v>354619</v>
      </c>
      <c r="N240" s="50">
        <f t="shared" si="23"/>
        <v>20945696</v>
      </c>
      <c r="O240" s="50"/>
      <c r="P240" s="50"/>
      <c r="Q240" s="50"/>
      <c r="R240" s="50"/>
      <c r="S240" s="50"/>
      <c r="T240" s="50"/>
      <c r="U240" s="50"/>
      <c r="V240" s="50"/>
      <c r="W240" s="50"/>
      <c r="X240" s="51"/>
    </row>
    <row r="241" spans="1:24">
      <c r="A241" s="45">
        <v>40667</v>
      </c>
      <c r="B241" s="46">
        <v>166000</v>
      </c>
      <c r="C241" s="46">
        <v>39500</v>
      </c>
      <c r="D241" s="32">
        <f t="shared" si="18"/>
        <v>9851.6320474777458</v>
      </c>
      <c r="E241" s="32">
        <f t="shared" si="19"/>
        <v>8061.2244897959181</v>
      </c>
      <c r="F241" s="23">
        <f t="shared" si="20"/>
        <v>6.0423144559624831E-3</v>
      </c>
      <c r="G241" s="23">
        <f t="shared" si="21"/>
        <v>7.6239251106589023E-3</v>
      </c>
      <c r="H241" s="23"/>
      <c r="I241" s="23"/>
      <c r="K241" s="49">
        <v>40535</v>
      </c>
      <c r="L241" s="50">
        <v>13994254</v>
      </c>
      <c r="M241" s="50">
        <f t="shared" si="22"/>
        <v>138452</v>
      </c>
      <c r="N241" s="50">
        <f t="shared" si="23"/>
        <v>21084148</v>
      </c>
      <c r="O241" s="50"/>
      <c r="P241" s="50"/>
      <c r="Q241" s="50"/>
      <c r="R241" s="50"/>
      <c r="S241" s="50"/>
      <c r="T241" s="50"/>
      <c r="U241" s="50"/>
      <c r="V241" s="50"/>
      <c r="W241" s="50"/>
      <c r="X241" s="51"/>
    </row>
    <row r="242" spans="1:24">
      <c r="A242" s="45">
        <v>40669</v>
      </c>
      <c r="B242" s="46">
        <v>169000</v>
      </c>
      <c r="C242" s="46">
        <v>39850</v>
      </c>
      <c r="D242" s="32">
        <f t="shared" si="18"/>
        <v>10029.673590504452</v>
      </c>
      <c r="E242" s="32">
        <f t="shared" si="19"/>
        <v>8132.6530612244896</v>
      </c>
      <c r="F242" s="23">
        <f t="shared" si="20"/>
        <v>1.7910926566530705E-2</v>
      </c>
      <c r="G242" s="23">
        <f t="shared" si="21"/>
        <v>8.8217333291478184E-3</v>
      </c>
      <c r="H242" s="23"/>
      <c r="I242" s="23"/>
      <c r="K242" s="49">
        <v>40536</v>
      </c>
      <c r="L242" s="50">
        <v>14070026</v>
      </c>
      <c r="M242" s="50">
        <f t="shared" si="22"/>
        <v>75772</v>
      </c>
      <c r="N242" s="50">
        <f t="shared" si="23"/>
        <v>21159920</v>
      </c>
      <c r="O242" s="50"/>
      <c r="P242" s="50"/>
      <c r="Q242" s="50"/>
      <c r="R242" s="50"/>
      <c r="S242" s="50"/>
      <c r="T242" s="50"/>
      <c r="U242" s="50"/>
      <c r="V242" s="50"/>
      <c r="W242" s="50"/>
      <c r="X242" s="51"/>
    </row>
    <row r="243" spans="1:24">
      <c r="A243" s="45">
        <v>40672</v>
      </c>
      <c r="B243" s="46">
        <v>165500</v>
      </c>
      <c r="C243" s="46">
        <v>39650</v>
      </c>
      <c r="D243" s="32">
        <f t="shared" si="18"/>
        <v>9821.9584569732942</v>
      </c>
      <c r="E243" s="32">
        <f t="shared" si="19"/>
        <v>8091.8367346938776</v>
      </c>
      <c r="F243" s="23">
        <f t="shared" si="20"/>
        <v>-2.0927520105956887E-2</v>
      </c>
      <c r="G243" s="23">
        <f t="shared" si="21"/>
        <v>-5.0314571553666809E-3</v>
      </c>
      <c r="H243" s="23"/>
      <c r="I243" s="23"/>
      <c r="K243" s="49">
        <v>40539</v>
      </c>
      <c r="L243" s="50">
        <v>14225937</v>
      </c>
      <c r="M243" s="50">
        <f t="shared" si="22"/>
        <v>155911</v>
      </c>
      <c r="N243" s="50">
        <f t="shared" si="23"/>
        <v>21315831</v>
      </c>
      <c r="O243" s="50"/>
      <c r="P243" s="50"/>
      <c r="Q243" s="50"/>
      <c r="R243" s="50"/>
      <c r="S243" s="50"/>
      <c r="T243" s="50"/>
      <c r="U243" s="50"/>
      <c r="V243" s="50"/>
      <c r="W243" s="50"/>
      <c r="X243" s="51"/>
    </row>
    <row r="244" spans="1:24">
      <c r="A244" s="47">
        <v>40674</v>
      </c>
      <c r="B244" s="48">
        <v>162500</v>
      </c>
      <c r="C244" s="48">
        <v>39050</v>
      </c>
      <c r="D244" s="32">
        <f t="shared" si="18"/>
        <v>9643.9169139465866</v>
      </c>
      <c r="E244" s="32">
        <f t="shared" si="19"/>
        <v>7969.3877551020405</v>
      </c>
      <c r="F244" s="23">
        <f t="shared" si="20"/>
        <v>-1.8293193047325573E-2</v>
      </c>
      <c r="G244" s="23">
        <f t="shared" si="21"/>
        <v>-1.5248071795161522E-2</v>
      </c>
      <c r="H244" s="23"/>
      <c r="I244" s="23"/>
      <c r="K244" s="49">
        <v>40540</v>
      </c>
      <c r="L244" s="50">
        <v>14468406</v>
      </c>
      <c r="M244" s="50">
        <f t="shared" si="22"/>
        <v>242469</v>
      </c>
      <c r="N244" s="50">
        <f t="shared" si="23"/>
        <v>21558300</v>
      </c>
      <c r="O244" s="50"/>
      <c r="P244" s="50"/>
      <c r="Q244" s="50"/>
      <c r="R244" s="50"/>
      <c r="S244" s="50"/>
      <c r="T244" s="50"/>
      <c r="U244" s="50"/>
      <c r="V244" s="50"/>
      <c r="W244" s="50"/>
      <c r="X244" s="51"/>
    </row>
    <row r="245" spans="1:24">
      <c r="A245" s="45">
        <v>40675</v>
      </c>
      <c r="B245" s="46">
        <v>161000</v>
      </c>
      <c r="C245" s="46">
        <v>38700</v>
      </c>
      <c r="D245" s="32">
        <f t="shared" si="18"/>
        <v>9554.8961424332338</v>
      </c>
      <c r="E245" s="32">
        <f t="shared" si="19"/>
        <v>7897.9591836734699</v>
      </c>
      <c r="F245" s="23">
        <f t="shared" si="20"/>
        <v>-9.273636785328776E-3</v>
      </c>
      <c r="G245" s="23">
        <f t="shared" si="21"/>
        <v>-9.0032762499596686E-3</v>
      </c>
      <c r="H245" s="23"/>
      <c r="I245" s="23"/>
      <c r="K245" s="49">
        <v>40541</v>
      </c>
      <c r="L245" s="50">
        <v>14446731</v>
      </c>
      <c r="M245" s="50">
        <f t="shared" si="22"/>
        <v>-21675</v>
      </c>
      <c r="N245" s="50">
        <f t="shared" si="23"/>
        <v>21536625</v>
      </c>
      <c r="O245" s="50"/>
      <c r="P245" s="50"/>
      <c r="Q245" s="50"/>
      <c r="R245" s="50"/>
      <c r="S245" s="50"/>
      <c r="T245" s="50"/>
      <c r="U245" s="50"/>
      <c r="V245" s="50"/>
      <c r="W245" s="50"/>
      <c r="X245" s="51"/>
    </row>
    <row r="246" spans="1:24">
      <c r="A246" s="45">
        <v>40676</v>
      </c>
      <c r="B246" s="46">
        <v>162000</v>
      </c>
      <c r="C246" s="46">
        <v>39050</v>
      </c>
      <c r="D246" s="32">
        <f t="shared" si="18"/>
        <v>9614.2433234421369</v>
      </c>
      <c r="E246" s="32">
        <f t="shared" si="19"/>
        <v>7969.3877551020405</v>
      </c>
      <c r="F246" s="23">
        <f t="shared" si="20"/>
        <v>6.1919702479222849E-3</v>
      </c>
      <c r="G246" s="23">
        <f t="shared" si="21"/>
        <v>9.0032762499596686E-3</v>
      </c>
      <c r="H246" s="23"/>
      <c r="I246" s="23"/>
      <c r="K246" s="49">
        <v>40542</v>
      </c>
      <c r="L246" s="50">
        <v>14302959</v>
      </c>
      <c r="M246" s="50">
        <f t="shared" si="22"/>
        <v>-143772</v>
      </c>
      <c r="N246" s="50">
        <f t="shared" si="23"/>
        <v>21392853</v>
      </c>
      <c r="O246" s="50"/>
      <c r="P246" s="50"/>
      <c r="Q246" s="50"/>
      <c r="R246" s="50"/>
      <c r="S246" s="50"/>
      <c r="T246" s="50"/>
      <c r="U246" s="50"/>
      <c r="V246" s="50"/>
      <c r="W246" s="50"/>
      <c r="X246" s="51"/>
    </row>
    <row r="247" spans="1:24">
      <c r="A247" s="45">
        <v>40679</v>
      </c>
      <c r="B247" s="46">
        <v>164000</v>
      </c>
      <c r="C247" s="46">
        <v>38650</v>
      </c>
      <c r="D247" s="32">
        <f t="shared" si="18"/>
        <v>9732.9376854599395</v>
      </c>
      <c r="E247" s="32">
        <f t="shared" si="19"/>
        <v>7887.7551020408164</v>
      </c>
      <c r="F247" s="23">
        <f t="shared" si="20"/>
        <v>1.2270092591814219E-2</v>
      </c>
      <c r="G247" s="23">
        <f t="shared" si="21"/>
        <v>-1.0296101252263767E-2</v>
      </c>
      <c r="H247" s="23"/>
      <c r="I247" s="23"/>
      <c r="K247" s="49">
        <v>40546</v>
      </c>
      <c r="L247" s="50">
        <v>14612700</v>
      </c>
      <c r="M247" s="50">
        <f t="shared" si="22"/>
        <v>309741</v>
      </c>
      <c r="N247" s="50">
        <f t="shared" si="23"/>
        <v>21702594</v>
      </c>
      <c r="O247" s="50"/>
      <c r="P247" s="50"/>
      <c r="Q247" s="50"/>
      <c r="R247" s="50"/>
      <c r="S247" s="50"/>
      <c r="T247" s="50"/>
      <c r="U247" s="50"/>
      <c r="V247" s="50"/>
      <c r="W247" s="50"/>
      <c r="X247" s="51"/>
    </row>
    <row r="248" spans="1:24">
      <c r="A248" s="45">
        <v>40680</v>
      </c>
      <c r="B248" s="46">
        <v>163500</v>
      </c>
      <c r="C248" s="46">
        <v>38350</v>
      </c>
      <c r="D248" s="32">
        <f t="shared" si="18"/>
        <v>9703.2640949554898</v>
      </c>
      <c r="E248" s="32">
        <f t="shared" si="19"/>
        <v>7826.5306122448974</v>
      </c>
      <c r="F248" s="23">
        <f t="shared" si="20"/>
        <v>-3.0534374868906866E-3</v>
      </c>
      <c r="G248" s="23">
        <f t="shared" si="21"/>
        <v>-7.7922472201663595E-3</v>
      </c>
      <c r="H248" s="23"/>
      <c r="I248" s="23"/>
      <c r="K248" s="49">
        <v>40547</v>
      </c>
      <c r="L248" s="50">
        <v>15152332</v>
      </c>
      <c r="M248" s="50">
        <f t="shared" si="22"/>
        <v>539632</v>
      </c>
      <c r="N248" s="50">
        <f t="shared" si="23"/>
        <v>22242226</v>
      </c>
      <c r="O248" s="50"/>
      <c r="P248" s="50"/>
      <c r="Q248" s="50"/>
      <c r="R248" s="50"/>
      <c r="S248" s="50"/>
      <c r="T248" s="50"/>
      <c r="U248" s="50"/>
      <c r="V248" s="50"/>
      <c r="W248" s="50"/>
      <c r="X248" s="51"/>
    </row>
    <row r="249" spans="1:24">
      <c r="A249" s="47">
        <v>40681</v>
      </c>
      <c r="B249" s="48">
        <v>165000</v>
      </c>
      <c r="C249" s="48">
        <v>38200</v>
      </c>
      <c r="D249" s="32">
        <f t="shared" si="18"/>
        <v>9792.2848664688427</v>
      </c>
      <c r="E249" s="32">
        <f t="shared" si="19"/>
        <v>7795.9183673469388</v>
      </c>
      <c r="F249" s="23">
        <f t="shared" si="20"/>
        <v>9.1324835632722312E-3</v>
      </c>
      <c r="G249" s="23">
        <f t="shared" si="21"/>
        <v>-3.9190122007362049E-3</v>
      </c>
      <c r="H249" s="23"/>
      <c r="I249" s="23"/>
      <c r="K249" s="49">
        <v>40548</v>
      </c>
      <c r="L249" s="50">
        <v>15282308</v>
      </c>
      <c r="M249" s="50">
        <f t="shared" si="22"/>
        <v>129976</v>
      </c>
      <c r="N249" s="50">
        <f t="shared" si="23"/>
        <v>22372202</v>
      </c>
      <c r="O249" s="50"/>
      <c r="P249" s="50"/>
      <c r="Q249" s="50"/>
      <c r="R249" s="50"/>
      <c r="S249" s="50"/>
      <c r="T249" s="50"/>
      <c r="U249" s="50"/>
      <c r="V249" s="50"/>
      <c r="W249" s="50"/>
      <c r="X249" s="51"/>
    </row>
    <row r="250" spans="1:24">
      <c r="A250" s="45">
        <v>40682</v>
      </c>
      <c r="B250" s="46">
        <v>165000</v>
      </c>
      <c r="C250" s="46">
        <v>38050</v>
      </c>
      <c r="D250" s="32">
        <f t="shared" si="18"/>
        <v>9792.2848664688427</v>
      </c>
      <c r="E250" s="32">
        <f t="shared" si="19"/>
        <v>7765.3061224489793</v>
      </c>
      <c r="F250" s="23">
        <f t="shared" si="20"/>
        <v>0</v>
      </c>
      <c r="G250" s="23">
        <f t="shared" si="21"/>
        <v>-3.934431304834618E-3</v>
      </c>
      <c r="H250" s="23"/>
      <c r="I250" s="23"/>
      <c r="K250" s="49">
        <v>40549</v>
      </c>
      <c r="L250" s="50">
        <v>15622446</v>
      </c>
      <c r="M250" s="50">
        <f t="shared" si="22"/>
        <v>340138</v>
      </c>
      <c r="N250" s="50">
        <f t="shared" si="23"/>
        <v>22712340</v>
      </c>
      <c r="O250" s="50"/>
      <c r="P250" s="50"/>
      <c r="Q250" s="50"/>
      <c r="R250" s="50"/>
      <c r="S250" s="50"/>
      <c r="T250" s="50"/>
      <c r="U250" s="50"/>
      <c r="V250" s="50"/>
      <c r="W250" s="50"/>
      <c r="X250" s="51"/>
    </row>
    <row r="251" spans="1:24">
      <c r="A251" s="45">
        <v>40683</v>
      </c>
      <c r="B251" s="46">
        <v>167500</v>
      </c>
      <c r="C251" s="46">
        <v>38650</v>
      </c>
      <c r="D251" s="32">
        <f t="shared" si="18"/>
        <v>9940.6528189910987</v>
      </c>
      <c r="E251" s="32">
        <f t="shared" si="19"/>
        <v>7887.7551020408164</v>
      </c>
      <c r="F251" s="23">
        <f t="shared" si="20"/>
        <v>1.503787736454143E-2</v>
      </c>
      <c r="G251" s="23">
        <f t="shared" si="21"/>
        <v>1.5645690725737182E-2</v>
      </c>
      <c r="H251" s="23"/>
      <c r="I251" s="23"/>
      <c r="K251" s="49">
        <v>40550</v>
      </c>
      <c r="L251" s="50">
        <v>15571530</v>
      </c>
      <c r="M251" s="50">
        <f t="shared" si="22"/>
        <v>-50916</v>
      </c>
      <c r="N251" s="50">
        <f t="shared" si="23"/>
        <v>22661424</v>
      </c>
      <c r="O251" s="50"/>
      <c r="P251" s="50"/>
      <c r="Q251" s="50"/>
      <c r="R251" s="50"/>
      <c r="S251" s="50"/>
      <c r="T251" s="50"/>
      <c r="U251" s="50"/>
      <c r="V251" s="50"/>
      <c r="W251" s="50"/>
      <c r="X251" s="51"/>
    </row>
    <row r="252" spans="1:24">
      <c r="A252" s="45">
        <v>40686</v>
      </c>
      <c r="B252" s="46">
        <v>168000</v>
      </c>
      <c r="C252" s="46">
        <v>38450</v>
      </c>
      <c r="D252" s="32">
        <f t="shared" si="18"/>
        <v>9970.3264094955484</v>
      </c>
      <c r="E252" s="32">
        <f t="shared" si="19"/>
        <v>7846.9387755102034</v>
      </c>
      <c r="F252" s="23">
        <f t="shared" si="20"/>
        <v>2.9806281381361543E-3</v>
      </c>
      <c r="G252" s="23">
        <f t="shared" si="21"/>
        <v>-5.1880790817779854E-3</v>
      </c>
      <c r="H252" s="23"/>
      <c r="I252" s="23"/>
      <c r="K252" s="49">
        <v>40553</v>
      </c>
      <c r="L252" s="50">
        <v>15335808</v>
      </c>
      <c r="M252" s="50">
        <f t="shared" si="22"/>
        <v>-235722</v>
      </c>
      <c r="N252" s="50">
        <f t="shared" si="23"/>
        <v>22425702</v>
      </c>
      <c r="O252" s="50"/>
      <c r="P252" s="50"/>
      <c r="Q252" s="50"/>
      <c r="R252" s="50"/>
      <c r="S252" s="50"/>
      <c r="T252" s="50"/>
      <c r="U252" s="50"/>
      <c r="V252" s="50"/>
      <c r="W252" s="50"/>
      <c r="X252" s="51"/>
    </row>
    <row r="253" spans="1:24">
      <c r="A253" s="45">
        <v>40687</v>
      </c>
      <c r="B253" s="46">
        <v>164000</v>
      </c>
      <c r="C253" s="46">
        <v>37900</v>
      </c>
      <c r="D253" s="32">
        <f t="shared" si="18"/>
        <v>9732.9376854599395</v>
      </c>
      <c r="E253" s="32">
        <f t="shared" si="19"/>
        <v>7734.6938775510198</v>
      </c>
      <c r="F253" s="23">
        <f t="shared" si="20"/>
        <v>-2.4097551579059129E-2</v>
      </c>
      <c r="G253" s="23">
        <f t="shared" si="21"/>
        <v>-1.4407583863272677E-2</v>
      </c>
      <c r="H253" s="23"/>
      <c r="I253" s="23"/>
      <c r="K253" s="49">
        <v>40554</v>
      </c>
      <c r="L253" s="50">
        <v>15234469</v>
      </c>
      <c r="M253" s="50">
        <f t="shared" si="22"/>
        <v>-101339</v>
      </c>
      <c r="N253" s="50">
        <f t="shared" si="23"/>
        <v>22324363</v>
      </c>
      <c r="O253" s="50"/>
      <c r="P253" s="50"/>
      <c r="Q253" s="50"/>
      <c r="R253" s="50"/>
      <c r="S253" s="50"/>
      <c r="T253" s="50"/>
      <c r="U253" s="50"/>
      <c r="V253" s="50"/>
      <c r="W253" s="50"/>
      <c r="X253" s="51"/>
    </row>
    <row r="254" spans="1:24">
      <c r="A254" s="47">
        <v>40688</v>
      </c>
      <c r="B254" s="48">
        <v>162500</v>
      </c>
      <c r="C254" s="48">
        <v>37850</v>
      </c>
      <c r="D254" s="32">
        <f t="shared" si="18"/>
        <v>9643.9169139465866</v>
      </c>
      <c r="E254" s="32">
        <f t="shared" si="19"/>
        <v>7724.4897959183681</v>
      </c>
      <c r="F254" s="23">
        <f t="shared" si="20"/>
        <v>-9.1884260544077279E-3</v>
      </c>
      <c r="G254" s="23">
        <f t="shared" si="21"/>
        <v>-1.3201322049223307E-3</v>
      </c>
      <c r="H254" s="23"/>
      <c r="I254" s="23"/>
      <c r="K254" s="49">
        <v>40555</v>
      </c>
      <c r="L254" s="50">
        <v>15560365</v>
      </c>
      <c r="M254" s="50">
        <f t="shared" si="22"/>
        <v>325896</v>
      </c>
      <c r="N254" s="50">
        <f t="shared" si="23"/>
        <v>22650259</v>
      </c>
      <c r="O254" s="50"/>
      <c r="P254" s="50"/>
      <c r="Q254" s="50"/>
      <c r="R254" s="50"/>
      <c r="S254" s="50"/>
      <c r="T254" s="50"/>
      <c r="U254" s="50"/>
      <c r="V254" s="50"/>
      <c r="W254" s="50"/>
      <c r="X254" s="51"/>
    </row>
    <row r="255" spans="1:24">
      <c r="A255" s="45">
        <v>40689</v>
      </c>
      <c r="B255" s="46">
        <v>161500</v>
      </c>
      <c r="C255" s="46">
        <v>37600</v>
      </c>
      <c r="D255" s="32">
        <f t="shared" si="18"/>
        <v>9584.5697329376853</v>
      </c>
      <c r="E255" s="32">
        <f t="shared" si="19"/>
        <v>7673.4693877551017</v>
      </c>
      <c r="F255" s="23">
        <f t="shared" si="20"/>
        <v>-6.1728591070799865E-3</v>
      </c>
      <c r="G255" s="23">
        <f t="shared" si="21"/>
        <v>-6.6269294876093454E-3</v>
      </c>
      <c r="H255" s="23"/>
      <c r="I255" s="23"/>
      <c r="K255" s="49">
        <v>40556</v>
      </c>
      <c r="L255" s="50">
        <v>15706141</v>
      </c>
      <c r="M255" s="50">
        <f t="shared" si="22"/>
        <v>145776</v>
      </c>
      <c r="N255" s="50">
        <f t="shared" si="23"/>
        <v>22796035</v>
      </c>
      <c r="O255" s="50"/>
      <c r="P255" s="50"/>
      <c r="Q255" s="50"/>
      <c r="R255" s="50"/>
      <c r="S255" s="50"/>
      <c r="T255" s="50"/>
      <c r="U255" s="50"/>
      <c r="V255" s="50"/>
      <c r="W255" s="50"/>
      <c r="X255" s="51"/>
    </row>
    <row r="256" spans="1:24">
      <c r="A256" s="45">
        <v>40690</v>
      </c>
      <c r="B256" s="46">
        <v>161000</v>
      </c>
      <c r="C256" s="46">
        <v>37450</v>
      </c>
      <c r="D256" s="32">
        <f t="shared" si="18"/>
        <v>9554.8961424332338</v>
      </c>
      <c r="E256" s="32">
        <f t="shared" si="19"/>
        <v>7642.8571428571422</v>
      </c>
      <c r="F256" s="23">
        <f t="shared" si="20"/>
        <v>-3.1007776782487895E-3</v>
      </c>
      <c r="G256" s="23">
        <f t="shared" si="21"/>
        <v>-3.9973404326207884E-3</v>
      </c>
      <c r="H256" s="23"/>
      <c r="I256" s="23"/>
      <c r="K256" s="49">
        <v>40557</v>
      </c>
      <c r="L256" s="50">
        <v>15563495</v>
      </c>
      <c r="M256" s="50">
        <f t="shared" si="22"/>
        <v>-142646</v>
      </c>
      <c r="N256" s="50">
        <f t="shared" si="23"/>
        <v>22653389</v>
      </c>
      <c r="O256" s="50"/>
      <c r="P256" s="50"/>
      <c r="Q256" s="50"/>
      <c r="R256" s="50"/>
      <c r="S256" s="50"/>
      <c r="T256" s="50"/>
      <c r="U256" s="50"/>
      <c r="V256" s="50"/>
      <c r="W256" s="50"/>
      <c r="X256" s="51"/>
    </row>
    <row r="257" spans="1:24">
      <c r="A257" s="45">
        <v>40693</v>
      </c>
      <c r="B257" s="46">
        <v>160000</v>
      </c>
      <c r="C257" s="46">
        <v>37550</v>
      </c>
      <c r="D257" s="32">
        <f t="shared" si="18"/>
        <v>9495.5489614243324</v>
      </c>
      <c r="E257" s="32">
        <f t="shared" si="19"/>
        <v>7663.2653061224491</v>
      </c>
      <c r="F257" s="23">
        <f t="shared" si="20"/>
        <v>-6.2305497506347507E-3</v>
      </c>
      <c r="G257" s="23">
        <f t="shared" si="21"/>
        <v>2.6666682469151937E-3</v>
      </c>
      <c r="H257" s="23"/>
      <c r="I257" s="23"/>
      <c r="K257" s="49">
        <v>40560</v>
      </c>
      <c r="L257" s="50">
        <v>15528238</v>
      </c>
      <c r="M257" s="50">
        <f t="shared" si="22"/>
        <v>-35257</v>
      </c>
      <c r="N257" s="50">
        <f t="shared" si="23"/>
        <v>22618132</v>
      </c>
      <c r="O257" s="50"/>
      <c r="P257" s="50"/>
      <c r="Q257" s="50"/>
      <c r="R257" s="50"/>
      <c r="S257" s="50"/>
      <c r="T257" s="50"/>
      <c r="U257" s="50"/>
      <c r="V257" s="50"/>
      <c r="W257" s="50"/>
      <c r="X257" s="51"/>
    </row>
    <row r="258" spans="1:24">
      <c r="A258" s="45">
        <v>40694</v>
      </c>
      <c r="B258" s="46">
        <v>160000</v>
      </c>
      <c r="C258" s="46">
        <v>37650</v>
      </c>
      <c r="D258" s="32">
        <f t="shared" si="18"/>
        <v>9495.5489614243324</v>
      </c>
      <c r="E258" s="32">
        <f t="shared" si="19"/>
        <v>7683.6734693877552</v>
      </c>
      <c r="F258" s="23">
        <f t="shared" si="20"/>
        <v>0</v>
      </c>
      <c r="G258" s="23">
        <f t="shared" si="21"/>
        <v>2.6595760357590592E-3</v>
      </c>
      <c r="H258" s="23"/>
      <c r="I258" s="23"/>
      <c r="K258" s="49">
        <v>40561</v>
      </c>
      <c r="L258" s="50">
        <v>15508263</v>
      </c>
      <c r="M258" s="50">
        <f t="shared" si="22"/>
        <v>-19975</v>
      </c>
      <c r="N258" s="50">
        <f t="shared" si="23"/>
        <v>22598157</v>
      </c>
      <c r="O258" s="50"/>
      <c r="P258" s="50"/>
      <c r="Q258" s="50"/>
      <c r="R258" s="50"/>
      <c r="S258" s="50"/>
      <c r="T258" s="50"/>
      <c r="U258" s="50"/>
      <c r="V258" s="50"/>
      <c r="W258" s="50"/>
      <c r="X258" s="51"/>
    </row>
    <row r="259" spans="1:24">
      <c r="A259" s="47">
        <v>40695</v>
      </c>
      <c r="B259" s="48">
        <v>160000</v>
      </c>
      <c r="C259" s="48">
        <v>37300</v>
      </c>
      <c r="D259" s="32">
        <f t="shared" si="18"/>
        <v>9495.5489614243324</v>
      </c>
      <c r="E259" s="32">
        <f t="shared" si="19"/>
        <v>7612.2448979591836</v>
      </c>
      <c r="F259" s="23">
        <f t="shared" si="20"/>
        <v>0</v>
      </c>
      <c r="G259" s="23">
        <f t="shared" si="21"/>
        <v>-9.3396275961321606E-3</v>
      </c>
      <c r="H259" s="23"/>
      <c r="I259" s="23"/>
      <c r="K259" s="49">
        <v>40562</v>
      </c>
      <c r="L259" s="50">
        <v>15504832</v>
      </c>
      <c r="M259" s="50">
        <f t="shared" si="22"/>
        <v>-3431</v>
      </c>
      <c r="N259" s="50">
        <f t="shared" si="23"/>
        <v>22594726</v>
      </c>
      <c r="O259" s="50"/>
      <c r="P259" s="50"/>
      <c r="Q259" s="50"/>
      <c r="R259" s="50"/>
      <c r="S259" s="50"/>
      <c r="T259" s="50"/>
      <c r="U259" s="50"/>
      <c r="V259" s="50"/>
      <c r="W259" s="50"/>
      <c r="X259" s="51"/>
    </row>
    <row r="260" spans="1:24">
      <c r="A260" s="45">
        <v>40696</v>
      </c>
      <c r="B260" s="46">
        <v>159000</v>
      </c>
      <c r="C260" s="46">
        <v>36950</v>
      </c>
      <c r="D260" s="32">
        <f t="shared" si="18"/>
        <v>9436.2017804154311</v>
      </c>
      <c r="E260" s="32">
        <f t="shared" si="19"/>
        <v>7540.816326530613</v>
      </c>
      <c r="F260" s="23">
        <f t="shared" si="20"/>
        <v>-6.2696130135968531E-3</v>
      </c>
      <c r="G260" s="23">
        <f t="shared" si="21"/>
        <v>-9.427679255558985E-3</v>
      </c>
      <c r="H260" s="23"/>
      <c r="I260" s="23"/>
      <c r="K260" s="49">
        <v>40563</v>
      </c>
      <c r="L260" s="50">
        <v>15370848</v>
      </c>
      <c r="M260" s="50">
        <f t="shared" si="22"/>
        <v>-133984</v>
      </c>
      <c r="N260" s="50">
        <f t="shared" si="23"/>
        <v>22460742</v>
      </c>
      <c r="O260" s="50"/>
      <c r="P260" s="50"/>
      <c r="Q260" s="50"/>
      <c r="R260" s="50"/>
      <c r="S260" s="50"/>
      <c r="T260" s="50"/>
      <c r="U260" s="50"/>
      <c r="V260" s="50"/>
      <c r="W260" s="50"/>
      <c r="X260" s="51"/>
    </row>
    <row r="261" spans="1:24">
      <c r="A261" s="45">
        <v>40697</v>
      </c>
      <c r="B261" s="46">
        <v>159500</v>
      </c>
      <c r="C261" s="46">
        <v>37550</v>
      </c>
      <c r="D261" s="32">
        <f t="shared" si="18"/>
        <v>9465.8753709198809</v>
      </c>
      <c r="E261" s="32">
        <f t="shared" si="19"/>
        <v>7663.2653061224491</v>
      </c>
      <c r="F261" s="23">
        <f t="shared" si="20"/>
        <v>3.1397200046683338E-3</v>
      </c>
      <c r="G261" s="23">
        <f t="shared" si="21"/>
        <v>1.6107730815932086E-2</v>
      </c>
      <c r="H261" s="23"/>
      <c r="I261" s="23"/>
      <c r="K261" s="49">
        <v>40564</v>
      </c>
      <c r="L261" s="50">
        <v>15075329</v>
      </c>
      <c r="M261" s="50">
        <f t="shared" si="22"/>
        <v>-295519</v>
      </c>
      <c r="N261" s="50">
        <f t="shared" si="23"/>
        <v>22165223</v>
      </c>
      <c r="O261" s="50"/>
      <c r="P261" s="50"/>
      <c r="Q261" s="50"/>
      <c r="R261" s="50"/>
      <c r="S261" s="50"/>
      <c r="T261" s="50"/>
      <c r="U261" s="50"/>
      <c r="V261" s="50"/>
      <c r="W261" s="50"/>
      <c r="X261" s="51"/>
    </row>
    <row r="262" spans="1:24">
      <c r="A262" s="45">
        <v>40701</v>
      </c>
      <c r="B262" s="46">
        <v>160000</v>
      </c>
      <c r="C262" s="46">
        <v>37600</v>
      </c>
      <c r="D262" s="32">
        <f t="shared" si="18"/>
        <v>9495.5489614243324</v>
      </c>
      <c r="E262" s="32">
        <f t="shared" si="19"/>
        <v>7673.4693877551017</v>
      </c>
      <c r="F262" s="23">
        <f t="shared" si="20"/>
        <v>3.1298930089285193E-3</v>
      </c>
      <c r="G262" s="23">
        <f t="shared" si="21"/>
        <v>1.3306721857055948E-3</v>
      </c>
      <c r="H262" s="23"/>
      <c r="I262" s="23"/>
      <c r="K262" s="49">
        <v>40567</v>
      </c>
      <c r="L262" s="50">
        <v>14949931</v>
      </c>
      <c r="M262" s="50">
        <f t="shared" si="22"/>
        <v>-125398</v>
      </c>
      <c r="N262" s="50">
        <f t="shared" si="23"/>
        <v>22039825</v>
      </c>
      <c r="O262" s="50"/>
      <c r="P262" s="50"/>
      <c r="Q262" s="50"/>
      <c r="R262" s="50"/>
      <c r="S262" s="50"/>
      <c r="T262" s="50"/>
      <c r="U262" s="50"/>
      <c r="V262" s="50"/>
      <c r="W262" s="50"/>
      <c r="X262" s="51"/>
    </row>
    <row r="263" spans="1:24">
      <c r="A263" s="45">
        <v>40702</v>
      </c>
      <c r="B263" s="46">
        <v>157500</v>
      </c>
      <c r="C263" s="46">
        <v>37300</v>
      </c>
      <c r="D263" s="32">
        <f t="shared" si="18"/>
        <v>9347.1810089020764</v>
      </c>
      <c r="E263" s="32">
        <f t="shared" si="19"/>
        <v>7612.2448979591836</v>
      </c>
      <c r="F263" s="23">
        <f t="shared" si="20"/>
        <v>-1.5748356968140698E-2</v>
      </c>
      <c r="G263" s="23">
        <f t="shared" si="21"/>
        <v>-8.0107237460786962E-3</v>
      </c>
      <c r="H263" s="23"/>
      <c r="I263" s="23"/>
      <c r="K263" s="49">
        <v>40568</v>
      </c>
      <c r="L263" s="50">
        <v>15022423</v>
      </c>
      <c r="M263" s="50">
        <f t="shared" si="22"/>
        <v>72492</v>
      </c>
      <c r="N263" s="50">
        <f t="shared" si="23"/>
        <v>22112317</v>
      </c>
      <c r="O263" s="50"/>
      <c r="P263" s="50"/>
      <c r="Q263" s="50"/>
      <c r="R263" s="50"/>
      <c r="S263" s="50"/>
      <c r="T263" s="50"/>
      <c r="U263" s="50"/>
      <c r="V263" s="50"/>
      <c r="W263" s="50"/>
      <c r="X263" s="51"/>
    </row>
    <row r="264" spans="1:24">
      <c r="A264" s="47">
        <v>40703</v>
      </c>
      <c r="B264" s="48">
        <v>155500</v>
      </c>
      <c r="C264" s="48">
        <v>37000</v>
      </c>
      <c r="D264" s="32">
        <f t="shared" si="18"/>
        <v>9228.4866468842738</v>
      </c>
      <c r="E264" s="32">
        <f t="shared" si="19"/>
        <v>7551.0204081632646</v>
      </c>
      <c r="F264" s="23">
        <f t="shared" si="20"/>
        <v>-1.277972664639826E-2</v>
      </c>
      <c r="G264" s="23">
        <f t="shared" si="21"/>
        <v>-8.0754140055461221E-3</v>
      </c>
      <c r="H264" s="23"/>
      <c r="I264" s="23"/>
      <c r="K264" s="49">
        <v>40569</v>
      </c>
      <c r="L264" s="50">
        <v>15141527</v>
      </c>
      <c r="M264" s="50">
        <f t="shared" si="22"/>
        <v>119104</v>
      </c>
      <c r="N264" s="50">
        <f t="shared" si="23"/>
        <v>22231421</v>
      </c>
      <c r="O264" s="50"/>
      <c r="P264" s="50"/>
      <c r="Q264" s="50"/>
      <c r="R264" s="50"/>
      <c r="S264" s="50"/>
      <c r="T264" s="50"/>
      <c r="U264" s="50"/>
      <c r="V264" s="50"/>
      <c r="W264" s="50"/>
      <c r="X264" s="51"/>
    </row>
    <row r="265" spans="1:24">
      <c r="A265" s="45">
        <v>40704</v>
      </c>
      <c r="B265" s="46">
        <v>152500</v>
      </c>
      <c r="C265" s="46">
        <v>36750</v>
      </c>
      <c r="D265" s="32">
        <f t="shared" si="18"/>
        <v>9050.445103857568</v>
      </c>
      <c r="E265" s="32">
        <f t="shared" si="19"/>
        <v>7500</v>
      </c>
      <c r="F265" s="23">
        <f t="shared" si="20"/>
        <v>-1.9481135571822961E-2</v>
      </c>
      <c r="G265" s="23">
        <f t="shared" si="21"/>
        <v>-6.7796869853786745E-3</v>
      </c>
      <c r="H265" s="23"/>
      <c r="I265" s="23"/>
      <c r="K265" s="49">
        <v>40570</v>
      </c>
      <c r="L265" s="50">
        <v>15505448</v>
      </c>
      <c r="M265" s="50">
        <f t="shared" si="22"/>
        <v>363921</v>
      </c>
      <c r="N265" s="50">
        <f t="shared" si="23"/>
        <v>22595342</v>
      </c>
      <c r="O265" s="50"/>
      <c r="P265" s="50"/>
      <c r="Q265" s="50"/>
      <c r="R265" s="50"/>
      <c r="S265" s="50"/>
      <c r="T265" s="50"/>
      <c r="U265" s="50"/>
      <c r="V265" s="50"/>
      <c r="W265" s="50"/>
      <c r="X265" s="51"/>
    </row>
    <row r="266" spans="1:24">
      <c r="A266" s="45">
        <v>40707</v>
      </c>
      <c r="B266" s="46">
        <v>153500</v>
      </c>
      <c r="C266" s="46">
        <v>36800</v>
      </c>
      <c r="D266" s="32">
        <f t="shared" si="18"/>
        <v>9109.7922848664693</v>
      </c>
      <c r="E266" s="32">
        <f t="shared" si="19"/>
        <v>7510.2040816326535</v>
      </c>
      <c r="F266" s="23">
        <f t="shared" si="20"/>
        <v>6.5359709797867538E-3</v>
      </c>
      <c r="G266" s="23">
        <f t="shared" si="21"/>
        <v>1.3596195160392455E-3</v>
      </c>
      <c r="H266" s="23"/>
      <c r="I266" s="23"/>
      <c r="K266" s="49">
        <v>40571</v>
      </c>
      <c r="L266" s="50">
        <v>15349375</v>
      </c>
      <c r="M266" s="50">
        <f t="shared" si="22"/>
        <v>-156073</v>
      </c>
      <c r="N266" s="50">
        <f t="shared" si="23"/>
        <v>22439269</v>
      </c>
      <c r="O266" s="50"/>
      <c r="P266" s="50"/>
      <c r="Q266" s="50"/>
      <c r="R266" s="50"/>
      <c r="S266" s="50"/>
      <c r="T266" s="50"/>
      <c r="U266" s="50"/>
      <c r="V266" s="50"/>
      <c r="W266" s="50"/>
      <c r="X266" s="51"/>
    </row>
    <row r="267" spans="1:24">
      <c r="A267" s="45">
        <v>40708</v>
      </c>
      <c r="B267" s="46">
        <v>152500</v>
      </c>
      <c r="C267" s="46">
        <v>36850</v>
      </c>
      <c r="D267" s="32">
        <f t="shared" si="18"/>
        <v>9050.445103857568</v>
      </c>
      <c r="E267" s="32">
        <f t="shared" si="19"/>
        <v>7520.408163265306</v>
      </c>
      <c r="F267" s="23">
        <f t="shared" si="20"/>
        <v>-6.5359709797867538E-3</v>
      </c>
      <c r="G267" s="23">
        <f t="shared" si="21"/>
        <v>1.3577734604606206E-3</v>
      </c>
      <c r="H267" s="23"/>
      <c r="I267" s="23"/>
      <c r="K267" s="49">
        <v>40574</v>
      </c>
      <c r="L267" s="50">
        <v>14649791</v>
      </c>
      <c r="M267" s="50">
        <f t="shared" si="22"/>
        <v>-699584</v>
      </c>
      <c r="N267" s="50">
        <f t="shared" si="23"/>
        <v>21739685</v>
      </c>
      <c r="O267" s="50"/>
      <c r="P267" s="50"/>
      <c r="Q267" s="50"/>
      <c r="R267" s="50"/>
      <c r="S267" s="50"/>
      <c r="T267" s="50"/>
      <c r="U267" s="50"/>
      <c r="V267" s="50"/>
      <c r="W267" s="50"/>
      <c r="X267" s="51"/>
    </row>
    <row r="268" spans="1:24">
      <c r="A268" s="45">
        <v>40709</v>
      </c>
      <c r="B268" s="46">
        <v>153500</v>
      </c>
      <c r="C268" s="46">
        <v>36800</v>
      </c>
      <c r="D268" s="32">
        <f t="shared" si="18"/>
        <v>9109.7922848664693</v>
      </c>
      <c r="E268" s="32">
        <f t="shared" si="19"/>
        <v>7510.2040816326535</v>
      </c>
      <c r="F268" s="23">
        <f t="shared" si="20"/>
        <v>6.5359709797867538E-3</v>
      </c>
      <c r="G268" s="23">
        <f t="shared" si="21"/>
        <v>-1.3577734604606206E-3</v>
      </c>
      <c r="H268" s="23"/>
      <c r="I268" s="23"/>
      <c r="K268" s="49">
        <v>40575</v>
      </c>
      <c r="L268" s="50">
        <v>14508190</v>
      </c>
      <c r="M268" s="50">
        <f t="shared" si="22"/>
        <v>-141601</v>
      </c>
      <c r="N268" s="50">
        <f t="shared" si="23"/>
        <v>21598084</v>
      </c>
      <c r="O268" s="50"/>
      <c r="P268" s="50"/>
      <c r="Q268" s="50"/>
      <c r="R268" s="50"/>
      <c r="S268" s="50"/>
      <c r="T268" s="50"/>
      <c r="U268" s="50"/>
      <c r="V268" s="50"/>
      <c r="W268" s="50"/>
      <c r="X268" s="51"/>
    </row>
    <row r="269" spans="1:24">
      <c r="A269" s="47">
        <v>40710</v>
      </c>
      <c r="B269" s="48">
        <v>153000</v>
      </c>
      <c r="C269" s="48">
        <v>36350</v>
      </c>
      <c r="D269" s="32">
        <f t="shared" si="18"/>
        <v>9080.1186943620178</v>
      </c>
      <c r="E269" s="32">
        <f t="shared" si="19"/>
        <v>7418.3673469387759</v>
      </c>
      <c r="F269" s="23">
        <f t="shared" si="20"/>
        <v>-3.2626456348179289E-3</v>
      </c>
      <c r="G269" s="23">
        <f t="shared" si="21"/>
        <v>-1.2303641195357429E-2</v>
      </c>
      <c r="H269" s="23"/>
      <c r="I269" s="23"/>
      <c r="K269" s="49">
        <v>40581</v>
      </c>
      <c r="L269" s="50">
        <v>14515242</v>
      </c>
      <c r="M269" s="50">
        <f t="shared" si="22"/>
        <v>7052</v>
      </c>
      <c r="N269" s="50">
        <f t="shared" si="23"/>
        <v>21605136</v>
      </c>
      <c r="O269" s="50"/>
      <c r="P269" s="50"/>
      <c r="Q269" s="50"/>
      <c r="R269" s="50"/>
      <c r="S269" s="50"/>
      <c r="T269" s="50"/>
      <c r="U269" s="50"/>
      <c r="V269" s="50"/>
      <c r="W269" s="50"/>
      <c r="X269" s="51"/>
    </row>
    <row r="270" spans="1:24">
      <c r="A270" s="45">
        <v>40711</v>
      </c>
      <c r="B270" s="46">
        <v>154000</v>
      </c>
      <c r="C270" s="46">
        <v>36450</v>
      </c>
      <c r="D270" s="32">
        <f t="shared" si="18"/>
        <v>9139.4658753709209</v>
      </c>
      <c r="E270" s="32">
        <f t="shared" si="19"/>
        <v>7438.7755102040819</v>
      </c>
      <c r="F270" s="23">
        <f t="shared" si="20"/>
        <v>6.5146810211942352E-3</v>
      </c>
      <c r="G270" s="23">
        <f t="shared" si="21"/>
        <v>2.747254475139016E-3</v>
      </c>
      <c r="H270" s="23"/>
      <c r="I270" s="23"/>
      <c r="K270" s="49">
        <v>40582</v>
      </c>
      <c r="L270" s="50">
        <v>14432498</v>
      </c>
      <c r="M270" s="50">
        <f t="shared" si="22"/>
        <v>-82744</v>
      </c>
      <c r="N270" s="50">
        <f t="shared" si="23"/>
        <v>21522392</v>
      </c>
      <c r="O270" s="50"/>
      <c r="P270" s="50"/>
      <c r="Q270" s="50"/>
      <c r="R270" s="50"/>
      <c r="S270" s="50"/>
      <c r="T270" s="50"/>
      <c r="U270" s="50"/>
      <c r="V270" s="50"/>
      <c r="W270" s="50"/>
      <c r="X270" s="51"/>
    </row>
    <row r="271" spans="1:24">
      <c r="A271" s="45">
        <v>40714</v>
      </c>
      <c r="B271" s="46">
        <v>154500</v>
      </c>
      <c r="C271" s="46">
        <v>36550</v>
      </c>
      <c r="D271" s="32">
        <f t="shared" si="18"/>
        <v>9169.1394658753707</v>
      </c>
      <c r="E271" s="32">
        <f t="shared" si="19"/>
        <v>7459.183673469387</v>
      </c>
      <c r="F271" s="23">
        <f t="shared" si="20"/>
        <v>3.2414939241718344E-3</v>
      </c>
      <c r="G271" s="23">
        <f t="shared" si="21"/>
        <v>2.7397277411207455E-3</v>
      </c>
      <c r="H271" s="23"/>
      <c r="I271" s="23"/>
      <c r="K271" s="49">
        <v>40583</v>
      </c>
      <c r="L271" s="50">
        <v>13952895</v>
      </c>
      <c r="M271" s="50">
        <f t="shared" si="22"/>
        <v>-479603</v>
      </c>
      <c r="N271" s="50">
        <f t="shared" si="23"/>
        <v>21042789</v>
      </c>
      <c r="O271" s="50"/>
      <c r="P271" s="50"/>
      <c r="Q271" s="50"/>
      <c r="R271" s="50"/>
      <c r="S271" s="50"/>
      <c r="T271" s="50"/>
      <c r="U271" s="50"/>
      <c r="V271" s="50"/>
      <c r="W271" s="50"/>
      <c r="X271" s="51"/>
    </row>
    <row r="272" spans="1:24">
      <c r="A272" s="45">
        <v>40715</v>
      </c>
      <c r="B272" s="46">
        <v>156500</v>
      </c>
      <c r="C272" s="46">
        <v>37700</v>
      </c>
      <c r="D272" s="32">
        <f t="shared" ref="D272:D335" si="24">B272/$B$15*10000</f>
        <v>9287.8338278931751</v>
      </c>
      <c r="E272" s="32">
        <f t="shared" ref="E272:E335" si="25">C272/$C$15*10000</f>
        <v>7693.8775510204086</v>
      </c>
      <c r="F272" s="23">
        <f t="shared" si="20"/>
        <v>1.2861913642407075E-2</v>
      </c>
      <c r="G272" s="23">
        <f t="shared" si="21"/>
        <v>3.0978908258177285E-2</v>
      </c>
      <c r="H272" s="23"/>
      <c r="I272" s="23"/>
      <c r="K272" s="49">
        <v>40584</v>
      </c>
      <c r="L272" s="50">
        <v>12855705</v>
      </c>
      <c r="M272" s="50">
        <f t="shared" si="22"/>
        <v>-1097190</v>
      </c>
      <c r="N272" s="50">
        <f t="shared" si="23"/>
        <v>19945599</v>
      </c>
      <c r="O272" s="50"/>
      <c r="P272" s="50"/>
      <c r="Q272" s="50"/>
      <c r="R272" s="50"/>
      <c r="S272" s="50"/>
      <c r="T272" s="50"/>
      <c r="U272" s="50"/>
      <c r="V272" s="50"/>
      <c r="W272" s="50"/>
      <c r="X272" s="51"/>
    </row>
    <row r="273" spans="1:24">
      <c r="A273" s="45">
        <v>40716</v>
      </c>
      <c r="B273" s="46">
        <v>158500</v>
      </c>
      <c r="C273" s="46">
        <v>37850</v>
      </c>
      <c r="D273" s="32">
        <f t="shared" si="24"/>
        <v>9406.5281899109796</v>
      </c>
      <c r="E273" s="32">
        <f t="shared" si="25"/>
        <v>7724.4897959183681</v>
      </c>
      <c r="F273" s="23">
        <f t="shared" ref="F273:F336" si="26">LN(D273)-LN(D272)</f>
        <v>1.2698583337128255E-2</v>
      </c>
      <c r="G273" s="23">
        <f t="shared" ref="G273:G336" si="27">LN(E273)-LN(E272)</f>
        <v>3.9708854294939755E-3</v>
      </c>
      <c r="H273" s="23"/>
      <c r="I273" s="23"/>
      <c r="K273" s="49">
        <v>40585</v>
      </c>
      <c r="L273" s="50">
        <v>12238428</v>
      </c>
      <c r="M273" s="50">
        <f t="shared" si="22"/>
        <v>-617277</v>
      </c>
      <c r="N273" s="50">
        <f t="shared" si="23"/>
        <v>19328322</v>
      </c>
      <c r="O273" s="50"/>
      <c r="P273" s="50"/>
      <c r="Q273" s="50"/>
      <c r="R273" s="50"/>
      <c r="S273" s="50"/>
      <c r="T273" s="50"/>
      <c r="U273" s="50"/>
      <c r="V273" s="50"/>
      <c r="W273" s="50"/>
      <c r="X273" s="51"/>
    </row>
    <row r="274" spans="1:24">
      <c r="A274" s="47">
        <v>40717</v>
      </c>
      <c r="B274" s="48">
        <v>157500</v>
      </c>
      <c r="C274" s="48">
        <v>38200</v>
      </c>
      <c r="D274" s="32">
        <f t="shared" si="24"/>
        <v>9347.1810089020764</v>
      </c>
      <c r="E274" s="32">
        <f t="shared" si="25"/>
        <v>7795.9183673469388</v>
      </c>
      <c r="F274" s="23">
        <f t="shared" si="26"/>
        <v>-6.3291350516490041E-3</v>
      </c>
      <c r="G274" s="23">
        <f t="shared" si="27"/>
        <v>9.2045357290704288E-3</v>
      </c>
      <c r="H274" s="23"/>
      <c r="I274" s="23"/>
      <c r="K274" s="49">
        <v>40588</v>
      </c>
      <c r="L274" s="50">
        <v>12269634</v>
      </c>
      <c r="M274" s="50">
        <f t="shared" si="22"/>
        <v>31206</v>
      </c>
      <c r="N274" s="50">
        <f t="shared" si="23"/>
        <v>19359528</v>
      </c>
      <c r="O274" s="50"/>
      <c r="P274" s="50"/>
      <c r="Q274" s="50"/>
      <c r="R274" s="50"/>
      <c r="S274" s="50"/>
      <c r="T274" s="50"/>
      <c r="U274" s="50"/>
      <c r="V274" s="50"/>
      <c r="W274" s="50"/>
      <c r="X274" s="51"/>
    </row>
    <row r="275" spans="1:24">
      <c r="A275" s="45">
        <v>40718</v>
      </c>
      <c r="B275" s="46">
        <v>160000</v>
      </c>
      <c r="C275" s="46">
        <v>38850</v>
      </c>
      <c r="D275" s="32">
        <f t="shared" si="24"/>
        <v>9495.5489614243324</v>
      </c>
      <c r="E275" s="32">
        <f t="shared" si="25"/>
        <v>7928.5714285714284</v>
      </c>
      <c r="F275" s="23">
        <f t="shared" si="26"/>
        <v>1.5748356968140698E-2</v>
      </c>
      <c r="G275" s="23">
        <f t="shared" si="27"/>
        <v>1.6872561201127567E-2</v>
      </c>
      <c r="H275" s="23"/>
      <c r="I275" s="23"/>
      <c r="K275" s="49">
        <v>40589</v>
      </c>
      <c r="L275" s="50">
        <v>12220977</v>
      </c>
      <c r="M275" s="50">
        <f t="shared" si="22"/>
        <v>-48657</v>
      </c>
      <c r="N275" s="50">
        <f t="shared" si="23"/>
        <v>19310871</v>
      </c>
      <c r="O275" s="50"/>
      <c r="P275" s="50"/>
      <c r="Q275" s="50"/>
      <c r="R275" s="50"/>
      <c r="S275" s="50"/>
      <c r="T275" s="50"/>
      <c r="U275" s="50"/>
      <c r="V275" s="50"/>
      <c r="W275" s="50"/>
      <c r="X275" s="51"/>
    </row>
    <row r="276" spans="1:24">
      <c r="A276" s="45">
        <v>40721</v>
      </c>
      <c r="B276" s="46">
        <v>156500</v>
      </c>
      <c r="C276" s="46">
        <v>38850</v>
      </c>
      <c r="D276" s="32">
        <f t="shared" si="24"/>
        <v>9287.8338278931751</v>
      </c>
      <c r="E276" s="32">
        <f t="shared" si="25"/>
        <v>7928.5714285714284</v>
      </c>
      <c r="F276" s="23">
        <f t="shared" si="26"/>
        <v>-2.2117805253619949E-2</v>
      </c>
      <c r="G276" s="23">
        <f t="shared" si="27"/>
        <v>0</v>
      </c>
      <c r="H276" s="23"/>
      <c r="I276" s="23"/>
      <c r="K276" s="49">
        <v>40590</v>
      </c>
      <c r="L276" s="50">
        <v>12016095</v>
      </c>
      <c r="M276" s="50">
        <f t="shared" si="22"/>
        <v>-204882</v>
      </c>
      <c r="N276" s="50">
        <f t="shared" si="23"/>
        <v>19105989</v>
      </c>
      <c r="O276" s="50"/>
      <c r="P276" s="50"/>
      <c r="Q276" s="50"/>
      <c r="R276" s="50"/>
      <c r="S276" s="50"/>
      <c r="T276" s="50"/>
      <c r="U276" s="50"/>
      <c r="V276" s="50"/>
      <c r="W276" s="50"/>
      <c r="X276" s="51"/>
    </row>
    <row r="277" spans="1:24">
      <c r="A277" s="45">
        <v>40722</v>
      </c>
      <c r="B277" s="46">
        <v>159000</v>
      </c>
      <c r="C277" s="46">
        <v>39300</v>
      </c>
      <c r="D277" s="32">
        <f t="shared" si="24"/>
        <v>9436.2017804154311</v>
      </c>
      <c r="E277" s="32">
        <f t="shared" si="25"/>
        <v>8020.408163265306</v>
      </c>
      <c r="F277" s="23">
        <f t="shared" si="26"/>
        <v>1.5848192240023096E-2</v>
      </c>
      <c r="G277" s="23">
        <f t="shared" si="27"/>
        <v>1.1516442061559218E-2</v>
      </c>
      <c r="H277" s="23"/>
      <c r="I277" s="23"/>
      <c r="K277" s="49">
        <v>40591</v>
      </c>
      <c r="L277" s="50">
        <v>12087261</v>
      </c>
      <c r="M277" s="50">
        <f t="shared" si="22"/>
        <v>71166</v>
      </c>
      <c r="N277" s="50">
        <f t="shared" si="23"/>
        <v>19177155</v>
      </c>
      <c r="O277" s="50"/>
      <c r="P277" s="50"/>
      <c r="Q277" s="50"/>
      <c r="R277" s="50"/>
      <c r="S277" s="50"/>
      <c r="T277" s="50"/>
      <c r="U277" s="50"/>
      <c r="V277" s="50"/>
      <c r="W277" s="50"/>
      <c r="X277" s="51"/>
    </row>
    <row r="278" spans="1:24">
      <c r="A278" s="45">
        <v>40723</v>
      </c>
      <c r="B278" s="46">
        <v>159500</v>
      </c>
      <c r="C278" s="46">
        <v>39850</v>
      </c>
      <c r="D278" s="32">
        <f t="shared" si="24"/>
        <v>9465.8753709198809</v>
      </c>
      <c r="E278" s="32">
        <f t="shared" si="25"/>
        <v>8132.6530612244896</v>
      </c>
      <c r="F278" s="23">
        <f t="shared" si="26"/>
        <v>3.1397200046683338E-3</v>
      </c>
      <c r="G278" s="23">
        <f t="shared" si="27"/>
        <v>1.389788636100775E-2</v>
      </c>
      <c r="H278" s="23"/>
      <c r="I278" s="23"/>
      <c r="K278" s="49">
        <v>40592</v>
      </c>
      <c r="L278" s="50">
        <v>12182806</v>
      </c>
      <c r="M278" s="50">
        <f t="shared" si="22"/>
        <v>95545</v>
      </c>
      <c r="N278" s="50">
        <f t="shared" si="23"/>
        <v>19272700</v>
      </c>
      <c r="O278" s="50"/>
      <c r="P278" s="50"/>
      <c r="Q278" s="50"/>
      <c r="R278" s="50"/>
      <c r="S278" s="50"/>
      <c r="T278" s="50"/>
      <c r="U278" s="50"/>
      <c r="V278" s="50"/>
      <c r="W278" s="50"/>
      <c r="X278" s="51"/>
    </row>
    <row r="279" spans="1:24">
      <c r="A279" s="47">
        <v>40724</v>
      </c>
      <c r="B279" s="48">
        <v>161500</v>
      </c>
      <c r="C279" s="48">
        <v>40700</v>
      </c>
      <c r="D279" s="32">
        <f t="shared" si="24"/>
        <v>9584.5697329376853</v>
      </c>
      <c r="E279" s="32">
        <f t="shared" si="25"/>
        <v>8306.1224489795914</v>
      </c>
      <c r="F279" s="23">
        <f t="shared" si="26"/>
        <v>1.2461220437812059E-2</v>
      </c>
      <c r="G279" s="23">
        <f t="shared" si="27"/>
        <v>2.1105687212326529E-2</v>
      </c>
      <c r="H279" s="23"/>
      <c r="I279" s="23"/>
      <c r="K279" s="49">
        <v>40595</v>
      </c>
      <c r="L279" s="50">
        <v>12358984</v>
      </c>
      <c r="M279" s="50">
        <f t="shared" si="22"/>
        <v>176178</v>
      </c>
      <c r="N279" s="50">
        <f t="shared" si="23"/>
        <v>19448878</v>
      </c>
      <c r="O279" s="50"/>
      <c r="P279" s="50"/>
      <c r="Q279" s="50"/>
      <c r="R279" s="50"/>
      <c r="S279" s="50"/>
      <c r="T279" s="50"/>
      <c r="U279" s="50"/>
      <c r="V279" s="50"/>
      <c r="W279" s="50"/>
      <c r="X279" s="51"/>
    </row>
    <row r="280" spans="1:24">
      <c r="A280" s="45">
        <v>40725</v>
      </c>
      <c r="B280" s="46">
        <v>161000</v>
      </c>
      <c r="C280" s="46">
        <v>40600</v>
      </c>
      <c r="D280" s="32">
        <f t="shared" si="24"/>
        <v>9554.8961424332338</v>
      </c>
      <c r="E280" s="32">
        <f t="shared" si="25"/>
        <v>8285.7142857142862</v>
      </c>
      <c r="F280" s="23">
        <f t="shared" si="26"/>
        <v>-3.1007776782487895E-3</v>
      </c>
      <c r="G280" s="23">
        <f t="shared" si="27"/>
        <v>-2.4600258408629117E-3</v>
      </c>
      <c r="H280" s="23"/>
      <c r="I280" s="23"/>
      <c r="K280" s="49">
        <v>40596</v>
      </c>
      <c r="L280" s="50">
        <v>12018283</v>
      </c>
      <c r="M280" s="50">
        <f t="shared" si="22"/>
        <v>-340701</v>
      </c>
      <c r="N280" s="50">
        <f t="shared" si="23"/>
        <v>19108177</v>
      </c>
      <c r="O280" s="50"/>
      <c r="P280" s="50"/>
      <c r="Q280" s="50"/>
      <c r="R280" s="50"/>
      <c r="S280" s="50"/>
      <c r="T280" s="50"/>
      <c r="U280" s="50"/>
      <c r="V280" s="50"/>
      <c r="W280" s="50"/>
      <c r="X280" s="51"/>
    </row>
    <row r="281" spans="1:24">
      <c r="A281" s="45">
        <v>40728</v>
      </c>
      <c r="B281" s="46">
        <v>161500</v>
      </c>
      <c r="C281" s="46">
        <v>40700</v>
      </c>
      <c r="D281" s="32">
        <f t="shared" si="24"/>
        <v>9584.5697329376853</v>
      </c>
      <c r="E281" s="32">
        <f t="shared" si="25"/>
        <v>8306.1224489795914</v>
      </c>
      <c r="F281" s="23">
        <f t="shared" si="26"/>
        <v>3.1007776782487895E-3</v>
      </c>
      <c r="G281" s="23">
        <f t="shared" si="27"/>
        <v>2.4600258408629117E-3</v>
      </c>
      <c r="H281" s="23"/>
      <c r="I281" s="23"/>
      <c r="K281" s="49">
        <v>40597</v>
      </c>
      <c r="L281" s="50">
        <v>11858450</v>
      </c>
      <c r="M281" s="50">
        <f t="shared" si="22"/>
        <v>-159833</v>
      </c>
      <c r="N281" s="50">
        <f t="shared" si="23"/>
        <v>18948344</v>
      </c>
      <c r="O281" s="50"/>
      <c r="P281" s="50"/>
      <c r="Q281" s="50"/>
      <c r="R281" s="50"/>
      <c r="S281" s="50"/>
      <c r="T281" s="50"/>
      <c r="U281" s="50"/>
      <c r="V281" s="50"/>
      <c r="W281" s="50"/>
      <c r="X281" s="51"/>
    </row>
    <row r="282" spans="1:24">
      <c r="A282" s="45">
        <v>40729</v>
      </c>
      <c r="B282" s="46">
        <v>160500</v>
      </c>
      <c r="C282" s="46">
        <v>40650</v>
      </c>
      <c r="D282" s="32">
        <f t="shared" si="24"/>
        <v>9525.222551928784</v>
      </c>
      <c r="E282" s="32">
        <f t="shared" si="25"/>
        <v>8295.9183673469379</v>
      </c>
      <c r="F282" s="23">
        <f t="shared" si="26"/>
        <v>-6.211200092639757E-3</v>
      </c>
      <c r="G282" s="23">
        <f t="shared" si="27"/>
        <v>-1.2292564547298213E-3</v>
      </c>
      <c r="H282" s="23"/>
      <c r="I282" s="23"/>
      <c r="K282" s="49">
        <v>40598</v>
      </c>
      <c r="L282" s="50">
        <v>11681603</v>
      </c>
      <c r="M282" s="50">
        <f t="shared" si="22"/>
        <v>-176847</v>
      </c>
      <c r="N282" s="50">
        <f t="shared" si="23"/>
        <v>18771497</v>
      </c>
      <c r="O282" s="50"/>
      <c r="P282" s="50"/>
      <c r="Q282" s="50"/>
      <c r="R282" s="50"/>
      <c r="S282" s="50"/>
      <c r="T282" s="50"/>
      <c r="U282" s="50"/>
      <c r="V282" s="50"/>
      <c r="W282" s="50"/>
      <c r="X282" s="51"/>
    </row>
    <row r="283" spans="1:24">
      <c r="A283" s="45">
        <v>40730</v>
      </c>
      <c r="B283" s="46">
        <v>159500</v>
      </c>
      <c r="C283" s="46">
        <v>40350</v>
      </c>
      <c r="D283" s="32">
        <f t="shared" si="24"/>
        <v>9465.8753709198809</v>
      </c>
      <c r="E283" s="32">
        <f t="shared" si="25"/>
        <v>8234.6938775510207</v>
      </c>
      <c r="F283" s="23">
        <f t="shared" si="26"/>
        <v>-6.2500203451723024E-3</v>
      </c>
      <c r="G283" s="23">
        <f t="shared" si="27"/>
        <v>-7.4074412778628584E-3</v>
      </c>
      <c r="H283" s="23"/>
      <c r="I283" s="23"/>
      <c r="K283" s="49">
        <v>40599</v>
      </c>
      <c r="L283" s="50">
        <v>11363604</v>
      </c>
      <c r="M283" s="50">
        <f t="shared" si="22"/>
        <v>-317999</v>
      </c>
      <c r="N283" s="50">
        <f t="shared" si="23"/>
        <v>18453498</v>
      </c>
      <c r="O283" s="50"/>
      <c r="P283" s="50"/>
      <c r="Q283" s="50"/>
      <c r="R283" s="50"/>
      <c r="S283" s="50"/>
      <c r="T283" s="50"/>
      <c r="U283" s="50"/>
      <c r="V283" s="50"/>
      <c r="W283" s="50"/>
      <c r="X283" s="51"/>
    </row>
    <row r="284" spans="1:24">
      <c r="A284" s="47">
        <v>40731</v>
      </c>
      <c r="B284" s="48">
        <v>154500</v>
      </c>
      <c r="C284" s="48">
        <v>39800</v>
      </c>
      <c r="D284" s="32">
        <f t="shared" si="24"/>
        <v>9169.1394658753707</v>
      </c>
      <c r="E284" s="32">
        <f t="shared" si="25"/>
        <v>8122.4489795918362</v>
      </c>
      <c r="F284" s="23">
        <f t="shared" si="26"/>
        <v>-3.1849825887098504E-2</v>
      </c>
      <c r="G284" s="23">
        <f t="shared" si="27"/>
        <v>-1.3724482425566009E-2</v>
      </c>
      <c r="H284" s="23"/>
      <c r="I284" s="23"/>
      <c r="K284" s="49">
        <v>40602</v>
      </c>
      <c r="L284" s="50">
        <v>11140547</v>
      </c>
      <c r="M284" s="50">
        <f t="shared" ref="M284:M347" si="28">L284-L283</f>
        <v>-223057</v>
      </c>
      <c r="N284" s="50">
        <f t="shared" ref="N284:N347" si="29">N283+M284</f>
        <v>18230441</v>
      </c>
      <c r="O284" s="50"/>
      <c r="P284" s="50"/>
      <c r="Q284" s="50"/>
      <c r="R284" s="50"/>
      <c r="S284" s="50"/>
      <c r="T284" s="50"/>
      <c r="U284" s="50"/>
      <c r="V284" s="50"/>
      <c r="W284" s="50"/>
      <c r="X284" s="51"/>
    </row>
    <row r="285" spans="1:24">
      <c r="A285" s="45">
        <v>40732</v>
      </c>
      <c r="B285" s="46">
        <v>149500</v>
      </c>
      <c r="C285" s="46">
        <v>39200</v>
      </c>
      <c r="D285" s="32">
        <f t="shared" si="24"/>
        <v>8872.4035608308604</v>
      </c>
      <c r="E285" s="32">
        <f t="shared" si="25"/>
        <v>8000</v>
      </c>
      <c r="F285" s="23">
        <f t="shared" si="26"/>
        <v>-3.2897703507059006E-2</v>
      </c>
      <c r="G285" s="23">
        <f t="shared" si="27"/>
        <v>-1.5190165493974561E-2</v>
      </c>
      <c r="H285" s="23"/>
      <c r="I285" s="23"/>
      <c r="K285" s="49">
        <v>40604</v>
      </c>
      <c r="L285" s="50">
        <v>11067336</v>
      </c>
      <c r="M285" s="50">
        <f t="shared" si="28"/>
        <v>-73211</v>
      </c>
      <c r="N285" s="50">
        <f t="shared" si="29"/>
        <v>18157230</v>
      </c>
      <c r="O285" s="50"/>
      <c r="P285" s="50"/>
      <c r="Q285" s="50"/>
      <c r="R285" s="50"/>
      <c r="S285" s="50"/>
      <c r="T285" s="50"/>
      <c r="U285" s="50"/>
      <c r="V285" s="50"/>
      <c r="W285" s="50"/>
      <c r="X285" s="51"/>
    </row>
    <row r="286" spans="1:24">
      <c r="A286" s="45">
        <v>40735</v>
      </c>
      <c r="B286" s="46">
        <v>144000</v>
      </c>
      <c r="C286" s="46">
        <v>39400</v>
      </c>
      <c r="D286" s="32">
        <f t="shared" si="24"/>
        <v>8545.9940652818987</v>
      </c>
      <c r="E286" s="32">
        <f t="shared" si="25"/>
        <v>8040.8163265306121</v>
      </c>
      <c r="F286" s="23">
        <f t="shared" si="26"/>
        <v>-3.7483093254740751E-2</v>
      </c>
      <c r="G286" s="23">
        <f t="shared" si="27"/>
        <v>5.0890695074716774E-3</v>
      </c>
      <c r="H286" s="23"/>
      <c r="I286" s="23"/>
      <c r="K286" s="49">
        <v>40605</v>
      </c>
      <c r="L286" s="50">
        <v>11246153</v>
      </c>
      <c r="M286" s="50">
        <f t="shared" si="28"/>
        <v>178817</v>
      </c>
      <c r="N286" s="50">
        <f t="shared" si="29"/>
        <v>18336047</v>
      </c>
      <c r="O286" s="50"/>
      <c r="P286" s="50"/>
      <c r="Q286" s="50"/>
      <c r="R286" s="50"/>
      <c r="S286" s="50"/>
      <c r="T286" s="50"/>
      <c r="U286" s="50"/>
      <c r="V286" s="50"/>
      <c r="W286" s="50"/>
      <c r="X286" s="51"/>
    </row>
    <row r="287" spans="1:24">
      <c r="A287" s="45">
        <v>40736</v>
      </c>
      <c r="B287" s="46">
        <v>140500</v>
      </c>
      <c r="C287" s="46">
        <v>39950</v>
      </c>
      <c r="D287" s="32">
        <f t="shared" si="24"/>
        <v>8338.2789317507413</v>
      </c>
      <c r="E287" s="32">
        <f t="shared" si="25"/>
        <v>8153.0612244897957</v>
      </c>
      <c r="F287" s="23">
        <f t="shared" si="26"/>
        <v>-2.4605810802199812E-2</v>
      </c>
      <c r="G287" s="23">
        <f t="shared" si="27"/>
        <v>1.3862855908394422E-2</v>
      </c>
      <c r="H287" s="23"/>
      <c r="I287" s="23"/>
      <c r="K287" s="49">
        <v>40606</v>
      </c>
      <c r="L287" s="50">
        <v>11642175</v>
      </c>
      <c r="M287" s="50">
        <f t="shared" si="28"/>
        <v>396022</v>
      </c>
      <c r="N287" s="50">
        <f t="shared" si="29"/>
        <v>18732069</v>
      </c>
      <c r="O287" s="50"/>
      <c r="P287" s="50"/>
      <c r="Q287" s="50"/>
      <c r="R287" s="50"/>
      <c r="S287" s="50"/>
      <c r="T287" s="50"/>
      <c r="U287" s="50"/>
      <c r="V287" s="50"/>
      <c r="W287" s="50"/>
      <c r="X287" s="51"/>
    </row>
    <row r="288" spans="1:24">
      <c r="A288" s="45">
        <v>40737</v>
      </c>
      <c r="B288" s="46">
        <v>140000</v>
      </c>
      <c r="C288" s="46">
        <v>39950</v>
      </c>
      <c r="D288" s="32">
        <f t="shared" si="24"/>
        <v>8308.6053412462916</v>
      </c>
      <c r="E288" s="32">
        <f t="shared" si="25"/>
        <v>8153.0612244897957</v>
      </c>
      <c r="F288" s="23">
        <f t="shared" si="26"/>
        <v>-3.5650661644961446E-3</v>
      </c>
      <c r="G288" s="23">
        <f t="shared" si="27"/>
        <v>0</v>
      </c>
      <c r="H288" s="23"/>
      <c r="I288" s="23"/>
      <c r="K288" s="49">
        <v>40609</v>
      </c>
      <c r="L288" s="50">
        <v>11595670</v>
      </c>
      <c r="M288" s="50">
        <f t="shared" si="28"/>
        <v>-46505</v>
      </c>
      <c r="N288" s="50">
        <f t="shared" si="29"/>
        <v>18685564</v>
      </c>
      <c r="O288" s="50"/>
      <c r="P288" s="50"/>
      <c r="Q288" s="50"/>
      <c r="R288" s="50"/>
      <c r="S288" s="50"/>
      <c r="T288" s="50"/>
      <c r="U288" s="50"/>
      <c r="V288" s="50"/>
      <c r="W288" s="50"/>
      <c r="X288" s="51"/>
    </row>
    <row r="289" spans="1:24">
      <c r="A289" s="47">
        <v>40738</v>
      </c>
      <c r="B289" s="48">
        <v>140500</v>
      </c>
      <c r="C289" s="48">
        <v>39500</v>
      </c>
      <c r="D289" s="32">
        <f t="shared" si="24"/>
        <v>8338.2789317507413</v>
      </c>
      <c r="E289" s="32">
        <f t="shared" si="25"/>
        <v>8061.2244897959181</v>
      </c>
      <c r="F289" s="23">
        <f t="shared" si="26"/>
        <v>3.5650661644961446E-3</v>
      </c>
      <c r="G289" s="23">
        <f t="shared" si="27"/>
        <v>-1.1328000305207198E-2</v>
      </c>
      <c r="H289" s="23"/>
      <c r="I289" s="23"/>
      <c r="K289" s="49">
        <v>40610</v>
      </c>
      <c r="L289" s="50">
        <v>11188896</v>
      </c>
      <c r="M289" s="50">
        <f t="shared" si="28"/>
        <v>-406774</v>
      </c>
      <c r="N289" s="50">
        <f t="shared" si="29"/>
        <v>18278790</v>
      </c>
      <c r="O289" s="50"/>
      <c r="P289" s="50"/>
      <c r="Q289" s="50"/>
      <c r="R289" s="50"/>
      <c r="S289" s="50"/>
      <c r="T289" s="50"/>
      <c r="U289" s="50"/>
      <c r="V289" s="50"/>
      <c r="W289" s="50"/>
      <c r="X289" s="51"/>
    </row>
    <row r="290" spans="1:24">
      <c r="A290" s="45">
        <v>40739</v>
      </c>
      <c r="B290" s="46">
        <v>144000</v>
      </c>
      <c r="C290" s="46">
        <v>39050</v>
      </c>
      <c r="D290" s="32">
        <f t="shared" si="24"/>
        <v>8545.9940652818987</v>
      </c>
      <c r="E290" s="32">
        <f t="shared" si="25"/>
        <v>7969.3877551020405</v>
      </c>
      <c r="F290" s="23">
        <f t="shared" si="26"/>
        <v>2.4605810802199812E-2</v>
      </c>
      <c r="G290" s="23">
        <f t="shared" si="27"/>
        <v>-1.1457795621380384E-2</v>
      </c>
      <c r="H290" s="23"/>
      <c r="I290" s="23"/>
      <c r="K290" s="49">
        <v>40611</v>
      </c>
      <c r="L290" s="50">
        <v>11153173</v>
      </c>
      <c r="M290" s="50">
        <f t="shared" si="28"/>
        <v>-35723</v>
      </c>
      <c r="N290" s="50">
        <f t="shared" si="29"/>
        <v>18243067</v>
      </c>
      <c r="O290" s="50"/>
      <c r="P290" s="50"/>
      <c r="Q290" s="50"/>
      <c r="R290" s="50"/>
      <c r="S290" s="50"/>
      <c r="T290" s="50"/>
      <c r="U290" s="50"/>
      <c r="V290" s="50"/>
      <c r="W290" s="50"/>
      <c r="X290" s="51"/>
    </row>
    <row r="291" spans="1:24">
      <c r="A291" s="45">
        <v>40742</v>
      </c>
      <c r="B291" s="46">
        <v>144000</v>
      </c>
      <c r="C291" s="46">
        <v>38650</v>
      </c>
      <c r="D291" s="32">
        <f t="shared" si="24"/>
        <v>8545.9940652818987</v>
      </c>
      <c r="E291" s="32">
        <f t="shared" si="25"/>
        <v>7887.7551020408164</v>
      </c>
      <c r="F291" s="23">
        <f t="shared" si="26"/>
        <v>0</v>
      </c>
      <c r="G291" s="23">
        <f t="shared" si="27"/>
        <v>-1.0296101252263767E-2</v>
      </c>
      <c r="H291" s="23"/>
      <c r="I291" s="23"/>
      <c r="K291" s="49">
        <v>40612</v>
      </c>
      <c r="L291" s="50">
        <v>9975304</v>
      </c>
      <c r="M291" s="50">
        <f t="shared" si="28"/>
        <v>-1177869</v>
      </c>
      <c r="N291" s="50">
        <f t="shared" si="29"/>
        <v>17065198</v>
      </c>
      <c r="O291" s="50"/>
      <c r="P291" s="50"/>
      <c r="Q291" s="50"/>
      <c r="R291" s="50"/>
      <c r="S291" s="50"/>
      <c r="T291" s="50"/>
      <c r="U291" s="50"/>
      <c r="V291" s="50"/>
      <c r="W291" s="50"/>
      <c r="X291" s="51"/>
    </row>
    <row r="292" spans="1:24">
      <c r="A292" s="45">
        <v>40743</v>
      </c>
      <c r="B292" s="46">
        <v>143500</v>
      </c>
      <c r="C292" s="46">
        <v>38650</v>
      </c>
      <c r="D292" s="32">
        <f t="shared" si="24"/>
        <v>8516.3204747774471</v>
      </c>
      <c r="E292" s="32">
        <f t="shared" si="25"/>
        <v>7887.7551020408164</v>
      </c>
      <c r="F292" s="23">
        <f t="shared" si="26"/>
        <v>-3.4782643763247023E-3</v>
      </c>
      <c r="G292" s="23">
        <f t="shared" si="27"/>
        <v>0</v>
      </c>
      <c r="H292" s="23"/>
      <c r="I292" s="23"/>
      <c r="K292" s="49">
        <v>40613</v>
      </c>
      <c r="L292" s="50">
        <v>9471906</v>
      </c>
      <c r="M292" s="50">
        <f t="shared" si="28"/>
        <v>-503398</v>
      </c>
      <c r="N292" s="50">
        <f t="shared" si="29"/>
        <v>16561800</v>
      </c>
      <c r="O292" s="50"/>
      <c r="P292" s="50"/>
      <c r="Q292" s="50"/>
      <c r="R292" s="50"/>
      <c r="S292" s="50"/>
      <c r="T292" s="50"/>
      <c r="U292" s="50"/>
      <c r="V292" s="50"/>
      <c r="W292" s="50"/>
      <c r="X292" s="51"/>
    </row>
    <row r="293" spans="1:24">
      <c r="A293" s="45">
        <v>40744</v>
      </c>
      <c r="B293" s="46">
        <v>144000</v>
      </c>
      <c r="C293" s="46">
        <v>38850</v>
      </c>
      <c r="D293" s="32">
        <f t="shared" si="24"/>
        <v>8545.9940652818987</v>
      </c>
      <c r="E293" s="32">
        <f t="shared" si="25"/>
        <v>7928.5714285714284</v>
      </c>
      <c r="F293" s="23">
        <f t="shared" si="26"/>
        <v>3.4782643763247023E-3</v>
      </c>
      <c r="G293" s="23">
        <f t="shared" si="27"/>
        <v>5.1613017802250027E-3</v>
      </c>
      <c r="H293" s="23"/>
      <c r="I293" s="23"/>
      <c r="K293" s="49">
        <v>40616</v>
      </c>
      <c r="L293" s="50">
        <v>9602328</v>
      </c>
      <c r="M293" s="50">
        <f t="shared" si="28"/>
        <v>130422</v>
      </c>
      <c r="N293" s="50">
        <f t="shared" si="29"/>
        <v>16692222</v>
      </c>
      <c r="O293" s="50"/>
      <c r="P293" s="50"/>
      <c r="Q293" s="50"/>
      <c r="R293" s="50"/>
      <c r="S293" s="50"/>
      <c r="T293" s="50"/>
      <c r="U293" s="50"/>
      <c r="V293" s="50"/>
      <c r="W293" s="50"/>
      <c r="X293" s="51"/>
    </row>
    <row r="294" spans="1:24">
      <c r="A294" s="47">
        <v>40745</v>
      </c>
      <c r="B294" s="48">
        <v>144500</v>
      </c>
      <c r="C294" s="48">
        <v>39050</v>
      </c>
      <c r="D294" s="32">
        <f t="shared" si="24"/>
        <v>8575.6676557863502</v>
      </c>
      <c r="E294" s="32">
        <f t="shared" si="25"/>
        <v>7969.3877551020405</v>
      </c>
      <c r="F294" s="23">
        <f t="shared" si="26"/>
        <v>3.466207976485336E-3</v>
      </c>
      <c r="G294" s="23">
        <f t="shared" si="27"/>
        <v>5.1347994720387646E-3</v>
      </c>
      <c r="H294" s="23"/>
      <c r="I294" s="23"/>
      <c r="K294" s="49">
        <v>40617</v>
      </c>
      <c r="L294" s="50">
        <v>9374270</v>
      </c>
      <c r="M294" s="50">
        <f t="shared" si="28"/>
        <v>-228058</v>
      </c>
      <c r="N294" s="50">
        <f t="shared" si="29"/>
        <v>16464164</v>
      </c>
      <c r="O294" s="50"/>
      <c r="P294" s="50"/>
      <c r="Q294" s="50"/>
      <c r="R294" s="50"/>
      <c r="S294" s="50"/>
      <c r="T294" s="50"/>
      <c r="U294" s="50"/>
      <c r="V294" s="50"/>
      <c r="W294" s="50"/>
      <c r="X294" s="51"/>
    </row>
    <row r="295" spans="1:24">
      <c r="A295" s="45">
        <v>40746</v>
      </c>
      <c r="B295" s="46">
        <v>143500</v>
      </c>
      <c r="C295" s="46">
        <v>38950</v>
      </c>
      <c r="D295" s="32">
        <f t="shared" si="24"/>
        <v>8516.3204747774471</v>
      </c>
      <c r="E295" s="32">
        <f t="shared" si="25"/>
        <v>7948.9795918367345</v>
      </c>
      <c r="F295" s="23">
        <f t="shared" si="26"/>
        <v>-6.9444723528100383E-3</v>
      </c>
      <c r="G295" s="23">
        <f t="shared" si="27"/>
        <v>-2.5641039689379141E-3</v>
      </c>
      <c r="H295" s="23"/>
      <c r="I295" s="23"/>
      <c r="K295" s="49">
        <v>40618</v>
      </c>
      <c r="L295" s="50">
        <v>9370284</v>
      </c>
      <c r="M295" s="50">
        <f t="shared" si="28"/>
        <v>-3986</v>
      </c>
      <c r="N295" s="50">
        <f t="shared" si="29"/>
        <v>16460178</v>
      </c>
      <c r="O295" s="50"/>
      <c r="P295" s="50"/>
      <c r="Q295" s="50"/>
      <c r="R295" s="50"/>
      <c r="S295" s="50"/>
      <c r="T295" s="50"/>
      <c r="U295" s="50"/>
      <c r="V295" s="50"/>
      <c r="W295" s="50"/>
      <c r="X295" s="51"/>
    </row>
    <row r="296" spans="1:24">
      <c r="A296" s="45">
        <v>40749</v>
      </c>
      <c r="B296" s="46">
        <v>144500</v>
      </c>
      <c r="C296" s="46">
        <v>38750</v>
      </c>
      <c r="D296" s="32">
        <f t="shared" si="24"/>
        <v>8575.6676557863502</v>
      </c>
      <c r="E296" s="32">
        <f t="shared" si="25"/>
        <v>7908.1632653061233</v>
      </c>
      <c r="F296" s="23">
        <f t="shared" si="26"/>
        <v>6.9444723528100383E-3</v>
      </c>
      <c r="G296" s="23">
        <f t="shared" si="27"/>
        <v>-5.1480165174009329E-3</v>
      </c>
      <c r="H296" s="23"/>
      <c r="I296" s="23"/>
      <c r="K296" s="49">
        <v>40619</v>
      </c>
      <c r="L296" s="50">
        <v>9483539</v>
      </c>
      <c r="M296" s="50">
        <f t="shared" si="28"/>
        <v>113255</v>
      </c>
      <c r="N296" s="50">
        <f t="shared" si="29"/>
        <v>16573433</v>
      </c>
      <c r="O296" s="50"/>
      <c r="P296" s="50"/>
      <c r="Q296" s="50"/>
      <c r="R296" s="50"/>
      <c r="S296" s="50"/>
      <c r="T296" s="50"/>
      <c r="U296" s="50"/>
      <c r="V296" s="50"/>
      <c r="W296" s="50"/>
      <c r="X296" s="51"/>
    </row>
    <row r="297" spans="1:24">
      <c r="A297" s="45">
        <v>40750</v>
      </c>
      <c r="B297" s="46">
        <v>147500</v>
      </c>
      <c r="C297" s="46">
        <v>39350</v>
      </c>
      <c r="D297" s="32">
        <f t="shared" si="24"/>
        <v>8753.709198813056</v>
      </c>
      <c r="E297" s="32">
        <f t="shared" si="25"/>
        <v>8030.6122448979586</v>
      </c>
      <c r="F297" s="23">
        <f t="shared" si="26"/>
        <v>2.0548668227387878E-2</v>
      </c>
      <c r="G297" s="23">
        <f t="shared" si="27"/>
        <v>1.5365219064054969E-2</v>
      </c>
      <c r="H297" s="23"/>
      <c r="I297" s="23"/>
      <c r="K297" s="49">
        <v>40620</v>
      </c>
      <c r="L297" s="50">
        <v>9622287</v>
      </c>
      <c r="M297" s="50">
        <f t="shared" si="28"/>
        <v>138748</v>
      </c>
      <c r="N297" s="50">
        <f t="shared" si="29"/>
        <v>16712181</v>
      </c>
      <c r="O297" s="50"/>
      <c r="P297" s="50"/>
      <c r="Q297" s="50"/>
      <c r="R297" s="50"/>
      <c r="S297" s="50"/>
      <c r="T297" s="50"/>
      <c r="U297" s="50"/>
      <c r="V297" s="50"/>
      <c r="W297" s="50"/>
      <c r="X297" s="51"/>
    </row>
    <row r="298" spans="1:24">
      <c r="A298" s="45">
        <v>40751</v>
      </c>
      <c r="B298" s="46">
        <v>151500</v>
      </c>
      <c r="C298" s="46">
        <v>39500</v>
      </c>
      <c r="D298" s="32">
        <f t="shared" si="24"/>
        <v>8991.0979228486649</v>
      </c>
      <c r="E298" s="32">
        <f t="shared" si="25"/>
        <v>8061.2244897959181</v>
      </c>
      <c r="F298" s="23">
        <f t="shared" si="26"/>
        <v>2.6757449169549474E-2</v>
      </c>
      <c r="G298" s="23">
        <f t="shared" si="27"/>
        <v>3.8046970436642624E-3</v>
      </c>
      <c r="H298" s="23"/>
      <c r="I298" s="23"/>
      <c r="K298" s="49">
        <v>40623</v>
      </c>
      <c r="L298" s="50">
        <v>9754275</v>
      </c>
      <c r="M298" s="50">
        <f t="shared" si="28"/>
        <v>131988</v>
      </c>
      <c r="N298" s="50">
        <f t="shared" si="29"/>
        <v>16844169</v>
      </c>
      <c r="O298" s="50"/>
      <c r="P298" s="50"/>
      <c r="Q298" s="50"/>
      <c r="R298" s="50"/>
      <c r="S298" s="50"/>
      <c r="T298" s="50"/>
      <c r="U298" s="50"/>
      <c r="V298" s="50"/>
      <c r="W298" s="50"/>
      <c r="X298" s="51"/>
    </row>
    <row r="299" spans="1:24">
      <c r="A299" s="47">
        <v>40752</v>
      </c>
      <c r="B299" s="48">
        <v>147500</v>
      </c>
      <c r="C299" s="48">
        <v>39400</v>
      </c>
      <c r="D299" s="32">
        <f t="shared" si="24"/>
        <v>8753.709198813056</v>
      </c>
      <c r="E299" s="32">
        <f t="shared" si="25"/>
        <v>8040.8163265306121</v>
      </c>
      <c r="F299" s="23">
        <f t="shared" si="26"/>
        <v>-2.6757449169549474E-2</v>
      </c>
      <c r="G299" s="23">
        <f t="shared" si="27"/>
        <v>-2.5348556031872249E-3</v>
      </c>
      <c r="H299" s="23"/>
      <c r="I299" s="23"/>
      <c r="K299" s="49">
        <v>40624</v>
      </c>
      <c r="L299" s="50">
        <v>9984415</v>
      </c>
      <c r="M299" s="50">
        <f t="shared" si="28"/>
        <v>230140</v>
      </c>
      <c r="N299" s="50">
        <f t="shared" si="29"/>
        <v>17074309</v>
      </c>
      <c r="O299" s="50"/>
      <c r="P299" s="50"/>
      <c r="Q299" s="50"/>
      <c r="R299" s="50"/>
      <c r="S299" s="50"/>
      <c r="T299" s="50"/>
      <c r="U299" s="50"/>
      <c r="V299" s="50"/>
      <c r="W299" s="50"/>
      <c r="X299" s="51"/>
    </row>
    <row r="300" spans="1:24">
      <c r="A300" s="45">
        <v>40753</v>
      </c>
      <c r="B300" s="46">
        <v>147000</v>
      </c>
      <c r="C300" s="46">
        <v>39550</v>
      </c>
      <c r="D300" s="32">
        <f t="shared" si="24"/>
        <v>8724.0356083086062</v>
      </c>
      <c r="E300" s="32">
        <f t="shared" si="25"/>
        <v>8071.4285714285716</v>
      </c>
      <c r="F300" s="23">
        <f t="shared" si="26"/>
        <v>-3.3955890011370116E-3</v>
      </c>
      <c r="G300" s="23">
        <f t="shared" si="27"/>
        <v>3.7998779097740965E-3</v>
      </c>
      <c r="H300" s="23"/>
      <c r="I300" s="23"/>
      <c r="K300" s="49">
        <v>40625</v>
      </c>
      <c r="L300" s="50">
        <v>10108105</v>
      </c>
      <c r="M300" s="50">
        <f t="shared" si="28"/>
        <v>123690</v>
      </c>
      <c r="N300" s="50">
        <f t="shared" si="29"/>
        <v>17197999</v>
      </c>
      <c r="O300" s="50"/>
      <c r="P300" s="50"/>
      <c r="Q300" s="50"/>
      <c r="R300" s="50"/>
      <c r="S300" s="50"/>
      <c r="T300" s="50"/>
      <c r="U300" s="50"/>
      <c r="V300" s="50"/>
      <c r="W300" s="50"/>
      <c r="X300" s="51"/>
    </row>
    <row r="301" spans="1:24">
      <c r="A301" s="45">
        <v>40756</v>
      </c>
      <c r="B301" s="46">
        <v>149500</v>
      </c>
      <c r="C301" s="46">
        <v>40000</v>
      </c>
      <c r="D301" s="32">
        <f t="shared" si="24"/>
        <v>8872.4035608308604</v>
      </c>
      <c r="E301" s="32">
        <f t="shared" si="25"/>
        <v>8163.2653061224491</v>
      </c>
      <c r="F301" s="23">
        <f t="shared" si="26"/>
        <v>1.6863806052004549E-2</v>
      </c>
      <c r="G301" s="23">
        <f t="shared" si="27"/>
        <v>1.1313759900273723E-2</v>
      </c>
      <c r="H301" s="23"/>
      <c r="I301" s="23"/>
      <c r="K301" s="49">
        <v>40626</v>
      </c>
      <c r="L301" s="50">
        <v>10380631</v>
      </c>
      <c r="M301" s="50">
        <f t="shared" si="28"/>
        <v>272526</v>
      </c>
      <c r="N301" s="50">
        <f t="shared" si="29"/>
        <v>17470525</v>
      </c>
      <c r="O301" s="50"/>
      <c r="P301" s="50"/>
      <c r="Q301" s="50"/>
      <c r="R301" s="50"/>
      <c r="S301" s="50"/>
      <c r="T301" s="50"/>
      <c r="U301" s="50"/>
      <c r="V301" s="50"/>
      <c r="W301" s="50"/>
      <c r="X301" s="51"/>
    </row>
    <row r="302" spans="1:24">
      <c r="A302" s="45">
        <v>40757</v>
      </c>
      <c r="B302" s="46">
        <v>145500</v>
      </c>
      <c r="C302" s="46">
        <v>39950</v>
      </c>
      <c r="D302" s="32">
        <f t="shared" si="24"/>
        <v>8635.0148367952515</v>
      </c>
      <c r="E302" s="32">
        <f t="shared" si="25"/>
        <v>8153.0612244897957</v>
      </c>
      <c r="F302" s="23">
        <f t="shared" si="26"/>
        <v>-2.7120306219194035E-2</v>
      </c>
      <c r="G302" s="23">
        <f t="shared" si="27"/>
        <v>-1.2507819016533972E-3</v>
      </c>
      <c r="H302" s="23"/>
      <c r="I302" s="23"/>
      <c r="K302" s="49">
        <v>40627</v>
      </c>
      <c r="L302" s="50">
        <v>10739455</v>
      </c>
      <c r="M302" s="50">
        <f t="shared" si="28"/>
        <v>358824</v>
      </c>
      <c r="N302" s="50">
        <f t="shared" si="29"/>
        <v>17829349</v>
      </c>
      <c r="O302" s="50"/>
      <c r="P302" s="50"/>
      <c r="Q302" s="50"/>
      <c r="R302" s="50"/>
      <c r="S302" s="50"/>
      <c r="T302" s="50"/>
      <c r="U302" s="50"/>
      <c r="V302" s="50"/>
      <c r="W302" s="50"/>
      <c r="X302" s="51"/>
    </row>
    <row r="303" spans="1:24">
      <c r="A303" s="45">
        <v>40758</v>
      </c>
      <c r="B303" s="46">
        <v>144000</v>
      </c>
      <c r="C303" s="46">
        <v>39550</v>
      </c>
      <c r="D303" s="32">
        <f t="shared" si="24"/>
        <v>8545.9940652818987</v>
      </c>
      <c r="E303" s="32">
        <f t="shared" si="25"/>
        <v>8071.4285714285716</v>
      </c>
      <c r="F303" s="23">
        <f t="shared" si="26"/>
        <v>-1.0362787035546717E-2</v>
      </c>
      <c r="G303" s="23">
        <f t="shared" si="27"/>
        <v>-1.0062977998620326E-2</v>
      </c>
      <c r="H303" s="23"/>
      <c r="I303" s="23"/>
      <c r="K303" s="49">
        <v>40630</v>
      </c>
      <c r="L303" s="50">
        <v>10902182</v>
      </c>
      <c r="M303" s="50">
        <f t="shared" si="28"/>
        <v>162727</v>
      </c>
      <c r="N303" s="50">
        <f t="shared" si="29"/>
        <v>17992076</v>
      </c>
      <c r="O303" s="50"/>
      <c r="P303" s="50"/>
      <c r="Q303" s="50"/>
      <c r="R303" s="50"/>
      <c r="S303" s="50"/>
      <c r="T303" s="50"/>
      <c r="U303" s="50"/>
      <c r="V303" s="50"/>
      <c r="W303" s="50"/>
      <c r="X303" s="51"/>
    </row>
    <row r="304" spans="1:24">
      <c r="A304" s="47">
        <v>40759</v>
      </c>
      <c r="B304" s="48">
        <v>145000</v>
      </c>
      <c r="C304" s="48">
        <v>40200</v>
      </c>
      <c r="D304" s="32">
        <f t="shared" si="24"/>
        <v>8605.3412462908</v>
      </c>
      <c r="E304" s="32">
        <f t="shared" si="25"/>
        <v>8204.0816326530603</v>
      </c>
      <c r="F304" s="23">
        <f t="shared" si="26"/>
        <v>6.9204428445726052E-3</v>
      </c>
      <c r="G304" s="23">
        <f t="shared" si="27"/>
        <v>1.6301301411312252E-2</v>
      </c>
      <c r="H304" s="23"/>
      <c r="I304" s="23"/>
      <c r="K304" s="49">
        <v>40631</v>
      </c>
      <c r="L304" s="50">
        <v>11076092</v>
      </c>
      <c r="M304" s="50">
        <f t="shared" si="28"/>
        <v>173910</v>
      </c>
      <c r="N304" s="50">
        <f t="shared" si="29"/>
        <v>18165986</v>
      </c>
      <c r="O304" s="50"/>
      <c r="P304" s="50"/>
      <c r="Q304" s="50"/>
      <c r="R304" s="50"/>
      <c r="S304" s="50"/>
      <c r="T304" s="50"/>
      <c r="U304" s="50"/>
      <c r="V304" s="50"/>
      <c r="W304" s="50"/>
      <c r="X304" s="51"/>
    </row>
    <row r="305" spans="1:24">
      <c r="A305" s="45">
        <v>40760</v>
      </c>
      <c r="B305" s="46">
        <v>141000</v>
      </c>
      <c r="C305" s="46">
        <v>38800</v>
      </c>
      <c r="D305" s="32">
        <f t="shared" si="24"/>
        <v>8367.9525222551929</v>
      </c>
      <c r="E305" s="32">
        <f t="shared" si="25"/>
        <v>7918.367346938775</v>
      </c>
      <c r="F305" s="23">
        <f t="shared" si="26"/>
        <v>-2.7973852042405767E-2</v>
      </c>
      <c r="G305" s="23">
        <f t="shared" si="27"/>
        <v>-3.5446748995747512E-2</v>
      </c>
      <c r="H305" s="23"/>
      <c r="I305" s="23"/>
      <c r="K305" s="49">
        <v>40632</v>
      </c>
      <c r="L305" s="50">
        <v>11568274</v>
      </c>
      <c r="M305" s="50">
        <f t="shared" si="28"/>
        <v>492182</v>
      </c>
      <c r="N305" s="50">
        <f t="shared" si="29"/>
        <v>18658168</v>
      </c>
      <c r="O305" s="50"/>
      <c r="P305" s="50"/>
      <c r="Q305" s="50"/>
      <c r="R305" s="50"/>
      <c r="S305" s="50"/>
      <c r="T305" s="50"/>
      <c r="U305" s="50"/>
      <c r="V305" s="50"/>
      <c r="W305" s="50"/>
      <c r="X305" s="51"/>
    </row>
    <row r="306" spans="1:24">
      <c r="A306" s="45">
        <v>40763</v>
      </c>
      <c r="B306" s="46">
        <v>135500</v>
      </c>
      <c r="C306" s="46">
        <v>37550</v>
      </c>
      <c r="D306" s="32">
        <f t="shared" si="24"/>
        <v>8041.5430267062311</v>
      </c>
      <c r="E306" s="32">
        <f t="shared" si="25"/>
        <v>7663.2653061224491</v>
      </c>
      <c r="F306" s="23">
        <f t="shared" si="26"/>
        <v>-3.97882500584128E-2</v>
      </c>
      <c r="G306" s="23">
        <f t="shared" si="27"/>
        <v>-3.2746868419083697E-2</v>
      </c>
      <c r="H306" s="23"/>
      <c r="I306" s="23"/>
      <c r="K306" s="49">
        <v>40633</v>
      </c>
      <c r="L306" s="50">
        <v>12258343</v>
      </c>
      <c r="M306" s="50">
        <f t="shared" si="28"/>
        <v>690069</v>
      </c>
      <c r="N306" s="50">
        <f t="shared" si="29"/>
        <v>19348237</v>
      </c>
      <c r="O306" s="50"/>
      <c r="P306" s="50"/>
      <c r="Q306" s="50"/>
      <c r="R306" s="50"/>
      <c r="S306" s="50"/>
      <c r="T306" s="50"/>
      <c r="U306" s="50"/>
      <c r="V306" s="50"/>
      <c r="W306" s="50"/>
      <c r="X306" s="51"/>
    </row>
    <row r="307" spans="1:24">
      <c r="A307" s="45">
        <v>40764</v>
      </c>
      <c r="B307" s="46">
        <v>131500</v>
      </c>
      <c r="C307" s="46">
        <v>36400</v>
      </c>
      <c r="D307" s="32">
        <f t="shared" si="24"/>
        <v>7804.1543026706231</v>
      </c>
      <c r="E307" s="32">
        <f t="shared" si="25"/>
        <v>7428.5714285714284</v>
      </c>
      <c r="F307" s="23">
        <f t="shared" si="26"/>
        <v>-2.9964788701935419E-2</v>
      </c>
      <c r="G307" s="23">
        <f t="shared" si="27"/>
        <v>-3.1104603567449374E-2</v>
      </c>
      <c r="H307" s="23"/>
      <c r="I307" s="23"/>
      <c r="K307" s="49">
        <v>40634</v>
      </c>
      <c r="L307" s="50">
        <v>12993059</v>
      </c>
      <c r="M307" s="50">
        <f t="shared" si="28"/>
        <v>734716</v>
      </c>
      <c r="N307" s="50">
        <f t="shared" si="29"/>
        <v>20082953</v>
      </c>
      <c r="O307" s="50"/>
      <c r="P307" s="50"/>
      <c r="Q307" s="50"/>
      <c r="R307" s="50"/>
      <c r="S307" s="50"/>
      <c r="T307" s="50"/>
      <c r="U307" s="50"/>
      <c r="V307" s="50"/>
      <c r="W307" s="50"/>
      <c r="X307" s="51"/>
    </row>
    <row r="308" spans="1:24">
      <c r="A308" s="45">
        <v>40765</v>
      </c>
      <c r="B308" s="46">
        <v>131000</v>
      </c>
      <c r="C308" s="46">
        <v>35050</v>
      </c>
      <c r="D308" s="32">
        <f t="shared" si="24"/>
        <v>7774.4807121661715</v>
      </c>
      <c r="E308" s="32">
        <f t="shared" si="25"/>
        <v>7153.0612244897966</v>
      </c>
      <c r="F308" s="23">
        <f t="shared" si="26"/>
        <v>-3.8095284166672627E-3</v>
      </c>
      <c r="G308" s="23">
        <f t="shared" si="27"/>
        <v>-3.7793161162095856E-2</v>
      </c>
      <c r="H308" s="23"/>
      <c r="I308" s="23"/>
      <c r="K308" s="49">
        <v>40637</v>
      </c>
      <c r="L308" s="50">
        <v>13175730</v>
      </c>
      <c r="M308" s="50">
        <f t="shared" si="28"/>
        <v>182671</v>
      </c>
      <c r="N308" s="50">
        <f t="shared" si="29"/>
        <v>20265624</v>
      </c>
      <c r="O308" s="50"/>
      <c r="P308" s="50"/>
      <c r="Q308" s="50"/>
      <c r="R308" s="50"/>
      <c r="S308" s="50"/>
      <c r="T308" s="50"/>
      <c r="U308" s="50"/>
      <c r="V308" s="50"/>
      <c r="W308" s="50"/>
      <c r="X308" s="51"/>
    </row>
    <row r="309" spans="1:24">
      <c r="A309" s="47">
        <v>40766</v>
      </c>
      <c r="B309" s="48">
        <v>135000</v>
      </c>
      <c r="C309" s="48">
        <v>34200</v>
      </c>
      <c r="D309" s="32">
        <f t="shared" si="24"/>
        <v>8011.8694362017804</v>
      </c>
      <c r="E309" s="32">
        <f t="shared" si="25"/>
        <v>6979.591836734694</v>
      </c>
      <c r="F309" s="23">
        <f t="shared" si="26"/>
        <v>3.0077455237277562E-2</v>
      </c>
      <c r="G309" s="23">
        <f t="shared" si="27"/>
        <v>-2.4549969412039019E-2</v>
      </c>
      <c r="H309" s="23"/>
      <c r="I309" s="23"/>
      <c r="K309" s="49">
        <v>40638</v>
      </c>
      <c r="L309" s="50">
        <v>13393518</v>
      </c>
      <c r="M309" s="50">
        <f t="shared" si="28"/>
        <v>217788</v>
      </c>
      <c r="N309" s="50">
        <f t="shared" si="29"/>
        <v>20483412</v>
      </c>
      <c r="O309" s="50"/>
      <c r="P309" s="50"/>
      <c r="Q309" s="50"/>
      <c r="R309" s="50"/>
      <c r="S309" s="50"/>
      <c r="T309" s="50"/>
      <c r="U309" s="50"/>
      <c r="V309" s="50"/>
      <c r="W309" s="50"/>
      <c r="X309" s="51"/>
    </row>
    <row r="310" spans="1:24">
      <c r="A310" s="45">
        <v>40767</v>
      </c>
      <c r="B310" s="46">
        <v>134000</v>
      </c>
      <c r="C310" s="46">
        <v>34200</v>
      </c>
      <c r="D310" s="32">
        <f t="shared" si="24"/>
        <v>7952.5222551928791</v>
      </c>
      <c r="E310" s="32">
        <f t="shared" si="25"/>
        <v>6979.591836734694</v>
      </c>
      <c r="F310" s="23">
        <f t="shared" si="26"/>
        <v>-7.4349784875185065E-3</v>
      </c>
      <c r="G310" s="23">
        <f t="shared" si="27"/>
        <v>0</v>
      </c>
      <c r="H310" s="23"/>
      <c r="I310" s="23"/>
      <c r="K310" s="49">
        <v>40639</v>
      </c>
      <c r="L310" s="50">
        <v>13909626</v>
      </c>
      <c r="M310" s="50">
        <f t="shared" si="28"/>
        <v>516108</v>
      </c>
      <c r="N310" s="50">
        <f t="shared" si="29"/>
        <v>20999520</v>
      </c>
      <c r="O310" s="50"/>
      <c r="P310" s="50"/>
      <c r="Q310" s="50"/>
      <c r="R310" s="50"/>
      <c r="S310" s="50"/>
      <c r="T310" s="50"/>
      <c r="U310" s="50"/>
      <c r="V310" s="50"/>
      <c r="W310" s="50"/>
      <c r="X310" s="51"/>
    </row>
    <row r="311" spans="1:24">
      <c r="A311" s="45">
        <v>40771</v>
      </c>
      <c r="B311" s="46">
        <v>139500</v>
      </c>
      <c r="C311" s="46">
        <v>35400</v>
      </c>
      <c r="D311" s="32">
        <f t="shared" si="24"/>
        <v>8278.93175074184</v>
      </c>
      <c r="E311" s="32">
        <f t="shared" si="25"/>
        <v>7224.4897959183672</v>
      </c>
      <c r="F311" s="23">
        <f t="shared" si="26"/>
        <v>4.0224801310509761E-2</v>
      </c>
      <c r="G311" s="23">
        <f t="shared" si="27"/>
        <v>3.4486176071169439E-2</v>
      </c>
      <c r="H311" s="23"/>
      <c r="I311" s="23"/>
      <c r="K311" s="49">
        <v>40640</v>
      </c>
      <c r="L311" s="50">
        <v>13976653</v>
      </c>
      <c r="M311" s="50">
        <f t="shared" si="28"/>
        <v>67027</v>
      </c>
      <c r="N311" s="50">
        <f t="shared" si="29"/>
        <v>21066547</v>
      </c>
      <c r="O311" s="50"/>
      <c r="P311" s="50"/>
      <c r="Q311" s="50"/>
      <c r="R311" s="50"/>
      <c r="S311" s="50"/>
      <c r="T311" s="50"/>
      <c r="U311" s="50"/>
      <c r="V311" s="50"/>
      <c r="W311" s="50"/>
      <c r="X311" s="51"/>
    </row>
    <row r="312" spans="1:24">
      <c r="A312" s="45">
        <v>40772</v>
      </c>
      <c r="B312" s="46">
        <v>146500</v>
      </c>
      <c r="C312" s="46">
        <v>36500</v>
      </c>
      <c r="D312" s="32">
        <f t="shared" si="24"/>
        <v>8694.3620178041547</v>
      </c>
      <c r="E312" s="32">
        <f t="shared" si="25"/>
        <v>7448.9795918367354</v>
      </c>
      <c r="F312" s="23">
        <f t="shared" si="26"/>
        <v>4.8960827195701384E-2</v>
      </c>
      <c r="G312" s="23">
        <f t="shared" si="27"/>
        <v>3.0600440448717237E-2</v>
      </c>
      <c r="H312" s="23"/>
      <c r="I312" s="23"/>
      <c r="K312" s="49">
        <v>40641</v>
      </c>
      <c r="L312" s="50">
        <v>14089167</v>
      </c>
      <c r="M312" s="50">
        <f t="shared" si="28"/>
        <v>112514</v>
      </c>
      <c r="N312" s="50">
        <f t="shared" si="29"/>
        <v>21179061</v>
      </c>
      <c r="O312" s="50"/>
      <c r="P312" s="50"/>
      <c r="Q312" s="50"/>
      <c r="R312" s="50"/>
      <c r="S312" s="50"/>
      <c r="T312" s="50"/>
      <c r="U312" s="50"/>
      <c r="V312" s="50"/>
      <c r="W312" s="50"/>
      <c r="X312" s="51"/>
    </row>
    <row r="313" spans="1:24">
      <c r="A313" s="45">
        <v>40773</v>
      </c>
      <c r="B313" s="46">
        <v>156000</v>
      </c>
      <c r="C313" s="46">
        <v>38750</v>
      </c>
      <c r="D313" s="32">
        <f t="shared" si="24"/>
        <v>9258.1602373887235</v>
      </c>
      <c r="E313" s="32">
        <f t="shared" si="25"/>
        <v>7908.1632653061233</v>
      </c>
      <c r="F313" s="23">
        <f t="shared" si="26"/>
        <v>6.2830578792414826E-2</v>
      </c>
      <c r="G313" s="23">
        <f t="shared" si="27"/>
        <v>5.9818495210910427E-2</v>
      </c>
      <c r="H313" s="23"/>
      <c r="I313" s="23"/>
      <c r="K313" s="49">
        <v>40644</v>
      </c>
      <c r="L313" s="50">
        <v>14188856</v>
      </c>
      <c r="M313" s="50">
        <f t="shared" si="28"/>
        <v>99689</v>
      </c>
      <c r="N313" s="50">
        <f t="shared" si="29"/>
        <v>21278750</v>
      </c>
      <c r="O313" s="50"/>
      <c r="P313" s="50"/>
      <c r="Q313" s="50"/>
      <c r="R313" s="50"/>
      <c r="S313" s="50"/>
      <c r="T313" s="50"/>
      <c r="U313" s="50"/>
      <c r="V313" s="50"/>
      <c r="W313" s="50"/>
      <c r="X313" s="51"/>
    </row>
    <row r="314" spans="1:24">
      <c r="A314" s="47">
        <v>40774</v>
      </c>
      <c r="B314" s="48">
        <v>151500</v>
      </c>
      <c r="C314" s="48">
        <v>38300</v>
      </c>
      <c r="D314" s="32">
        <f t="shared" si="24"/>
        <v>8991.0979228486649</v>
      </c>
      <c r="E314" s="32">
        <f t="shared" si="25"/>
        <v>7816.3265306122457</v>
      </c>
      <c r="F314" s="23">
        <f t="shared" si="26"/>
        <v>-2.9270382300113695E-2</v>
      </c>
      <c r="G314" s="23">
        <f t="shared" si="27"/>
        <v>-1.1680859612756223E-2</v>
      </c>
      <c r="H314" s="23"/>
      <c r="I314" s="23"/>
      <c r="K314" s="49">
        <v>40645</v>
      </c>
      <c r="L314" s="50">
        <v>13967942</v>
      </c>
      <c r="M314" s="50">
        <f t="shared" si="28"/>
        <v>-220914</v>
      </c>
      <c r="N314" s="50">
        <f t="shared" si="29"/>
        <v>21057836</v>
      </c>
      <c r="O314" s="50"/>
      <c r="P314" s="50"/>
      <c r="Q314" s="50"/>
      <c r="R314" s="50"/>
      <c r="S314" s="50"/>
      <c r="T314" s="50"/>
      <c r="U314" s="50"/>
      <c r="V314" s="50"/>
      <c r="W314" s="50"/>
      <c r="X314" s="51"/>
    </row>
    <row r="315" spans="1:24">
      <c r="A315" s="45">
        <v>40777</v>
      </c>
      <c r="B315" s="46">
        <v>152500</v>
      </c>
      <c r="C315" s="46">
        <v>38100</v>
      </c>
      <c r="D315" s="32">
        <f t="shared" si="24"/>
        <v>9050.445103857568</v>
      </c>
      <c r="E315" s="32">
        <f t="shared" si="25"/>
        <v>7775.5102040816328</v>
      </c>
      <c r="F315" s="23">
        <f t="shared" si="26"/>
        <v>6.5789710980421745E-3</v>
      </c>
      <c r="G315" s="23">
        <f t="shared" si="27"/>
        <v>-5.2356140539444596E-3</v>
      </c>
      <c r="H315" s="23"/>
      <c r="I315" s="23"/>
      <c r="K315" s="49">
        <v>40646</v>
      </c>
      <c r="L315" s="50">
        <v>13944098</v>
      </c>
      <c r="M315" s="50">
        <f t="shared" si="28"/>
        <v>-23844</v>
      </c>
      <c r="N315" s="50">
        <f t="shared" si="29"/>
        <v>21033992</v>
      </c>
      <c r="O315" s="50"/>
      <c r="P315" s="50"/>
      <c r="Q315" s="50"/>
      <c r="R315" s="50"/>
      <c r="S315" s="50"/>
      <c r="T315" s="50"/>
      <c r="U315" s="50"/>
      <c r="V315" s="50"/>
      <c r="W315" s="50"/>
      <c r="X315" s="51"/>
    </row>
    <row r="316" spans="1:24">
      <c r="A316" s="45">
        <v>40778</v>
      </c>
      <c r="B316" s="46">
        <v>157500</v>
      </c>
      <c r="C316" s="46">
        <v>38350</v>
      </c>
      <c r="D316" s="32">
        <f t="shared" si="24"/>
        <v>9347.1810089020764</v>
      </c>
      <c r="E316" s="32">
        <f t="shared" si="25"/>
        <v>7826.5306122448974</v>
      </c>
      <c r="F316" s="23">
        <f t="shared" si="26"/>
        <v>3.226086221822122E-2</v>
      </c>
      <c r="G316" s="23">
        <f t="shared" si="27"/>
        <v>6.5402456806094023E-3</v>
      </c>
      <c r="H316" s="23"/>
      <c r="I316" s="23"/>
      <c r="K316" s="49">
        <v>40647</v>
      </c>
      <c r="L316" s="50">
        <v>13926247</v>
      </c>
      <c r="M316" s="50">
        <f t="shared" si="28"/>
        <v>-17851</v>
      </c>
      <c r="N316" s="50">
        <f t="shared" si="29"/>
        <v>21016141</v>
      </c>
      <c r="O316" s="50"/>
      <c r="P316" s="50"/>
      <c r="Q316" s="50"/>
      <c r="R316" s="50"/>
      <c r="S316" s="50"/>
      <c r="T316" s="50"/>
      <c r="U316" s="50"/>
      <c r="V316" s="50"/>
      <c r="W316" s="50"/>
      <c r="X316" s="51"/>
    </row>
    <row r="317" spans="1:24">
      <c r="A317" s="45">
        <v>40779</v>
      </c>
      <c r="B317" s="46">
        <v>151500</v>
      </c>
      <c r="C317" s="46">
        <v>37400</v>
      </c>
      <c r="D317" s="32">
        <f t="shared" si="24"/>
        <v>8991.0979228486649</v>
      </c>
      <c r="E317" s="32">
        <f t="shared" si="25"/>
        <v>7632.6530612244906</v>
      </c>
      <c r="F317" s="23">
        <f t="shared" si="26"/>
        <v>-3.8839833316263395E-2</v>
      </c>
      <c r="G317" s="23">
        <f t="shared" si="27"/>
        <v>-2.508382339277837E-2</v>
      </c>
      <c r="H317" s="23"/>
      <c r="I317" s="23"/>
      <c r="K317" s="49">
        <v>40648</v>
      </c>
      <c r="L317" s="50">
        <v>13771941</v>
      </c>
      <c r="M317" s="50">
        <f t="shared" si="28"/>
        <v>-154306</v>
      </c>
      <c r="N317" s="50">
        <f t="shared" si="29"/>
        <v>20861835</v>
      </c>
      <c r="O317" s="50"/>
      <c r="P317" s="50"/>
      <c r="Q317" s="50"/>
      <c r="R317" s="50"/>
      <c r="S317" s="50"/>
      <c r="T317" s="50"/>
      <c r="U317" s="50"/>
      <c r="V317" s="50"/>
      <c r="W317" s="50"/>
      <c r="X317" s="51"/>
    </row>
    <row r="318" spans="1:24">
      <c r="A318" s="45">
        <v>40780</v>
      </c>
      <c r="B318" s="46">
        <v>152500</v>
      </c>
      <c r="C318" s="46">
        <v>36800</v>
      </c>
      <c r="D318" s="32">
        <f t="shared" si="24"/>
        <v>9050.445103857568</v>
      </c>
      <c r="E318" s="32">
        <f t="shared" si="25"/>
        <v>7510.2040816326535</v>
      </c>
      <c r="F318" s="23">
        <f t="shared" si="26"/>
        <v>6.5789710980421745E-3</v>
      </c>
      <c r="G318" s="23">
        <f t="shared" si="27"/>
        <v>-1.6172859245601856E-2</v>
      </c>
      <c r="H318" s="23"/>
      <c r="I318" s="23"/>
      <c r="K318" s="49">
        <v>40651</v>
      </c>
      <c r="L318" s="50">
        <v>13739305</v>
      </c>
      <c r="M318" s="50">
        <f t="shared" si="28"/>
        <v>-32636</v>
      </c>
      <c r="N318" s="50">
        <f t="shared" si="29"/>
        <v>20829199</v>
      </c>
      <c r="O318" s="50"/>
      <c r="P318" s="50"/>
      <c r="Q318" s="50"/>
      <c r="R318" s="50"/>
      <c r="S318" s="50"/>
      <c r="T318" s="50"/>
      <c r="U318" s="50"/>
      <c r="V318" s="50"/>
      <c r="W318" s="50"/>
      <c r="X318" s="51"/>
    </row>
    <row r="319" spans="1:24">
      <c r="A319" s="47">
        <v>40781</v>
      </c>
      <c r="B319" s="48">
        <v>144500</v>
      </c>
      <c r="C319" s="48">
        <v>35650</v>
      </c>
      <c r="D319" s="32">
        <f t="shared" si="24"/>
        <v>8575.6676557863502</v>
      </c>
      <c r="E319" s="32">
        <f t="shared" si="25"/>
        <v>7275.5102040816319</v>
      </c>
      <c r="F319" s="23">
        <f t="shared" si="26"/>
        <v>-5.3885088494979527E-2</v>
      </c>
      <c r="G319" s="23">
        <f t="shared" si="27"/>
        <v>-3.1748698314579826E-2</v>
      </c>
      <c r="H319" s="23"/>
      <c r="I319" s="23"/>
      <c r="K319" s="49">
        <v>40652</v>
      </c>
      <c r="L319" s="50">
        <v>13207543</v>
      </c>
      <c r="M319" s="50">
        <f t="shared" si="28"/>
        <v>-531762</v>
      </c>
      <c r="N319" s="50">
        <f t="shared" si="29"/>
        <v>20297437</v>
      </c>
      <c r="O319" s="50"/>
      <c r="P319" s="50"/>
      <c r="Q319" s="50"/>
      <c r="R319" s="50"/>
      <c r="S319" s="50"/>
      <c r="T319" s="50"/>
      <c r="U319" s="50"/>
      <c r="V319" s="50"/>
      <c r="W319" s="50"/>
      <c r="X319" s="51"/>
    </row>
    <row r="320" spans="1:24">
      <c r="A320" s="45">
        <v>40784</v>
      </c>
      <c r="B320" s="46">
        <v>150000</v>
      </c>
      <c r="C320" s="46">
        <v>37000</v>
      </c>
      <c r="D320" s="32">
        <f t="shared" si="24"/>
        <v>8902.077151335312</v>
      </c>
      <c r="E320" s="32">
        <f t="shared" si="25"/>
        <v>7551.0204081632646</v>
      </c>
      <c r="F320" s="23">
        <f t="shared" si="26"/>
        <v>3.7355786543770364E-2</v>
      </c>
      <c r="G320" s="23">
        <f t="shared" si="27"/>
        <v>3.7168765783919255E-2</v>
      </c>
      <c r="H320" s="23"/>
      <c r="I320" s="23"/>
      <c r="K320" s="49">
        <v>40653</v>
      </c>
      <c r="L320" s="50">
        <v>13385049</v>
      </c>
      <c r="M320" s="50">
        <f t="shared" si="28"/>
        <v>177506</v>
      </c>
      <c r="N320" s="50">
        <f t="shared" si="29"/>
        <v>20474943</v>
      </c>
      <c r="O320" s="50"/>
      <c r="P320" s="50"/>
      <c r="Q320" s="50"/>
      <c r="R320" s="50"/>
      <c r="S320" s="50"/>
      <c r="T320" s="50"/>
      <c r="U320" s="50"/>
      <c r="V320" s="50"/>
      <c r="W320" s="50"/>
      <c r="X320" s="51"/>
    </row>
    <row r="321" spans="1:24">
      <c r="A321" s="45">
        <v>40785</v>
      </c>
      <c r="B321" s="46">
        <v>152000</v>
      </c>
      <c r="C321" s="46">
        <v>36700</v>
      </c>
      <c r="D321" s="32">
        <f t="shared" si="24"/>
        <v>9020.7715133531146</v>
      </c>
      <c r="E321" s="32">
        <f t="shared" si="25"/>
        <v>7489.7959183673465</v>
      </c>
      <c r="F321" s="23">
        <f t="shared" si="26"/>
        <v>1.3245226750019157E-2</v>
      </c>
      <c r="G321" s="23">
        <f t="shared" si="27"/>
        <v>-8.1411575836991545E-3</v>
      </c>
      <c r="H321" s="23"/>
      <c r="I321" s="23"/>
      <c r="K321" s="49">
        <v>40654</v>
      </c>
      <c r="L321" s="50">
        <v>14212533</v>
      </c>
      <c r="M321" s="50">
        <f t="shared" si="28"/>
        <v>827484</v>
      </c>
      <c r="N321" s="50">
        <f t="shared" si="29"/>
        <v>21302427</v>
      </c>
      <c r="O321" s="50"/>
      <c r="P321" s="50"/>
      <c r="Q321" s="50"/>
      <c r="R321" s="50"/>
      <c r="S321" s="50"/>
      <c r="T321" s="50"/>
      <c r="U321" s="50"/>
      <c r="V321" s="50"/>
      <c r="W321" s="50"/>
      <c r="X321" s="51"/>
    </row>
    <row r="322" spans="1:24">
      <c r="A322" s="45">
        <v>40786</v>
      </c>
      <c r="B322" s="46">
        <v>155000</v>
      </c>
      <c r="C322" s="46">
        <v>36750</v>
      </c>
      <c r="D322" s="32">
        <f t="shared" si="24"/>
        <v>9198.8130563798222</v>
      </c>
      <c r="E322" s="32">
        <f t="shared" si="25"/>
        <v>7500</v>
      </c>
      <c r="F322" s="23">
        <f t="shared" si="26"/>
        <v>1.9544596072970322E-2</v>
      </c>
      <c r="G322" s="23">
        <f t="shared" si="27"/>
        <v>1.36147059832048E-3</v>
      </c>
      <c r="H322" s="23"/>
      <c r="I322" s="23"/>
      <c r="K322" s="49">
        <v>40655</v>
      </c>
      <c r="L322" s="50">
        <v>14422861</v>
      </c>
      <c r="M322" s="50">
        <f t="shared" si="28"/>
        <v>210328</v>
      </c>
      <c r="N322" s="50">
        <f t="shared" si="29"/>
        <v>21512755</v>
      </c>
      <c r="O322" s="50"/>
      <c r="P322" s="50"/>
      <c r="Q322" s="50"/>
      <c r="R322" s="50"/>
      <c r="S322" s="50"/>
      <c r="T322" s="50"/>
      <c r="U322" s="50"/>
      <c r="V322" s="50"/>
      <c r="W322" s="50"/>
      <c r="X322" s="51"/>
    </row>
    <row r="323" spans="1:24">
      <c r="A323" s="45">
        <v>40787</v>
      </c>
      <c r="B323" s="46">
        <v>151500</v>
      </c>
      <c r="C323" s="46">
        <v>36200</v>
      </c>
      <c r="D323" s="32">
        <f t="shared" si="24"/>
        <v>8991.0979228486649</v>
      </c>
      <c r="E323" s="32">
        <f t="shared" si="25"/>
        <v>7387.7551020408164</v>
      </c>
      <c r="F323" s="23">
        <f t="shared" si="26"/>
        <v>-2.283949196982249E-2</v>
      </c>
      <c r="G323" s="23">
        <f t="shared" si="27"/>
        <v>-1.5079106827119659E-2</v>
      </c>
      <c r="H323" s="23"/>
      <c r="I323" s="23"/>
      <c r="K323" s="49">
        <v>40658</v>
      </c>
      <c r="L323" s="50">
        <v>14554191</v>
      </c>
      <c r="M323" s="50">
        <f t="shared" si="28"/>
        <v>131330</v>
      </c>
      <c r="N323" s="50">
        <f t="shared" si="29"/>
        <v>21644085</v>
      </c>
      <c r="O323" s="50"/>
      <c r="P323" s="50"/>
      <c r="Q323" s="50"/>
      <c r="R323" s="50"/>
      <c r="S323" s="50"/>
      <c r="T323" s="50"/>
      <c r="U323" s="50"/>
      <c r="V323" s="50"/>
      <c r="W323" s="50"/>
      <c r="X323" s="51"/>
    </row>
    <row r="324" spans="1:24">
      <c r="A324" s="47">
        <v>40788</v>
      </c>
      <c r="B324" s="48">
        <v>151000</v>
      </c>
      <c r="C324" s="48">
        <v>36650</v>
      </c>
      <c r="D324" s="32">
        <f t="shared" si="24"/>
        <v>8961.4243323442133</v>
      </c>
      <c r="E324" s="32">
        <f t="shared" si="25"/>
        <v>7479.591836734694</v>
      </c>
      <c r="F324" s="23">
        <f t="shared" si="26"/>
        <v>-3.3057881344991102E-3</v>
      </c>
      <c r="G324" s="23">
        <f t="shared" si="27"/>
        <v>1.2354309500933525E-2</v>
      </c>
      <c r="H324" s="23"/>
      <c r="I324" s="23"/>
      <c r="K324" s="49">
        <v>40659</v>
      </c>
      <c r="L324" s="50">
        <v>14631987</v>
      </c>
      <c r="M324" s="50">
        <f t="shared" si="28"/>
        <v>77796</v>
      </c>
      <c r="N324" s="50">
        <f t="shared" si="29"/>
        <v>21721881</v>
      </c>
      <c r="O324" s="50"/>
      <c r="P324" s="50"/>
      <c r="Q324" s="50"/>
      <c r="R324" s="50"/>
      <c r="S324" s="50"/>
      <c r="T324" s="50"/>
      <c r="U324" s="50"/>
      <c r="V324" s="50"/>
      <c r="W324" s="50"/>
      <c r="X324" s="51"/>
    </row>
    <row r="325" spans="1:24">
      <c r="A325" s="45">
        <v>40791</v>
      </c>
      <c r="B325" s="46">
        <v>154500</v>
      </c>
      <c r="C325" s="46">
        <v>36500</v>
      </c>
      <c r="D325" s="32">
        <f t="shared" si="24"/>
        <v>9169.1394658753707</v>
      </c>
      <c r="E325" s="32">
        <f t="shared" si="25"/>
        <v>7448.9795918367354</v>
      </c>
      <c r="F325" s="23">
        <f t="shared" si="26"/>
        <v>2.2914259522876179E-2</v>
      </c>
      <c r="G325" s="23">
        <f t="shared" si="27"/>
        <v>-4.1011677442135408E-3</v>
      </c>
      <c r="H325" s="23"/>
      <c r="I325" s="23"/>
      <c r="K325" s="49">
        <v>40660</v>
      </c>
      <c r="L325" s="50">
        <v>15320530</v>
      </c>
      <c r="M325" s="50">
        <f t="shared" si="28"/>
        <v>688543</v>
      </c>
      <c r="N325" s="50">
        <f t="shared" si="29"/>
        <v>22410424</v>
      </c>
      <c r="O325" s="50"/>
      <c r="P325" s="50"/>
      <c r="Q325" s="50"/>
      <c r="R325" s="50"/>
      <c r="S325" s="50"/>
      <c r="T325" s="50"/>
      <c r="U325" s="50"/>
      <c r="V325" s="50"/>
      <c r="W325" s="50"/>
      <c r="X325" s="51"/>
    </row>
    <row r="326" spans="1:24">
      <c r="A326" s="45">
        <v>40792</v>
      </c>
      <c r="B326" s="46">
        <v>154000</v>
      </c>
      <c r="C326" s="46">
        <v>36600</v>
      </c>
      <c r="D326" s="32">
        <f t="shared" si="24"/>
        <v>9139.4658753709209</v>
      </c>
      <c r="E326" s="32">
        <f t="shared" si="25"/>
        <v>7469.3877551020405</v>
      </c>
      <c r="F326" s="23">
        <f t="shared" si="26"/>
        <v>-3.2414939241718344E-3</v>
      </c>
      <c r="G326" s="23">
        <f t="shared" si="27"/>
        <v>2.7359798188744122E-3</v>
      </c>
      <c r="H326" s="23"/>
      <c r="I326" s="23"/>
      <c r="K326" s="49">
        <v>40661</v>
      </c>
      <c r="L326" s="50">
        <v>15329551</v>
      </c>
      <c r="M326" s="50">
        <f t="shared" si="28"/>
        <v>9021</v>
      </c>
      <c r="N326" s="50">
        <f t="shared" si="29"/>
        <v>22419445</v>
      </c>
      <c r="O326" s="50"/>
      <c r="P326" s="50"/>
      <c r="Q326" s="50"/>
      <c r="R326" s="50"/>
      <c r="S326" s="50"/>
      <c r="T326" s="50"/>
      <c r="U326" s="50"/>
      <c r="V326" s="50"/>
      <c r="W326" s="50"/>
      <c r="X326" s="51"/>
    </row>
    <row r="327" spans="1:24">
      <c r="A327" s="45">
        <v>40793</v>
      </c>
      <c r="B327" s="46">
        <v>154500</v>
      </c>
      <c r="C327" s="46">
        <v>37600</v>
      </c>
      <c r="D327" s="32">
        <f t="shared" si="24"/>
        <v>9169.1394658753707</v>
      </c>
      <c r="E327" s="32">
        <f t="shared" si="25"/>
        <v>7673.4693877551017</v>
      </c>
      <c r="F327" s="23">
        <f t="shared" si="26"/>
        <v>3.2414939241718344E-3</v>
      </c>
      <c r="G327" s="23">
        <f t="shared" si="27"/>
        <v>2.6955809988528756E-2</v>
      </c>
      <c r="H327" s="23"/>
      <c r="I327" s="23"/>
      <c r="K327" s="49">
        <v>40662</v>
      </c>
      <c r="L327" s="50">
        <v>15405528</v>
      </c>
      <c r="M327" s="50">
        <f t="shared" si="28"/>
        <v>75977</v>
      </c>
      <c r="N327" s="50">
        <f t="shared" si="29"/>
        <v>22495422</v>
      </c>
      <c r="O327" s="50"/>
      <c r="P327" s="50"/>
      <c r="Q327" s="50"/>
      <c r="R327" s="50"/>
      <c r="S327" s="50"/>
      <c r="T327" s="50"/>
      <c r="U327" s="50"/>
      <c r="V327" s="50"/>
      <c r="W327" s="50"/>
      <c r="X327" s="51"/>
    </row>
    <row r="328" spans="1:24">
      <c r="A328" s="45">
        <v>40794</v>
      </c>
      <c r="B328" s="46">
        <v>151000</v>
      </c>
      <c r="C328" s="46">
        <v>38150</v>
      </c>
      <c r="D328" s="32">
        <f t="shared" si="24"/>
        <v>8961.4243323442133</v>
      </c>
      <c r="E328" s="32">
        <f t="shared" si="25"/>
        <v>7785.7142857142862</v>
      </c>
      <c r="F328" s="23">
        <f t="shared" si="26"/>
        <v>-2.2914259522876179E-2</v>
      </c>
      <c r="G328" s="23">
        <f t="shared" si="27"/>
        <v>1.4521707334615996E-2</v>
      </c>
      <c r="H328" s="23"/>
      <c r="I328" s="23"/>
      <c r="K328" s="49">
        <v>40665</v>
      </c>
      <c r="L328" s="50">
        <v>15596495</v>
      </c>
      <c r="M328" s="50">
        <f t="shared" si="28"/>
        <v>190967</v>
      </c>
      <c r="N328" s="50">
        <f t="shared" si="29"/>
        <v>22686389</v>
      </c>
      <c r="O328" s="50"/>
      <c r="P328" s="50"/>
      <c r="Q328" s="50"/>
      <c r="R328" s="50"/>
      <c r="S328" s="50"/>
      <c r="T328" s="50"/>
      <c r="U328" s="50"/>
      <c r="V328" s="50"/>
      <c r="W328" s="50"/>
      <c r="X328" s="51"/>
    </row>
    <row r="329" spans="1:24">
      <c r="A329" s="47">
        <v>40795</v>
      </c>
      <c r="B329" s="48">
        <v>148000</v>
      </c>
      <c r="C329" s="48">
        <v>37400</v>
      </c>
      <c r="D329" s="32">
        <f t="shared" si="24"/>
        <v>8783.3827893175076</v>
      </c>
      <c r="E329" s="32">
        <f t="shared" si="25"/>
        <v>7632.6530612244906</v>
      </c>
      <c r="F329" s="23">
        <f t="shared" si="26"/>
        <v>-2.0067563050808701E-2</v>
      </c>
      <c r="G329" s="23">
        <f t="shared" si="27"/>
        <v>-1.9855053309978388E-2</v>
      </c>
      <c r="H329" s="23"/>
      <c r="I329" s="23"/>
      <c r="K329" s="49">
        <v>40666</v>
      </c>
      <c r="L329" s="50">
        <v>15630290</v>
      </c>
      <c r="M329" s="50">
        <f t="shared" si="28"/>
        <v>33795</v>
      </c>
      <c r="N329" s="50">
        <f t="shared" si="29"/>
        <v>22720184</v>
      </c>
      <c r="O329" s="50"/>
      <c r="P329" s="50"/>
      <c r="Q329" s="50"/>
      <c r="R329" s="50"/>
      <c r="S329" s="50"/>
      <c r="T329" s="50"/>
      <c r="U329" s="50"/>
      <c r="V329" s="50"/>
      <c r="W329" s="50"/>
      <c r="X329" s="51"/>
    </row>
    <row r="330" spans="1:24">
      <c r="A330" s="45">
        <v>40800</v>
      </c>
      <c r="B330" s="46">
        <v>146000</v>
      </c>
      <c r="C330" s="46">
        <v>36550</v>
      </c>
      <c r="D330" s="32">
        <f t="shared" si="24"/>
        <v>8664.6884272997031</v>
      </c>
      <c r="E330" s="32">
        <f t="shared" si="25"/>
        <v>7459.183673469387</v>
      </c>
      <c r="F330" s="23">
        <f t="shared" si="26"/>
        <v>-1.3605652055780126E-2</v>
      </c>
      <c r="G330" s="23">
        <f t="shared" si="27"/>
        <v>-2.2989518224699523E-2</v>
      </c>
      <c r="H330" s="23"/>
      <c r="I330" s="23"/>
      <c r="K330" s="49">
        <v>40667</v>
      </c>
      <c r="L330" s="50">
        <v>15649903</v>
      </c>
      <c r="M330" s="50">
        <f t="shared" si="28"/>
        <v>19613</v>
      </c>
      <c r="N330" s="50">
        <f t="shared" si="29"/>
        <v>22739797</v>
      </c>
      <c r="O330" s="50"/>
      <c r="P330" s="50"/>
      <c r="Q330" s="50"/>
      <c r="R330" s="50"/>
      <c r="S330" s="50"/>
      <c r="T330" s="50"/>
      <c r="U330" s="50"/>
      <c r="V330" s="50"/>
      <c r="W330" s="50"/>
      <c r="X330" s="51"/>
    </row>
    <row r="331" spans="1:24">
      <c r="A331" s="45">
        <v>40801</v>
      </c>
      <c r="B331" s="46">
        <v>153000</v>
      </c>
      <c r="C331" s="46">
        <v>37400</v>
      </c>
      <c r="D331" s="32">
        <f t="shared" si="24"/>
        <v>9080.1186943620178</v>
      </c>
      <c r="E331" s="32">
        <f t="shared" si="25"/>
        <v>7632.6530612244906</v>
      </c>
      <c r="F331" s="23">
        <f t="shared" si="26"/>
        <v>4.6831299684098937E-2</v>
      </c>
      <c r="G331" s="23">
        <f t="shared" si="27"/>
        <v>2.2989518224699523E-2</v>
      </c>
      <c r="H331" s="23"/>
      <c r="I331" s="23"/>
      <c r="K331" s="49">
        <v>40669</v>
      </c>
      <c r="L331" s="50">
        <v>15412288</v>
      </c>
      <c r="M331" s="50">
        <f t="shared" si="28"/>
        <v>-237615</v>
      </c>
      <c r="N331" s="50">
        <f t="shared" si="29"/>
        <v>22502182</v>
      </c>
      <c r="O331" s="50"/>
      <c r="P331" s="50"/>
      <c r="Q331" s="50"/>
      <c r="R331" s="50"/>
      <c r="S331" s="50"/>
      <c r="T331" s="50"/>
      <c r="U331" s="50"/>
      <c r="V331" s="50"/>
      <c r="W331" s="50"/>
      <c r="X331" s="51"/>
    </row>
    <row r="332" spans="1:24">
      <c r="A332" s="45">
        <v>40802</v>
      </c>
      <c r="B332" s="46">
        <v>159500</v>
      </c>
      <c r="C332" s="46">
        <v>38100</v>
      </c>
      <c r="D332" s="32">
        <f t="shared" si="24"/>
        <v>9465.8753709198809</v>
      </c>
      <c r="E332" s="32">
        <f t="shared" si="25"/>
        <v>7775.5102040816328</v>
      </c>
      <c r="F332" s="23">
        <f t="shared" si="26"/>
        <v>4.1606000832464574E-2</v>
      </c>
      <c r="G332" s="23">
        <f t="shared" si="27"/>
        <v>1.8543577712168968E-2</v>
      </c>
      <c r="H332" s="23"/>
      <c r="I332" s="23"/>
      <c r="K332" s="49">
        <v>40672</v>
      </c>
      <c r="L332" s="50">
        <v>15483178</v>
      </c>
      <c r="M332" s="50">
        <f t="shared" si="28"/>
        <v>70890</v>
      </c>
      <c r="N332" s="50">
        <f t="shared" si="29"/>
        <v>22573072</v>
      </c>
      <c r="O332" s="50"/>
      <c r="P332" s="50"/>
      <c r="Q332" s="50"/>
      <c r="R332" s="50"/>
      <c r="S332" s="50"/>
      <c r="T332" s="50"/>
      <c r="U332" s="50"/>
      <c r="V332" s="50"/>
      <c r="W332" s="50"/>
      <c r="X332" s="51"/>
    </row>
    <row r="333" spans="1:24">
      <c r="A333" s="45">
        <v>40805</v>
      </c>
      <c r="B333" s="46">
        <v>154000</v>
      </c>
      <c r="C333" s="46">
        <v>37300</v>
      </c>
      <c r="D333" s="32">
        <f t="shared" si="24"/>
        <v>9139.4658753709209</v>
      </c>
      <c r="E333" s="32">
        <f t="shared" si="25"/>
        <v>7612.2448979591836</v>
      </c>
      <c r="F333" s="23">
        <f t="shared" si="26"/>
        <v>-3.5091319811270338E-2</v>
      </c>
      <c r="G333" s="23">
        <f t="shared" si="27"/>
        <v>-2.1220955482885273E-2</v>
      </c>
      <c r="H333" s="23"/>
      <c r="I333" s="23"/>
      <c r="K333" s="49">
        <v>40674</v>
      </c>
      <c r="L333" s="50">
        <v>15626807</v>
      </c>
      <c r="M333" s="50">
        <f t="shared" si="28"/>
        <v>143629</v>
      </c>
      <c r="N333" s="50">
        <f t="shared" si="29"/>
        <v>22716701</v>
      </c>
      <c r="O333" s="50"/>
      <c r="P333" s="50"/>
      <c r="Q333" s="50"/>
      <c r="R333" s="50"/>
      <c r="S333" s="50"/>
      <c r="T333" s="50"/>
      <c r="U333" s="50"/>
      <c r="V333" s="50"/>
      <c r="W333" s="50"/>
      <c r="X333" s="51"/>
    </row>
    <row r="334" spans="1:24">
      <c r="A334" s="47">
        <v>40806</v>
      </c>
      <c r="B334" s="48">
        <v>150500</v>
      </c>
      <c r="C334" s="48">
        <v>37100</v>
      </c>
      <c r="D334" s="32">
        <f t="shared" si="24"/>
        <v>8931.7507418397618</v>
      </c>
      <c r="E334" s="32">
        <f t="shared" si="25"/>
        <v>7571.4285714285716</v>
      </c>
      <c r="F334" s="23">
        <f t="shared" si="26"/>
        <v>-2.2989518224697747E-2</v>
      </c>
      <c r="G334" s="23">
        <f t="shared" si="27"/>
        <v>-5.3763570363809521E-3</v>
      </c>
      <c r="H334" s="23"/>
      <c r="I334" s="23"/>
      <c r="K334" s="49">
        <v>40675</v>
      </c>
      <c r="L334" s="50">
        <v>14630360</v>
      </c>
      <c r="M334" s="50">
        <f t="shared" si="28"/>
        <v>-996447</v>
      </c>
      <c r="N334" s="50">
        <f t="shared" si="29"/>
        <v>21720254</v>
      </c>
      <c r="O334" s="50"/>
      <c r="P334" s="50"/>
      <c r="Q334" s="50"/>
      <c r="R334" s="50"/>
      <c r="S334" s="50"/>
      <c r="T334" s="50"/>
      <c r="U334" s="50"/>
      <c r="V334" s="50"/>
      <c r="W334" s="50"/>
      <c r="X334" s="51"/>
    </row>
    <row r="335" spans="1:24">
      <c r="A335" s="45">
        <v>40807</v>
      </c>
      <c r="B335" s="46">
        <v>149000</v>
      </c>
      <c r="C335" s="46">
        <v>36650</v>
      </c>
      <c r="D335" s="32">
        <f t="shared" si="24"/>
        <v>8842.7299703264089</v>
      </c>
      <c r="E335" s="32">
        <f t="shared" si="25"/>
        <v>7479.591836734694</v>
      </c>
      <c r="F335" s="23">
        <f t="shared" si="26"/>
        <v>-1.0016778243471691E-2</v>
      </c>
      <c r="G335" s="23">
        <f t="shared" si="27"/>
        <v>-1.2203541280729979E-2</v>
      </c>
      <c r="H335" s="23"/>
      <c r="I335" s="23"/>
      <c r="K335" s="49">
        <v>40676</v>
      </c>
      <c r="L335" s="50">
        <v>13992643</v>
      </c>
      <c r="M335" s="50">
        <f t="shared" si="28"/>
        <v>-637717</v>
      </c>
      <c r="N335" s="50">
        <f t="shared" si="29"/>
        <v>21082537</v>
      </c>
      <c r="O335" s="50"/>
      <c r="P335" s="50"/>
      <c r="Q335" s="50"/>
      <c r="R335" s="50"/>
      <c r="S335" s="50"/>
      <c r="T335" s="50"/>
      <c r="U335" s="50"/>
      <c r="V335" s="50"/>
      <c r="W335" s="50"/>
      <c r="X335" s="51"/>
    </row>
    <row r="336" spans="1:24">
      <c r="A336" s="45">
        <v>40808</v>
      </c>
      <c r="B336" s="46">
        <v>145500</v>
      </c>
      <c r="C336" s="46">
        <v>36400</v>
      </c>
      <c r="D336" s="32">
        <f t="shared" ref="D336:D399" si="30">B336/$B$15*10000</f>
        <v>8635.0148367952515</v>
      </c>
      <c r="E336" s="32">
        <f t="shared" ref="E336:E399" si="31">C336/$C$15*10000</f>
        <v>7428.5714285714284</v>
      </c>
      <c r="F336" s="23">
        <f t="shared" si="26"/>
        <v>-2.3770219333911768E-2</v>
      </c>
      <c r="G336" s="23">
        <f t="shared" si="27"/>
        <v>-6.844653689965341E-3</v>
      </c>
      <c r="H336" s="23"/>
      <c r="I336" s="23"/>
      <c r="K336" s="49">
        <v>40679</v>
      </c>
      <c r="L336" s="50">
        <v>13483359</v>
      </c>
      <c r="M336" s="50">
        <f t="shared" si="28"/>
        <v>-509284</v>
      </c>
      <c r="N336" s="50">
        <f t="shared" si="29"/>
        <v>20573253</v>
      </c>
      <c r="O336" s="50"/>
      <c r="P336" s="50"/>
      <c r="Q336" s="50"/>
      <c r="R336" s="50"/>
      <c r="S336" s="50"/>
      <c r="T336" s="50"/>
      <c r="U336" s="50"/>
      <c r="V336" s="50"/>
      <c r="W336" s="50"/>
      <c r="X336" s="51"/>
    </row>
    <row r="337" spans="1:24">
      <c r="A337" s="45">
        <v>40809</v>
      </c>
      <c r="B337" s="46">
        <v>147500</v>
      </c>
      <c r="C337" s="46">
        <v>35200</v>
      </c>
      <c r="D337" s="32">
        <f t="shared" si="30"/>
        <v>8753.709198813056</v>
      </c>
      <c r="E337" s="32">
        <f t="shared" si="31"/>
        <v>7183.6734693877543</v>
      </c>
      <c r="F337" s="23">
        <f t="shared" ref="F337:F400" si="32">LN(D337)-LN(D336)</f>
        <v>1.3652089168326498E-2</v>
      </c>
      <c r="G337" s="23">
        <f t="shared" ref="G337:G400" si="33">LN(E337)-LN(E336)</f>
        <v>-3.3522692038642887E-2</v>
      </c>
      <c r="H337" s="23"/>
      <c r="I337" s="23"/>
      <c r="K337" s="49">
        <v>40680</v>
      </c>
      <c r="L337" s="50">
        <v>13249242</v>
      </c>
      <c r="M337" s="50">
        <f t="shared" si="28"/>
        <v>-234117</v>
      </c>
      <c r="N337" s="50">
        <f t="shared" si="29"/>
        <v>20339136</v>
      </c>
      <c r="O337" s="50"/>
      <c r="P337" s="50"/>
      <c r="Q337" s="50"/>
      <c r="R337" s="50"/>
      <c r="S337" s="50"/>
      <c r="T337" s="50"/>
      <c r="U337" s="50"/>
      <c r="V337" s="50"/>
      <c r="W337" s="50"/>
      <c r="X337" s="51"/>
    </row>
    <row r="338" spans="1:24">
      <c r="A338" s="45">
        <v>40812</v>
      </c>
      <c r="B338" s="46">
        <v>155500</v>
      </c>
      <c r="C338" s="46">
        <v>35300</v>
      </c>
      <c r="D338" s="32">
        <f t="shared" si="30"/>
        <v>9228.4866468842738</v>
      </c>
      <c r="E338" s="32">
        <f t="shared" si="31"/>
        <v>7204.0816326530612</v>
      </c>
      <c r="F338" s="23">
        <f t="shared" si="32"/>
        <v>5.2817555839414609E-2</v>
      </c>
      <c r="G338" s="23">
        <f t="shared" si="33"/>
        <v>2.836881335198882E-3</v>
      </c>
      <c r="H338" s="23"/>
      <c r="I338" s="23"/>
      <c r="K338" s="49">
        <v>40681</v>
      </c>
      <c r="L338" s="50">
        <v>13199641</v>
      </c>
      <c r="M338" s="50">
        <f t="shared" si="28"/>
        <v>-49601</v>
      </c>
      <c r="N338" s="50">
        <f t="shared" si="29"/>
        <v>20289535</v>
      </c>
      <c r="O338" s="50"/>
      <c r="P338" s="50"/>
      <c r="Q338" s="50"/>
      <c r="R338" s="50"/>
      <c r="S338" s="50"/>
      <c r="T338" s="50"/>
      <c r="U338" s="50"/>
      <c r="V338" s="50"/>
      <c r="W338" s="50"/>
      <c r="X338" s="51"/>
    </row>
    <row r="339" spans="1:24">
      <c r="A339" s="47">
        <v>40813</v>
      </c>
      <c r="B339" s="48">
        <v>153000</v>
      </c>
      <c r="C339" s="48">
        <v>36100</v>
      </c>
      <c r="D339" s="32">
        <f t="shared" si="30"/>
        <v>9080.1186943620178</v>
      </c>
      <c r="E339" s="32">
        <f t="shared" si="31"/>
        <v>7367.3469387755094</v>
      </c>
      <c r="F339" s="23">
        <f t="shared" si="32"/>
        <v>-1.6207810226854136E-2</v>
      </c>
      <c r="G339" s="23">
        <f t="shared" si="33"/>
        <v>2.2409901399583987E-2</v>
      </c>
      <c r="H339" s="23"/>
      <c r="I339" s="23"/>
      <c r="K339" s="49">
        <v>40682</v>
      </c>
      <c r="L339" s="50">
        <v>12819121</v>
      </c>
      <c r="M339" s="50">
        <f t="shared" si="28"/>
        <v>-380520</v>
      </c>
      <c r="N339" s="50">
        <f t="shared" si="29"/>
        <v>19909015</v>
      </c>
      <c r="O339" s="50"/>
      <c r="P339" s="50"/>
      <c r="Q339" s="50"/>
      <c r="R339" s="50"/>
      <c r="S339" s="50"/>
      <c r="T339" s="50"/>
      <c r="U339" s="50"/>
      <c r="V339" s="50"/>
      <c r="W339" s="50"/>
      <c r="X339" s="51"/>
    </row>
    <row r="340" spans="1:24">
      <c r="A340" s="45">
        <v>40814</v>
      </c>
      <c r="B340" s="46">
        <v>153000</v>
      </c>
      <c r="C340" s="46">
        <v>36000</v>
      </c>
      <c r="D340" s="32">
        <f t="shared" si="30"/>
        <v>9080.1186943620178</v>
      </c>
      <c r="E340" s="32">
        <f t="shared" si="31"/>
        <v>7346.9387755102043</v>
      </c>
      <c r="F340" s="23">
        <f t="shared" si="32"/>
        <v>0</v>
      </c>
      <c r="G340" s="23">
        <f t="shared" si="33"/>
        <v>-2.7739268827247088E-3</v>
      </c>
      <c r="H340" s="23"/>
      <c r="I340" s="23"/>
      <c r="K340" s="49">
        <v>40683</v>
      </c>
      <c r="L340" s="50">
        <v>12695523</v>
      </c>
      <c r="M340" s="50">
        <f t="shared" si="28"/>
        <v>-123598</v>
      </c>
      <c r="N340" s="50">
        <f t="shared" si="29"/>
        <v>19785417</v>
      </c>
      <c r="O340" s="50"/>
      <c r="P340" s="50"/>
      <c r="Q340" s="50"/>
      <c r="R340" s="50"/>
      <c r="S340" s="50"/>
      <c r="T340" s="50"/>
      <c r="U340" s="50"/>
      <c r="V340" s="50"/>
      <c r="W340" s="50"/>
      <c r="X340" s="51"/>
    </row>
    <row r="341" spans="1:24">
      <c r="A341" s="45">
        <v>40815</v>
      </c>
      <c r="B341" s="46">
        <v>152000</v>
      </c>
      <c r="C341" s="46">
        <v>36150</v>
      </c>
      <c r="D341" s="32">
        <f t="shared" si="30"/>
        <v>9020.7715133531146</v>
      </c>
      <c r="E341" s="32">
        <f t="shared" si="31"/>
        <v>7377.5510204081629</v>
      </c>
      <c r="F341" s="23">
        <f t="shared" si="32"/>
        <v>-6.5574005461588314E-3</v>
      </c>
      <c r="G341" s="23">
        <f t="shared" si="33"/>
        <v>4.1580101486644594E-3</v>
      </c>
      <c r="H341" s="23"/>
      <c r="I341" s="23"/>
      <c r="K341" s="49">
        <v>40686</v>
      </c>
      <c r="L341" s="50">
        <v>12283240</v>
      </c>
      <c r="M341" s="50">
        <f t="shared" si="28"/>
        <v>-412283</v>
      </c>
      <c r="N341" s="50">
        <f t="shared" si="29"/>
        <v>19373134</v>
      </c>
      <c r="O341" s="50"/>
      <c r="P341" s="50"/>
      <c r="Q341" s="50"/>
      <c r="R341" s="50"/>
      <c r="S341" s="50"/>
      <c r="T341" s="50"/>
      <c r="U341" s="50"/>
      <c r="V341" s="50"/>
      <c r="W341" s="50"/>
      <c r="X341" s="51"/>
    </row>
    <row r="342" spans="1:24">
      <c r="A342" s="45">
        <v>40816</v>
      </c>
      <c r="B342" s="46">
        <v>149500</v>
      </c>
      <c r="C342" s="46">
        <v>35850</v>
      </c>
      <c r="D342" s="32">
        <f t="shared" si="30"/>
        <v>8872.4035608308604</v>
      </c>
      <c r="E342" s="32">
        <f t="shared" si="31"/>
        <v>7316.3265306122448</v>
      </c>
      <c r="F342" s="23">
        <f t="shared" si="32"/>
        <v>-1.6584128015534105E-2</v>
      </c>
      <c r="G342" s="23">
        <f t="shared" si="33"/>
        <v>-8.3333815591455362E-3</v>
      </c>
      <c r="H342" s="23"/>
      <c r="I342" s="23"/>
      <c r="K342" s="49">
        <v>40687</v>
      </c>
      <c r="L342" s="50">
        <v>12009663</v>
      </c>
      <c r="M342" s="50">
        <f t="shared" si="28"/>
        <v>-273577</v>
      </c>
      <c r="N342" s="50">
        <f t="shared" si="29"/>
        <v>19099557</v>
      </c>
      <c r="O342" s="50"/>
      <c r="P342" s="50"/>
      <c r="Q342" s="50"/>
      <c r="R342" s="50"/>
      <c r="S342" s="50"/>
      <c r="T342" s="50"/>
      <c r="U342" s="50"/>
      <c r="V342" s="50"/>
      <c r="W342" s="50"/>
      <c r="X342" s="51"/>
    </row>
    <row r="343" spans="1:24">
      <c r="A343" s="45">
        <v>40820</v>
      </c>
      <c r="B343" s="46">
        <v>148500</v>
      </c>
      <c r="C343" s="46">
        <v>35450</v>
      </c>
      <c r="D343" s="32">
        <f t="shared" si="30"/>
        <v>8813.0563798219591</v>
      </c>
      <c r="E343" s="32">
        <f t="shared" si="31"/>
        <v>7234.6938775510207</v>
      </c>
      <c r="F343" s="23">
        <f t="shared" si="32"/>
        <v>-6.7114345879879522E-3</v>
      </c>
      <c r="G343" s="23">
        <f t="shared" si="33"/>
        <v>-1.1220314067491799E-2</v>
      </c>
      <c r="H343" s="23"/>
      <c r="I343" s="23"/>
      <c r="K343" s="49">
        <v>40688</v>
      </c>
      <c r="L343" s="50">
        <v>11937055</v>
      </c>
      <c r="M343" s="50">
        <f t="shared" si="28"/>
        <v>-72608</v>
      </c>
      <c r="N343" s="50">
        <f t="shared" si="29"/>
        <v>19026949</v>
      </c>
      <c r="O343" s="50"/>
      <c r="P343" s="50"/>
      <c r="Q343" s="50"/>
      <c r="R343" s="50"/>
      <c r="S343" s="50"/>
      <c r="T343" s="50"/>
      <c r="U343" s="50"/>
      <c r="V343" s="50"/>
      <c r="W343" s="50"/>
      <c r="X343" s="51"/>
    </row>
    <row r="344" spans="1:24">
      <c r="A344" s="47">
        <v>40821</v>
      </c>
      <c r="B344" s="48">
        <v>156000</v>
      </c>
      <c r="C344" s="48">
        <v>35600</v>
      </c>
      <c r="D344" s="32">
        <f t="shared" si="30"/>
        <v>9258.1602373887235</v>
      </c>
      <c r="E344" s="32">
        <f t="shared" si="31"/>
        <v>7265.3061224489802</v>
      </c>
      <c r="F344" s="23">
        <f t="shared" si="32"/>
        <v>4.9271049006783585E-2</v>
      </c>
      <c r="G344" s="23">
        <f t="shared" si="33"/>
        <v>4.2223848798474961E-3</v>
      </c>
      <c r="H344" s="23"/>
      <c r="I344" s="23"/>
      <c r="K344" s="49">
        <v>40689</v>
      </c>
      <c r="L344" s="50">
        <v>12227809</v>
      </c>
      <c r="M344" s="50">
        <f t="shared" si="28"/>
        <v>290754</v>
      </c>
      <c r="N344" s="50">
        <f t="shared" si="29"/>
        <v>19317703</v>
      </c>
      <c r="O344" s="50"/>
      <c r="P344" s="50"/>
      <c r="Q344" s="50"/>
      <c r="R344" s="50"/>
      <c r="S344" s="50"/>
      <c r="T344" s="50"/>
      <c r="U344" s="50"/>
      <c r="V344" s="50"/>
      <c r="W344" s="50"/>
      <c r="X344" s="51"/>
    </row>
    <row r="345" spans="1:24">
      <c r="A345" s="45">
        <v>40822</v>
      </c>
      <c r="B345" s="46">
        <v>157500</v>
      </c>
      <c r="C345" s="46">
        <v>36200</v>
      </c>
      <c r="D345" s="32">
        <f t="shared" si="30"/>
        <v>9347.1810089020764</v>
      </c>
      <c r="E345" s="32">
        <f t="shared" si="31"/>
        <v>7387.7551020408164</v>
      </c>
      <c r="F345" s="23">
        <f t="shared" si="32"/>
        <v>9.5694510161496993E-3</v>
      </c>
      <c r="G345" s="23">
        <f t="shared" si="33"/>
        <v>1.6713480973741923E-2</v>
      </c>
      <c r="H345" s="23"/>
      <c r="I345" s="23"/>
      <c r="K345" s="49">
        <v>40690</v>
      </c>
      <c r="L345" s="50">
        <v>12450235</v>
      </c>
      <c r="M345" s="50">
        <f t="shared" si="28"/>
        <v>222426</v>
      </c>
      <c r="N345" s="50">
        <f t="shared" si="29"/>
        <v>19540129</v>
      </c>
      <c r="O345" s="50"/>
      <c r="P345" s="50"/>
      <c r="Q345" s="50"/>
      <c r="R345" s="50"/>
      <c r="S345" s="50"/>
      <c r="T345" s="50"/>
      <c r="U345" s="50"/>
      <c r="V345" s="50"/>
      <c r="W345" s="50"/>
      <c r="X345" s="51"/>
    </row>
    <row r="346" spans="1:24">
      <c r="A346" s="45">
        <v>40823</v>
      </c>
      <c r="B346" s="46">
        <v>157500</v>
      </c>
      <c r="C346" s="46">
        <v>35900</v>
      </c>
      <c r="D346" s="32">
        <f t="shared" si="30"/>
        <v>9347.1810089020764</v>
      </c>
      <c r="E346" s="32">
        <f t="shared" si="31"/>
        <v>7326.5306122448983</v>
      </c>
      <c r="F346" s="23">
        <f t="shared" si="32"/>
        <v>0</v>
      </c>
      <c r="G346" s="23">
        <f t="shared" si="33"/>
        <v>-8.321823337492873E-3</v>
      </c>
      <c r="H346" s="23"/>
      <c r="I346" s="23"/>
      <c r="K346" s="49">
        <v>40693</v>
      </c>
      <c r="L346" s="50">
        <v>12366467</v>
      </c>
      <c r="M346" s="50">
        <f t="shared" si="28"/>
        <v>-83768</v>
      </c>
      <c r="N346" s="50">
        <f t="shared" si="29"/>
        <v>19456361</v>
      </c>
      <c r="O346" s="50"/>
      <c r="P346" s="50"/>
      <c r="Q346" s="50"/>
      <c r="R346" s="50"/>
      <c r="S346" s="50"/>
      <c r="T346" s="50"/>
      <c r="U346" s="50"/>
      <c r="V346" s="50"/>
      <c r="W346" s="50"/>
      <c r="X346" s="51"/>
    </row>
    <row r="347" spans="1:24">
      <c r="A347" s="45">
        <v>40826</v>
      </c>
      <c r="B347" s="46">
        <v>154500</v>
      </c>
      <c r="C347" s="46">
        <v>35750</v>
      </c>
      <c r="D347" s="32">
        <f t="shared" si="30"/>
        <v>9169.1394658753707</v>
      </c>
      <c r="E347" s="32">
        <f t="shared" si="31"/>
        <v>7295.9183673469388</v>
      </c>
      <c r="F347" s="23">
        <f t="shared" si="32"/>
        <v>-1.9231361927886326E-2</v>
      </c>
      <c r="G347" s="23">
        <f t="shared" si="33"/>
        <v>-4.1870263542165276E-3</v>
      </c>
      <c r="H347" s="23"/>
      <c r="I347" s="23"/>
      <c r="K347" s="49">
        <v>40694</v>
      </c>
      <c r="L347" s="50">
        <v>12849415</v>
      </c>
      <c r="M347" s="50">
        <f t="shared" si="28"/>
        <v>482948</v>
      </c>
      <c r="N347" s="50">
        <f t="shared" si="29"/>
        <v>19939309</v>
      </c>
      <c r="O347" s="50"/>
      <c r="P347" s="50"/>
      <c r="Q347" s="50"/>
      <c r="R347" s="50"/>
      <c r="S347" s="50"/>
      <c r="T347" s="50"/>
      <c r="U347" s="50"/>
      <c r="V347" s="50"/>
      <c r="W347" s="50"/>
      <c r="X347" s="51"/>
    </row>
    <row r="348" spans="1:24">
      <c r="A348" s="45">
        <v>40827</v>
      </c>
      <c r="B348" s="46">
        <v>155000</v>
      </c>
      <c r="C348" s="46">
        <v>36100</v>
      </c>
      <c r="D348" s="32">
        <f t="shared" si="30"/>
        <v>9198.8130563798222</v>
      </c>
      <c r="E348" s="32">
        <f t="shared" si="31"/>
        <v>7367.3469387755094</v>
      </c>
      <c r="F348" s="23">
        <f t="shared" si="32"/>
        <v>3.2310205814454207E-3</v>
      </c>
      <c r="G348" s="23">
        <f t="shared" si="33"/>
        <v>9.7425961988175658E-3</v>
      </c>
      <c r="H348" s="23"/>
      <c r="I348" s="23"/>
      <c r="K348" s="49">
        <v>40695</v>
      </c>
      <c r="L348" s="50">
        <v>12898570</v>
      </c>
      <c r="M348" s="50">
        <f t="shared" ref="M348:M411" si="34">L348-L347</f>
        <v>49155</v>
      </c>
      <c r="N348" s="50">
        <f t="shared" ref="N348:N411" si="35">N347+M348</f>
        <v>19988464</v>
      </c>
      <c r="O348" s="50"/>
      <c r="P348" s="50"/>
      <c r="Q348" s="50"/>
      <c r="R348" s="50"/>
      <c r="S348" s="50"/>
      <c r="T348" s="50"/>
      <c r="U348" s="50"/>
      <c r="V348" s="50"/>
      <c r="W348" s="50"/>
      <c r="X348" s="51"/>
    </row>
    <row r="349" spans="1:24">
      <c r="A349" s="47">
        <v>40828</v>
      </c>
      <c r="B349" s="48">
        <v>155000</v>
      </c>
      <c r="C349" s="48">
        <v>35700</v>
      </c>
      <c r="D349" s="32">
        <f t="shared" si="30"/>
        <v>9198.8130563798222</v>
      </c>
      <c r="E349" s="32">
        <f t="shared" si="31"/>
        <v>7285.7142857142853</v>
      </c>
      <c r="F349" s="23">
        <f t="shared" si="32"/>
        <v>0</v>
      </c>
      <c r="G349" s="23">
        <f t="shared" si="33"/>
        <v>-1.1142176553240901E-2</v>
      </c>
      <c r="H349" s="23"/>
      <c r="I349" s="23"/>
      <c r="K349" s="49">
        <v>40696</v>
      </c>
      <c r="L349" s="50">
        <v>12866484</v>
      </c>
      <c r="M349" s="50">
        <f t="shared" si="34"/>
        <v>-32086</v>
      </c>
      <c r="N349" s="50">
        <f t="shared" si="35"/>
        <v>19956378</v>
      </c>
      <c r="O349" s="50"/>
      <c r="P349" s="50"/>
      <c r="Q349" s="50"/>
      <c r="R349" s="50"/>
      <c r="S349" s="50"/>
      <c r="T349" s="50"/>
      <c r="U349" s="50"/>
      <c r="V349" s="50"/>
      <c r="W349" s="50"/>
      <c r="X349" s="51"/>
    </row>
    <row r="350" spans="1:24">
      <c r="A350" s="45">
        <v>40829</v>
      </c>
      <c r="B350" s="46">
        <v>153500</v>
      </c>
      <c r="C350" s="46">
        <v>35900</v>
      </c>
      <c r="D350" s="32">
        <f t="shared" si="30"/>
        <v>9109.7922848664693</v>
      </c>
      <c r="E350" s="32">
        <f t="shared" si="31"/>
        <v>7326.5306122448983</v>
      </c>
      <c r="F350" s="23">
        <f t="shared" si="32"/>
        <v>-9.7245498919935613E-3</v>
      </c>
      <c r="G350" s="23">
        <f t="shared" si="33"/>
        <v>5.586606708639863E-3</v>
      </c>
      <c r="H350" s="23"/>
      <c r="I350" s="23"/>
      <c r="K350" s="49">
        <v>40697</v>
      </c>
      <c r="L350" s="50">
        <v>12888100</v>
      </c>
      <c r="M350" s="50">
        <f t="shared" si="34"/>
        <v>21616</v>
      </c>
      <c r="N350" s="50">
        <f t="shared" si="35"/>
        <v>19977994</v>
      </c>
      <c r="O350" s="50"/>
      <c r="P350" s="50"/>
      <c r="Q350" s="50"/>
      <c r="R350" s="50"/>
      <c r="S350" s="50"/>
      <c r="T350" s="50"/>
      <c r="U350" s="50"/>
      <c r="V350" s="50"/>
      <c r="W350" s="50"/>
      <c r="X350" s="51"/>
    </row>
    <row r="351" spans="1:24">
      <c r="A351" s="45">
        <v>40830</v>
      </c>
      <c r="B351" s="46">
        <v>158000</v>
      </c>
      <c r="C351" s="46">
        <v>36800</v>
      </c>
      <c r="D351" s="32">
        <f t="shared" si="30"/>
        <v>9376.854599406528</v>
      </c>
      <c r="E351" s="32">
        <f t="shared" si="31"/>
        <v>7510.2040816326535</v>
      </c>
      <c r="F351" s="23">
        <f t="shared" si="32"/>
        <v>2.8894465999714569E-2</v>
      </c>
      <c r="G351" s="23">
        <f t="shared" si="33"/>
        <v>2.4760549680651778E-2</v>
      </c>
      <c r="H351" s="23"/>
      <c r="I351" s="23"/>
      <c r="K351" s="49">
        <v>40701</v>
      </c>
      <c r="L351" s="50">
        <v>13105614</v>
      </c>
      <c r="M351" s="50">
        <f t="shared" si="34"/>
        <v>217514</v>
      </c>
      <c r="N351" s="50">
        <f t="shared" si="35"/>
        <v>20195508</v>
      </c>
      <c r="O351" s="50"/>
      <c r="P351" s="50"/>
      <c r="Q351" s="50"/>
      <c r="R351" s="50"/>
      <c r="S351" s="50"/>
      <c r="T351" s="50"/>
      <c r="U351" s="50"/>
      <c r="V351" s="50"/>
      <c r="W351" s="50"/>
      <c r="X351" s="51"/>
    </row>
    <row r="352" spans="1:24">
      <c r="A352" s="45">
        <v>40833</v>
      </c>
      <c r="B352" s="46">
        <v>165000</v>
      </c>
      <c r="C352" s="46">
        <v>37300</v>
      </c>
      <c r="D352" s="32">
        <f t="shared" si="30"/>
        <v>9792.2848664688427</v>
      </c>
      <c r="E352" s="32">
        <f t="shared" si="31"/>
        <v>7612.2448979591836</v>
      </c>
      <c r="F352" s="23">
        <f t="shared" si="32"/>
        <v>4.3350440873613394E-2</v>
      </c>
      <c r="G352" s="23">
        <f t="shared" si="33"/>
        <v>1.3495481474885551E-2</v>
      </c>
      <c r="H352" s="23"/>
      <c r="I352" s="23"/>
      <c r="K352" s="49">
        <v>40702</v>
      </c>
      <c r="L352" s="50">
        <v>13197407</v>
      </c>
      <c r="M352" s="50">
        <f t="shared" si="34"/>
        <v>91793</v>
      </c>
      <c r="N352" s="50">
        <f t="shared" si="35"/>
        <v>20287301</v>
      </c>
      <c r="O352" s="50"/>
      <c r="P352" s="50"/>
      <c r="Q352" s="50"/>
      <c r="R352" s="50"/>
      <c r="S352" s="50"/>
      <c r="T352" s="50"/>
      <c r="U352" s="50"/>
      <c r="V352" s="50"/>
      <c r="W352" s="50"/>
      <c r="X352" s="51"/>
    </row>
    <row r="353" spans="1:24">
      <c r="A353" s="45">
        <v>40834</v>
      </c>
      <c r="B353" s="46">
        <v>164500</v>
      </c>
      <c r="C353" s="46">
        <v>37050</v>
      </c>
      <c r="D353" s="32">
        <f t="shared" si="30"/>
        <v>9762.6112759643911</v>
      </c>
      <c r="E353" s="32">
        <f t="shared" si="31"/>
        <v>7561.2244897959181</v>
      </c>
      <c r="F353" s="23">
        <f t="shared" si="32"/>
        <v>-3.0349036951538011E-3</v>
      </c>
      <c r="G353" s="23">
        <f t="shared" si="33"/>
        <v>-6.7249749076747634E-3</v>
      </c>
      <c r="H353" s="23"/>
      <c r="I353" s="23"/>
      <c r="K353" s="49">
        <v>40703</v>
      </c>
      <c r="L353" s="50">
        <v>12537765</v>
      </c>
      <c r="M353" s="50">
        <f t="shared" si="34"/>
        <v>-659642</v>
      </c>
      <c r="N353" s="50">
        <f t="shared" si="35"/>
        <v>19627659</v>
      </c>
      <c r="O353" s="50"/>
      <c r="P353" s="50"/>
      <c r="Q353" s="50"/>
      <c r="R353" s="50"/>
      <c r="S353" s="50"/>
      <c r="T353" s="50"/>
      <c r="U353" s="50"/>
      <c r="V353" s="50"/>
      <c r="W353" s="50"/>
      <c r="X353" s="51"/>
    </row>
    <row r="354" spans="1:24">
      <c r="A354" s="47">
        <v>40835</v>
      </c>
      <c r="B354" s="48">
        <v>160500</v>
      </c>
      <c r="C354" s="48">
        <v>37400</v>
      </c>
      <c r="D354" s="32">
        <f t="shared" si="30"/>
        <v>9525.222551928784</v>
      </c>
      <c r="E354" s="32">
        <f t="shared" si="31"/>
        <v>7632.6530612244906</v>
      </c>
      <c r="F354" s="23">
        <f t="shared" si="32"/>
        <v>-2.4616627635355215E-2</v>
      </c>
      <c r="G354" s="23">
        <f t="shared" si="33"/>
        <v>9.4023526783910683E-3</v>
      </c>
      <c r="H354" s="23"/>
      <c r="I354" s="23"/>
      <c r="K354" s="49">
        <v>40704</v>
      </c>
      <c r="L354" s="50">
        <v>12503732</v>
      </c>
      <c r="M354" s="50">
        <f t="shared" si="34"/>
        <v>-34033</v>
      </c>
      <c r="N354" s="50">
        <f t="shared" si="35"/>
        <v>19593626</v>
      </c>
      <c r="O354" s="50"/>
      <c r="P354" s="50"/>
      <c r="Q354" s="50"/>
      <c r="R354" s="50"/>
      <c r="S354" s="50"/>
      <c r="T354" s="50"/>
      <c r="U354" s="50"/>
      <c r="V354" s="50"/>
      <c r="W354" s="50"/>
      <c r="X354" s="51"/>
    </row>
    <row r="355" spans="1:24">
      <c r="A355" s="45">
        <v>40836</v>
      </c>
      <c r="B355" s="46">
        <v>160000</v>
      </c>
      <c r="C355" s="46">
        <v>36950</v>
      </c>
      <c r="D355" s="32">
        <f t="shared" si="30"/>
        <v>9495.5489614243324</v>
      </c>
      <c r="E355" s="32">
        <f t="shared" si="31"/>
        <v>7540.816326530613</v>
      </c>
      <c r="F355" s="23">
        <f t="shared" si="32"/>
        <v>-3.1201273362437831E-3</v>
      </c>
      <c r="G355" s="23">
        <f t="shared" si="33"/>
        <v>-1.210505702627529E-2</v>
      </c>
      <c r="H355" s="23"/>
      <c r="I355" s="23"/>
      <c r="K355" s="49">
        <v>40707</v>
      </c>
      <c r="L355" s="50">
        <v>12300040</v>
      </c>
      <c r="M355" s="50">
        <f t="shared" si="34"/>
        <v>-203692</v>
      </c>
      <c r="N355" s="50">
        <f t="shared" si="35"/>
        <v>19389934</v>
      </c>
      <c r="O355" s="50"/>
      <c r="P355" s="50"/>
      <c r="Q355" s="50"/>
      <c r="R355" s="50"/>
      <c r="S355" s="50"/>
      <c r="T355" s="50"/>
      <c r="U355" s="50"/>
      <c r="V355" s="50"/>
      <c r="W355" s="50"/>
      <c r="X355" s="51"/>
    </row>
    <row r="356" spans="1:24">
      <c r="A356" s="45">
        <v>40837</v>
      </c>
      <c r="B356" s="46">
        <v>160000</v>
      </c>
      <c r="C356" s="46">
        <v>37200</v>
      </c>
      <c r="D356" s="32">
        <f t="shared" si="30"/>
        <v>9495.5489614243324</v>
      </c>
      <c r="E356" s="32">
        <f t="shared" si="31"/>
        <v>7591.8367346938776</v>
      </c>
      <c r="F356" s="23">
        <f t="shared" si="32"/>
        <v>0</v>
      </c>
      <c r="G356" s="23">
        <f t="shared" si="33"/>
        <v>6.7431138848892402E-3</v>
      </c>
      <c r="H356" s="23"/>
      <c r="I356" s="23"/>
      <c r="K356" s="49">
        <v>40708</v>
      </c>
      <c r="L356" s="50">
        <v>12247508</v>
      </c>
      <c r="M356" s="50">
        <f t="shared" si="34"/>
        <v>-52532</v>
      </c>
      <c r="N356" s="50">
        <f t="shared" si="35"/>
        <v>19337402</v>
      </c>
      <c r="O356" s="50"/>
      <c r="P356" s="50"/>
      <c r="Q356" s="50"/>
      <c r="R356" s="50"/>
      <c r="S356" s="50"/>
      <c r="T356" s="50"/>
      <c r="U356" s="50"/>
      <c r="V356" s="50"/>
      <c r="W356" s="50"/>
      <c r="X356" s="51"/>
    </row>
    <row r="357" spans="1:24">
      <c r="A357" s="45">
        <v>40840</v>
      </c>
      <c r="B357" s="46">
        <v>162500</v>
      </c>
      <c r="C357" s="46">
        <v>37600</v>
      </c>
      <c r="D357" s="32">
        <f t="shared" si="30"/>
        <v>9643.9169139465866</v>
      </c>
      <c r="E357" s="32">
        <f t="shared" si="31"/>
        <v>7673.4693877551017</v>
      </c>
      <c r="F357" s="23">
        <f t="shared" si="32"/>
        <v>1.5504186535963527E-2</v>
      </c>
      <c r="G357" s="23">
        <f t="shared" si="33"/>
        <v>1.0695289116748441E-2</v>
      </c>
      <c r="H357" s="23"/>
      <c r="I357" s="23"/>
      <c r="K357" s="49">
        <v>40709</v>
      </c>
      <c r="L357" s="50">
        <v>12263027</v>
      </c>
      <c r="M357" s="50">
        <f t="shared" si="34"/>
        <v>15519</v>
      </c>
      <c r="N357" s="50">
        <f t="shared" si="35"/>
        <v>19352921</v>
      </c>
      <c r="O357" s="50"/>
      <c r="P357" s="50"/>
      <c r="Q357" s="50"/>
      <c r="R357" s="50"/>
      <c r="S357" s="50"/>
      <c r="T357" s="50"/>
      <c r="U357" s="50"/>
      <c r="V357" s="50"/>
      <c r="W357" s="50"/>
      <c r="X357" s="51"/>
    </row>
    <row r="358" spans="1:24">
      <c r="A358" s="45">
        <v>40841</v>
      </c>
      <c r="B358" s="46">
        <v>160000</v>
      </c>
      <c r="C358" s="46">
        <v>37350</v>
      </c>
      <c r="D358" s="32">
        <f t="shared" si="30"/>
        <v>9495.5489614243324</v>
      </c>
      <c r="E358" s="32">
        <f t="shared" si="31"/>
        <v>7622.4489795918371</v>
      </c>
      <c r="F358" s="23">
        <f t="shared" si="32"/>
        <v>-1.5504186535963527E-2</v>
      </c>
      <c r="G358" s="23">
        <f t="shared" si="33"/>
        <v>-6.6711388170226371E-3</v>
      </c>
      <c r="H358" s="23"/>
      <c r="I358" s="23"/>
      <c r="K358" s="49">
        <v>40710</v>
      </c>
      <c r="L358" s="50">
        <v>12054883</v>
      </c>
      <c r="M358" s="50">
        <f t="shared" si="34"/>
        <v>-208144</v>
      </c>
      <c r="N358" s="50">
        <f t="shared" si="35"/>
        <v>19144777</v>
      </c>
      <c r="O358" s="50"/>
      <c r="P358" s="50"/>
      <c r="Q358" s="50"/>
      <c r="R358" s="50"/>
      <c r="S358" s="50"/>
      <c r="T358" s="50"/>
      <c r="U358" s="50"/>
      <c r="V358" s="50"/>
      <c r="W358" s="50"/>
      <c r="X358" s="51"/>
    </row>
    <row r="359" spans="1:24">
      <c r="A359" s="47">
        <v>40842</v>
      </c>
      <c r="B359" s="48">
        <v>161500</v>
      </c>
      <c r="C359" s="48">
        <v>37700</v>
      </c>
      <c r="D359" s="32">
        <f t="shared" si="30"/>
        <v>9584.5697329376853</v>
      </c>
      <c r="E359" s="32">
        <f t="shared" si="31"/>
        <v>7693.8775510204086</v>
      </c>
      <c r="F359" s="23">
        <f t="shared" si="32"/>
        <v>9.3313274288835402E-3</v>
      </c>
      <c r="G359" s="23">
        <f t="shared" si="33"/>
        <v>9.327182875138007E-3</v>
      </c>
      <c r="H359" s="23"/>
      <c r="I359" s="23"/>
      <c r="K359" s="49">
        <v>40711</v>
      </c>
      <c r="L359" s="50">
        <v>11866672</v>
      </c>
      <c r="M359" s="50">
        <f t="shared" si="34"/>
        <v>-188211</v>
      </c>
      <c r="N359" s="50">
        <f t="shared" si="35"/>
        <v>18956566</v>
      </c>
      <c r="O359" s="50"/>
      <c r="P359" s="50"/>
      <c r="Q359" s="50"/>
      <c r="R359" s="50"/>
      <c r="S359" s="50"/>
      <c r="T359" s="50"/>
      <c r="U359" s="50"/>
      <c r="V359" s="50"/>
      <c r="W359" s="50"/>
      <c r="X359" s="51"/>
    </row>
    <row r="360" spans="1:24">
      <c r="A360" s="45">
        <v>40843</v>
      </c>
      <c r="B360" s="46">
        <v>159000</v>
      </c>
      <c r="C360" s="46">
        <v>38000</v>
      </c>
      <c r="D360" s="32">
        <f t="shared" si="30"/>
        <v>9436.2017804154311</v>
      </c>
      <c r="E360" s="32">
        <f t="shared" si="31"/>
        <v>7755.1020408163258</v>
      </c>
      <c r="F360" s="23">
        <f t="shared" si="32"/>
        <v>-1.5600940442480393E-2</v>
      </c>
      <c r="G360" s="23">
        <f t="shared" si="33"/>
        <v>7.9260652724215674E-3</v>
      </c>
      <c r="H360" s="23"/>
      <c r="I360" s="23"/>
      <c r="K360" s="49">
        <v>40714</v>
      </c>
      <c r="L360" s="50">
        <v>11735726</v>
      </c>
      <c r="M360" s="50">
        <f t="shared" si="34"/>
        <v>-130946</v>
      </c>
      <c r="N360" s="50">
        <f t="shared" si="35"/>
        <v>18825620</v>
      </c>
      <c r="O360" s="50"/>
      <c r="P360" s="50"/>
      <c r="Q360" s="50"/>
      <c r="R360" s="50"/>
      <c r="S360" s="50"/>
      <c r="T360" s="50"/>
      <c r="U360" s="50"/>
      <c r="V360" s="50"/>
      <c r="W360" s="50"/>
      <c r="X360" s="51"/>
    </row>
    <row r="361" spans="1:24">
      <c r="A361" s="45">
        <v>40844</v>
      </c>
      <c r="B361" s="46">
        <v>152500</v>
      </c>
      <c r="C361" s="46">
        <v>37600</v>
      </c>
      <c r="D361" s="32">
        <f t="shared" si="30"/>
        <v>9050.445103857568</v>
      </c>
      <c r="E361" s="32">
        <f t="shared" si="31"/>
        <v>7673.4693877551017</v>
      </c>
      <c r="F361" s="23">
        <f t="shared" si="32"/>
        <v>-4.1739606172765065E-2</v>
      </c>
      <c r="G361" s="23">
        <f t="shared" si="33"/>
        <v>-1.0582109330536937E-2</v>
      </c>
      <c r="H361" s="23"/>
      <c r="I361" s="23"/>
      <c r="K361" s="49">
        <v>40715</v>
      </c>
      <c r="L361" s="50">
        <v>11739120</v>
      </c>
      <c r="M361" s="50">
        <f t="shared" si="34"/>
        <v>3394</v>
      </c>
      <c r="N361" s="50">
        <f t="shared" si="35"/>
        <v>18829014</v>
      </c>
      <c r="O361" s="50"/>
      <c r="P361" s="50"/>
      <c r="Q361" s="50"/>
      <c r="R361" s="50"/>
      <c r="S361" s="50"/>
      <c r="T361" s="50"/>
      <c r="U361" s="50"/>
      <c r="V361" s="50"/>
      <c r="W361" s="50"/>
      <c r="X361" s="51"/>
    </row>
    <row r="362" spans="1:24">
      <c r="A362" s="45">
        <v>40847</v>
      </c>
      <c r="B362" s="46">
        <v>148000</v>
      </c>
      <c r="C362" s="46">
        <v>37450</v>
      </c>
      <c r="D362" s="32">
        <f t="shared" si="30"/>
        <v>8783.3827893175076</v>
      </c>
      <c r="E362" s="32">
        <f t="shared" si="31"/>
        <v>7642.8571428571422</v>
      </c>
      <c r="F362" s="23">
        <f t="shared" si="32"/>
        <v>-2.9952322283349986E-2</v>
      </c>
      <c r="G362" s="23">
        <f t="shared" si="33"/>
        <v>-3.9973404326207884E-3</v>
      </c>
      <c r="H362" s="23"/>
      <c r="I362" s="23"/>
      <c r="K362" s="49">
        <v>40716</v>
      </c>
      <c r="L362" s="50">
        <v>11721947</v>
      </c>
      <c r="M362" s="50">
        <f t="shared" si="34"/>
        <v>-17173</v>
      </c>
      <c r="N362" s="50">
        <f t="shared" si="35"/>
        <v>18811841</v>
      </c>
      <c r="O362" s="50"/>
      <c r="P362" s="50"/>
      <c r="Q362" s="50"/>
      <c r="R362" s="50"/>
      <c r="S362" s="50"/>
      <c r="T362" s="50"/>
      <c r="U362" s="50"/>
      <c r="V362" s="50"/>
      <c r="W362" s="50"/>
      <c r="X362" s="51"/>
    </row>
    <row r="363" spans="1:24">
      <c r="A363" s="45">
        <v>40848</v>
      </c>
      <c r="B363" s="46">
        <v>151000</v>
      </c>
      <c r="C363" s="46">
        <v>37200</v>
      </c>
      <c r="D363" s="32">
        <f t="shared" si="30"/>
        <v>8961.4243323442133</v>
      </c>
      <c r="E363" s="32">
        <f t="shared" si="31"/>
        <v>7591.8367346938776</v>
      </c>
      <c r="F363" s="23">
        <f t="shared" si="32"/>
        <v>2.0067563050808701E-2</v>
      </c>
      <c r="G363" s="23">
        <f t="shared" si="33"/>
        <v>-6.6979486841276525E-3</v>
      </c>
      <c r="H363" s="23"/>
      <c r="I363" s="23"/>
      <c r="K363" s="49">
        <v>40717</v>
      </c>
      <c r="L363" s="50">
        <v>11594583</v>
      </c>
      <c r="M363" s="50">
        <f t="shared" si="34"/>
        <v>-127364</v>
      </c>
      <c r="N363" s="50">
        <f t="shared" si="35"/>
        <v>18684477</v>
      </c>
      <c r="O363" s="50"/>
      <c r="P363" s="50"/>
      <c r="Q363" s="50"/>
      <c r="R363" s="50"/>
      <c r="S363" s="50"/>
      <c r="T363" s="50"/>
      <c r="U363" s="50"/>
      <c r="V363" s="50"/>
      <c r="W363" s="50"/>
      <c r="X363" s="51"/>
    </row>
    <row r="364" spans="1:24">
      <c r="A364" s="47">
        <v>40849</v>
      </c>
      <c r="B364" s="48">
        <v>149000</v>
      </c>
      <c r="C364" s="48">
        <v>37050</v>
      </c>
      <c r="D364" s="32">
        <f t="shared" si="30"/>
        <v>8842.7299703264089</v>
      </c>
      <c r="E364" s="32">
        <f t="shared" si="31"/>
        <v>7561.2244897959181</v>
      </c>
      <c r="F364" s="23">
        <f t="shared" si="32"/>
        <v>-1.3333530869465093E-2</v>
      </c>
      <c r="G364" s="23">
        <f t="shared" si="33"/>
        <v>-4.0404095370050186E-3</v>
      </c>
      <c r="H364" s="23"/>
      <c r="I364" s="23"/>
      <c r="K364" s="49">
        <v>40718</v>
      </c>
      <c r="L364" s="50">
        <v>11650550</v>
      </c>
      <c r="M364" s="50">
        <f t="shared" si="34"/>
        <v>55967</v>
      </c>
      <c r="N364" s="50">
        <f t="shared" si="35"/>
        <v>18740444</v>
      </c>
      <c r="O364" s="50"/>
      <c r="P364" s="50"/>
      <c r="Q364" s="50"/>
      <c r="R364" s="50"/>
      <c r="S364" s="50"/>
      <c r="T364" s="50"/>
      <c r="U364" s="50"/>
      <c r="V364" s="50"/>
      <c r="W364" s="50"/>
      <c r="X364" s="51"/>
    </row>
    <row r="365" spans="1:24">
      <c r="A365" s="45">
        <v>40850</v>
      </c>
      <c r="B365" s="46">
        <v>146500</v>
      </c>
      <c r="C365" s="46">
        <v>36900</v>
      </c>
      <c r="D365" s="32">
        <f t="shared" si="30"/>
        <v>8694.3620178041547</v>
      </c>
      <c r="E365" s="32">
        <f t="shared" si="31"/>
        <v>7530.6122448979595</v>
      </c>
      <c r="F365" s="23">
        <f t="shared" si="32"/>
        <v>-1.6920877488336927E-2</v>
      </c>
      <c r="G365" s="23">
        <f t="shared" si="33"/>
        <v>-4.0568006956149816E-3</v>
      </c>
      <c r="H365" s="23"/>
      <c r="I365" s="23"/>
      <c r="K365" s="49">
        <v>40721</v>
      </c>
      <c r="L365" s="50">
        <v>11547565</v>
      </c>
      <c r="M365" s="50">
        <f t="shared" si="34"/>
        <v>-102985</v>
      </c>
      <c r="N365" s="50">
        <f t="shared" si="35"/>
        <v>18637459</v>
      </c>
      <c r="O365" s="50"/>
      <c r="P365" s="50"/>
      <c r="Q365" s="50"/>
      <c r="R365" s="50"/>
      <c r="S365" s="50"/>
      <c r="T365" s="50"/>
      <c r="U365" s="50"/>
      <c r="V365" s="50"/>
      <c r="W365" s="50"/>
      <c r="X365" s="51"/>
    </row>
    <row r="366" spans="1:24">
      <c r="A366" s="45">
        <v>40851</v>
      </c>
      <c r="B366" s="46">
        <v>146500</v>
      </c>
      <c r="C366" s="46">
        <v>37100</v>
      </c>
      <c r="D366" s="32">
        <f t="shared" si="30"/>
        <v>8694.3620178041547</v>
      </c>
      <c r="E366" s="32">
        <f t="shared" si="31"/>
        <v>7571.4285714285716</v>
      </c>
      <c r="F366" s="23">
        <f t="shared" si="32"/>
        <v>0</v>
      </c>
      <c r="G366" s="23">
        <f t="shared" si="33"/>
        <v>5.4054185669087929E-3</v>
      </c>
      <c r="H366" s="23"/>
      <c r="I366" s="23"/>
      <c r="K366" s="49">
        <v>40722</v>
      </c>
      <c r="L366" s="50">
        <v>11510601</v>
      </c>
      <c r="M366" s="50">
        <f t="shared" si="34"/>
        <v>-36964</v>
      </c>
      <c r="N366" s="50">
        <f t="shared" si="35"/>
        <v>18600495</v>
      </c>
      <c r="O366" s="50"/>
      <c r="P366" s="50"/>
      <c r="Q366" s="50"/>
      <c r="R366" s="50"/>
      <c r="S366" s="50"/>
      <c r="T366" s="50"/>
      <c r="U366" s="50"/>
      <c r="V366" s="50"/>
      <c r="W366" s="50"/>
      <c r="X366" s="51"/>
    </row>
    <row r="367" spans="1:24">
      <c r="A367" s="45">
        <v>40854</v>
      </c>
      <c r="B367" s="46">
        <v>152500</v>
      </c>
      <c r="C367" s="46">
        <v>37050</v>
      </c>
      <c r="D367" s="32">
        <f t="shared" si="30"/>
        <v>9050.445103857568</v>
      </c>
      <c r="E367" s="32">
        <f t="shared" si="31"/>
        <v>7561.2244897959181</v>
      </c>
      <c r="F367" s="23">
        <f t="shared" si="32"/>
        <v>4.0139167590343305E-2</v>
      </c>
      <c r="G367" s="23">
        <f t="shared" si="33"/>
        <v>-1.3486178712938113E-3</v>
      </c>
      <c r="H367" s="23"/>
      <c r="I367" s="23"/>
      <c r="K367" s="49">
        <v>40723</v>
      </c>
      <c r="L367" s="50">
        <v>11930866</v>
      </c>
      <c r="M367" s="50">
        <f t="shared" si="34"/>
        <v>420265</v>
      </c>
      <c r="N367" s="50">
        <f t="shared" si="35"/>
        <v>19020760</v>
      </c>
      <c r="O367" s="50"/>
      <c r="P367" s="50"/>
      <c r="Q367" s="50"/>
      <c r="R367" s="50"/>
      <c r="S367" s="50"/>
      <c r="T367" s="50"/>
      <c r="U367" s="50"/>
      <c r="V367" s="50"/>
      <c r="W367" s="50"/>
      <c r="X367" s="51"/>
    </row>
    <row r="368" spans="1:24">
      <c r="A368" s="45">
        <v>40855</v>
      </c>
      <c r="B368" s="46">
        <v>151500</v>
      </c>
      <c r="C368" s="46">
        <v>36950</v>
      </c>
      <c r="D368" s="32">
        <f t="shared" si="30"/>
        <v>8991.0979228486649</v>
      </c>
      <c r="E368" s="32">
        <f t="shared" si="31"/>
        <v>7540.816326530613</v>
      </c>
      <c r="F368" s="23">
        <f t="shared" si="32"/>
        <v>-6.5789710980421745E-3</v>
      </c>
      <c r="G368" s="23">
        <f t="shared" si="33"/>
        <v>-2.7027043478842216E-3</v>
      </c>
      <c r="H368" s="23"/>
      <c r="I368" s="23"/>
      <c r="K368" s="49">
        <v>40724</v>
      </c>
      <c r="L368" s="50">
        <v>12114498</v>
      </c>
      <c r="M368" s="50">
        <f t="shared" si="34"/>
        <v>183632</v>
      </c>
      <c r="N368" s="50">
        <f t="shared" si="35"/>
        <v>19204392</v>
      </c>
      <c r="O368" s="50"/>
      <c r="P368" s="50"/>
      <c r="Q368" s="50"/>
      <c r="R368" s="50"/>
      <c r="S368" s="50"/>
      <c r="T368" s="50"/>
      <c r="U368" s="50"/>
      <c r="V368" s="50"/>
      <c r="W368" s="50"/>
      <c r="X368" s="51"/>
    </row>
    <row r="369" spans="1:24">
      <c r="A369" s="47">
        <v>40856</v>
      </c>
      <c r="B369" s="48">
        <v>153000</v>
      </c>
      <c r="C369" s="48">
        <v>36950</v>
      </c>
      <c r="D369" s="32">
        <f t="shared" si="30"/>
        <v>9080.1186943620178</v>
      </c>
      <c r="E369" s="32">
        <f t="shared" si="31"/>
        <v>7540.816326530613</v>
      </c>
      <c r="F369" s="23">
        <f t="shared" si="32"/>
        <v>9.8522964430109994E-3</v>
      </c>
      <c r="G369" s="23">
        <f t="shared" si="33"/>
        <v>0</v>
      </c>
      <c r="H369" s="23"/>
      <c r="I369" s="23"/>
      <c r="K369" s="49">
        <v>40725</v>
      </c>
      <c r="L369" s="50">
        <v>12277828</v>
      </c>
      <c r="M369" s="50">
        <f t="shared" si="34"/>
        <v>163330</v>
      </c>
      <c r="N369" s="50">
        <f t="shared" si="35"/>
        <v>19367722</v>
      </c>
      <c r="O369" s="50"/>
      <c r="P369" s="50"/>
      <c r="Q369" s="50"/>
      <c r="R369" s="50"/>
      <c r="S369" s="50"/>
      <c r="T369" s="50"/>
      <c r="U369" s="50"/>
      <c r="V369" s="50"/>
      <c r="W369" s="50"/>
      <c r="X369" s="51"/>
    </row>
    <row r="370" spans="1:24">
      <c r="A370" s="45">
        <v>40857</v>
      </c>
      <c r="B370" s="46">
        <v>145000</v>
      </c>
      <c r="C370" s="46">
        <v>36000</v>
      </c>
      <c r="D370" s="32">
        <f t="shared" si="30"/>
        <v>8605.3412462908</v>
      </c>
      <c r="E370" s="32">
        <f t="shared" si="31"/>
        <v>7346.9387755102043</v>
      </c>
      <c r="F370" s="23">
        <f t="shared" si="32"/>
        <v>-5.3704178971861083E-2</v>
      </c>
      <c r="G370" s="23">
        <f t="shared" si="33"/>
        <v>-2.6046708938102014E-2</v>
      </c>
      <c r="H370" s="23"/>
      <c r="I370" s="23"/>
      <c r="K370" s="49">
        <v>40728</v>
      </c>
      <c r="L370" s="50">
        <v>12438796</v>
      </c>
      <c r="M370" s="50">
        <f t="shared" si="34"/>
        <v>160968</v>
      </c>
      <c r="N370" s="50">
        <f t="shared" si="35"/>
        <v>19528690</v>
      </c>
      <c r="O370" s="50"/>
      <c r="P370" s="50"/>
      <c r="Q370" s="50"/>
      <c r="R370" s="50"/>
      <c r="S370" s="50"/>
      <c r="T370" s="50"/>
      <c r="U370" s="50"/>
      <c r="V370" s="50"/>
      <c r="W370" s="50"/>
      <c r="X370" s="51"/>
    </row>
    <row r="371" spans="1:24">
      <c r="A371" s="45">
        <v>40858</v>
      </c>
      <c r="B371" s="46">
        <v>149500</v>
      </c>
      <c r="C371" s="46">
        <v>36350</v>
      </c>
      <c r="D371" s="32">
        <f t="shared" si="30"/>
        <v>8872.4035608308604</v>
      </c>
      <c r="E371" s="32">
        <f t="shared" si="31"/>
        <v>7418.3673469387759</v>
      </c>
      <c r="F371" s="23">
        <f t="shared" si="32"/>
        <v>3.0562650410168146E-2</v>
      </c>
      <c r="G371" s="23">
        <f t="shared" si="33"/>
        <v>9.6752655234180196E-3</v>
      </c>
      <c r="H371" s="23"/>
      <c r="I371" s="23"/>
      <c r="K371" s="49">
        <v>40729</v>
      </c>
      <c r="L371" s="50">
        <v>12814513</v>
      </c>
      <c r="M371" s="50">
        <f t="shared" si="34"/>
        <v>375717</v>
      </c>
      <c r="N371" s="50">
        <f t="shared" si="35"/>
        <v>19904407</v>
      </c>
      <c r="O371" s="50"/>
      <c r="P371" s="50"/>
      <c r="Q371" s="50"/>
      <c r="R371" s="50"/>
      <c r="S371" s="50"/>
      <c r="T371" s="50"/>
      <c r="U371" s="50"/>
      <c r="V371" s="50"/>
      <c r="W371" s="50"/>
      <c r="X371" s="51"/>
    </row>
    <row r="372" spans="1:24">
      <c r="A372" s="45">
        <v>40861</v>
      </c>
      <c r="B372" s="46">
        <v>149000</v>
      </c>
      <c r="C372" s="46">
        <v>36350</v>
      </c>
      <c r="D372" s="32">
        <f t="shared" si="30"/>
        <v>8842.7299703264089</v>
      </c>
      <c r="E372" s="32">
        <f t="shared" si="31"/>
        <v>7418.3673469387759</v>
      </c>
      <c r="F372" s="23">
        <f t="shared" si="32"/>
        <v>-3.3500868852822663E-3</v>
      </c>
      <c r="G372" s="23">
        <f t="shared" si="33"/>
        <v>0</v>
      </c>
      <c r="H372" s="23"/>
      <c r="I372" s="23"/>
      <c r="K372" s="49">
        <v>40730</v>
      </c>
      <c r="L372" s="50">
        <v>12984373</v>
      </c>
      <c r="M372" s="50">
        <f t="shared" si="34"/>
        <v>169860</v>
      </c>
      <c r="N372" s="50">
        <f t="shared" si="35"/>
        <v>20074267</v>
      </c>
      <c r="O372" s="50"/>
      <c r="P372" s="50"/>
      <c r="Q372" s="50"/>
      <c r="R372" s="50"/>
      <c r="S372" s="50"/>
      <c r="T372" s="50"/>
      <c r="U372" s="50"/>
      <c r="V372" s="50"/>
      <c r="W372" s="50"/>
      <c r="X372" s="51"/>
    </row>
    <row r="373" spans="1:24">
      <c r="A373" s="45">
        <v>40862</v>
      </c>
      <c r="B373" s="46">
        <v>147000</v>
      </c>
      <c r="C373" s="46">
        <v>36150</v>
      </c>
      <c r="D373" s="32">
        <f t="shared" si="30"/>
        <v>8724.0356083086062</v>
      </c>
      <c r="E373" s="32">
        <f t="shared" si="31"/>
        <v>7377.5510204081629</v>
      </c>
      <c r="F373" s="23">
        <f t="shared" si="32"/>
        <v>-1.3513719166722282E-2</v>
      </c>
      <c r="G373" s="23">
        <f t="shared" si="33"/>
        <v>-5.5172553747535602E-3</v>
      </c>
      <c r="H373" s="23"/>
      <c r="I373" s="23"/>
      <c r="K373" s="49">
        <v>40731</v>
      </c>
      <c r="L373" s="50">
        <v>13517626</v>
      </c>
      <c r="M373" s="50">
        <f t="shared" si="34"/>
        <v>533253</v>
      </c>
      <c r="N373" s="50">
        <f t="shared" si="35"/>
        <v>20607520</v>
      </c>
      <c r="O373" s="50"/>
      <c r="P373" s="50"/>
      <c r="Q373" s="50"/>
      <c r="R373" s="50"/>
      <c r="S373" s="50"/>
      <c r="T373" s="50"/>
      <c r="U373" s="50"/>
      <c r="V373" s="50"/>
      <c r="W373" s="50"/>
      <c r="X373" s="51"/>
    </row>
    <row r="374" spans="1:24">
      <c r="A374" s="47">
        <v>40863</v>
      </c>
      <c r="B374" s="48">
        <v>145500</v>
      </c>
      <c r="C374" s="48">
        <v>35850</v>
      </c>
      <c r="D374" s="32">
        <f t="shared" si="30"/>
        <v>8635.0148367952515</v>
      </c>
      <c r="E374" s="32">
        <f t="shared" si="31"/>
        <v>7316.3265306122448</v>
      </c>
      <c r="F374" s="23">
        <f t="shared" si="32"/>
        <v>-1.0256500167189486E-2</v>
      </c>
      <c r="G374" s="23">
        <f t="shared" si="33"/>
        <v>-8.3333815591455362E-3</v>
      </c>
      <c r="H374" s="23"/>
      <c r="I374" s="23"/>
      <c r="K374" s="49">
        <v>40732</v>
      </c>
      <c r="L374" s="50">
        <v>15235793</v>
      </c>
      <c r="M374" s="50">
        <f t="shared" si="34"/>
        <v>1718167</v>
      </c>
      <c r="N374" s="50">
        <f t="shared" si="35"/>
        <v>22325687</v>
      </c>
      <c r="O374" s="50"/>
      <c r="P374" s="50"/>
      <c r="Q374" s="50"/>
      <c r="R374" s="50"/>
      <c r="S374" s="50"/>
      <c r="T374" s="50"/>
      <c r="U374" s="50"/>
      <c r="V374" s="50"/>
      <c r="W374" s="50"/>
      <c r="X374" s="51"/>
    </row>
    <row r="375" spans="1:24">
      <c r="A375" s="45">
        <v>40864</v>
      </c>
      <c r="B375" s="46">
        <v>149000</v>
      </c>
      <c r="C375" s="46">
        <v>36250</v>
      </c>
      <c r="D375" s="32">
        <f t="shared" si="30"/>
        <v>8842.7299703264089</v>
      </c>
      <c r="E375" s="32">
        <f t="shared" si="31"/>
        <v>7397.9591836734689</v>
      </c>
      <c r="F375" s="23">
        <f t="shared" si="32"/>
        <v>2.3770219333911768E-2</v>
      </c>
      <c r="G375" s="23">
        <f t="shared" si="33"/>
        <v>1.1095814255055458E-2</v>
      </c>
      <c r="H375" s="23"/>
      <c r="I375" s="23"/>
      <c r="K375" s="49">
        <v>40735</v>
      </c>
      <c r="L375" s="50">
        <v>15343497</v>
      </c>
      <c r="M375" s="50">
        <f t="shared" si="34"/>
        <v>107704</v>
      </c>
      <c r="N375" s="50">
        <f t="shared" si="35"/>
        <v>22433391</v>
      </c>
      <c r="O375" s="50"/>
      <c r="P375" s="50"/>
      <c r="Q375" s="50"/>
      <c r="R375" s="50"/>
      <c r="S375" s="50"/>
      <c r="T375" s="50"/>
      <c r="U375" s="50"/>
      <c r="V375" s="50"/>
      <c r="W375" s="50"/>
      <c r="X375" s="51"/>
    </row>
    <row r="376" spans="1:24">
      <c r="A376" s="45">
        <v>40865</v>
      </c>
      <c r="B376" s="46">
        <v>147000</v>
      </c>
      <c r="C376" s="46">
        <v>35700</v>
      </c>
      <c r="D376" s="32">
        <f t="shared" si="30"/>
        <v>8724.0356083086062</v>
      </c>
      <c r="E376" s="32">
        <f t="shared" si="31"/>
        <v>7285.7142857142853</v>
      </c>
      <c r="F376" s="23">
        <f t="shared" si="32"/>
        <v>-1.3513719166722282E-2</v>
      </c>
      <c r="G376" s="23">
        <f t="shared" si="33"/>
        <v>-1.5288692515090574E-2</v>
      </c>
      <c r="H376" s="23"/>
      <c r="I376" s="23"/>
      <c r="K376" s="49">
        <v>40736</v>
      </c>
      <c r="L376" s="50">
        <v>14957683</v>
      </c>
      <c r="M376" s="50">
        <f t="shared" si="34"/>
        <v>-385814</v>
      </c>
      <c r="N376" s="50">
        <f t="shared" si="35"/>
        <v>22047577</v>
      </c>
      <c r="O376" s="50"/>
      <c r="P376" s="50"/>
      <c r="Q376" s="50"/>
      <c r="R376" s="50"/>
      <c r="S376" s="50"/>
      <c r="T376" s="50"/>
      <c r="U376" s="50"/>
      <c r="V376" s="50"/>
      <c r="W376" s="50"/>
      <c r="X376" s="51"/>
    </row>
    <row r="377" spans="1:24">
      <c r="A377" s="45">
        <v>40868</v>
      </c>
      <c r="B377" s="46">
        <v>149000</v>
      </c>
      <c r="C377" s="46">
        <v>35450</v>
      </c>
      <c r="D377" s="32">
        <f t="shared" si="30"/>
        <v>8842.7299703264089</v>
      </c>
      <c r="E377" s="32">
        <f t="shared" si="31"/>
        <v>7234.6938775510207</v>
      </c>
      <c r="F377" s="23">
        <f t="shared" si="32"/>
        <v>1.3513719166722282E-2</v>
      </c>
      <c r="G377" s="23">
        <f t="shared" si="33"/>
        <v>-7.0274358074566834E-3</v>
      </c>
      <c r="H377" s="23"/>
      <c r="I377" s="23"/>
      <c r="K377" s="49">
        <v>40737</v>
      </c>
      <c r="L377" s="50">
        <v>14761861</v>
      </c>
      <c r="M377" s="50">
        <f t="shared" si="34"/>
        <v>-195822</v>
      </c>
      <c r="N377" s="50">
        <f t="shared" si="35"/>
        <v>21851755</v>
      </c>
      <c r="O377" s="50"/>
      <c r="P377" s="50"/>
      <c r="Q377" s="50"/>
      <c r="R377" s="50"/>
      <c r="S377" s="50"/>
      <c r="T377" s="50"/>
      <c r="U377" s="50"/>
      <c r="V377" s="50"/>
      <c r="W377" s="50"/>
      <c r="X377" s="51"/>
    </row>
    <row r="378" spans="1:24">
      <c r="A378" s="45">
        <v>40869</v>
      </c>
      <c r="B378" s="46">
        <v>150000</v>
      </c>
      <c r="C378" s="46">
        <v>35450</v>
      </c>
      <c r="D378" s="32">
        <f t="shared" si="30"/>
        <v>8902.077151335312</v>
      </c>
      <c r="E378" s="32">
        <f t="shared" si="31"/>
        <v>7234.6938775510207</v>
      </c>
      <c r="F378" s="23">
        <f t="shared" si="32"/>
        <v>6.6889881507972149E-3</v>
      </c>
      <c r="G378" s="23">
        <f t="shared" si="33"/>
        <v>0</v>
      </c>
      <c r="H378" s="23"/>
      <c r="I378" s="23"/>
      <c r="K378" s="49">
        <v>40738</v>
      </c>
      <c r="L378" s="50">
        <v>14716917</v>
      </c>
      <c r="M378" s="50">
        <f t="shared" si="34"/>
        <v>-44944</v>
      </c>
      <c r="N378" s="50">
        <f t="shared" si="35"/>
        <v>21806811</v>
      </c>
      <c r="O378" s="50"/>
      <c r="P378" s="50"/>
      <c r="Q378" s="50"/>
      <c r="R378" s="50"/>
      <c r="S378" s="50"/>
      <c r="T378" s="50"/>
      <c r="U378" s="50"/>
      <c r="V378" s="50"/>
      <c r="W378" s="50"/>
      <c r="X378" s="51"/>
    </row>
    <row r="379" spans="1:24">
      <c r="A379" s="47">
        <v>40870</v>
      </c>
      <c r="B379" s="48">
        <v>149000</v>
      </c>
      <c r="C379" s="48">
        <v>35550</v>
      </c>
      <c r="D379" s="32">
        <f t="shared" si="30"/>
        <v>8842.7299703264089</v>
      </c>
      <c r="E379" s="32">
        <f t="shared" si="31"/>
        <v>7255.1020408163267</v>
      </c>
      <c r="F379" s="23">
        <f t="shared" si="32"/>
        <v>-6.6889881507972149E-3</v>
      </c>
      <c r="G379" s="23">
        <f t="shared" si="33"/>
        <v>2.8169032711140574E-3</v>
      </c>
      <c r="H379" s="23"/>
      <c r="I379" s="23"/>
      <c r="K379" s="49">
        <v>40739</v>
      </c>
      <c r="L379" s="50">
        <v>14589237</v>
      </c>
      <c r="M379" s="50">
        <f t="shared" si="34"/>
        <v>-127680</v>
      </c>
      <c r="N379" s="50">
        <f t="shared" si="35"/>
        <v>21679131</v>
      </c>
      <c r="O379" s="50"/>
      <c r="P379" s="50"/>
      <c r="Q379" s="50"/>
      <c r="R379" s="50"/>
      <c r="S379" s="50"/>
      <c r="T379" s="50"/>
      <c r="U379" s="50"/>
      <c r="V379" s="50"/>
      <c r="W379" s="50"/>
      <c r="X379" s="51"/>
    </row>
    <row r="380" spans="1:24">
      <c r="A380" s="45">
        <v>40871</v>
      </c>
      <c r="B380" s="46">
        <v>154500</v>
      </c>
      <c r="C380" s="46">
        <v>36700</v>
      </c>
      <c r="D380" s="32">
        <f t="shared" si="30"/>
        <v>9169.1394658753707</v>
      </c>
      <c r="E380" s="32">
        <f t="shared" si="31"/>
        <v>7489.7959183673465</v>
      </c>
      <c r="F380" s="23">
        <f t="shared" si="32"/>
        <v>3.6247790392341273E-2</v>
      </c>
      <c r="G380" s="23">
        <f t="shared" si="33"/>
        <v>3.1836598811274541E-2</v>
      </c>
      <c r="H380" s="23"/>
      <c r="I380" s="23"/>
      <c r="K380" s="49">
        <v>40742</v>
      </c>
      <c r="L380" s="50">
        <v>14378452</v>
      </c>
      <c r="M380" s="50">
        <f t="shared" si="34"/>
        <v>-210785</v>
      </c>
      <c r="N380" s="50">
        <f t="shared" si="35"/>
        <v>21468346</v>
      </c>
      <c r="O380" s="50"/>
      <c r="P380" s="50"/>
      <c r="Q380" s="50"/>
      <c r="R380" s="50"/>
      <c r="S380" s="50"/>
      <c r="T380" s="50"/>
      <c r="U380" s="50"/>
      <c r="V380" s="50"/>
      <c r="W380" s="50"/>
      <c r="X380" s="51"/>
    </row>
    <row r="381" spans="1:24">
      <c r="A381" s="45">
        <v>40872</v>
      </c>
      <c r="B381" s="46">
        <v>153500</v>
      </c>
      <c r="C381" s="46">
        <v>36400</v>
      </c>
      <c r="D381" s="32">
        <f t="shared" si="30"/>
        <v>9109.7922848664693</v>
      </c>
      <c r="E381" s="32">
        <f t="shared" si="31"/>
        <v>7428.5714285714284</v>
      </c>
      <c r="F381" s="23">
        <f t="shared" si="32"/>
        <v>-6.4935293105481406E-3</v>
      </c>
      <c r="G381" s="23">
        <f t="shared" si="33"/>
        <v>-8.2079804178309956E-3</v>
      </c>
      <c r="H381" s="23"/>
      <c r="I381" s="23"/>
      <c r="K381" s="49">
        <v>40743</v>
      </c>
      <c r="L381" s="50">
        <v>14068962</v>
      </c>
      <c r="M381" s="50">
        <f t="shared" si="34"/>
        <v>-309490</v>
      </c>
      <c r="N381" s="50">
        <f t="shared" si="35"/>
        <v>21158856</v>
      </c>
      <c r="O381" s="50"/>
      <c r="P381" s="50"/>
      <c r="Q381" s="50"/>
      <c r="R381" s="50"/>
      <c r="S381" s="50"/>
      <c r="T381" s="50"/>
      <c r="U381" s="50"/>
      <c r="V381" s="50"/>
      <c r="W381" s="50"/>
      <c r="X381" s="51"/>
    </row>
    <row r="382" spans="1:24">
      <c r="A382" s="45">
        <v>40875</v>
      </c>
      <c r="B382" s="46">
        <v>156000</v>
      </c>
      <c r="C382" s="46">
        <v>37000</v>
      </c>
      <c r="D382" s="32">
        <f t="shared" si="30"/>
        <v>9258.1602373887235</v>
      </c>
      <c r="E382" s="32">
        <f t="shared" si="31"/>
        <v>7551.0204081632646</v>
      </c>
      <c r="F382" s="23">
        <f t="shared" si="32"/>
        <v>1.6155440222284767E-2</v>
      </c>
      <c r="G382" s="23">
        <f t="shared" si="33"/>
        <v>1.634913800153015E-2</v>
      </c>
      <c r="H382" s="23"/>
      <c r="I382" s="23"/>
      <c r="K382" s="49">
        <v>40744</v>
      </c>
      <c r="L382" s="50">
        <v>13933542</v>
      </c>
      <c r="M382" s="50">
        <f t="shared" si="34"/>
        <v>-135420</v>
      </c>
      <c r="N382" s="50">
        <f t="shared" si="35"/>
        <v>21023436</v>
      </c>
      <c r="O382" s="50"/>
      <c r="P382" s="50"/>
      <c r="Q382" s="50"/>
      <c r="R382" s="50"/>
      <c r="S382" s="50"/>
      <c r="T382" s="50"/>
      <c r="U382" s="50"/>
      <c r="V382" s="50"/>
      <c r="W382" s="50"/>
      <c r="X382" s="51"/>
    </row>
    <row r="383" spans="1:24">
      <c r="A383" s="45">
        <v>40876</v>
      </c>
      <c r="B383" s="46">
        <v>151500</v>
      </c>
      <c r="C383" s="46">
        <v>37050</v>
      </c>
      <c r="D383" s="32">
        <f t="shared" si="30"/>
        <v>8991.0979228486649</v>
      </c>
      <c r="E383" s="32">
        <f t="shared" si="31"/>
        <v>7561.2244897959181</v>
      </c>
      <c r="F383" s="23">
        <f t="shared" si="32"/>
        <v>-2.9270382300113695E-2</v>
      </c>
      <c r="G383" s="23">
        <f t="shared" si="33"/>
        <v>1.3504390978713587E-3</v>
      </c>
      <c r="H383" s="23"/>
      <c r="I383" s="23"/>
      <c r="K383" s="49">
        <v>40745</v>
      </c>
      <c r="L383" s="50">
        <v>13755733</v>
      </c>
      <c r="M383" s="50">
        <f t="shared" si="34"/>
        <v>-177809</v>
      </c>
      <c r="N383" s="50">
        <f t="shared" si="35"/>
        <v>20845627</v>
      </c>
      <c r="O383" s="50"/>
      <c r="P383" s="50"/>
      <c r="Q383" s="50"/>
      <c r="R383" s="50"/>
      <c r="S383" s="50"/>
      <c r="T383" s="50"/>
      <c r="U383" s="50"/>
      <c r="V383" s="50"/>
      <c r="W383" s="50"/>
      <c r="X383" s="51"/>
    </row>
    <row r="384" spans="1:24">
      <c r="A384" s="47">
        <v>40877</v>
      </c>
      <c r="B384" s="48">
        <v>152000</v>
      </c>
      <c r="C384" s="48">
        <v>36000</v>
      </c>
      <c r="D384" s="32">
        <f t="shared" si="30"/>
        <v>9020.7715133531146</v>
      </c>
      <c r="E384" s="32">
        <f t="shared" si="31"/>
        <v>7346.9387755102043</v>
      </c>
      <c r="F384" s="23">
        <f t="shared" si="32"/>
        <v>3.294895896852168E-3</v>
      </c>
      <c r="G384" s="23">
        <f t="shared" si="33"/>
        <v>-2.8749413285986236E-2</v>
      </c>
      <c r="H384" s="23"/>
      <c r="I384" s="23"/>
      <c r="K384" s="49">
        <v>40746</v>
      </c>
      <c r="L384" s="50">
        <v>13917347</v>
      </c>
      <c r="M384" s="50">
        <f t="shared" si="34"/>
        <v>161614</v>
      </c>
      <c r="N384" s="50">
        <f t="shared" si="35"/>
        <v>21007241</v>
      </c>
      <c r="O384" s="50"/>
      <c r="P384" s="50"/>
      <c r="Q384" s="50"/>
      <c r="R384" s="50"/>
      <c r="S384" s="50"/>
      <c r="T384" s="50"/>
      <c r="U384" s="50"/>
      <c r="V384" s="50"/>
      <c r="W384" s="50"/>
      <c r="X384" s="51"/>
    </row>
    <row r="385" spans="1:24">
      <c r="A385" s="45">
        <v>40878</v>
      </c>
      <c r="B385" s="46">
        <v>153500</v>
      </c>
      <c r="C385" s="46">
        <v>36600</v>
      </c>
      <c r="D385" s="32">
        <f t="shared" si="30"/>
        <v>9109.7922848664693</v>
      </c>
      <c r="E385" s="32">
        <f t="shared" si="31"/>
        <v>7469.3877551020405</v>
      </c>
      <c r="F385" s="23">
        <f t="shared" si="32"/>
        <v>9.8200461809767603E-3</v>
      </c>
      <c r="G385" s="23">
        <f t="shared" si="33"/>
        <v>1.652930195121094E-2</v>
      </c>
      <c r="H385" s="23"/>
      <c r="I385" s="23"/>
      <c r="K385" s="49">
        <v>40749</v>
      </c>
      <c r="L385" s="50">
        <v>13856306</v>
      </c>
      <c r="M385" s="50">
        <f t="shared" si="34"/>
        <v>-61041</v>
      </c>
      <c r="N385" s="50">
        <f t="shared" si="35"/>
        <v>20946200</v>
      </c>
      <c r="O385" s="50"/>
      <c r="P385" s="50"/>
      <c r="Q385" s="50"/>
      <c r="R385" s="50"/>
      <c r="S385" s="50"/>
      <c r="T385" s="50"/>
      <c r="U385" s="50"/>
      <c r="V385" s="50"/>
      <c r="W385" s="50"/>
      <c r="X385" s="51"/>
    </row>
    <row r="386" spans="1:24">
      <c r="A386" s="45">
        <v>40879</v>
      </c>
      <c r="B386" s="46">
        <v>150000</v>
      </c>
      <c r="C386" s="46">
        <v>37350</v>
      </c>
      <c r="D386" s="32">
        <f t="shared" si="30"/>
        <v>8902.077151335312</v>
      </c>
      <c r="E386" s="32">
        <f t="shared" si="31"/>
        <v>7622.4489795918371</v>
      </c>
      <c r="F386" s="23">
        <f t="shared" si="32"/>
        <v>-2.3065272930995917E-2</v>
      </c>
      <c r="G386" s="23">
        <f t="shared" si="33"/>
        <v>2.0284671171506119E-2</v>
      </c>
      <c r="H386" s="23"/>
      <c r="I386" s="23"/>
      <c r="K386" s="49">
        <v>40750</v>
      </c>
      <c r="L386" s="50">
        <v>13800687</v>
      </c>
      <c r="M386" s="50">
        <f t="shared" si="34"/>
        <v>-55619</v>
      </c>
      <c r="N386" s="50">
        <f t="shared" si="35"/>
        <v>20890581</v>
      </c>
      <c r="O386" s="50"/>
      <c r="P386" s="50"/>
      <c r="Q386" s="50"/>
      <c r="R386" s="50"/>
      <c r="S386" s="50"/>
      <c r="T386" s="50"/>
      <c r="U386" s="50"/>
      <c r="V386" s="50"/>
      <c r="W386" s="50"/>
      <c r="X386" s="51"/>
    </row>
    <row r="387" spans="1:24">
      <c r="A387" s="45">
        <v>40882</v>
      </c>
      <c r="B387" s="46">
        <v>150000</v>
      </c>
      <c r="C387" s="46">
        <v>37200</v>
      </c>
      <c r="D387" s="32">
        <f t="shared" si="30"/>
        <v>8902.077151335312</v>
      </c>
      <c r="E387" s="32">
        <f t="shared" si="31"/>
        <v>7591.8367346938776</v>
      </c>
      <c r="F387" s="23">
        <f t="shared" si="32"/>
        <v>0</v>
      </c>
      <c r="G387" s="23">
        <f t="shared" si="33"/>
        <v>-4.0241502997258038E-3</v>
      </c>
      <c r="H387" s="23"/>
      <c r="I387" s="23"/>
      <c r="K387" s="49">
        <v>40751</v>
      </c>
      <c r="L387" s="50">
        <v>13758929</v>
      </c>
      <c r="M387" s="50">
        <f t="shared" si="34"/>
        <v>-41758</v>
      </c>
      <c r="N387" s="50">
        <f t="shared" si="35"/>
        <v>20848823</v>
      </c>
      <c r="O387" s="50"/>
      <c r="P387" s="50"/>
      <c r="Q387" s="50"/>
      <c r="R387" s="50"/>
      <c r="S387" s="50"/>
      <c r="T387" s="50"/>
      <c r="U387" s="50"/>
      <c r="V387" s="50"/>
      <c r="W387" s="50"/>
      <c r="X387" s="51"/>
    </row>
    <row r="388" spans="1:24">
      <c r="A388" s="45">
        <v>40883</v>
      </c>
      <c r="B388" s="46">
        <v>149500</v>
      </c>
      <c r="C388" s="46">
        <v>37150</v>
      </c>
      <c r="D388" s="32">
        <f t="shared" si="30"/>
        <v>8872.4035608308604</v>
      </c>
      <c r="E388" s="32">
        <f t="shared" si="31"/>
        <v>7581.6326530612241</v>
      </c>
      <c r="F388" s="23">
        <f t="shared" si="32"/>
        <v>-3.3389012655149486E-3</v>
      </c>
      <c r="G388" s="23">
        <f t="shared" si="33"/>
        <v>-1.3449901153332888E-3</v>
      </c>
      <c r="H388" s="23"/>
      <c r="I388" s="23"/>
      <c r="K388" s="49">
        <v>40752</v>
      </c>
      <c r="L388" s="50">
        <v>13632959</v>
      </c>
      <c r="M388" s="50">
        <f t="shared" si="34"/>
        <v>-125970</v>
      </c>
      <c r="N388" s="50">
        <f t="shared" si="35"/>
        <v>20722853</v>
      </c>
      <c r="O388" s="50"/>
      <c r="P388" s="50"/>
      <c r="Q388" s="50"/>
      <c r="R388" s="50"/>
      <c r="S388" s="50"/>
      <c r="T388" s="50"/>
      <c r="U388" s="50"/>
      <c r="V388" s="50"/>
      <c r="W388" s="50"/>
      <c r="X388" s="51"/>
    </row>
    <row r="389" spans="1:24">
      <c r="A389" s="47">
        <v>40884</v>
      </c>
      <c r="B389" s="48">
        <v>150000</v>
      </c>
      <c r="C389" s="48">
        <v>37850</v>
      </c>
      <c r="D389" s="32">
        <f t="shared" si="30"/>
        <v>8902.077151335312</v>
      </c>
      <c r="E389" s="32">
        <f t="shared" si="31"/>
        <v>7724.4897959183681</v>
      </c>
      <c r="F389" s="23">
        <f t="shared" si="32"/>
        <v>3.3389012655149486E-3</v>
      </c>
      <c r="G389" s="23">
        <f t="shared" si="33"/>
        <v>1.8667208719691075E-2</v>
      </c>
      <c r="H389" s="23"/>
      <c r="I389" s="23"/>
      <c r="K389" s="49">
        <v>40753</v>
      </c>
      <c r="L389" s="50">
        <v>13485575</v>
      </c>
      <c r="M389" s="50">
        <f t="shared" si="34"/>
        <v>-147384</v>
      </c>
      <c r="N389" s="50">
        <f t="shared" si="35"/>
        <v>20575469</v>
      </c>
      <c r="O389" s="50"/>
      <c r="P389" s="50"/>
      <c r="Q389" s="50"/>
      <c r="R389" s="50"/>
      <c r="S389" s="50"/>
      <c r="T389" s="50"/>
      <c r="U389" s="50"/>
      <c r="V389" s="50"/>
      <c r="W389" s="50"/>
      <c r="X389" s="51"/>
    </row>
    <row r="390" spans="1:24">
      <c r="A390" s="45">
        <v>40885</v>
      </c>
      <c r="B390" s="46">
        <v>154000</v>
      </c>
      <c r="C390" s="46">
        <v>36850</v>
      </c>
      <c r="D390" s="32">
        <f t="shared" si="30"/>
        <v>9139.4658753709209</v>
      </c>
      <c r="E390" s="32">
        <f t="shared" si="31"/>
        <v>7520.408163265306</v>
      </c>
      <c r="F390" s="23">
        <f t="shared" si="32"/>
        <v>2.6317308317372223E-2</v>
      </c>
      <c r="G390" s="23">
        <f t="shared" si="33"/>
        <v>-2.6775361248112972E-2</v>
      </c>
      <c r="H390" s="23"/>
      <c r="I390" s="23"/>
      <c r="K390" s="49">
        <v>40756</v>
      </c>
      <c r="L390" s="50">
        <v>13738974</v>
      </c>
      <c r="M390" s="50">
        <f t="shared" si="34"/>
        <v>253399</v>
      </c>
      <c r="N390" s="50">
        <f t="shared" si="35"/>
        <v>20828868</v>
      </c>
      <c r="O390" s="50"/>
      <c r="P390" s="50"/>
      <c r="Q390" s="50"/>
      <c r="R390" s="50"/>
      <c r="S390" s="50"/>
      <c r="T390" s="50"/>
      <c r="U390" s="50"/>
      <c r="V390" s="50"/>
      <c r="W390" s="50"/>
      <c r="X390" s="51"/>
    </row>
    <row r="391" spans="1:24">
      <c r="A391" s="45">
        <v>40886</v>
      </c>
      <c r="B391" s="46">
        <v>150500</v>
      </c>
      <c r="C391" s="46">
        <v>36550</v>
      </c>
      <c r="D391" s="32">
        <f t="shared" si="30"/>
        <v>8931.7507418397618</v>
      </c>
      <c r="E391" s="32">
        <f t="shared" si="31"/>
        <v>7459.183673469387</v>
      </c>
      <c r="F391" s="23">
        <f t="shared" si="32"/>
        <v>-2.2989518224697747E-2</v>
      </c>
      <c r="G391" s="23">
        <f t="shared" si="33"/>
        <v>-8.1744324395582879E-3</v>
      </c>
      <c r="H391" s="23"/>
      <c r="I391" s="23"/>
      <c r="K391" s="49">
        <v>40757</v>
      </c>
      <c r="L391" s="50">
        <v>13364776</v>
      </c>
      <c r="M391" s="50">
        <f t="shared" si="34"/>
        <v>-374198</v>
      </c>
      <c r="N391" s="50">
        <f t="shared" si="35"/>
        <v>20454670</v>
      </c>
      <c r="O391" s="50"/>
      <c r="P391" s="50"/>
      <c r="Q391" s="50"/>
      <c r="R391" s="50"/>
      <c r="S391" s="50"/>
      <c r="T391" s="50"/>
      <c r="U391" s="50"/>
      <c r="V391" s="50"/>
      <c r="W391" s="50"/>
      <c r="X391" s="51"/>
    </row>
    <row r="392" spans="1:24">
      <c r="A392" s="45">
        <v>40889</v>
      </c>
      <c r="B392" s="46">
        <v>151000</v>
      </c>
      <c r="C392" s="46">
        <v>36750</v>
      </c>
      <c r="D392" s="32">
        <f t="shared" si="30"/>
        <v>8961.4243323442133</v>
      </c>
      <c r="E392" s="32">
        <f t="shared" si="31"/>
        <v>7500</v>
      </c>
      <c r="F392" s="23">
        <f t="shared" si="32"/>
        <v>3.3167526259934021E-3</v>
      </c>
      <c r="G392" s="23">
        <f t="shared" si="33"/>
        <v>5.4570394630584218E-3</v>
      </c>
      <c r="H392" s="23"/>
      <c r="I392" s="23"/>
      <c r="K392" s="49">
        <v>40758</v>
      </c>
      <c r="L392" s="50">
        <v>12587221</v>
      </c>
      <c r="M392" s="50">
        <f t="shared" si="34"/>
        <v>-777555</v>
      </c>
      <c r="N392" s="50">
        <f t="shared" si="35"/>
        <v>19677115</v>
      </c>
      <c r="O392" s="50"/>
      <c r="P392" s="50"/>
      <c r="Q392" s="50"/>
      <c r="R392" s="50"/>
      <c r="S392" s="50"/>
      <c r="T392" s="50"/>
      <c r="U392" s="50"/>
      <c r="V392" s="50"/>
      <c r="W392" s="50"/>
      <c r="X392" s="51"/>
    </row>
    <row r="393" spans="1:24">
      <c r="A393" s="45">
        <v>40890</v>
      </c>
      <c r="B393" s="46">
        <v>149000</v>
      </c>
      <c r="C393" s="46">
        <v>36700</v>
      </c>
      <c r="D393" s="32">
        <f t="shared" si="30"/>
        <v>8842.7299703264089</v>
      </c>
      <c r="E393" s="32">
        <f t="shared" si="31"/>
        <v>7489.7959183673465</v>
      </c>
      <c r="F393" s="23">
        <f t="shared" si="32"/>
        <v>-1.3333530869465093E-2</v>
      </c>
      <c r="G393" s="23">
        <f t="shared" si="33"/>
        <v>-1.36147059832048E-3</v>
      </c>
      <c r="H393" s="23"/>
      <c r="I393" s="23"/>
      <c r="K393" s="49">
        <v>40759</v>
      </c>
      <c r="L393" s="50">
        <v>12148606</v>
      </c>
      <c r="M393" s="50">
        <f t="shared" si="34"/>
        <v>-438615</v>
      </c>
      <c r="N393" s="50">
        <f t="shared" si="35"/>
        <v>19238500</v>
      </c>
      <c r="O393" s="50"/>
      <c r="P393" s="50"/>
      <c r="Q393" s="50"/>
      <c r="R393" s="50"/>
      <c r="S393" s="50"/>
      <c r="T393" s="50"/>
      <c r="U393" s="50"/>
      <c r="V393" s="50"/>
      <c r="W393" s="50"/>
      <c r="X393" s="51"/>
    </row>
    <row r="394" spans="1:24">
      <c r="A394" s="47">
        <v>40891</v>
      </c>
      <c r="B394" s="48">
        <v>151000</v>
      </c>
      <c r="C394" s="48">
        <v>36800</v>
      </c>
      <c r="D394" s="32">
        <f t="shared" si="30"/>
        <v>8961.4243323442133</v>
      </c>
      <c r="E394" s="32">
        <f t="shared" si="31"/>
        <v>7510.2040816326535</v>
      </c>
      <c r="F394" s="23">
        <f t="shared" si="32"/>
        <v>1.3333530869465093E-2</v>
      </c>
      <c r="G394" s="23">
        <f t="shared" si="33"/>
        <v>2.7210901143597255E-3</v>
      </c>
      <c r="H394" s="23"/>
      <c r="I394" s="23"/>
      <c r="K394" s="49">
        <v>40760</v>
      </c>
      <c r="L394" s="50">
        <v>11737611</v>
      </c>
      <c r="M394" s="50">
        <f t="shared" si="34"/>
        <v>-410995</v>
      </c>
      <c r="N394" s="50">
        <f t="shared" si="35"/>
        <v>18827505</v>
      </c>
      <c r="O394" s="50"/>
      <c r="P394" s="50"/>
      <c r="Q394" s="50"/>
      <c r="R394" s="50"/>
      <c r="S394" s="50"/>
      <c r="T394" s="50"/>
      <c r="U394" s="50"/>
      <c r="V394" s="50"/>
      <c r="W394" s="50"/>
      <c r="X394" s="51"/>
    </row>
    <row r="395" spans="1:24">
      <c r="A395" s="45">
        <v>40892</v>
      </c>
      <c r="B395" s="46">
        <v>148500</v>
      </c>
      <c r="C395" s="46">
        <v>36650</v>
      </c>
      <c r="D395" s="32">
        <f t="shared" si="30"/>
        <v>8813.0563798219591</v>
      </c>
      <c r="E395" s="32">
        <f t="shared" si="31"/>
        <v>7479.591836734694</v>
      </c>
      <c r="F395" s="23">
        <f t="shared" si="32"/>
        <v>-1.6694878572170779E-2</v>
      </c>
      <c r="G395" s="23">
        <f t="shared" si="33"/>
        <v>-4.0844168422253802E-3</v>
      </c>
      <c r="H395" s="23"/>
      <c r="I395" s="23"/>
      <c r="K395" s="49">
        <v>40763</v>
      </c>
      <c r="L395" s="50">
        <v>11653167</v>
      </c>
      <c r="M395" s="50">
        <f t="shared" si="34"/>
        <v>-84444</v>
      </c>
      <c r="N395" s="50">
        <f t="shared" si="35"/>
        <v>18743061</v>
      </c>
      <c r="O395" s="50"/>
      <c r="P395" s="50"/>
      <c r="Q395" s="50"/>
      <c r="R395" s="50"/>
      <c r="S395" s="50"/>
      <c r="T395" s="50"/>
      <c r="U395" s="50"/>
      <c r="V395" s="50"/>
      <c r="W395" s="50"/>
      <c r="X395" s="51"/>
    </row>
    <row r="396" spans="1:24">
      <c r="A396" s="45">
        <v>40893</v>
      </c>
      <c r="B396" s="46">
        <v>149000</v>
      </c>
      <c r="C396" s="46">
        <v>37000</v>
      </c>
      <c r="D396" s="32">
        <f t="shared" si="30"/>
        <v>8842.7299703264089</v>
      </c>
      <c r="E396" s="32">
        <f t="shared" si="31"/>
        <v>7551.0204081632646</v>
      </c>
      <c r="F396" s="23">
        <f t="shared" si="32"/>
        <v>3.3613477027056859E-3</v>
      </c>
      <c r="G396" s="23">
        <f t="shared" si="33"/>
        <v>9.5044843115648092E-3</v>
      </c>
      <c r="H396" s="23"/>
      <c r="I396" s="23"/>
      <c r="K396" s="52">
        <v>40764</v>
      </c>
      <c r="L396" s="50">
        <v>10486290</v>
      </c>
      <c r="M396" s="50">
        <f t="shared" si="34"/>
        <v>-1166877</v>
      </c>
      <c r="N396" s="50">
        <f t="shared" si="35"/>
        <v>17576184</v>
      </c>
      <c r="O396" s="53"/>
      <c r="P396" s="53"/>
      <c r="Q396" s="53"/>
      <c r="R396" s="53"/>
      <c r="S396" s="53"/>
      <c r="T396" s="53"/>
      <c r="U396" s="53"/>
      <c r="V396" s="53"/>
      <c r="W396" s="53"/>
      <c r="X396" s="51"/>
    </row>
    <row r="397" spans="1:24">
      <c r="A397" s="45">
        <v>40896</v>
      </c>
      <c r="B397" s="46">
        <v>145500</v>
      </c>
      <c r="C397" s="46">
        <v>36450</v>
      </c>
      <c r="D397" s="32">
        <f t="shared" si="30"/>
        <v>8635.0148367952515</v>
      </c>
      <c r="E397" s="32">
        <f t="shared" si="31"/>
        <v>7438.7755102040819</v>
      </c>
      <c r="F397" s="23">
        <f t="shared" si="32"/>
        <v>-2.3770219333911768E-2</v>
      </c>
      <c r="G397" s="23">
        <f t="shared" si="33"/>
        <v>-1.4976454189557842E-2</v>
      </c>
      <c r="H397" s="23"/>
      <c r="I397" s="23"/>
      <c r="K397" s="49">
        <v>40765</v>
      </c>
      <c r="L397" s="50">
        <v>9223750</v>
      </c>
      <c r="M397" s="50">
        <f t="shared" si="34"/>
        <v>-1262540</v>
      </c>
      <c r="N397" s="50">
        <f t="shared" si="35"/>
        <v>16313644</v>
      </c>
      <c r="O397" s="50"/>
      <c r="P397" s="50"/>
      <c r="Q397" s="50"/>
      <c r="R397" s="50"/>
      <c r="S397" s="50"/>
      <c r="T397" s="50"/>
      <c r="U397" s="50"/>
      <c r="V397" s="50"/>
      <c r="W397" s="50"/>
      <c r="X397" s="51"/>
    </row>
    <row r="398" spans="1:24">
      <c r="A398" s="45">
        <v>40897</v>
      </c>
      <c r="B398" s="46">
        <v>153000</v>
      </c>
      <c r="C398" s="46">
        <v>37300</v>
      </c>
      <c r="D398" s="32">
        <f t="shared" si="30"/>
        <v>9080.1186943620178</v>
      </c>
      <c r="E398" s="32">
        <f t="shared" si="31"/>
        <v>7612.2448979591836</v>
      </c>
      <c r="F398" s="23">
        <f t="shared" si="32"/>
        <v>5.0261834780886971E-2</v>
      </c>
      <c r="G398" s="23">
        <f t="shared" si="33"/>
        <v>2.3051868195103964E-2</v>
      </c>
      <c r="H398" s="23"/>
      <c r="I398" s="23"/>
      <c r="K398" s="49">
        <v>40766</v>
      </c>
      <c r="L398" s="50">
        <v>8944587</v>
      </c>
      <c r="M398" s="50">
        <f t="shared" si="34"/>
        <v>-279163</v>
      </c>
      <c r="N398" s="50">
        <f t="shared" si="35"/>
        <v>16034481</v>
      </c>
      <c r="O398" s="50"/>
      <c r="P398" s="50"/>
      <c r="Q398" s="50"/>
      <c r="R398" s="50"/>
      <c r="S398" s="50"/>
      <c r="T398" s="50"/>
      <c r="U398" s="50"/>
      <c r="V398" s="50"/>
      <c r="W398" s="50"/>
      <c r="X398" s="51"/>
    </row>
    <row r="399" spans="1:24">
      <c r="A399" s="47">
        <v>40898</v>
      </c>
      <c r="B399" s="48">
        <v>153000</v>
      </c>
      <c r="C399" s="48">
        <v>37950</v>
      </c>
      <c r="D399" s="32">
        <f t="shared" si="30"/>
        <v>9080.1186943620178</v>
      </c>
      <c r="E399" s="32">
        <f t="shared" si="31"/>
        <v>7744.8979591836733</v>
      </c>
      <c r="F399" s="23">
        <f t="shared" si="32"/>
        <v>0</v>
      </c>
      <c r="G399" s="23">
        <f t="shared" si="33"/>
        <v>1.7276177191869024E-2</v>
      </c>
      <c r="H399" s="23"/>
      <c r="I399" s="23"/>
      <c r="K399" s="49">
        <v>40767</v>
      </c>
      <c r="L399" s="50">
        <v>8666124</v>
      </c>
      <c r="M399" s="50">
        <f t="shared" si="34"/>
        <v>-278463</v>
      </c>
      <c r="N399" s="50">
        <f t="shared" si="35"/>
        <v>15756018</v>
      </c>
      <c r="O399" s="50"/>
      <c r="P399" s="50"/>
      <c r="Q399" s="50"/>
      <c r="R399" s="50"/>
      <c r="S399" s="50"/>
      <c r="T399" s="50"/>
      <c r="U399" s="50"/>
      <c r="V399" s="50"/>
      <c r="W399" s="50"/>
      <c r="X399" s="51"/>
    </row>
    <row r="400" spans="1:24">
      <c r="A400" s="45">
        <v>40899</v>
      </c>
      <c r="B400" s="46">
        <v>151500</v>
      </c>
      <c r="C400" s="46">
        <v>38000</v>
      </c>
      <c r="D400" s="32">
        <f t="shared" ref="D400:D463" si="36">B400/$B$15*10000</f>
        <v>8991.0979228486649</v>
      </c>
      <c r="E400" s="32">
        <f t="shared" ref="E400:E463" si="37">C400/$C$15*10000</f>
        <v>7755.1020408163258</v>
      </c>
      <c r="F400" s="23">
        <f t="shared" si="32"/>
        <v>-9.8522964430109994E-3</v>
      </c>
      <c r="G400" s="23">
        <f t="shared" si="33"/>
        <v>1.3166558847466092E-3</v>
      </c>
      <c r="H400" s="23"/>
      <c r="I400" s="23"/>
      <c r="K400" s="49">
        <v>40771</v>
      </c>
      <c r="L400" s="50">
        <v>9326565</v>
      </c>
      <c r="M400" s="50">
        <f t="shared" si="34"/>
        <v>660441</v>
      </c>
      <c r="N400" s="50">
        <f t="shared" si="35"/>
        <v>16416459</v>
      </c>
      <c r="O400" s="50"/>
      <c r="P400" s="50"/>
      <c r="Q400" s="50"/>
      <c r="R400" s="50"/>
      <c r="S400" s="50"/>
      <c r="T400" s="50"/>
      <c r="U400" s="50"/>
      <c r="V400" s="50"/>
      <c r="W400" s="50"/>
      <c r="X400" s="51"/>
    </row>
    <row r="401" spans="1:24">
      <c r="A401" s="45">
        <v>40900</v>
      </c>
      <c r="B401" s="46">
        <v>153500</v>
      </c>
      <c r="C401" s="46">
        <v>38150</v>
      </c>
      <c r="D401" s="32">
        <f t="shared" si="36"/>
        <v>9109.7922848664693</v>
      </c>
      <c r="E401" s="32">
        <f t="shared" si="37"/>
        <v>7785.7142857142862</v>
      </c>
      <c r="F401" s="23">
        <f t="shared" ref="F401:F464" si="38">LN(D401)-LN(D400)</f>
        <v>1.3114942077828928E-2</v>
      </c>
      <c r="G401" s="23">
        <f t="shared" ref="G401:G464" si="39">LN(E401)-LN(E400)</f>
        <v>3.939598004079059E-3</v>
      </c>
      <c r="H401" s="23"/>
      <c r="I401" s="23"/>
      <c r="K401" s="49">
        <v>40772</v>
      </c>
      <c r="L401" s="50">
        <v>9313163</v>
      </c>
      <c r="M401" s="50">
        <f t="shared" si="34"/>
        <v>-13402</v>
      </c>
      <c r="N401" s="50">
        <f t="shared" si="35"/>
        <v>16403057</v>
      </c>
      <c r="O401" s="50"/>
      <c r="P401" s="50"/>
      <c r="Q401" s="50"/>
      <c r="R401" s="50"/>
      <c r="S401" s="50"/>
      <c r="T401" s="50"/>
      <c r="U401" s="50"/>
      <c r="V401" s="50"/>
      <c r="W401" s="50"/>
      <c r="X401" s="51"/>
    </row>
    <row r="402" spans="1:24">
      <c r="A402" s="45">
        <v>40903</v>
      </c>
      <c r="B402" s="46">
        <v>154000</v>
      </c>
      <c r="C402" s="46">
        <v>38300</v>
      </c>
      <c r="D402" s="32">
        <f t="shared" si="36"/>
        <v>9139.4658753709209</v>
      </c>
      <c r="E402" s="32">
        <f t="shared" si="37"/>
        <v>7816.3265306122457</v>
      </c>
      <c r="F402" s="23">
        <f t="shared" si="38"/>
        <v>3.2520353863763063E-3</v>
      </c>
      <c r="G402" s="23">
        <f t="shared" si="39"/>
        <v>3.9241384561350401E-3</v>
      </c>
      <c r="H402" s="23"/>
      <c r="I402" s="23"/>
      <c r="K402" s="49">
        <v>40773</v>
      </c>
      <c r="L402" s="50">
        <v>9162111</v>
      </c>
      <c r="M402" s="50">
        <f t="shared" si="34"/>
        <v>-151052</v>
      </c>
      <c r="N402" s="50">
        <f t="shared" si="35"/>
        <v>16252005</v>
      </c>
      <c r="O402" s="50"/>
      <c r="P402" s="50"/>
      <c r="Q402" s="50"/>
      <c r="R402" s="50"/>
      <c r="S402" s="50"/>
      <c r="T402" s="50"/>
      <c r="U402" s="50"/>
      <c r="V402" s="50"/>
      <c r="W402" s="50"/>
      <c r="X402" s="51"/>
    </row>
    <row r="403" spans="1:24">
      <c r="A403" s="45">
        <v>40904</v>
      </c>
      <c r="B403" s="46">
        <v>151000</v>
      </c>
      <c r="C403" s="46">
        <v>37650</v>
      </c>
      <c r="D403" s="32">
        <f t="shared" si="36"/>
        <v>8961.4243323442133</v>
      </c>
      <c r="E403" s="32">
        <f t="shared" si="37"/>
        <v>7683.6734693877552</v>
      </c>
      <c r="F403" s="23">
        <f t="shared" si="38"/>
        <v>-1.9672765598704345E-2</v>
      </c>
      <c r="G403" s="23">
        <f t="shared" si="39"/>
        <v>-1.7116941940697572E-2</v>
      </c>
      <c r="H403" s="23"/>
      <c r="I403" s="23"/>
      <c r="K403" s="49">
        <v>40774</v>
      </c>
      <c r="L403" s="50">
        <v>8901927</v>
      </c>
      <c r="M403" s="50">
        <f t="shared" si="34"/>
        <v>-260184</v>
      </c>
      <c r="N403" s="50">
        <f t="shared" si="35"/>
        <v>15991821</v>
      </c>
      <c r="O403" s="50"/>
      <c r="P403" s="50"/>
      <c r="Q403" s="50"/>
      <c r="R403" s="50"/>
      <c r="S403" s="50"/>
      <c r="T403" s="50"/>
      <c r="U403" s="50"/>
      <c r="V403" s="50"/>
      <c r="W403" s="50"/>
      <c r="X403" s="51"/>
    </row>
    <row r="404" spans="1:24">
      <c r="A404" s="47">
        <v>40905</v>
      </c>
      <c r="B404" s="48">
        <v>141500</v>
      </c>
      <c r="C404" s="48">
        <v>35850</v>
      </c>
      <c r="D404" s="32">
        <f t="shared" si="36"/>
        <v>8397.6261127596445</v>
      </c>
      <c r="E404" s="32">
        <f t="shared" si="37"/>
        <v>7316.3265306122448</v>
      </c>
      <c r="F404" s="23">
        <f t="shared" si="38"/>
        <v>-6.4980119731632868E-2</v>
      </c>
      <c r="G404" s="23">
        <f t="shared" si="39"/>
        <v>-4.8989387200274237E-2</v>
      </c>
      <c r="H404" s="23"/>
      <c r="I404" s="23"/>
      <c r="K404" s="49">
        <v>40777</v>
      </c>
      <c r="L404" s="50">
        <v>8659806</v>
      </c>
      <c r="M404" s="50">
        <f t="shared" si="34"/>
        <v>-242121</v>
      </c>
      <c r="N404" s="50">
        <f t="shared" si="35"/>
        <v>15749700</v>
      </c>
      <c r="O404" s="50"/>
      <c r="P404" s="50"/>
      <c r="Q404" s="50"/>
      <c r="R404" s="50"/>
      <c r="S404" s="50"/>
      <c r="T404" s="50"/>
      <c r="U404" s="50"/>
      <c r="V404" s="50"/>
      <c r="W404" s="50"/>
      <c r="X404" s="51"/>
    </row>
    <row r="405" spans="1:24">
      <c r="A405" s="45">
        <v>40906</v>
      </c>
      <c r="B405" s="46">
        <v>141500</v>
      </c>
      <c r="C405" s="46">
        <v>35650</v>
      </c>
      <c r="D405" s="32">
        <f t="shared" si="36"/>
        <v>8397.6261127596445</v>
      </c>
      <c r="E405" s="32">
        <f t="shared" si="37"/>
        <v>7275.5102040816319</v>
      </c>
      <c r="F405" s="23">
        <f t="shared" si="38"/>
        <v>0</v>
      </c>
      <c r="G405" s="23">
        <f t="shared" si="39"/>
        <v>-5.5944201853233011E-3</v>
      </c>
      <c r="H405" s="23"/>
      <c r="I405" s="23"/>
      <c r="K405" s="49">
        <v>40778</v>
      </c>
      <c r="L405" s="50">
        <v>8595083</v>
      </c>
      <c r="M405" s="50">
        <f t="shared" si="34"/>
        <v>-64723</v>
      </c>
      <c r="N405" s="50">
        <f t="shared" si="35"/>
        <v>15684977</v>
      </c>
      <c r="O405" s="50"/>
      <c r="P405" s="50"/>
      <c r="Q405" s="50"/>
      <c r="R405" s="50"/>
      <c r="S405" s="50"/>
      <c r="T405" s="50"/>
      <c r="U405" s="50"/>
      <c r="V405" s="50"/>
      <c r="W405" s="50"/>
      <c r="X405" s="51"/>
    </row>
    <row r="406" spans="1:24">
      <c r="A406" s="45">
        <v>40910</v>
      </c>
      <c r="B406" s="46">
        <v>139500</v>
      </c>
      <c r="C406" s="46">
        <v>35400</v>
      </c>
      <c r="D406" s="32">
        <f t="shared" si="36"/>
        <v>8278.93175074184</v>
      </c>
      <c r="E406" s="32">
        <f t="shared" si="37"/>
        <v>7224.4897959183672</v>
      </c>
      <c r="F406" s="23">
        <f t="shared" si="38"/>
        <v>-1.4235115821870536E-2</v>
      </c>
      <c r="G406" s="23">
        <f t="shared" si="39"/>
        <v>-7.0373267205763312E-3</v>
      </c>
      <c r="H406" s="23"/>
      <c r="I406" s="23"/>
      <c r="K406" s="49">
        <v>40779</v>
      </c>
      <c r="L406" s="50">
        <v>8688898</v>
      </c>
      <c r="M406" s="50">
        <f t="shared" si="34"/>
        <v>93815</v>
      </c>
      <c r="N406" s="50">
        <f t="shared" si="35"/>
        <v>15778792</v>
      </c>
      <c r="O406" s="50"/>
      <c r="P406" s="50"/>
      <c r="Q406" s="50"/>
      <c r="R406" s="50"/>
      <c r="S406" s="50"/>
      <c r="T406" s="50"/>
      <c r="U406" s="50"/>
      <c r="V406" s="50"/>
      <c r="W406" s="50"/>
      <c r="X406" s="51"/>
    </row>
    <row r="407" spans="1:24">
      <c r="A407" s="45">
        <v>40911</v>
      </c>
      <c r="B407" s="46">
        <v>141000</v>
      </c>
      <c r="C407" s="46">
        <v>35450</v>
      </c>
      <c r="D407" s="32">
        <f t="shared" si="36"/>
        <v>8367.9525222551929</v>
      </c>
      <c r="E407" s="32">
        <f t="shared" si="37"/>
        <v>7234.6938775510207</v>
      </c>
      <c r="F407" s="23">
        <f t="shared" si="38"/>
        <v>1.0695289116746665E-2</v>
      </c>
      <c r="G407" s="23">
        <f t="shared" si="39"/>
        <v>1.4114328384078334E-3</v>
      </c>
      <c r="H407" s="23"/>
      <c r="I407" s="23"/>
      <c r="K407" s="49">
        <v>40780</v>
      </c>
      <c r="L407" s="50">
        <v>8643794</v>
      </c>
      <c r="M407" s="50">
        <f t="shared" si="34"/>
        <v>-45104</v>
      </c>
      <c r="N407" s="50">
        <f t="shared" si="35"/>
        <v>15733688</v>
      </c>
      <c r="O407" s="50"/>
      <c r="P407" s="50"/>
      <c r="Q407" s="50"/>
      <c r="R407" s="50"/>
      <c r="S407" s="50"/>
      <c r="T407" s="50"/>
      <c r="U407" s="50"/>
      <c r="V407" s="50"/>
      <c r="W407" s="50"/>
      <c r="X407" s="51"/>
    </row>
    <row r="408" spans="1:24">
      <c r="A408" s="45">
        <v>40912</v>
      </c>
      <c r="B408" s="46">
        <v>139000</v>
      </c>
      <c r="C408" s="46">
        <v>34900</v>
      </c>
      <c r="D408" s="32">
        <f t="shared" si="36"/>
        <v>8249.2581602373884</v>
      </c>
      <c r="E408" s="32">
        <f t="shared" si="37"/>
        <v>7122.4489795918371</v>
      </c>
      <c r="F408" s="23">
        <f t="shared" si="38"/>
        <v>-1.4285957247475167E-2</v>
      </c>
      <c r="G408" s="23">
        <f t="shared" si="39"/>
        <v>-1.5636423769755936E-2</v>
      </c>
      <c r="H408" s="23"/>
      <c r="I408" s="23"/>
      <c r="K408" s="49">
        <v>40781</v>
      </c>
      <c r="L408" s="50">
        <v>8581786</v>
      </c>
      <c r="M408" s="50">
        <f t="shared" si="34"/>
        <v>-62008</v>
      </c>
      <c r="N408" s="50">
        <f t="shared" si="35"/>
        <v>15671680</v>
      </c>
      <c r="O408" s="50"/>
      <c r="P408" s="50"/>
      <c r="Q408" s="50"/>
      <c r="R408" s="50"/>
      <c r="S408" s="50"/>
      <c r="T408" s="50"/>
      <c r="U408" s="50"/>
      <c r="V408" s="50"/>
      <c r="W408" s="50"/>
      <c r="X408" s="51"/>
    </row>
    <row r="409" spans="1:24">
      <c r="A409" s="47">
        <v>40913</v>
      </c>
      <c r="B409" s="48">
        <v>138500</v>
      </c>
      <c r="C409" s="48">
        <v>34450</v>
      </c>
      <c r="D409" s="32">
        <f t="shared" si="36"/>
        <v>8219.5845697329369</v>
      </c>
      <c r="E409" s="32">
        <f t="shared" si="37"/>
        <v>7030.6122448979595</v>
      </c>
      <c r="F409" s="23">
        <f t="shared" si="38"/>
        <v>-3.6036075032992443E-3</v>
      </c>
      <c r="G409" s="23">
        <f t="shared" si="39"/>
        <v>-1.2977831748713697E-2</v>
      </c>
      <c r="H409" s="23"/>
      <c r="I409" s="23"/>
      <c r="K409" s="49">
        <v>40784</v>
      </c>
      <c r="L409" s="50">
        <v>8418515</v>
      </c>
      <c r="M409" s="50">
        <f t="shared" si="34"/>
        <v>-163271</v>
      </c>
      <c r="N409" s="50">
        <f t="shared" si="35"/>
        <v>15508409</v>
      </c>
      <c r="O409" s="50"/>
      <c r="P409" s="50"/>
      <c r="Q409" s="50"/>
      <c r="R409" s="50"/>
      <c r="S409" s="50"/>
      <c r="T409" s="50"/>
      <c r="U409" s="50"/>
      <c r="V409" s="50"/>
      <c r="W409" s="50"/>
      <c r="X409" s="51"/>
    </row>
    <row r="410" spans="1:24">
      <c r="A410" s="45">
        <v>40914</v>
      </c>
      <c r="B410" s="46">
        <v>137500</v>
      </c>
      <c r="C410" s="46">
        <v>33700</v>
      </c>
      <c r="D410" s="32">
        <f t="shared" si="36"/>
        <v>8160.2373887240356</v>
      </c>
      <c r="E410" s="32">
        <f t="shared" si="37"/>
        <v>6877.5510204081638</v>
      </c>
      <c r="F410" s="23">
        <f t="shared" si="38"/>
        <v>-7.2464085207677442E-3</v>
      </c>
      <c r="G410" s="23">
        <f t="shared" si="39"/>
        <v>-2.2011160101351734E-2</v>
      </c>
      <c r="H410" s="23"/>
      <c r="I410" s="23"/>
      <c r="K410" s="49">
        <v>40785</v>
      </c>
      <c r="L410" s="50">
        <v>8619245</v>
      </c>
      <c r="M410" s="50">
        <f t="shared" si="34"/>
        <v>200730</v>
      </c>
      <c r="N410" s="50">
        <f t="shared" si="35"/>
        <v>15709139</v>
      </c>
      <c r="O410" s="50"/>
      <c r="P410" s="50"/>
      <c r="Q410" s="50"/>
      <c r="R410" s="50"/>
      <c r="S410" s="50"/>
      <c r="T410" s="50"/>
      <c r="U410" s="50"/>
      <c r="V410" s="50"/>
      <c r="W410" s="50"/>
      <c r="X410" s="51"/>
    </row>
    <row r="411" spans="1:24">
      <c r="A411" s="45">
        <v>40917</v>
      </c>
      <c r="B411" s="46">
        <v>135000</v>
      </c>
      <c r="C411" s="46">
        <v>33150</v>
      </c>
      <c r="D411" s="32">
        <f t="shared" si="36"/>
        <v>8011.8694362017804</v>
      </c>
      <c r="E411" s="32">
        <f t="shared" si="37"/>
        <v>6765.3061224489793</v>
      </c>
      <c r="F411" s="23">
        <f t="shared" si="38"/>
        <v>-1.8349138668195764E-2</v>
      </c>
      <c r="G411" s="23">
        <f t="shared" si="39"/>
        <v>-1.6455120726444505E-2</v>
      </c>
      <c r="H411" s="23"/>
      <c r="I411" s="23"/>
      <c r="K411" s="52">
        <v>40786</v>
      </c>
      <c r="L411" s="50">
        <v>8883933</v>
      </c>
      <c r="M411" s="50">
        <f t="shared" si="34"/>
        <v>264688</v>
      </c>
      <c r="N411" s="50">
        <f t="shared" si="35"/>
        <v>15973827</v>
      </c>
      <c r="O411" s="53"/>
      <c r="P411" s="53"/>
      <c r="Q411" s="53"/>
      <c r="R411" s="53"/>
      <c r="S411" s="53"/>
      <c r="T411" s="53"/>
      <c r="U411" s="53"/>
      <c r="V411" s="53"/>
      <c r="W411" s="53"/>
      <c r="X411" s="51"/>
    </row>
    <row r="412" spans="1:24">
      <c r="A412" s="45">
        <v>40918</v>
      </c>
      <c r="B412" s="46">
        <v>137000</v>
      </c>
      <c r="C412" s="46">
        <v>33750</v>
      </c>
      <c r="D412" s="32">
        <f t="shared" si="36"/>
        <v>8130.563798219584</v>
      </c>
      <c r="E412" s="32">
        <f t="shared" si="37"/>
        <v>6887.7551020408164</v>
      </c>
      <c r="F412" s="23">
        <f t="shared" si="38"/>
        <v>1.4706147389695445E-2</v>
      </c>
      <c r="G412" s="23">
        <f t="shared" si="39"/>
        <v>1.7937700686667668E-2</v>
      </c>
      <c r="H412" s="23"/>
      <c r="I412" s="23"/>
      <c r="K412" s="54">
        <v>40787</v>
      </c>
      <c r="L412" s="50">
        <v>9973084</v>
      </c>
      <c r="M412" s="50">
        <f t="shared" ref="M412:M475" si="40">L412-L411</f>
        <v>1089151</v>
      </c>
      <c r="N412" s="50">
        <f t="shared" ref="N412:N475" si="41">N411+M412</f>
        <v>17062978</v>
      </c>
      <c r="O412" s="55"/>
      <c r="P412" s="55"/>
      <c r="Q412" s="55"/>
      <c r="R412" s="55"/>
      <c r="S412" s="55"/>
      <c r="T412" s="55"/>
      <c r="U412" s="55"/>
      <c r="V412" s="55"/>
      <c r="W412" s="55"/>
      <c r="X412" s="51"/>
    </row>
    <row r="413" spans="1:24">
      <c r="A413" s="45">
        <v>40919</v>
      </c>
      <c r="B413" s="46">
        <v>135500</v>
      </c>
      <c r="C413" s="46">
        <v>33650</v>
      </c>
      <c r="D413" s="32">
        <f t="shared" si="36"/>
        <v>8041.5430267062311</v>
      </c>
      <c r="E413" s="32">
        <f t="shared" si="37"/>
        <v>6867.3469387755104</v>
      </c>
      <c r="F413" s="23">
        <f t="shared" si="38"/>
        <v>-1.1009285508370326E-2</v>
      </c>
      <c r="G413" s="23">
        <f t="shared" si="39"/>
        <v>-2.9673612278013906E-3</v>
      </c>
      <c r="H413" s="23"/>
      <c r="I413" s="23"/>
      <c r="K413" s="49">
        <v>40788</v>
      </c>
      <c r="L413" s="50">
        <v>9893236</v>
      </c>
      <c r="M413" s="50">
        <f t="shared" si="40"/>
        <v>-79848</v>
      </c>
      <c r="N413" s="50">
        <f t="shared" si="41"/>
        <v>16983130</v>
      </c>
      <c r="O413" s="50"/>
      <c r="P413" s="50"/>
      <c r="Q413" s="50"/>
      <c r="R413" s="50"/>
      <c r="S413" s="50"/>
      <c r="T413" s="50"/>
      <c r="U413" s="50"/>
      <c r="V413" s="50"/>
      <c r="W413" s="50"/>
      <c r="X413" s="51"/>
    </row>
    <row r="414" spans="1:24">
      <c r="A414" s="47">
        <v>40920</v>
      </c>
      <c r="B414" s="48">
        <v>135000</v>
      </c>
      <c r="C414" s="48">
        <v>33700</v>
      </c>
      <c r="D414" s="32">
        <f t="shared" si="36"/>
        <v>8011.8694362017804</v>
      </c>
      <c r="E414" s="32">
        <f t="shared" si="37"/>
        <v>6877.5510204081638</v>
      </c>
      <c r="F414" s="23">
        <f t="shared" si="38"/>
        <v>-3.6968618813251197E-3</v>
      </c>
      <c r="G414" s="23">
        <f t="shared" si="39"/>
        <v>1.4847812675782279E-3</v>
      </c>
      <c r="H414" s="23"/>
      <c r="I414" s="23"/>
      <c r="K414" s="52">
        <v>40791</v>
      </c>
      <c r="L414" s="50">
        <v>9563455</v>
      </c>
      <c r="M414" s="50">
        <f t="shared" si="40"/>
        <v>-329781</v>
      </c>
      <c r="N414" s="50">
        <f t="shared" si="41"/>
        <v>16653349</v>
      </c>
      <c r="O414" s="53"/>
      <c r="P414" s="53"/>
      <c r="Q414" s="53"/>
      <c r="R414" s="53"/>
      <c r="S414" s="53"/>
      <c r="T414" s="53"/>
      <c r="U414" s="53"/>
      <c r="V414" s="53"/>
      <c r="W414" s="53"/>
      <c r="X414" s="51"/>
    </row>
    <row r="415" spans="1:24">
      <c r="A415" s="45">
        <v>40921</v>
      </c>
      <c r="B415" s="46">
        <v>137500</v>
      </c>
      <c r="C415" s="46">
        <v>33700</v>
      </c>
      <c r="D415" s="32">
        <f t="shared" si="36"/>
        <v>8160.2373887240356</v>
      </c>
      <c r="E415" s="32">
        <f t="shared" si="37"/>
        <v>6877.5510204081638</v>
      </c>
      <c r="F415" s="23">
        <f t="shared" si="38"/>
        <v>1.8349138668195764E-2</v>
      </c>
      <c r="G415" s="23">
        <f t="shared" si="39"/>
        <v>0</v>
      </c>
      <c r="H415" s="23"/>
      <c r="I415" s="23"/>
      <c r="K415" s="49">
        <v>40792</v>
      </c>
      <c r="L415" s="50">
        <v>9127436</v>
      </c>
      <c r="M415" s="50">
        <f t="shared" si="40"/>
        <v>-436019</v>
      </c>
      <c r="N415" s="50">
        <f t="shared" si="41"/>
        <v>16217330</v>
      </c>
      <c r="O415" s="50"/>
      <c r="P415" s="50"/>
      <c r="Q415" s="50"/>
      <c r="R415" s="50"/>
      <c r="S415" s="50"/>
      <c r="T415" s="50"/>
      <c r="U415" s="50"/>
      <c r="V415" s="50"/>
      <c r="W415" s="50"/>
      <c r="X415" s="51"/>
    </row>
    <row r="416" spans="1:24">
      <c r="A416" s="45">
        <v>40924</v>
      </c>
      <c r="B416" s="46">
        <v>137000</v>
      </c>
      <c r="C416" s="46">
        <v>33200</v>
      </c>
      <c r="D416" s="32">
        <f t="shared" si="36"/>
        <v>8130.563798219584</v>
      </c>
      <c r="E416" s="32">
        <f t="shared" si="37"/>
        <v>6775.5102040816328</v>
      </c>
      <c r="F416" s="23">
        <f t="shared" si="38"/>
        <v>-3.6429912785003182E-3</v>
      </c>
      <c r="G416" s="23">
        <f t="shared" si="39"/>
        <v>-1.4947961435872514E-2</v>
      </c>
      <c r="H416" s="23"/>
      <c r="I416" s="23"/>
      <c r="K416" s="52">
        <v>40793</v>
      </c>
      <c r="L416" s="50">
        <v>8798633</v>
      </c>
      <c r="M416" s="50">
        <f t="shared" si="40"/>
        <v>-328803</v>
      </c>
      <c r="N416" s="50">
        <f t="shared" si="41"/>
        <v>15888527</v>
      </c>
      <c r="O416" s="53"/>
      <c r="P416" s="53"/>
      <c r="Q416" s="53"/>
      <c r="R416" s="53"/>
      <c r="S416" s="53"/>
      <c r="T416" s="53"/>
      <c r="U416" s="53"/>
      <c r="V416" s="53"/>
      <c r="W416" s="53"/>
      <c r="X416" s="51"/>
    </row>
    <row r="417" spans="1:24">
      <c r="A417" s="45">
        <v>40925</v>
      </c>
      <c r="B417" s="46">
        <v>134500</v>
      </c>
      <c r="C417" s="46">
        <v>33350</v>
      </c>
      <c r="D417" s="32">
        <f t="shared" si="36"/>
        <v>7982.1958456973298</v>
      </c>
      <c r="E417" s="32">
        <f t="shared" si="37"/>
        <v>6806.1224489795914</v>
      </c>
      <c r="F417" s="23">
        <f t="shared" si="38"/>
        <v>-1.8416726786231408E-2</v>
      </c>
      <c r="G417" s="23">
        <f t="shared" si="39"/>
        <v>4.5078964391898069E-3</v>
      </c>
      <c r="H417" s="23"/>
      <c r="I417" s="23"/>
      <c r="K417" s="49">
        <v>40794</v>
      </c>
      <c r="L417" s="50">
        <v>8793102</v>
      </c>
      <c r="M417" s="50">
        <f t="shared" si="40"/>
        <v>-5531</v>
      </c>
      <c r="N417" s="50">
        <f t="shared" si="41"/>
        <v>15882996</v>
      </c>
      <c r="O417" s="50"/>
      <c r="P417" s="50"/>
      <c r="Q417" s="50"/>
      <c r="R417" s="50"/>
      <c r="S417" s="50"/>
      <c r="T417" s="50"/>
      <c r="U417" s="50"/>
      <c r="V417" s="50"/>
      <c r="W417" s="50"/>
      <c r="X417" s="51"/>
    </row>
    <row r="418" spans="1:24">
      <c r="A418" s="45">
        <v>40926</v>
      </c>
      <c r="B418" s="46">
        <v>137500</v>
      </c>
      <c r="C418" s="46">
        <v>33450</v>
      </c>
      <c r="D418" s="32">
        <f t="shared" si="36"/>
        <v>8160.2373887240356</v>
      </c>
      <c r="E418" s="32">
        <f t="shared" si="37"/>
        <v>6826.5306122448974</v>
      </c>
      <c r="F418" s="23">
        <f t="shared" si="38"/>
        <v>2.2059718064731726E-2</v>
      </c>
      <c r="G418" s="23">
        <f t="shared" si="39"/>
        <v>2.9940142126054781E-3</v>
      </c>
      <c r="H418" s="23"/>
      <c r="I418" s="23"/>
      <c r="K418" s="52">
        <v>40795</v>
      </c>
      <c r="L418" s="50">
        <v>8679589</v>
      </c>
      <c r="M418" s="50">
        <f t="shared" si="40"/>
        <v>-113513</v>
      </c>
      <c r="N418" s="50">
        <f t="shared" si="41"/>
        <v>15769483</v>
      </c>
      <c r="O418" s="53"/>
      <c r="P418" s="53"/>
      <c r="Q418" s="53"/>
      <c r="R418" s="53"/>
      <c r="S418" s="53"/>
      <c r="T418" s="53"/>
      <c r="U418" s="53"/>
      <c r="V418" s="53"/>
      <c r="W418" s="53"/>
      <c r="X418" s="51"/>
    </row>
    <row r="419" spans="1:24">
      <c r="A419" s="47">
        <v>40927</v>
      </c>
      <c r="B419" s="48">
        <v>137500</v>
      </c>
      <c r="C419" s="48">
        <v>33750</v>
      </c>
      <c r="D419" s="32">
        <f t="shared" si="36"/>
        <v>8160.2373887240356</v>
      </c>
      <c r="E419" s="32">
        <f t="shared" si="37"/>
        <v>6887.7551020408164</v>
      </c>
      <c r="F419" s="23">
        <f t="shared" si="38"/>
        <v>0</v>
      </c>
      <c r="G419" s="23">
        <f t="shared" si="39"/>
        <v>8.9286307443003921E-3</v>
      </c>
      <c r="H419" s="23"/>
      <c r="I419" s="23"/>
      <c r="K419" s="54">
        <v>40800</v>
      </c>
      <c r="L419" s="50">
        <v>7991613</v>
      </c>
      <c r="M419" s="50">
        <f t="shared" si="40"/>
        <v>-687976</v>
      </c>
      <c r="N419" s="50">
        <f t="shared" si="41"/>
        <v>15081507</v>
      </c>
      <c r="O419" s="55"/>
      <c r="P419" s="55"/>
      <c r="Q419" s="55"/>
      <c r="R419" s="55"/>
      <c r="S419" s="55"/>
      <c r="T419" s="55"/>
      <c r="U419" s="55"/>
      <c r="V419" s="55"/>
      <c r="W419" s="55"/>
      <c r="X419" s="51"/>
    </row>
    <row r="420" spans="1:24">
      <c r="A420" s="45">
        <v>40928</v>
      </c>
      <c r="B420" s="46">
        <v>136500</v>
      </c>
      <c r="C420" s="46">
        <v>33600</v>
      </c>
      <c r="D420" s="32">
        <f t="shared" si="36"/>
        <v>8100.8902077151333</v>
      </c>
      <c r="E420" s="32">
        <f t="shared" si="37"/>
        <v>6857.1428571428569</v>
      </c>
      <c r="F420" s="23">
        <f t="shared" si="38"/>
        <v>-7.2993024816110363E-3</v>
      </c>
      <c r="G420" s="23">
        <f t="shared" si="39"/>
        <v>-4.4543503493805758E-3</v>
      </c>
      <c r="H420" s="23"/>
      <c r="I420" s="23"/>
      <c r="K420" s="49">
        <v>40801</v>
      </c>
      <c r="L420" s="50">
        <v>7798212</v>
      </c>
      <c r="M420" s="50">
        <f t="shared" si="40"/>
        <v>-193401</v>
      </c>
      <c r="N420" s="50">
        <f t="shared" si="41"/>
        <v>14888106</v>
      </c>
      <c r="O420" s="50"/>
      <c r="P420" s="50"/>
      <c r="Q420" s="50"/>
      <c r="R420" s="50"/>
      <c r="S420" s="50"/>
      <c r="T420" s="50"/>
      <c r="U420" s="50"/>
      <c r="V420" s="50"/>
      <c r="W420" s="50"/>
      <c r="X420" s="51"/>
    </row>
    <row r="421" spans="1:24">
      <c r="A421" s="45">
        <v>40933</v>
      </c>
      <c r="B421" s="46">
        <v>142000</v>
      </c>
      <c r="C421" s="46">
        <v>33800</v>
      </c>
      <c r="D421" s="32">
        <f t="shared" si="36"/>
        <v>8427.2997032640942</v>
      </c>
      <c r="E421" s="32">
        <f t="shared" si="37"/>
        <v>6897.9591836734699</v>
      </c>
      <c r="F421" s="23">
        <f t="shared" si="38"/>
        <v>3.9502442976246499E-2</v>
      </c>
      <c r="G421" s="23">
        <f t="shared" si="39"/>
        <v>5.9347355198156038E-3</v>
      </c>
      <c r="H421" s="23"/>
      <c r="I421" s="23"/>
      <c r="K421" s="52">
        <v>40802</v>
      </c>
      <c r="L421" s="50">
        <v>7889269</v>
      </c>
      <c r="M421" s="50">
        <f t="shared" si="40"/>
        <v>91057</v>
      </c>
      <c r="N421" s="50">
        <f t="shared" si="41"/>
        <v>14979163</v>
      </c>
      <c r="O421" s="53"/>
      <c r="P421" s="53"/>
      <c r="Q421" s="53"/>
      <c r="R421" s="53"/>
      <c r="S421" s="53"/>
      <c r="T421" s="53"/>
      <c r="U421" s="53"/>
      <c r="V421" s="53"/>
      <c r="W421" s="53"/>
      <c r="X421" s="51"/>
    </row>
    <row r="422" spans="1:24">
      <c r="A422" s="45">
        <v>40934</v>
      </c>
      <c r="B422" s="46">
        <v>143000</v>
      </c>
      <c r="C422" s="46">
        <v>34000</v>
      </c>
      <c r="D422" s="32">
        <f t="shared" si="36"/>
        <v>8486.6468842729973</v>
      </c>
      <c r="E422" s="32">
        <f t="shared" si="37"/>
        <v>6938.7755102040819</v>
      </c>
      <c r="F422" s="23">
        <f t="shared" si="38"/>
        <v>7.0175726586469978E-3</v>
      </c>
      <c r="G422" s="23">
        <f t="shared" si="39"/>
        <v>5.8997221271877009E-3</v>
      </c>
      <c r="H422" s="23"/>
      <c r="I422" s="23"/>
      <c r="K422" s="54">
        <v>40805</v>
      </c>
      <c r="L422" s="50">
        <v>7892126</v>
      </c>
      <c r="M422" s="50">
        <f t="shared" si="40"/>
        <v>2857</v>
      </c>
      <c r="N422" s="50">
        <f t="shared" si="41"/>
        <v>14982020</v>
      </c>
      <c r="O422" s="55"/>
      <c r="P422" s="55"/>
      <c r="Q422" s="55"/>
      <c r="R422" s="55"/>
      <c r="S422" s="55"/>
      <c r="T422" s="55"/>
      <c r="U422" s="55"/>
      <c r="V422" s="55"/>
      <c r="W422" s="55"/>
      <c r="X422" s="51"/>
    </row>
    <row r="423" spans="1:24">
      <c r="A423" s="45">
        <v>40935</v>
      </c>
      <c r="B423" s="46">
        <v>143000</v>
      </c>
      <c r="C423" s="46">
        <v>33750</v>
      </c>
      <c r="D423" s="32">
        <f t="shared" si="36"/>
        <v>8486.6468842729973</v>
      </c>
      <c r="E423" s="32">
        <f t="shared" si="37"/>
        <v>6887.7551020408164</v>
      </c>
      <c r="F423" s="23">
        <f t="shared" si="38"/>
        <v>0</v>
      </c>
      <c r="G423" s="23">
        <f t="shared" si="39"/>
        <v>-7.3801072976227289E-3</v>
      </c>
      <c r="H423" s="23"/>
      <c r="I423" s="23"/>
      <c r="K423" s="49">
        <v>40806</v>
      </c>
      <c r="L423" s="50">
        <v>7709285</v>
      </c>
      <c r="M423" s="50">
        <f t="shared" si="40"/>
        <v>-182841</v>
      </c>
      <c r="N423" s="50">
        <f t="shared" si="41"/>
        <v>14799179</v>
      </c>
      <c r="O423" s="50"/>
      <c r="P423" s="50"/>
      <c r="Q423" s="50"/>
      <c r="R423" s="50"/>
      <c r="S423" s="50"/>
      <c r="T423" s="50"/>
      <c r="U423" s="50"/>
      <c r="V423" s="50"/>
      <c r="W423" s="50"/>
      <c r="X423" s="51"/>
    </row>
    <row r="424" spans="1:24">
      <c r="A424" s="47">
        <v>40938</v>
      </c>
      <c r="B424" s="48">
        <v>142000</v>
      </c>
      <c r="C424" s="48">
        <v>33700</v>
      </c>
      <c r="D424" s="32">
        <f t="shared" si="36"/>
        <v>8427.2997032640942</v>
      </c>
      <c r="E424" s="32">
        <f t="shared" si="37"/>
        <v>6877.5510204081638</v>
      </c>
      <c r="F424" s="23">
        <f t="shared" si="38"/>
        <v>-7.0175726586469978E-3</v>
      </c>
      <c r="G424" s="23">
        <f t="shared" si="39"/>
        <v>-1.4825799602231626E-3</v>
      </c>
      <c r="H424" s="23"/>
      <c r="I424" s="23"/>
      <c r="K424" s="49">
        <v>40807</v>
      </c>
      <c r="L424" s="50">
        <v>7974921</v>
      </c>
      <c r="M424" s="50">
        <f t="shared" si="40"/>
        <v>265636</v>
      </c>
      <c r="N424" s="50">
        <f t="shared" si="41"/>
        <v>15064815</v>
      </c>
      <c r="O424" s="50"/>
      <c r="P424" s="50"/>
      <c r="Q424" s="50"/>
      <c r="R424" s="50"/>
      <c r="S424" s="50"/>
      <c r="T424" s="50"/>
      <c r="U424" s="50"/>
      <c r="V424" s="50"/>
      <c r="W424" s="50"/>
      <c r="X424" s="51"/>
    </row>
    <row r="425" spans="1:24">
      <c r="A425" s="45">
        <v>40939</v>
      </c>
      <c r="B425" s="46">
        <v>142500</v>
      </c>
      <c r="C425" s="46">
        <v>33400</v>
      </c>
      <c r="D425" s="32">
        <f t="shared" si="36"/>
        <v>8456.9732937685458</v>
      </c>
      <c r="E425" s="32">
        <f t="shared" si="37"/>
        <v>6816.3265306122448</v>
      </c>
      <c r="F425" s="23">
        <f t="shared" si="38"/>
        <v>3.5149421074436304E-3</v>
      </c>
      <c r="G425" s="23">
        <f t="shared" si="39"/>
        <v>-8.9419373756598475E-3</v>
      </c>
      <c r="H425" s="23"/>
      <c r="I425" s="23"/>
      <c r="K425" s="49">
        <v>40808</v>
      </c>
      <c r="L425" s="50">
        <v>7671267</v>
      </c>
      <c r="M425" s="50">
        <f t="shared" si="40"/>
        <v>-303654</v>
      </c>
      <c r="N425" s="50">
        <f t="shared" si="41"/>
        <v>14761161</v>
      </c>
      <c r="O425" s="50"/>
      <c r="P425" s="50"/>
      <c r="Q425" s="50"/>
      <c r="R425" s="50"/>
      <c r="S425" s="50"/>
      <c r="T425" s="50"/>
      <c r="U425" s="50"/>
      <c r="V425" s="50"/>
      <c r="W425" s="50"/>
      <c r="X425" s="51"/>
    </row>
    <row r="426" spans="1:24">
      <c r="A426" s="45">
        <v>40940</v>
      </c>
      <c r="B426" s="46">
        <v>140500</v>
      </c>
      <c r="C426" s="46">
        <v>33300</v>
      </c>
      <c r="D426" s="32">
        <f t="shared" si="36"/>
        <v>8338.2789317507413</v>
      </c>
      <c r="E426" s="32">
        <f t="shared" si="37"/>
        <v>6795.9183673469388</v>
      </c>
      <c r="F426" s="23">
        <f t="shared" si="38"/>
        <v>-1.4134510934903588E-2</v>
      </c>
      <c r="G426" s="23">
        <f t="shared" si="39"/>
        <v>-2.9985029962578125E-3</v>
      </c>
      <c r="H426" s="23"/>
      <c r="I426" s="23"/>
      <c r="K426" s="52">
        <v>40809</v>
      </c>
      <c r="L426" s="50">
        <v>7002954</v>
      </c>
      <c r="M426" s="50">
        <f t="shared" si="40"/>
        <v>-668313</v>
      </c>
      <c r="N426" s="50">
        <f t="shared" si="41"/>
        <v>14092848</v>
      </c>
      <c r="O426" s="53"/>
      <c r="P426" s="53"/>
      <c r="Q426" s="53"/>
      <c r="R426" s="53"/>
      <c r="S426" s="53"/>
      <c r="T426" s="53"/>
      <c r="U426" s="53"/>
      <c r="V426" s="53"/>
      <c r="W426" s="53"/>
      <c r="X426" s="51"/>
    </row>
    <row r="427" spans="1:24">
      <c r="A427" s="45">
        <v>40941</v>
      </c>
      <c r="B427" s="46">
        <v>141500</v>
      </c>
      <c r="C427" s="46">
        <v>33400</v>
      </c>
      <c r="D427" s="32">
        <f t="shared" si="36"/>
        <v>8397.6261127596445</v>
      </c>
      <c r="E427" s="32">
        <f t="shared" si="37"/>
        <v>6816.3265306122448</v>
      </c>
      <c r="F427" s="23">
        <f t="shared" si="38"/>
        <v>7.0922283094905225E-3</v>
      </c>
      <c r="G427" s="23">
        <f t="shared" si="39"/>
        <v>2.9985029962578125E-3</v>
      </c>
      <c r="H427" s="23"/>
      <c r="I427" s="23"/>
      <c r="K427" s="49">
        <v>40812</v>
      </c>
      <c r="L427" s="50">
        <v>6741554</v>
      </c>
      <c r="M427" s="50">
        <f t="shared" si="40"/>
        <v>-261400</v>
      </c>
      <c r="N427" s="50">
        <f t="shared" si="41"/>
        <v>13831448</v>
      </c>
      <c r="O427" s="50"/>
      <c r="P427" s="50"/>
      <c r="Q427" s="50"/>
      <c r="R427" s="50"/>
      <c r="S427" s="50"/>
      <c r="T427" s="50"/>
      <c r="U427" s="50"/>
      <c r="V427" s="50"/>
      <c r="W427" s="50"/>
      <c r="X427" s="51"/>
    </row>
    <row r="428" spans="1:24">
      <c r="A428" s="45">
        <v>40942</v>
      </c>
      <c r="B428" s="46">
        <v>137500</v>
      </c>
      <c r="C428" s="46">
        <v>33700</v>
      </c>
      <c r="D428" s="32">
        <f t="shared" si="36"/>
        <v>8160.2373887240356</v>
      </c>
      <c r="E428" s="32">
        <f t="shared" si="37"/>
        <v>6877.5510204081638</v>
      </c>
      <c r="F428" s="23">
        <f t="shared" si="38"/>
        <v>-2.8675799976666028E-2</v>
      </c>
      <c r="G428" s="23">
        <f t="shared" si="39"/>
        <v>8.9419373756598475E-3</v>
      </c>
      <c r="H428" s="23"/>
      <c r="I428" s="23"/>
      <c r="K428" s="49">
        <v>40813</v>
      </c>
      <c r="L428" s="50">
        <v>6905941</v>
      </c>
      <c r="M428" s="50">
        <f t="shared" si="40"/>
        <v>164387</v>
      </c>
      <c r="N428" s="50">
        <f t="shared" si="41"/>
        <v>13995835</v>
      </c>
      <c r="O428" s="50"/>
      <c r="P428" s="50"/>
      <c r="Q428" s="50"/>
      <c r="R428" s="50"/>
      <c r="S428" s="50"/>
      <c r="T428" s="50"/>
      <c r="U428" s="50"/>
      <c r="V428" s="50"/>
      <c r="W428" s="50"/>
      <c r="X428" s="51"/>
    </row>
    <row r="429" spans="1:24">
      <c r="A429" s="47">
        <v>40945</v>
      </c>
      <c r="B429" s="48">
        <v>137000</v>
      </c>
      <c r="C429" s="48">
        <v>33500</v>
      </c>
      <c r="D429" s="32">
        <f t="shared" si="36"/>
        <v>8130.563798219584</v>
      </c>
      <c r="E429" s="32">
        <f t="shared" si="37"/>
        <v>6836.7346938775509</v>
      </c>
      <c r="F429" s="23">
        <f t="shared" si="38"/>
        <v>-3.6429912785003182E-3</v>
      </c>
      <c r="G429" s="23">
        <f t="shared" si="39"/>
        <v>-5.9523985272953439E-3</v>
      </c>
      <c r="H429" s="23"/>
      <c r="I429" s="23"/>
      <c r="K429" s="52">
        <v>40814</v>
      </c>
      <c r="L429" s="50">
        <v>7232084</v>
      </c>
      <c r="M429" s="50">
        <f t="shared" si="40"/>
        <v>326143</v>
      </c>
      <c r="N429" s="50">
        <f t="shared" si="41"/>
        <v>14321978</v>
      </c>
      <c r="O429" s="53"/>
      <c r="P429" s="53"/>
      <c r="Q429" s="53"/>
      <c r="R429" s="53"/>
      <c r="S429" s="53"/>
      <c r="T429" s="53"/>
      <c r="U429" s="53"/>
      <c r="V429" s="53"/>
      <c r="W429" s="53"/>
      <c r="X429" s="51"/>
    </row>
    <row r="430" spans="1:24">
      <c r="A430" s="45">
        <v>40946</v>
      </c>
      <c r="B430" s="46">
        <v>137500</v>
      </c>
      <c r="C430" s="46">
        <v>32900</v>
      </c>
      <c r="D430" s="32">
        <f t="shared" si="36"/>
        <v>8160.2373887240356</v>
      </c>
      <c r="E430" s="32">
        <f t="shared" si="37"/>
        <v>6714.2857142857138</v>
      </c>
      <c r="F430" s="23">
        <f t="shared" si="38"/>
        <v>3.6429912785003182E-3</v>
      </c>
      <c r="G430" s="23">
        <f t="shared" si="39"/>
        <v>-1.8072781059693455E-2</v>
      </c>
      <c r="H430" s="23"/>
      <c r="I430" s="23"/>
      <c r="K430" s="49">
        <v>40815</v>
      </c>
      <c r="L430" s="50">
        <v>7350854</v>
      </c>
      <c r="M430" s="50">
        <f t="shared" si="40"/>
        <v>118770</v>
      </c>
      <c r="N430" s="50">
        <f t="shared" si="41"/>
        <v>14440748</v>
      </c>
      <c r="O430" s="50"/>
      <c r="P430" s="50"/>
      <c r="Q430" s="50"/>
      <c r="R430" s="50"/>
      <c r="S430" s="50"/>
      <c r="T430" s="50"/>
      <c r="U430" s="50"/>
      <c r="V430" s="50"/>
      <c r="W430" s="50"/>
      <c r="X430" s="51"/>
    </row>
    <row r="431" spans="1:24">
      <c r="A431" s="45">
        <v>40947</v>
      </c>
      <c r="B431" s="46">
        <v>137000</v>
      </c>
      <c r="C431" s="46">
        <v>32650</v>
      </c>
      <c r="D431" s="32">
        <f t="shared" si="36"/>
        <v>8130.563798219584</v>
      </c>
      <c r="E431" s="32">
        <f t="shared" si="37"/>
        <v>6663.2653061224491</v>
      </c>
      <c r="F431" s="23">
        <f t="shared" si="38"/>
        <v>-3.6429912785003182E-3</v>
      </c>
      <c r="G431" s="23">
        <f t="shared" si="39"/>
        <v>-7.6278020488871334E-3</v>
      </c>
      <c r="H431" s="23"/>
      <c r="I431" s="23"/>
      <c r="K431" s="49">
        <v>40816</v>
      </c>
      <c r="L431" s="50">
        <v>7570622</v>
      </c>
      <c r="M431" s="50">
        <f t="shared" si="40"/>
        <v>219768</v>
      </c>
      <c r="N431" s="50">
        <f t="shared" si="41"/>
        <v>14660516</v>
      </c>
      <c r="O431" s="50"/>
      <c r="P431" s="50"/>
      <c r="Q431" s="50"/>
      <c r="R431" s="50"/>
      <c r="S431" s="50"/>
      <c r="T431" s="50"/>
      <c r="U431" s="50"/>
      <c r="V431" s="50"/>
      <c r="W431" s="50"/>
      <c r="X431" s="51"/>
    </row>
    <row r="432" spans="1:24">
      <c r="A432" s="45">
        <v>40948</v>
      </c>
      <c r="B432" s="46">
        <v>136500</v>
      </c>
      <c r="C432" s="46">
        <v>32200</v>
      </c>
      <c r="D432" s="32">
        <f t="shared" si="36"/>
        <v>8100.8902077151333</v>
      </c>
      <c r="E432" s="32">
        <f t="shared" si="37"/>
        <v>6571.4285714285716</v>
      </c>
      <c r="F432" s="23">
        <f t="shared" si="38"/>
        <v>-3.6563112031107181E-3</v>
      </c>
      <c r="G432" s="23">
        <f t="shared" si="39"/>
        <v>-1.3878403172077114E-2</v>
      </c>
      <c r="H432" s="23"/>
      <c r="I432" s="23"/>
      <c r="K432" s="52">
        <v>40820</v>
      </c>
      <c r="L432" s="50">
        <v>7120758</v>
      </c>
      <c r="M432" s="50">
        <f t="shared" si="40"/>
        <v>-449864</v>
      </c>
      <c r="N432" s="50">
        <f t="shared" si="41"/>
        <v>14210652</v>
      </c>
      <c r="O432" s="53"/>
      <c r="P432" s="53"/>
      <c r="Q432" s="53"/>
      <c r="R432" s="53"/>
      <c r="S432" s="53"/>
      <c r="T432" s="53"/>
      <c r="U432" s="53"/>
      <c r="V432" s="53"/>
      <c r="W432" s="53"/>
      <c r="X432" s="51"/>
    </row>
    <row r="433" spans="1:24">
      <c r="A433" s="45">
        <v>40949</v>
      </c>
      <c r="B433" s="46">
        <v>136000</v>
      </c>
      <c r="C433" s="46">
        <v>32350</v>
      </c>
      <c r="D433" s="32">
        <f t="shared" si="36"/>
        <v>8071.2166172106827</v>
      </c>
      <c r="E433" s="32">
        <f t="shared" si="37"/>
        <v>6602.0408163265311</v>
      </c>
      <c r="F433" s="23">
        <f t="shared" si="38"/>
        <v>-3.6697288889619983E-3</v>
      </c>
      <c r="G433" s="23">
        <f t="shared" si="39"/>
        <v>4.6475683965478964E-3</v>
      </c>
      <c r="H433" s="23"/>
      <c r="I433" s="23"/>
      <c r="K433" s="49">
        <v>40821</v>
      </c>
      <c r="L433" s="50">
        <v>6819607</v>
      </c>
      <c r="M433" s="50">
        <f t="shared" si="40"/>
        <v>-301151</v>
      </c>
      <c r="N433" s="50">
        <f t="shared" si="41"/>
        <v>13909501</v>
      </c>
      <c r="O433" s="50"/>
      <c r="P433" s="50"/>
      <c r="Q433" s="50"/>
      <c r="R433" s="50"/>
      <c r="S433" s="50"/>
      <c r="T433" s="50"/>
      <c r="U433" s="50"/>
      <c r="V433" s="50"/>
      <c r="W433" s="50"/>
      <c r="X433" s="51"/>
    </row>
    <row r="434" spans="1:24">
      <c r="A434" s="47">
        <v>40952</v>
      </c>
      <c r="B434" s="48">
        <v>136500</v>
      </c>
      <c r="C434" s="48">
        <v>32400</v>
      </c>
      <c r="D434" s="32">
        <f t="shared" si="36"/>
        <v>8100.8902077151333</v>
      </c>
      <c r="E434" s="32">
        <f t="shared" si="37"/>
        <v>6612.2448979591845</v>
      </c>
      <c r="F434" s="23">
        <f t="shared" si="38"/>
        <v>3.6697288889619983E-3</v>
      </c>
      <c r="G434" s="23">
        <f t="shared" si="39"/>
        <v>1.5444018513743885E-3</v>
      </c>
      <c r="H434" s="23"/>
      <c r="I434" s="23"/>
      <c r="K434" s="49">
        <v>40822</v>
      </c>
      <c r="L434" s="50">
        <v>6937220</v>
      </c>
      <c r="M434" s="50">
        <f t="shared" si="40"/>
        <v>117613</v>
      </c>
      <c r="N434" s="50">
        <f t="shared" si="41"/>
        <v>14027114</v>
      </c>
      <c r="O434" s="50"/>
      <c r="P434" s="50"/>
      <c r="Q434" s="50"/>
      <c r="R434" s="50"/>
      <c r="S434" s="50"/>
      <c r="T434" s="50"/>
      <c r="U434" s="50"/>
      <c r="V434" s="50"/>
      <c r="W434" s="50"/>
      <c r="X434" s="51"/>
    </row>
    <row r="435" spans="1:24">
      <c r="A435" s="45">
        <v>40953</v>
      </c>
      <c r="B435" s="46">
        <v>137500</v>
      </c>
      <c r="C435" s="46">
        <v>32550</v>
      </c>
      <c r="D435" s="32">
        <f t="shared" si="36"/>
        <v>8160.2373887240356</v>
      </c>
      <c r="E435" s="32">
        <f t="shared" si="37"/>
        <v>6642.8571428571422</v>
      </c>
      <c r="F435" s="23">
        <f t="shared" si="38"/>
        <v>7.2993024816110363E-3</v>
      </c>
      <c r="G435" s="23">
        <f t="shared" si="39"/>
        <v>4.6189458562935215E-3</v>
      </c>
      <c r="H435" s="23"/>
      <c r="I435" s="23"/>
      <c r="K435" s="49">
        <v>40823</v>
      </c>
      <c r="L435" s="50">
        <v>7317998</v>
      </c>
      <c r="M435" s="50">
        <f t="shared" si="40"/>
        <v>380778</v>
      </c>
      <c r="N435" s="50">
        <f t="shared" si="41"/>
        <v>14407892</v>
      </c>
      <c r="O435" s="50"/>
      <c r="P435" s="50"/>
      <c r="Q435" s="50"/>
      <c r="R435" s="50"/>
      <c r="S435" s="50"/>
      <c r="T435" s="50"/>
      <c r="U435" s="50"/>
      <c r="V435" s="50"/>
      <c r="W435" s="50"/>
      <c r="X435" s="51"/>
    </row>
    <row r="436" spans="1:24">
      <c r="A436" s="45">
        <v>40954</v>
      </c>
      <c r="B436" s="46">
        <v>139000</v>
      </c>
      <c r="C436" s="46">
        <v>32500</v>
      </c>
      <c r="D436" s="32">
        <f t="shared" si="36"/>
        <v>8249.2581602373884</v>
      </c>
      <c r="E436" s="32">
        <f t="shared" si="37"/>
        <v>6632.6530612244896</v>
      </c>
      <c r="F436" s="23">
        <f t="shared" si="38"/>
        <v>1.0850016024066989E-2</v>
      </c>
      <c r="G436" s="23">
        <f t="shared" si="39"/>
        <v>-1.5372793188870304E-3</v>
      </c>
      <c r="H436" s="23"/>
      <c r="I436" s="23"/>
      <c r="K436" s="52">
        <v>40826</v>
      </c>
      <c r="L436" s="50">
        <v>7216994</v>
      </c>
      <c r="M436" s="50">
        <f t="shared" si="40"/>
        <v>-101004</v>
      </c>
      <c r="N436" s="50">
        <f t="shared" si="41"/>
        <v>14306888</v>
      </c>
      <c r="O436" s="53"/>
      <c r="P436" s="53"/>
      <c r="Q436" s="53"/>
      <c r="R436" s="53"/>
      <c r="S436" s="53"/>
      <c r="T436" s="53"/>
      <c r="U436" s="53"/>
      <c r="V436" s="53"/>
      <c r="W436" s="53"/>
      <c r="X436" s="51"/>
    </row>
    <row r="437" spans="1:24">
      <c r="A437" s="45">
        <v>40955</v>
      </c>
      <c r="B437" s="46">
        <v>137500</v>
      </c>
      <c r="C437" s="46">
        <v>32250</v>
      </c>
      <c r="D437" s="32">
        <f t="shared" si="36"/>
        <v>8160.2373887240356</v>
      </c>
      <c r="E437" s="32">
        <f t="shared" si="37"/>
        <v>6581.632653061225</v>
      </c>
      <c r="F437" s="23">
        <f t="shared" si="38"/>
        <v>-1.0850016024066989E-2</v>
      </c>
      <c r="G437" s="23">
        <f t="shared" si="39"/>
        <v>-7.7220460939102509E-3</v>
      </c>
      <c r="H437" s="23"/>
      <c r="I437" s="23"/>
      <c r="K437" s="49">
        <v>40827</v>
      </c>
      <c r="L437" s="50">
        <v>7547911</v>
      </c>
      <c r="M437" s="50">
        <f t="shared" si="40"/>
        <v>330917</v>
      </c>
      <c r="N437" s="50">
        <f t="shared" si="41"/>
        <v>14637805</v>
      </c>
      <c r="O437" s="50"/>
      <c r="P437" s="50"/>
      <c r="Q437" s="50"/>
      <c r="R437" s="50"/>
      <c r="S437" s="50"/>
      <c r="T437" s="50"/>
      <c r="U437" s="50"/>
      <c r="V437" s="50"/>
      <c r="W437" s="50"/>
      <c r="X437" s="51"/>
    </row>
    <row r="438" spans="1:24">
      <c r="A438" s="45">
        <v>40956</v>
      </c>
      <c r="B438" s="46">
        <v>139000</v>
      </c>
      <c r="C438" s="46">
        <v>32300</v>
      </c>
      <c r="D438" s="32">
        <f t="shared" si="36"/>
        <v>8249.2581602373884</v>
      </c>
      <c r="E438" s="32">
        <f t="shared" si="37"/>
        <v>6591.8367346938776</v>
      </c>
      <c r="F438" s="23">
        <f t="shared" si="38"/>
        <v>1.0850016024066989E-2</v>
      </c>
      <c r="G438" s="23">
        <f t="shared" si="39"/>
        <v>1.5491869868302643E-3</v>
      </c>
      <c r="H438" s="23"/>
      <c r="I438" s="23"/>
      <c r="K438" s="52">
        <v>40828</v>
      </c>
      <c r="L438" s="50">
        <v>7542181</v>
      </c>
      <c r="M438" s="50">
        <f t="shared" si="40"/>
        <v>-5730</v>
      </c>
      <c r="N438" s="50">
        <f t="shared" si="41"/>
        <v>14632075</v>
      </c>
      <c r="O438" s="53"/>
      <c r="P438" s="53"/>
      <c r="Q438" s="53"/>
      <c r="R438" s="53"/>
      <c r="S438" s="53"/>
      <c r="T438" s="53"/>
      <c r="U438" s="53"/>
      <c r="V438" s="53"/>
      <c r="W438" s="53"/>
      <c r="X438" s="51"/>
    </row>
    <row r="439" spans="1:24">
      <c r="A439" s="47">
        <v>40959</v>
      </c>
      <c r="B439" s="48">
        <v>139000</v>
      </c>
      <c r="C439" s="48">
        <v>32100</v>
      </c>
      <c r="D439" s="32">
        <f t="shared" si="36"/>
        <v>8249.2581602373884</v>
      </c>
      <c r="E439" s="32">
        <f t="shared" si="37"/>
        <v>6551.0204081632646</v>
      </c>
      <c r="F439" s="23">
        <f t="shared" si="38"/>
        <v>0</v>
      </c>
      <c r="G439" s="23">
        <f t="shared" si="39"/>
        <v>-6.2112000926415334E-3</v>
      </c>
      <c r="H439" s="23"/>
      <c r="I439" s="23"/>
      <c r="K439" s="49">
        <v>40829</v>
      </c>
      <c r="L439" s="50">
        <v>7982533</v>
      </c>
      <c r="M439" s="50">
        <f t="shared" si="40"/>
        <v>440352</v>
      </c>
      <c r="N439" s="50">
        <f t="shared" si="41"/>
        <v>15072427</v>
      </c>
      <c r="O439" s="50"/>
      <c r="P439" s="50"/>
      <c r="Q439" s="50"/>
      <c r="R439" s="50"/>
      <c r="S439" s="50"/>
      <c r="T439" s="50"/>
      <c r="U439" s="50"/>
      <c r="V439" s="50"/>
      <c r="W439" s="50"/>
      <c r="X439" s="51"/>
    </row>
    <row r="440" spans="1:24">
      <c r="A440" s="45">
        <v>40960</v>
      </c>
      <c r="B440" s="46">
        <v>138000</v>
      </c>
      <c r="C440" s="46">
        <v>32100</v>
      </c>
      <c r="D440" s="32">
        <f t="shared" si="36"/>
        <v>8189.9109792284862</v>
      </c>
      <c r="E440" s="32">
        <f t="shared" si="37"/>
        <v>6551.0204081632646</v>
      </c>
      <c r="F440" s="23">
        <f t="shared" si="38"/>
        <v>-7.2202479734873037E-3</v>
      </c>
      <c r="G440" s="23">
        <f t="shared" si="39"/>
        <v>0</v>
      </c>
      <c r="H440" s="23"/>
      <c r="I440" s="23"/>
      <c r="K440" s="52">
        <v>40830</v>
      </c>
      <c r="L440" s="50">
        <v>8026119</v>
      </c>
      <c r="M440" s="50">
        <f t="shared" si="40"/>
        <v>43586</v>
      </c>
      <c r="N440" s="50">
        <f t="shared" si="41"/>
        <v>15116013</v>
      </c>
      <c r="O440" s="53"/>
      <c r="P440" s="53"/>
      <c r="Q440" s="53"/>
      <c r="R440" s="53"/>
      <c r="S440" s="53"/>
      <c r="T440" s="53"/>
      <c r="U440" s="53"/>
      <c r="V440" s="53"/>
      <c r="W440" s="53"/>
      <c r="X440" s="51"/>
    </row>
    <row r="441" spans="1:24">
      <c r="A441" s="45">
        <v>40961</v>
      </c>
      <c r="B441" s="46">
        <v>141000</v>
      </c>
      <c r="C441" s="46">
        <v>32550</v>
      </c>
      <c r="D441" s="32">
        <f t="shared" si="36"/>
        <v>8367.9525222551929</v>
      </c>
      <c r="E441" s="32">
        <f t="shared" si="37"/>
        <v>6642.8571428571422</v>
      </c>
      <c r="F441" s="23">
        <f t="shared" si="38"/>
        <v>2.1506205220962471E-2</v>
      </c>
      <c r="G441" s="23">
        <f t="shared" si="39"/>
        <v>1.392133851860855E-2</v>
      </c>
      <c r="H441" s="23"/>
      <c r="I441" s="23"/>
      <c r="K441" s="49">
        <v>40833</v>
      </c>
      <c r="L441" s="50">
        <v>8278790</v>
      </c>
      <c r="M441" s="50">
        <f t="shared" si="40"/>
        <v>252671</v>
      </c>
      <c r="N441" s="50">
        <f t="shared" si="41"/>
        <v>15368684</v>
      </c>
      <c r="O441" s="50"/>
      <c r="P441" s="50"/>
      <c r="Q441" s="50"/>
      <c r="R441" s="50"/>
      <c r="S441" s="50"/>
      <c r="T441" s="50"/>
      <c r="U441" s="50"/>
      <c r="V441" s="50"/>
      <c r="W441" s="50"/>
      <c r="X441" s="51"/>
    </row>
    <row r="442" spans="1:24">
      <c r="A442" s="45">
        <v>40962</v>
      </c>
      <c r="B442" s="46">
        <v>140000</v>
      </c>
      <c r="C442" s="46">
        <v>32750</v>
      </c>
      <c r="D442" s="32">
        <f t="shared" si="36"/>
        <v>8308.6053412462916</v>
      </c>
      <c r="E442" s="32">
        <f t="shared" si="37"/>
        <v>6683.6734693877552</v>
      </c>
      <c r="F442" s="23">
        <f t="shared" si="38"/>
        <v>-7.1174677688627952E-3</v>
      </c>
      <c r="G442" s="23">
        <f t="shared" si="39"/>
        <v>6.1255934266828405E-3</v>
      </c>
      <c r="H442" s="23"/>
      <c r="I442" s="23"/>
      <c r="K442" s="49">
        <v>40834</v>
      </c>
      <c r="L442" s="50">
        <v>8422586</v>
      </c>
      <c r="M442" s="50">
        <f t="shared" si="40"/>
        <v>143796</v>
      </c>
      <c r="N442" s="50">
        <f t="shared" si="41"/>
        <v>15512480</v>
      </c>
      <c r="O442" s="50"/>
      <c r="P442" s="50"/>
      <c r="Q442" s="50"/>
      <c r="R442" s="50"/>
      <c r="S442" s="50"/>
      <c r="T442" s="50"/>
      <c r="U442" s="50"/>
      <c r="V442" s="50"/>
      <c r="W442" s="50"/>
      <c r="X442" s="51"/>
    </row>
    <row r="443" spans="1:24">
      <c r="A443" s="45">
        <v>40963</v>
      </c>
      <c r="B443" s="46">
        <v>140500</v>
      </c>
      <c r="C443" s="46">
        <v>32800</v>
      </c>
      <c r="D443" s="32">
        <f t="shared" si="36"/>
        <v>8338.2789317507413</v>
      </c>
      <c r="E443" s="32">
        <f t="shared" si="37"/>
        <v>6693.8775510204086</v>
      </c>
      <c r="F443" s="23">
        <f t="shared" si="38"/>
        <v>3.5650661644961446E-3</v>
      </c>
      <c r="G443" s="23">
        <f t="shared" si="39"/>
        <v>1.525553308837857E-3</v>
      </c>
      <c r="H443" s="23"/>
      <c r="I443" s="23"/>
      <c r="K443" s="49">
        <v>40835</v>
      </c>
      <c r="L443" s="50">
        <v>8395669</v>
      </c>
      <c r="M443" s="50">
        <f t="shared" si="40"/>
        <v>-26917</v>
      </c>
      <c r="N443" s="50">
        <f t="shared" si="41"/>
        <v>15485563</v>
      </c>
      <c r="O443" s="50"/>
      <c r="P443" s="50"/>
      <c r="Q443" s="50"/>
      <c r="R443" s="50"/>
      <c r="S443" s="50"/>
      <c r="T443" s="50"/>
      <c r="U443" s="50"/>
      <c r="V443" s="50"/>
      <c r="W443" s="50"/>
      <c r="X443" s="51"/>
    </row>
    <row r="444" spans="1:24">
      <c r="A444" s="47">
        <v>40966</v>
      </c>
      <c r="B444" s="48">
        <v>139500</v>
      </c>
      <c r="C444" s="48">
        <v>32500</v>
      </c>
      <c r="D444" s="32">
        <f t="shared" si="36"/>
        <v>8278.93175074184</v>
      </c>
      <c r="E444" s="32">
        <f t="shared" si="37"/>
        <v>6632.6530612244896</v>
      </c>
      <c r="F444" s="23">
        <f t="shared" si="38"/>
        <v>-7.142887512380014E-3</v>
      </c>
      <c r="G444" s="23">
        <f t="shared" si="39"/>
        <v>-9.1884260544077279E-3</v>
      </c>
      <c r="H444" s="23"/>
      <c r="I444" s="23"/>
      <c r="K444" s="49">
        <v>40836</v>
      </c>
      <c r="L444" s="50">
        <v>8283475</v>
      </c>
      <c r="M444" s="50">
        <f t="shared" si="40"/>
        <v>-112194</v>
      </c>
      <c r="N444" s="50">
        <f t="shared" si="41"/>
        <v>15373369</v>
      </c>
      <c r="O444" s="50"/>
      <c r="P444" s="50"/>
      <c r="Q444" s="50"/>
      <c r="R444" s="50"/>
      <c r="S444" s="50"/>
      <c r="T444" s="50"/>
      <c r="U444" s="50"/>
      <c r="V444" s="50"/>
      <c r="W444" s="50"/>
      <c r="X444" s="51"/>
    </row>
    <row r="445" spans="1:24">
      <c r="A445" s="45">
        <v>40967</v>
      </c>
      <c r="B445" s="46">
        <v>143000</v>
      </c>
      <c r="C445" s="46">
        <v>32300</v>
      </c>
      <c r="D445" s="32">
        <f t="shared" si="36"/>
        <v>8486.6468842729973</v>
      </c>
      <c r="E445" s="32">
        <f t="shared" si="37"/>
        <v>6591.8367346938776</v>
      </c>
      <c r="F445" s="23">
        <f t="shared" si="38"/>
        <v>2.4780028998486969E-2</v>
      </c>
      <c r="G445" s="23">
        <f t="shared" si="39"/>
        <v>-6.1728591070799865E-3</v>
      </c>
      <c r="H445" s="23"/>
      <c r="I445" s="23"/>
      <c r="K445" s="52">
        <v>40837</v>
      </c>
      <c r="L445" s="50">
        <v>8025371</v>
      </c>
      <c r="M445" s="50">
        <f t="shared" si="40"/>
        <v>-258104</v>
      </c>
      <c r="N445" s="50">
        <f t="shared" si="41"/>
        <v>15115265</v>
      </c>
      <c r="O445" s="53"/>
      <c r="P445" s="53"/>
      <c r="Q445" s="53"/>
      <c r="R445" s="53"/>
      <c r="S445" s="53"/>
      <c r="T445" s="53"/>
      <c r="U445" s="53"/>
      <c r="V445" s="53"/>
      <c r="W445" s="53"/>
      <c r="X445" s="51"/>
    </row>
    <row r="446" spans="1:24">
      <c r="A446" s="45">
        <v>40968</v>
      </c>
      <c r="B446" s="46">
        <v>145500</v>
      </c>
      <c r="C446" s="46">
        <v>32600</v>
      </c>
      <c r="D446" s="32">
        <f t="shared" si="36"/>
        <v>8635.0148367952515</v>
      </c>
      <c r="E446" s="32">
        <f t="shared" si="37"/>
        <v>6653.0612244897957</v>
      </c>
      <c r="F446" s="23">
        <f t="shared" si="38"/>
        <v>1.7331456351639574E-2</v>
      </c>
      <c r="G446" s="23">
        <f t="shared" si="39"/>
        <v>9.2450581440512991E-3</v>
      </c>
      <c r="H446" s="23"/>
      <c r="I446" s="23"/>
      <c r="K446" s="49">
        <v>40840</v>
      </c>
      <c r="L446" s="50">
        <v>8207108</v>
      </c>
      <c r="M446" s="50">
        <f t="shared" si="40"/>
        <v>181737</v>
      </c>
      <c r="N446" s="50">
        <f t="shared" si="41"/>
        <v>15297002</v>
      </c>
      <c r="O446" s="50"/>
      <c r="P446" s="50"/>
      <c r="Q446" s="50"/>
      <c r="R446" s="50"/>
      <c r="S446" s="50"/>
      <c r="T446" s="50"/>
      <c r="U446" s="50"/>
      <c r="V446" s="50"/>
      <c r="W446" s="50"/>
      <c r="X446" s="51"/>
    </row>
    <row r="447" spans="1:24">
      <c r="A447" s="45">
        <v>40970</v>
      </c>
      <c r="B447" s="46">
        <v>146000</v>
      </c>
      <c r="C447" s="46">
        <v>32800</v>
      </c>
      <c r="D447" s="32">
        <f t="shared" si="36"/>
        <v>8664.6884272997031</v>
      </c>
      <c r="E447" s="32">
        <f t="shared" si="37"/>
        <v>6693.8775510204086</v>
      </c>
      <c r="F447" s="23">
        <f t="shared" si="38"/>
        <v>3.4305350967880344E-3</v>
      </c>
      <c r="G447" s="23">
        <f t="shared" si="39"/>
        <v>6.1162270174364153E-3</v>
      </c>
      <c r="H447" s="23"/>
      <c r="I447" s="23"/>
      <c r="K447" s="49">
        <v>40841</v>
      </c>
      <c r="L447" s="50">
        <v>8561411</v>
      </c>
      <c r="M447" s="50">
        <f t="shared" si="40"/>
        <v>354303</v>
      </c>
      <c r="N447" s="50">
        <f t="shared" si="41"/>
        <v>15651305</v>
      </c>
      <c r="O447" s="50"/>
      <c r="P447" s="50"/>
      <c r="Q447" s="50"/>
      <c r="R447" s="50"/>
      <c r="S447" s="50"/>
      <c r="T447" s="50"/>
      <c r="U447" s="50"/>
      <c r="V447" s="50"/>
      <c r="W447" s="50"/>
      <c r="X447" s="51"/>
    </row>
    <row r="448" spans="1:24">
      <c r="A448" s="45">
        <v>40973</v>
      </c>
      <c r="B448" s="46">
        <v>143000</v>
      </c>
      <c r="C448" s="46">
        <v>32650</v>
      </c>
      <c r="D448" s="32">
        <f t="shared" si="36"/>
        <v>8486.6468842729973</v>
      </c>
      <c r="E448" s="32">
        <f t="shared" si="37"/>
        <v>6663.2653061224491</v>
      </c>
      <c r="F448" s="23">
        <f t="shared" si="38"/>
        <v>-2.0761991448427608E-2</v>
      </c>
      <c r="G448" s="23">
        <f t="shared" si="39"/>
        <v>-4.5836596676593899E-3</v>
      </c>
      <c r="H448" s="23"/>
      <c r="I448" s="23"/>
      <c r="K448" s="49">
        <v>40842</v>
      </c>
      <c r="L448" s="50">
        <v>8458379</v>
      </c>
      <c r="M448" s="50">
        <f t="shared" si="40"/>
        <v>-103032</v>
      </c>
      <c r="N448" s="50">
        <f t="shared" si="41"/>
        <v>15548273</v>
      </c>
      <c r="O448" s="50"/>
      <c r="P448" s="50"/>
      <c r="Q448" s="50"/>
      <c r="R448" s="50"/>
      <c r="S448" s="50"/>
      <c r="T448" s="50"/>
      <c r="U448" s="50"/>
      <c r="V448" s="50"/>
      <c r="W448" s="50"/>
      <c r="X448" s="51"/>
    </row>
    <row r="449" spans="1:24">
      <c r="A449" s="47">
        <v>40974</v>
      </c>
      <c r="B449" s="48">
        <v>141500</v>
      </c>
      <c r="C449" s="48">
        <v>32650</v>
      </c>
      <c r="D449" s="32">
        <f t="shared" si="36"/>
        <v>8397.6261127596445</v>
      </c>
      <c r="E449" s="32">
        <f t="shared" si="37"/>
        <v>6663.2653061224491</v>
      </c>
      <c r="F449" s="23">
        <f t="shared" si="38"/>
        <v>-1.0544913176616433E-2</v>
      </c>
      <c r="G449" s="23">
        <f t="shared" si="39"/>
        <v>0</v>
      </c>
      <c r="H449" s="23"/>
      <c r="I449" s="23"/>
      <c r="K449" s="52">
        <v>40843</v>
      </c>
      <c r="L449" s="50">
        <v>8626983</v>
      </c>
      <c r="M449" s="50">
        <f t="shared" si="40"/>
        <v>168604</v>
      </c>
      <c r="N449" s="50">
        <f t="shared" si="41"/>
        <v>15716877</v>
      </c>
      <c r="O449" s="53"/>
      <c r="P449" s="53"/>
      <c r="Q449" s="53"/>
      <c r="R449" s="53"/>
      <c r="S449" s="53"/>
      <c r="T449" s="53"/>
      <c r="U449" s="53"/>
      <c r="V449" s="53"/>
      <c r="W449" s="53"/>
      <c r="X449" s="51"/>
    </row>
    <row r="450" spans="1:24">
      <c r="A450" s="45">
        <v>40975</v>
      </c>
      <c r="B450" s="46">
        <v>142000</v>
      </c>
      <c r="C450" s="46">
        <v>32300</v>
      </c>
      <c r="D450" s="32">
        <f t="shared" si="36"/>
        <v>8427.2997032640942</v>
      </c>
      <c r="E450" s="32">
        <f t="shared" si="37"/>
        <v>6591.8367346938776</v>
      </c>
      <c r="F450" s="23">
        <f t="shared" si="38"/>
        <v>3.527340517969435E-3</v>
      </c>
      <c r="G450" s="23">
        <f t="shared" si="39"/>
        <v>-1.0777625493828324E-2</v>
      </c>
      <c r="H450" s="23"/>
      <c r="I450" s="23"/>
      <c r="K450" s="54">
        <v>40844</v>
      </c>
      <c r="L450" s="50">
        <v>9080142</v>
      </c>
      <c r="M450" s="50">
        <f t="shared" si="40"/>
        <v>453159</v>
      </c>
      <c r="N450" s="50">
        <f t="shared" si="41"/>
        <v>16170036</v>
      </c>
      <c r="O450" s="55"/>
      <c r="P450" s="55"/>
      <c r="Q450" s="55"/>
      <c r="R450" s="55"/>
      <c r="S450" s="55"/>
      <c r="T450" s="55"/>
      <c r="U450" s="55"/>
      <c r="V450" s="55"/>
      <c r="W450" s="55"/>
      <c r="X450" s="51"/>
    </row>
    <row r="451" spans="1:24">
      <c r="A451" s="45">
        <v>40976</v>
      </c>
      <c r="B451" s="46">
        <v>139000</v>
      </c>
      <c r="C451" s="46">
        <v>32400</v>
      </c>
      <c r="D451" s="32">
        <f t="shared" si="36"/>
        <v>8249.2581602373884</v>
      </c>
      <c r="E451" s="32">
        <f t="shared" si="37"/>
        <v>6612.2448979591845</v>
      </c>
      <c r="F451" s="23">
        <f t="shared" si="38"/>
        <v>-2.1353124470568474E-2</v>
      </c>
      <c r="G451" s="23">
        <f t="shared" si="39"/>
        <v>3.0911925696734954E-3</v>
      </c>
      <c r="H451" s="23"/>
      <c r="I451" s="23"/>
      <c r="K451" s="49">
        <v>40847</v>
      </c>
      <c r="L451" s="50">
        <v>9218554</v>
      </c>
      <c r="M451" s="50">
        <f t="shared" si="40"/>
        <v>138412</v>
      </c>
      <c r="N451" s="50">
        <f t="shared" si="41"/>
        <v>16308448</v>
      </c>
      <c r="O451" s="50"/>
      <c r="P451" s="50"/>
      <c r="Q451" s="50"/>
      <c r="R451" s="50"/>
      <c r="S451" s="50"/>
      <c r="T451" s="50"/>
      <c r="U451" s="50"/>
      <c r="V451" s="50"/>
      <c r="W451" s="50"/>
      <c r="X451" s="51"/>
    </row>
    <row r="452" spans="1:24">
      <c r="A452" s="45">
        <v>40977</v>
      </c>
      <c r="B452" s="46">
        <v>138000</v>
      </c>
      <c r="C452" s="46">
        <v>32250</v>
      </c>
      <c r="D452" s="32">
        <f t="shared" si="36"/>
        <v>8189.9109792284862</v>
      </c>
      <c r="E452" s="32">
        <f t="shared" si="37"/>
        <v>6581.632653061225</v>
      </c>
      <c r="F452" s="23">
        <f t="shared" si="38"/>
        <v>-7.2202479734873037E-3</v>
      </c>
      <c r="G452" s="23">
        <f t="shared" si="39"/>
        <v>-4.6403795565037598E-3</v>
      </c>
      <c r="H452" s="23"/>
      <c r="I452" s="23"/>
      <c r="K452" s="49">
        <v>40848</v>
      </c>
      <c r="L452" s="50">
        <v>9387765</v>
      </c>
      <c r="M452" s="50">
        <f t="shared" si="40"/>
        <v>169211</v>
      </c>
      <c r="N452" s="50">
        <f t="shared" si="41"/>
        <v>16477659</v>
      </c>
      <c r="O452" s="50"/>
      <c r="P452" s="50"/>
      <c r="Q452" s="50"/>
      <c r="R452" s="50"/>
      <c r="S452" s="50"/>
      <c r="T452" s="50"/>
      <c r="U452" s="50"/>
      <c r="V452" s="50"/>
      <c r="W452" s="50"/>
      <c r="X452" s="51"/>
    </row>
    <row r="453" spans="1:24">
      <c r="A453" s="45">
        <v>40980</v>
      </c>
      <c r="B453" s="46">
        <v>141000</v>
      </c>
      <c r="C453" s="46">
        <v>32100</v>
      </c>
      <c r="D453" s="32">
        <f t="shared" si="36"/>
        <v>8367.9525222551929</v>
      </c>
      <c r="E453" s="32">
        <f t="shared" si="37"/>
        <v>6551.0204081632646</v>
      </c>
      <c r="F453" s="23">
        <f t="shared" si="38"/>
        <v>2.1506205220962471E-2</v>
      </c>
      <c r="G453" s="23">
        <f t="shared" si="39"/>
        <v>-4.662013105811269E-3</v>
      </c>
      <c r="H453" s="23"/>
      <c r="I453" s="23"/>
      <c r="K453" s="49">
        <v>40849</v>
      </c>
      <c r="L453" s="50">
        <v>9038448</v>
      </c>
      <c r="M453" s="50">
        <f t="shared" si="40"/>
        <v>-349317</v>
      </c>
      <c r="N453" s="50">
        <f t="shared" si="41"/>
        <v>16128342</v>
      </c>
      <c r="O453" s="50"/>
      <c r="P453" s="50"/>
      <c r="Q453" s="50"/>
      <c r="R453" s="50"/>
      <c r="S453" s="50"/>
      <c r="T453" s="50"/>
      <c r="U453" s="50"/>
      <c r="V453" s="50"/>
      <c r="W453" s="50"/>
      <c r="X453" s="51"/>
    </row>
    <row r="454" spans="1:24">
      <c r="A454" s="47">
        <v>40981</v>
      </c>
      <c r="B454" s="48">
        <v>140000</v>
      </c>
      <c r="C454" s="48">
        <v>32050</v>
      </c>
      <c r="D454" s="32">
        <f t="shared" si="36"/>
        <v>8308.6053412462916</v>
      </c>
      <c r="E454" s="32">
        <f t="shared" si="37"/>
        <v>6540.8163265306121</v>
      </c>
      <c r="F454" s="23">
        <f t="shared" si="38"/>
        <v>-7.1174677688627952E-3</v>
      </c>
      <c r="G454" s="23">
        <f t="shared" si="39"/>
        <v>-1.5588467692904118E-3</v>
      </c>
      <c r="H454" s="23"/>
      <c r="I454" s="23"/>
      <c r="K454" s="52">
        <v>40850</v>
      </c>
      <c r="L454" s="50">
        <v>9005173</v>
      </c>
      <c r="M454" s="50">
        <f t="shared" si="40"/>
        <v>-33275</v>
      </c>
      <c r="N454" s="50">
        <f t="shared" si="41"/>
        <v>16095067</v>
      </c>
      <c r="O454" s="53"/>
      <c r="P454" s="53"/>
      <c r="Q454" s="53"/>
      <c r="R454" s="53"/>
      <c r="S454" s="53"/>
      <c r="T454" s="53"/>
      <c r="U454" s="53"/>
      <c r="V454" s="53"/>
      <c r="W454" s="53"/>
      <c r="X454" s="51"/>
    </row>
    <row r="455" spans="1:24">
      <c r="A455" s="45">
        <v>40982</v>
      </c>
      <c r="B455" s="46">
        <v>139000</v>
      </c>
      <c r="C455" s="46">
        <v>32000</v>
      </c>
      <c r="D455" s="32">
        <f t="shared" si="36"/>
        <v>8249.2581602373884</v>
      </c>
      <c r="E455" s="32">
        <f t="shared" si="37"/>
        <v>6530.6122448979586</v>
      </c>
      <c r="F455" s="23">
        <f t="shared" si="38"/>
        <v>-7.1684894786123721E-3</v>
      </c>
      <c r="G455" s="23">
        <f t="shared" si="39"/>
        <v>-1.5612805669533714E-3</v>
      </c>
      <c r="H455" s="23"/>
      <c r="I455" s="23"/>
      <c r="K455" s="54">
        <v>40851</v>
      </c>
      <c r="L455" s="50">
        <v>9067772</v>
      </c>
      <c r="M455" s="50">
        <f t="shared" si="40"/>
        <v>62599</v>
      </c>
      <c r="N455" s="50">
        <f t="shared" si="41"/>
        <v>16157666</v>
      </c>
      <c r="O455" s="55"/>
      <c r="P455" s="55"/>
      <c r="Q455" s="55"/>
      <c r="R455" s="55"/>
      <c r="S455" s="55"/>
      <c r="T455" s="55"/>
      <c r="U455" s="55"/>
      <c r="V455" s="55"/>
      <c r="W455" s="55"/>
      <c r="X455" s="51"/>
    </row>
    <row r="456" spans="1:24">
      <c r="A456" s="45">
        <v>40983</v>
      </c>
      <c r="B456" s="46">
        <v>139000</v>
      </c>
      <c r="C456" s="46">
        <v>31950</v>
      </c>
      <c r="D456" s="32">
        <f t="shared" si="36"/>
        <v>8249.2581602373884</v>
      </c>
      <c r="E456" s="32">
        <f t="shared" si="37"/>
        <v>6520.4081632653069</v>
      </c>
      <c r="F456" s="23">
        <f t="shared" si="38"/>
        <v>0</v>
      </c>
      <c r="G456" s="23">
        <f t="shared" si="39"/>
        <v>-1.5637219761810428E-3</v>
      </c>
      <c r="H456" s="23"/>
      <c r="I456" s="23"/>
      <c r="K456" s="49">
        <v>40854</v>
      </c>
      <c r="L456" s="50">
        <v>9202591</v>
      </c>
      <c r="M456" s="50">
        <f t="shared" si="40"/>
        <v>134819</v>
      </c>
      <c r="N456" s="50">
        <f t="shared" si="41"/>
        <v>16292485</v>
      </c>
      <c r="O456" s="50"/>
      <c r="P456" s="50"/>
      <c r="Q456" s="50"/>
      <c r="R456" s="50"/>
      <c r="S456" s="50"/>
      <c r="T456" s="50"/>
      <c r="U456" s="50"/>
      <c r="V456" s="50"/>
      <c r="W456" s="50"/>
      <c r="X456" s="51"/>
    </row>
    <row r="457" spans="1:24">
      <c r="A457" s="45">
        <v>40984</v>
      </c>
      <c r="B457" s="46">
        <v>136500</v>
      </c>
      <c r="C457" s="46">
        <v>32250</v>
      </c>
      <c r="D457" s="32">
        <f t="shared" si="36"/>
        <v>8100.8902077151333</v>
      </c>
      <c r="E457" s="32">
        <f t="shared" si="37"/>
        <v>6581.632653061225</v>
      </c>
      <c r="F457" s="23">
        <f t="shared" si="38"/>
        <v>-1.8149318505678025E-2</v>
      </c>
      <c r="G457" s="23">
        <f t="shared" si="39"/>
        <v>9.345862418236095E-3</v>
      </c>
      <c r="H457" s="23"/>
      <c r="I457" s="23"/>
      <c r="K457" s="49">
        <v>40855</v>
      </c>
      <c r="L457" s="50">
        <v>9226677</v>
      </c>
      <c r="M457" s="50">
        <f t="shared" si="40"/>
        <v>24086</v>
      </c>
      <c r="N457" s="50">
        <f t="shared" si="41"/>
        <v>16316571</v>
      </c>
      <c r="O457" s="50"/>
      <c r="P457" s="50"/>
      <c r="Q457" s="50"/>
      <c r="R457" s="50"/>
      <c r="S457" s="50"/>
      <c r="T457" s="50"/>
      <c r="U457" s="50"/>
      <c r="V457" s="50"/>
      <c r="W457" s="50"/>
      <c r="X457" s="51"/>
    </row>
    <row r="458" spans="1:24">
      <c r="A458" s="45">
        <v>40987</v>
      </c>
      <c r="B458" s="46">
        <v>138500</v>
      </c>
      <c r="C458" s="46">
        <v>32500</v>
      </c>
      <c r="D458" s="32">
        <f t="shared" si="36"/>
        <v>8219.5845697329369</v>
      </c>
      <c r="E458" s="32">
        <f t="shared" si="37"/>
        <v>6632.6530612244896</v>
      </c>
      <c r="F458" s="23">
        <f t="shared" si="38"/>
        <v>1.4545711002378781E-2</v>
      </c>
      <c r="G458" s="23">
        <f t="shared" si="39"/>
        <v>7.7220460939102509E-3</v>
      </c>
      <c r="H458" s="23"/>
      <c r="I458" s="23"/>
      <c r="K458" s="49">
        <v>40856</v>
      </c>
      <c r="L458" s="50">
        <v>8958974</v>
      </c>
      <c r="M458" s="50">
        <f t="shared" si="40"/>
        <v>-267703</v>
      </c>
      <c r="N458" s="50">
        <f t="shared" si="41"/>
        <v>16048868</v>
      </c>
      <c r="O458" s="50"/>
      <c r="P458" s="50"/>
      <c r="Q458" s="50"/>
      <c r="R458" s="50"/>
      <c r="S458" s="50"/>
      <c r="T458" s="50"/>
      <c r="U458" s="50"/>
      <c r="V458" s="50"/>
      <c r="W458" s="50"/>
      <c r="X458" s="51"/>
    </row>
    <row r="459" spans="1:24">
      <c r="A459" s="47">
        <v>40988</v>
      </c>
      <c r="B459" s="48">
        <v>138500</v>
      </c>
      <c r="C459" s="48">
        <v>32500</v>
      </c>
      <c r="D459" s="32">
        <f t="shared" si="36"/>
        <v>8219.5845697329369</v>
      </c>
      <c r="E459" s="32">
        <f t="shared" si="37"/>
        <v>6632.6530612244896</v>
      </c>
      <c r="F459" s="23">
        <f t="shared" si="38"/>
        <v>0</v>
      </c>
      <c r="G459" s="23">
        <f t="shared" si="39"/>
        <v>0</v>
      </c>
      <c r="H459" s="23"/>
      <c r="I459" s="23"/>
      <c r="K459" s="49">
        <v>40857</v>
      </c>
      <c r="L459" s="50">
        <v>8455286</v>
      </c>
      <c r="M459" s="50">
        <f t="shared" si="40"/>
        <v>-503688</v>
      </c>
      <c r="N459" s="50">
        <f t="shared" si="41"/>
        <v>15545180</v>
      </c>
      <c r="O459" s="50"/>
      <c r="P459" s="50"/>
      <c r="Q459" s="50"/>
      <c r="R459" s="50"/>
      <c r="S459" s="50"/>
      <c r="T459" s="50"/>
      <c r="U459" s="50"/>
      <c r="V459" s="50"/>
      <c r="W459" s="50"/>
      <c r="X459" s="51"/>
    </row>
    <row r="460" spans="1:24">
      <c r="A460" s="45">
        <v>40989</v>
      </c>
      <c r="B460" s="46">
        <v>141000</v>
      </c>
      <c r="C460" s="46">
        <v>33100</v>
      </c>
      <c r="D460" s="32">
        <f t="shared" si="36"/>
        <v>8367.9525222551929</v>
      </c>
      <c r="E460" s="32">
        <f t="shared" si="37"/>
        <v>6755.1020408163267</v>
      </c>
      <c r="F460" s="23">
        <f t="shared" si="38"/>
        <v>1.7889564750774412E-2</v>
      </c>
      <c r="G460" s="23">
        <f t="shared" si="39"/>
        <v>1.8293193047325573E-2</v>
      </c>
      <c r="H460" s="23"/>
      <c r="I460" s="23"/>
      <c r="K460" s="52">
        <v>40858</v>
      </c>
      <c r="L460" s="50">
        <v>8191895</v>
      </c>
      <c r="M460" s="50">
        <f t="shared" si="40"/>
        <v>-263391</v>
      </c>
      <c r="N460" s="50">
        <f t="shared" si="41"/>
        <v>15281789</v>
      </c>
      <c r="O460" s="53"/>
      <c r="P460" s="53"/>
      <c r="Q460" s="53"/>
      <c r="R460" s="53"/>
      <c r="S460" s="53"/>
      <c r="T460" s="53"/>
      <c r="U460" s="53"/>
      <c r="V460" s="53"/>
      <c r="W460" s="53"/>
      <c r="X460" s="51"/>
    </row>
    <row r="461" spans="1:24">
      <c r="A461" s="45">
        <v>40990</v>
      </c>
      <c r="B461" s="46">
        <v>143000</v>
      </c>
      <c r="C461" s="46">
        <v>32850</v>
      </c>
      <c r="D461" s="32">
        <f t="shared" si="36"/>
        <v>8486.6468842729973</v>
      </c>
      <c r="E461" s="32">
        <f t="shared" si="37"/>
        <v>6704.0816326530621</v>
      </c>
      <c r="F461" s="23">
        <f t="shared" si="38"/>
        <v>1.4084739881740305E-2</v>
      </c>
      <c r="G461" s="23">
        <f t="shared" si="39"/>
        <v>-7.5815374523973134E-3</v>
      </c>
      <c r="H461" s="23"/>
      <c r="I461" s="23"/>
      <c r="K461" s="49">
        <v>40861</v>
      </c>
      <c r="L461" s="50">
        <v>8324929</v>
      </c>
      <c r="M461" s="50">
        <f t="shared" si="40"/>
        <v>133034</v>
      </c>
      <c r="N461" s="50">
        <f t="shared" si="41"/>
        <v>15414823</v>
      </c>
      <c r="O461" s="50"/>
      <c r="P461" s="50"/>
      <c r="Q461" s="50"/>
      <c r="R461" s="50"/>
      <c r="S461" s="50"/>
      <c r="T461" s="50"/>
      <c r="U461" s="50"/>
      <c r="V461" s="50"/>
      <c r="W461" s="50"/>
      <c r="X461" s="51"/>
    </row>
    <row r="462" spans="1:24">
      <c r="A462" s="45">
        <v>40991</v>
      </c>
      <c r="B462" s="46">
        <v>142000</v>
      </c>
      <c r="C462" s="46">
        <v>32400</v>
      </c>
      <c r="D462" s="32">
        <f t="shared" si="36"/>
        <v>8427.2997032640942</v>
      </c>
      <c r="E462" s="32">
        <f t="shared" si="37"/>
        <v>6612.2448979591845</v>
      </c>
      <c r="F462" s="23">
        <f t="shared" si="38"/>
        <v>-7.0175726586469978E-3</v>
      </c>
      <c r="G462" s="23">
        <f t="shared" si="39"/>
        <v>-1.3793322132334751E-2</v>
      </c>
      <c r="H462" s="23"/>
      <c r="I462" s="23"/>
      <c r="K462" s="49">
        <v>40862</v>
      </c>
      <c r="L462" s="50">
        <v>8245264</v>
      </c>
      <c r="M462" s="50">
        <f t="shared" si="40"/>
        <v>-79665</v>
      </c>
      <c r="N462" s="50">
        <f t="shared" si="41"/>
        <v>15335158</v>
      </c>
      <c r="O462" s="50"/>
      <c r="P462" s="50"/>
      <c r="Q462" s="50"/>
      <c r="R462" s="50"/>
      <c r="S462" s="50"/>
      <c r="T462" s="50"/>
      <c r="U462" s="50"/>
      <c r="V462" s="50"/>
      <c r="W462" s="50"/>
      <c r="X462" s="51"/>
    </row>
    <row r="463" spans="1:24">
      <c r="A463" s="45">
        <v>40994</v>
      </c>
      <c r="B463" s="46">
        <v>145500</v>
      </c>
      <c r="C463" s="46">
        <v>32450</v>
      </c>
      <c r="D463" s="32">
        <f t="shared" si="36"/>
        <v>8635.0148367952515</v>
      </c>
      <c r="E463" s="32">
        <f t="shared" si="37"/>
        <v>6622.4489795918362</v>
      </c>
      <c r="F463" s="23">
        <f t="shared" si="38"/>
        <v>2.4349029010286571E-2</v>
      </c>
      <c r="G463" s="23">
        <f t="shared" si="39"/>
        <v>1.5420203518150544E-3</v>
      </c>
      <c r="H463" s="23"/>
      <c r="I463" s="23"/>
      <c r="K463" s="49">
        <v>40863</v>
      </c>
      <c r="L463" s="50">
        <v>8334881</v>
      </c>
      <c r="M463" s="50">
        <f t="shared" si="40"/>
        <v>89617</v>
      </c>
      <c r="N463" s="50">
        <f t="shared" si="41"/>
        <v>15424775</v>
      </c>
      <c r="O463" s="50"/>
      <c r="P463" s="50"/>
      <c r="Q463" s="50"/>
      <c r="R463" s="50"/>
      <c r="S463" s="50"/>
      <c r="T463" s="50"/>
      <c r="U463" s="50"/>
      <c r="V463" s="50"/>
      <c r="W463" s="50"/>
      <c r="X463" s="51"/>
    </row>
    <row r="464" spans="1:24">
      <c r="A464" s="47">
        <v>40995</v>
      </c>
      <c r="B464" s="48">
        <v>142500</v>
      </c>
      <c r="C464" s="48">
        <v>32250</v>
      </c>
      <c r="D464" s="32">
        <f t="shared" ref="D464:D527" si="42">B464/$B$15*10000</f>
        <v>8456.9732937685458</v>
      </c>
      <c r="E464" s="32">
        <f t="shared" ref="E464:E527" si="43">C464/$C$15*10000</f>
        <v>6581.632653061225</v>
      </c>
      <c r="F464" s="23">
        <f t="shared" si="38"/>
        <v>-2.0834086902842941E-2</v>
      </c>
      <c r="G464" s="23">
        <f t="shared" si="39"/>
        <v>-6.1823999083188141E-3</v>
      </c>
      <c r="H464" s="23"/>
      <c r="I464" s="23"/>
      <c r="K464" s="49">
        <v>40864</v>
      </c>
      <c r="L464" s="50">
        <v>7994754</v>
      </c>
      <c r="M464" s="50">
        <f t="shared" si="40"/>
        <v>-340127</v>
      </c>
      <c r="N464" s="50">
        <f t="shared" si="41"/>
        <v>15084648</v>
      </c>
      <c r="O464" s="50"/>
      <c r="P464" s="50"/>
      <c r="Q464" s="50"/>
      <c r="R464" s="50"/>
      <c r="S464" s="50"/>
      <c r="T464" s="50"/>
      <c r="U464" s="50"/>
      <c r="V464" s="50"/>
      <c r="W464" s="50"/>
      <c r="X464" s="51"/>
    </row>
    <row r="465" spans="1:24">
      <c r="A465" s="45">
        <v>40996</v>
      </c>
      <c r="B465" s="46">
        <v>141500</v>
      </c>
      <c r="C465" s="46">
        <v>32250</v>
      </c>
      <c r="D465" s="32">
        <f t="shared" si="42"/>
        <v>8397.6261127596445</v>
      </c>
      <c r="E465" s="32">
        <f t="shared" si="43"/>
        <v>6581.632653061225</v>
      </c>
      <c r="F465" s="23">
        <f t="shared" ref="F465:F528" si="44">LN(D465)-LN(D464)</f>
        <v>-7.0422826254130655E-3</v>
      </c>
      <c r="G465" s="23">
        <f t="shared" ref="G465:G528" si="45">LN(E465)-LN(E464)</f>
        <v>0</v>
      </c>
      <c r="H465" s="23"/>
      <c r="I465" s="23"/>
      <c r="K465" s="52">
        <v>40865</v>
      </c>
      <c r="L465" s="50">
        <v>7595107</v>
      </c>
      <c r="M465" s="50">
        <f t="shared" si="40"/>
        <v>-399647</v>
      </c>
      <c r="N465" s="50">
        <f t="shared" si="41"/>
        <v>14685001</v>
      </c>
      <c r="O465" s="53"/>
      <c r="P465" s="53"/>
      <c r="Q465" s="53"/>
      <c r="R465" s="53"/>
      <c r="S465" s="53"/>
      <c r="T465" s="53"/>
      <c r="U465" s="53"/>
      <c r="V465" s="53"/>
      <c r="W465" s="53"/>
      <c r="X465" s="51"/>
    </row>
    <row r="466" spans="1:24">
      <c r="A466" s="45">
        <v>40997</v>
      </c>
      <c r="B466" s="46">
        <v>142500</v>
      </c>
      <c r="C466" s="46">
        <v>31700</v>
      </c>
      <c r="D466" s="32">
        <f t="shared" si="42"/>
        <v>8456.9732937685458</v>
      </c>
      <c r="E466" s="32">
        <f t="shared" si="43"/>
        <v>6469.3877551020405</v>
      </c>
      <c r="F466" s="23">
        <f t="shared" si="44"/>
        <v>7.0422826254130655E-3</v>
      </c>
      <c r="G466" s="23">
        <f t="shared" si="45"/>
        <v>-1.7201362358546746E-2</v>
      </c>
      <c r="H466" s="23"/>
      <c r="I466" s="23"/>
      <c r="K466" s="49">
        <v>40868</v>
      </c>
      <c r="L466" s="50">
        <v>7306685</v>
      </c>
      <c r="M466" s="50">
        <f t="shared" si="40"/>
        <v>-288422</v>
      </c>
      <c r="N466" s="50">
        <f t="shared" si="41"/>
        <v>14396579</v>
      </c>
      <c r="O466" s="50"/>
      <c r="P466" s="50"/>
      <c r="Q466" s="50"/>
      <c r="R466" s="50"/>
      <c r="S466" s="50"/>
      <c r="T466" s="50"/>
      <c r="U466" s="50"/>
      <c r="V466" s="50"/>
      <c r="W466" s="50"/>
      <c r="X466" s="51"/>
    </row>
    <row r="467" spans="1:24">
      <c r="A467" s="45">
        <v>40998</v>
      </c>
      <c r="B467" s="46">
        <v>139500</v>
      </c>
      <c r="C467" s="46">
        <v>31450</v>
      </c>
      <c r="D467" s="32">
        <f t="shared" si="42"/>
        <v>8278.93175074184</v>
      </c>
      <c r="E467" s="32">
        <f t="shared" si="43"/>
        <v>6418.3673469387759</v>
      </c>
      <c r="F467" s="23">
        <f t="shared" si="44"/>
        <v>-2.1277398447283602E-2</v>
      </c>
      <c r="G467" s="23">
        <f t="shared" si="45"/>
        <v>-7.9176977367847456E-3</v>
      </c>
      <c r="H467" s="23"/>
      <c r="I467" s="23"/>
      <c r="K467" s="49">
        <v>40869</v>
      </c>
      <c r="L467" s="50">
        <v>6980390</v>
      </c>
      <c r="M467" s="50">
        <f t="shared" si="40"/>
        <v>-326295</v>
      </c>
      <c r="N467" s="50">
        <f t="shared" si="41"/>
        <v>14070284</v>
      </c>
      <c r="O467" s="50"/>
      <c r="P467" s="50"/>
      <c r="Q467" s="50"/>
      <c r="R467" s="50"/>
      <c r="S467" s="50"/>
      <c r="T467" s="50"/>
      <c r="U467" s="50"/>
      <c r="V467" s="50"/>
      <c r="W467" s="50"/>
      <c r="X467" s="51"/>
    </row>
    <row r="468" spans="1:24">
      <c r="A468" s="45">
        <v>41001</v>
      </c>
      <c r="B468" s="46">
        <v>140500</v>
      </c>
      <c r="C468" s="46">
        <v>31600</v>
      </c>
      <c r="D468" s="32">
        <f t="shared" si="42"/>
        <v>8338.2789317507413</v>
      </c>
      <c r="E468" s="32">
        <f t="shared" si="43"/>
        <v>6448.9795918367345</v>
      </c>
      <c r="F468" s="23">
        <f t="shared" si="44"/>
        <v>7.142887512380014E-3</v>
      </c>
      <c r="G468" s="23">
        <f t="shared" si="45"/>
        <v>4.7581374464176207E-3</v>
      </c>
      <c r="H468" s="23"/>
      <c r="I468" s="23"/>
      <c r="K468" s="49">
        <v>40870</v>
      </c>
      <c r="L468" s="50">
        <v>6559413</v>
      </c>
      <c r="M468" s="50">
        <f t="shared" si="40"/>
        <v>-420977</v>
      </c>
      <c r="N468" s="50">
        <f t="shared" si="41"/>
        <v>13649307</v>
      </c>
      <c r="O468" s="50"/>
      <c r="P468" s="50"/>
      <c r="Q468" s="50"/>
      <c r="R468" s="50"/>
      <c r="S468" s="50"/>
      <c r="T468" s="50"/>
      <c r="U468" s="50"/>
      <c r="V468" s="50"/>
      <c r="W468" s="50"/>
      <c r="X468" s="51"/>
    </row>
    <row r="469" spans="1:24">
      <c r="A469" s="47">
        <v>41002</v>
      </c>
      <c r="B469" s="48">
        <v>142500</v>
      </c>
      <c r="C469" s="48">
        <v>31250</v>
      </c>
      <c r="D469" s="32">
        <f t="shared" si="42"/>
        <v>8456.9732937685458</v>
      </c>
      <c r="E469" s="32">
        <f t="shared" si="43"/>
        <v>6377.5510204081629</v>
      </c>
      <c r="F469" s="23">
        <f t="shared" si="44"/>
        <v>1.4134510934903588E-2</v>
      </c>
      <c r="G469" s="23">
        <f t="shared" si="45"/>
        <v>-1.1137744410456563E-2</v>
      </c>
      <c r="H469" s="23"/>
      <c r="I469" s="23"/>
      <c r="K469" s="49">
        <v>40871</v>
      </c>
      <c r="L469" s="50">
        <v>6287224</v>
      </c>
      <c r="M469" s="50">
        <f t="shared" si="40"/>
        <v>-272189</v>
      </c>
      <c r="N469" s="50">
        <f t="shared" si="41"/>
        <v>13377118</v>
      </c>
      <c r="O469" s="50"/>
      <c r="P469" s="50"/>
      <c r="Q469" s="50"/>
      <c r="R469" s="50"/>
      <c r="S469" s="50"/>
      <c r="T469" s="50"/>
      <c r="U469" s="50"/>
      <c r="V469" s="50"/>
      <c r="W469" s="50"/>
      <c r="X469" s="51"/>
    </row>
    <row r="470" spans="1:24">
      <c r="A470" s="45">
        <v>41003</v>
      </c>
      <c r="B470" s="46">
        <v>138000</v>
      </c>
      <c r="C470" s="46">
        <v>30700</v>
      </c>
      <c r="D470" s="32">
        <f t="shared" si="42"/>
        <v>8189.9109792284862</v>
      </c>
      <c r="E470" s="32">
        <f t="shared" si="43"/>
        <v>6265.3061224489793</v>
      </c>
      <c r="F470" s="23">
        <f t="shared" si="44"/>
        <v>-3.2088314551499408E-2</v>
      </c>
      <c r="G470" s="23">
        <f t="shared" si="45"/>
        <v>-1.7756721589259783E-2</v>
      </c>
      <c r="H470" s="23"/>
      <c r="I470" s="23"/>
      <c r="K470" s="52">
        <v>40872</v>
      </c>
      <c r="L470" s="50">
        <v>5932869</v>
      </c>
      <c r="M470" s="50">
        <f t="shared" si="40"/>
        <v>-354355</v>
      </c>
      <c r="N470" s="50">
        <f t="shared" si="41"/>
        <v>13022763</v>
      </c>
      <c r="O470" s="53"/>
      <c r="P470" s="53"/>
      <c r="Q470" s="53"/>
      <c r="R470" s="53"/>
      <c r="S470" s="53"/>
      <c r="T470" s="53"/>
      <c r="U470" s="53"/>
      <c r="V470" s="53"/>
      <c r="W470" s="53"/>
      <c r="X470" s="51"/>
    </row>
    <row r="471" spans="1:24">
      <c r="A471" s="45">
        <v>41004</v>
      </c>
      <c r="B471" s="46">
        <v>138500</v>
      </c>
      <c r="C471" s="46">
        <v>30650</v>
      </c>
      <c r="D471" s="32">
        <f t="shared" si="42"/>
        <v>8219.5845697329369</v>
      </c>
      <c r="E471" s="32">
        <f t="shared" si="43"/>
        <v>6255.1020408163258</v>
      </c>
      <c r="F471" s="23">
        <f t="shared" si="44"/>
        <v>3.6166404701880595E-3</v>
      </c>
      <c r="G471" s="23">
        <f t="shared" si="45"/>
        <v>-1.6299922109297427E-3</v>
      </c>
      <c r="H471" s="23"/>
      <c r="I471" s="23"/>
      <c r="K471" s="49">
        <v>40875</v>
      </c>
      <c r="L471" s="50">
        <v>5734771</v>
      </c>
      <c r="M471" s="50">
        <f t="shared" si="40"/>
        <v>-198098</v>
      </c>
      <c r="N471" s="50">
        <f t="shared" si="41"/>
        <v>12824665</v>
      </c>
      <c r="O471" s="50"/>
      <c r="P471" s="50"/>
      <c r="Q471" s="50"/>
      <c r="R471" s="50"/>
      <c r="S471" s="50"/>
      <c r="T471" s="50"/>
      <c r="U471" s="50"/>
      <c r="V471" s="50"/>
      <c r="W471" s="50"/>
      <c r="X471" s="51"/>
    </row>
    <row r="472" spans="1:24">
      <c r="A472" s="45">
        <v>41005</v>
      </c>
      <c r="B472" s="46">
        <v>139500</v>
      </c>
      <c r="C472" s="46">
        <v>30600</v>
      </c>
      <c r="D472" s="32">
        <f t="shared" si="42"/>
        <v>8278.93175074184</v>
      </c>
      <c r="E472" s="32">
        <f t="shared" si="43"/>
        <v>6244.8979591836742</v>
      </c>
      <c r="F472" s="23">
        <f t="shared" si="44"/>
        <v>7.1942756340277469E-3</v>
      </c>
      <c r="G472" s="23">
        <f t="shared" si="45"/>
        <v>-1.6326534238864099E-3</v>
      </c>
      <c r="H472" s="23"/>
      <c r="I472" s="23"/>
      <c r="K472" s="49">
        <v>40876</v>
      </c>
      <c r="L472" s="50">
        <v>6149604</v>
      </c>
      <c r="M472" s="50">
        <f t="shared" si="40"/>
        <v>414833</v>
      </c>
      <c r="N472" s="50">
        <f t="shared" si="41"/>
        <v>13239498</v>
      </c>
      <c r="O472" s="50"/>
      <c r="P472" s="50"/>
      <c r="Q472" s="50"/>
      <c r="R472" s="50"/>
      <c r="S472" s="50"/>
      <c r="T472" s="50"/>
      <c r="U472" s="50"/>
      <c r="V472" s="50"/>
      <c r="W472" s="50"/>
      <c r="X472" s="51"/>
    </row>
    <row r="473" spans="1:24">
      <c r="A473" s="45">
        <v>41008</v>
      </c>
      <c r="B473" s="46">
        <v>140000</v>
      </c>
      <c r="C473" s="46">
        <v>30550</v>
      </c>
      <c r="D473" s="32">
        <f t="shared" si="42"/>
        <v>8308.6053412462916</v>
      </c>
      <c r="E473" s="32">
        <f t="shared" si="43"/>
        <v>6234.6938775510207</v>
      </c>
      <c r="F473" s="23">
        <f t="shared" si="44"/>
        <v>3.5778213478838694E-3</v>
      </c>
      <c r="G473" s="23">
        <f t="shared" si="45"/>
        <v>-1.6353233407304657E-3</v>
      </c>
      <c r="H473" s="23"/>
      <c r="I473" s="23"/>
      <c r="K473" s="49">
        <v>40877</v>
      </c>
      <c r="L473" s="50">
        <v>6538338</v>
      </c>
      <c r="M473" s="50">
        <f t="shared" si="40"/>
        <v>388734</v>
      </c>
      <c r="N473" s="50">
        <f t="shared" si="41"/>
        <v>13628232</v>
      </c>
      <c r="O473" s="50"/>
      <c r="P473" s="50"/>
      <c r="Q473" s="50"/>
      <c r="R473" s="50"/>
      <c r="S473" s="50"/>
      <c r="T473" s="50"/>
      <c r="U473" s="50"/>
      <c r="V473" s="50"/>
      <c r="W473" s="50"/>
      <c r="X473" s="51"/>
    </row>
    <row r="474" spans="1:24">
      <c r="A474" s="47">
        <v>41009</v>
      </c>
      <c r="B474" s="48">
        <v>140000</v>
      </c>
      <c r="C474" s="48">
        <v>30950</v>
      </c>
      <c r="D474" s="32">
        <f t="shared" si="42"/>
        <v>8308.6053412462916</v>
      </c>
      <c r="E474" s="32">
        <f t="shared" si="43"/>
        <v>6316.3265306122448</v>
      </c>
      <c r="F474" s="23">
        <f t="shared" si="44"/>
        <v>0</v>
      </c>
      <c r="G474" s="23">
        <f t="shared" si="45"/>
        <v>1.3008313513001468E-2</v>
      </c>
      <c r="H474" s="23"/>
      <c r="I474" s="23"/>
      <c r="K474" s="49">
        <v>40878</v>
      </c>
      <c r="L474" s="50">
        <v>7166197</v>
      </c>
      <c r="M474" s="50">
        <f t="shared" si="40"/>
        <v>627859</v>
      </c>
      <c r="N474" s="50">
        <f t="shared" si="41"/>
        <v>14256091</v>
      </c>
      <c r="O474" s="50"/>
      <c r="P474" s="50"/>
      <c r="Q474" s="50"/>
      <c r="R474" s="50"/>
      <c r="S474" s="50"/>
      <c r="T474" s="50"/>
      <c r="U474" s="50"/>
      <c r="V474" s="50"/>
      <c r="W474" s="50"/>
      <c r="X474" s="51"/>
    </row>
    <row r="475" spans="1:24">
      <c r="A475" s="45">
        <v>41011</v>
      </c>
      <c r="B475" s="46">
        <v>140000</v>
      </c>
      <c r="C475" s="46">
        <v>30900</v>
      </c>
      <c r="D475" s="32">
        <f t="shared" si="42"/>
        <v>8308.6053412462916</v>
      </c>
      <c r="E475" s="32">
        <f t="shared" si="43"/>
        <v>6306.1224489795923</v>
      </c>
      <c r="F475" s="23">
        <f t="shared" si="44"/>
        <v>0</v>
      </c>
      <c r="G475" s="23">
        <f t="shared" si="45"/>
        <v>-1.616815226904933E-3</v>
      </c>
      <c r="H475" s="23"/>
      <c r="I475" s="23"/>
      <c r="K475" s="52">
        <v>40879</v>
      </c>
      <c r="L475" s="50">
        <v>7265666</v>
      </c>
      <c r="M475" s="50">
        <f t="shared" si="40"/>
        <v>99469</v>
      </c>
      <c r="N475" s="50">
        <f t="shared" si="41"/>
        <v>14355560</v>
      </c>
      <c r="O475" s="53"/>
      <c r="P475" s="53"/>
      <c r="Q475" s="53"/>
      <c r="R475" s="53"/>
      <c r="S475" s="53"/>
      <c r="T475" s="53"/>
      <c r="U475" s="53"/>
      <c r="V475" s="53"/>
      <c r="W475" s="53"/>
      <c r="X475" s="51"/>
    </row>
    <row r="476" spans="1:24">
      <c r="A476" s="45">
        <v>41012</v>
      </c>
      <c r="B476" s="46">
        <v>140500</v>
      </c>
      <c r="C476" s="46">
        <v>30850</v>
      </c>
      <c r="D476" s="32">
        <f t="shared" si="42"/>
        <v>8338.2789317507413</v>
      </c>
      <c r="E476" s="32">
        <f t="shared" si="43"/>
        <v>6295.9183673469388</v>
      </c>
      <c r="F476" s="23">
        <f t="shared" si="44"/>
        <v>3.5650661644961446E-3</v>
      </c>
      <c r="G476" s="23">
        <f t="shared" si="45"/>
        <v>-1.6194335523032066E-3</v>
      </c>
      <c r="H476" s="23"/>
      <c r="I476" s="23"/>
      <c r="K476" s="49">
        <v>40882</v>
      </c>
      <c r="L476" s="50">
        <v>7192875</v>
      </c>
      <c r="M476" s="50">
        <f t="shared" ref="M476:M539" si="46">L476-L475</f>
        <v>-72791</v>
      </c>
      <c r="N476" s="50">
        <f t="shared" ref="N476:N539" si="47">N475+M476</f>
        <v>14282769</v>
      </c>
      <c r="O476" s="50"/>
      <c r="P476" s="50"/>
      <c r="Q476" s="50"/>
      <c r="R476" s="50"/>
      <c r="S476" s="50"/>
      <c r="T476" s="50"/>
      <c r="U476" s="50"/>
      <c r="V476" s="50"/>
      <c r="W476" s="50"/>
      <c r="X476" s="51"/>
    </row>
    <row r="477" spans="1:24">
      <c r="A477" s="45">
        <v>41015</v>
      </c>
      <c r="B477" s="46">
        <v>139000</v>
      </c>
      <c r="C477" s="46">
        <v>30600</v>
      </c>
      <c r="D477" s="32">
        <f t="shared" si="42"/>
        <v>8249.2581602373884</v>
      </c>
      <c r="E477" s="32">
        <f t="shared" si="43"/>
        <v>6244.8979591836742</v>
      </c>
      <c r="F477" s="23">
        <f t="shared" si="44"/>
        <v>-1.0733555643108517E-2</v>
      </c>
      <c r="G477" s="23">
        <f t="shared" si="45"/>
        <v>-8.1367413930628629E-3</v>
      </c>
      <c r="H477" s="23"/>
      <c r="I477" s="23"/>
      <c r="K477" s="49">
        <v>40883</v>
      </c>
      <c r="L477" s="50">
        <v>7032709</v>
      </c>
      <c r="M477" s="50">
        <f t="shared" si="46"/>
        <v>-160166</v>
      </c>
      <c r="N477" s="50">
        <f t="shared" si="47"/>
        <v>14122603</v>
      </c>
      <c r="O477" s="50"/>
      <c r="P477" s="50"/>
      <c r="Q477" s="50"/>
      <c r="R477" s="50"/>
      <c r="S477" s="50"/>
      <c r="T477" s="50"/>
      <c r="U477" s="50"/>
      <c r="V477" s="50"/>
      <c r="W477" s="50"/>
      <c r="X477" s="51"/>
    </row>
    <row r="478" spans="1:24">
      <c r="A478" s="45">
        <v>41016</v>
      </c>
      <c r="B478" s="46">
        <v>137000</v>
      </c>
      <c r="C478" s="46">
        <v>30350</v>
      </c>
      <c r="D478" s="32">
        <f t="shared" si="42"/>
        <v>8130.563798219584</v>
      </c>
      <c r="E478" s="32">
        <f t="shared" si="43"/>
        <v>6193.8775510204077</v>
      </c>
      <c r="F478" s="23">
        <f t="shared" si="44"/>
        <v>-1.4493007302567307E-2</v>
      </c>
      <c r="G478" s="23">
        <f t="shared" si="45"/>
        <v>-8.2034914528268388E-3</v>
      </c>
      <c r="H478" s="23"/>
      <c r="I478" s="23"/>
      <c r="K478" s="49">
        <v>40884</v>
      </c>
      <c r="L478" s="50">
        <v>7004119</v>
      </c>
      <c r="M478" s="50">
        <f t="shared" si="46"/>
        <v>-28590</v>
      </c>
      <c r="N478" s="50">
        <f t="shared" si="47"/>
        <v>14094013</v>
      </c>
      <c r="O478" s="50"/>
      <c r="P478" s="50"/>
      <c r="Q478" s="50"/>
      <c r="R478" s="50"/>
      <c r="S478" s="50"/>
      <c r="T478" s="50"/>
      <c r="U478" s="50"/>
      <c r="V478" s="50"/>
      <c r="W478" s="50"/>
      <c r="X478" s="51"/>
    </row>
    <row r="479" spans="1:24">
      <c r="A479" s="47">
        <v>41017</v>
      </c>
      <c r="B479" s="48">
        <v>137000</v>
      </c>
      <c r="C479" s="48">
        <v>30300</v>
      </c>
      <c r="D479" s="32">
        <f t="shared" si="42"/>
        <v>8130.563798219584</v>
      </c>
      <c r="E479" s="32">
        <f t="shared" si="43"/>
        <v>6183.6734693877552</v>
      </c>
      <c r="F479" s="23">
        <f t="shared" si="44"/>
        <v>0</v>
      </c>
      <c r="G479" s="23">
        <f t="shared" si="45"/>
        <v>-1.6488049901841606E-3</v>
      </c>
      <c r="H479" s="23"/>
      <c r="I479" s="23"/>
      <c r="K479" s="49">
        <v>40885</v>
      </c>
      <c r="L479" s="50">
        <v>7206919</v>
      </c>
      <c r="M479" s="50">
        <f t="shared" si="46"/>
        <v>202800</v>
      </c>
      <c r="N479" s="50">
        <f t="shared" si="47"/>
        <v>14296813</v>
      </c>
      <c r="O479" s="50"/>
      <c r="P479" s="50"/>
      <c r="Q479" s="50"/>
      <c r="R479" s="50"/>
      <c r="S479" s="50"/>
      <c r="T479" s="50"/>
      <c r="U479" s="50"/>
      <c r="V479" s="50"/>
      <c r="W479" s="50"/>
      <c r="X479" s="51"/>
    </row>
    <row r="480" spans="1:24">
      <c r="A480" s="45">
        <v>41018</v>
      </c>
      <c r="B480" s="46">
        <v>136000</v>
      </c>
      <c r="C480" s="46">
        <v>29800</v>
      </c>
      <c r="D480" s="32">
        <f t="shared" si="42"/>
        <v>8071.2166172106827</v>
      </c>
      <c r="E480" s="32">
        <f t="shared" si="43"/>
        <v>6081.6326530612241</v>
      </c>
      <c r="F480" s="23">
        <f t="shared" si="44"/>
        <v>-7.3260400920727164E-3</v>
      </c>
      <c r="G480" s="23">
        <f t="shared" si="45"/>
        <v>-1.6639319003964204E-2</v>
      </c>
      <c r="H480" s="23"/>
      <c r="I480" s="23"/>
      <c r="K480" s="52">
        <v>40886</v>
      </c>
      <c r="L480" s="50">
        <v>6786735</v>
      </c>
      <c r="M480" s="50">
        <f t="shared" si="46"/>
        <v>-420184</v>
      </c>
      <c r="N480" s="50">
        <f t="shared" si="47"/>
        <v>13876629</v>
      </c>
      <c r="O480" s="53"/>
      <c r="P480" s="53"/>
      <c r="Q480" s="53"/>
      <c r="R480" s="53"/>
      <c r="S480" s="53"/>
      <c r="T480" s="53"/>
      <c r="U480" s="53"/>
      <c r="V480" s="53"/>
      <c r="W480" s="53"/>
      <c r="X480" s="51"/>
    </row>
    <row r="481" spans="1:24">
      <c r="A481" s="45">
        <v>41019</v>
      </c>
      <c r="B481" s="46">
        <v>135000</v>
      </c>
      <c r="C481" s="46">
        <v>29800</v>
      </c>
      <c r="D481" s="32">
        <f t="shared" si="42"/>
        <v>8011.8694362017804</v>
      </c>
      <c r="E481" s="32">
        <f t="shared" si="43"/>
        <v>6081.6326530612241</v>
      </c>
      <c r="F481" s="23">
        <f t="shared" si="44"/>
        <v>-7.3801072976227289E-3</v>
      </c>
      <c r="G481" s="23">
        <f t="shared" si="45"/>
        <v>0</v>
      </c>
      <c r="H481" s="23"/>
      <c r="I481" s="23"/>
      <c r="K481" s="49">
        <v>40889</v>
      </c>
      <c r="L481" s="50">
        <v>6789298</v>
      </c>
      <c r="M481" s="50">
        <f t="shared" si="46"/>
        <v>2563</v>
      </c>
      <c r="N481" s="50">
        <f t="shared" si="47"/>
        <v>13879192</v>
      </c>
      <c r="O481" s="50"/>
      <c r="P481" s="50"/>
      <c r="Q481" s="50"/>
      <c r="R481" s="50"/>
      <c r="S481" s="50"/>
      <c r="T481" s="50"/>
      <c r="U481" s="50"/>
      <c r="V481" s="50"/>
      <c r="W481" s="50"/>
      <c r="X481" s="51"/>
    </row>
    <row r="482" spans="1:24">
      <c r="A482" s="45">
        <v>41022</v>
      </c>
      <c r="B482" s="46">
        <v>136000</v>
      </c>
      <c r="C482" s="46">
        <v>29850</v>
      </c>
      <c r="D482" s="32">
        <f t="shared" si="42"/>
        <v>8071.2166172106827</v>
      </c>
      <c r="E482" s="32">
        <f t="shared" si="43"/>
        <v>6091.8367346938776</v>
      </c>
      <c r="F482" s="23">
        <f t="shared" si="44"/>
        <v>7.3801072976227289E-3</v>
      </c>
      <c r="G482" s="23">
        <f t="shared" si="45"/>
        <v>1.6764463272522789E-3</v>
      </c>
      <c r="H482" s="23"/>
      <c r="I482" s="23"/>
      <c r="K482" s="49">
        <v>40890</v>
      </c>
      <c r="L482" s="50">
        <v>6585163</v>
      </c>
      <c r="M482" s="50">
        <f t="shared" si="46"/>
        <v>-204135</v>
      </c>
      <c r="N482" s="50">
        <f t="shared" si="47"/>
        <v>13675057</v>
      </c>
      <c r="O482" s="50"/>
      <c r="P482" s="50"/>
      <c r="Q482" s="50"/>
      <c r="R482" s="50"/>
      <c r="S482" s="50"/>
      <c r="T482" s="50"/>
      <c r="U482" s="50"/>
      <c r="V482" s="50"/>
      <c r="W482" s="50"/>
      <c r="X482" s="51"/>
    </row>
    <row r="483" spans="1:24">
      <c r="A483" s="45">
        <v>41023</v>
      </c>
      <c r="B483" s="46">
        <v>136500</v>
      </c>
      <c r="C483" s="46">
        <v>29800</v>
      </c>
      <c r="D483" s="32">
        <f t="shared" si="42"/>
        <v>8100.8902077151333</v>
      </c>
      <c r="E483" s="32">
        <f t="shared" si="43"/>
        <v>6081.6326530612241</v>
      </c>
      <c r="F483" s="23">
        <f t="shared" si="44"/>
        <v>3.6697288889619983E-3</v>
      </c>
      <c r="G483" s="23">
        <f t="shared" si="45"/>
        <v>-1.6764463272522789E-3</v>
      </c>
      <c r="H483" s="23"/>
      <c r="I483" s="23"/>
      <c r="K483" s="49">
        <v>40891</v>
      </c>
      <c r="L483" s="50">
        <v>6238733</v>
      </c>
      <c r="M483" s="50">
        <f t="shared" si="46"/>
        <v>-346430</v>
      </c>
      <c r="N483" s="50">
        <f t="shared" si="47"/>
        <v>13328627</v>
      </c>
      <c r="O483" s="50"/>
      <c r="P483" s="50"/>
      <c r="Q483" s="50"/>
      <c r="R483" s="50"/>
      <c r="S483" s="50"/>
      <c r="T483" s="50"/>
      <c r="U483" s="50"/>
      <c r="V483" s="50"/>
      <c r="W483" s="50"/>
      <c r="X483" s="51"/>
    </row>
    <row r="484" spans="1:24">
      <c r="A484" s="47">
        <v>41024</v>
      </c>
      <c r="B484" s="48">
        <v>137500</v>
      </c>
      <c r="C484" s="48">
        <v>29800</v>
      </c>
      <c r="D484" s="32">
        <f t="shared" si="42"/>
        <v>8160.2373887240356</v>
      </c>
      <c r="E484" s="32">
        <f t="shared" si="43"/>
        <v>6081.6326530612241</v>
      </c>
      <c r="F484" s="23">
        <f t="shared" si="44"/>
        <v>7.2993024816110363E-3</v>
      </c>
      <c r="G484" s="23">
        <f t="shared" si="45"/>
        <v>0</v>
      </c>
      <c r="H484" s="23"/>
      <c r="I484" s="23"/>
      <c r="K484" s="49">
        <v>40892</v>
      </c>
      <c r="L484" s="50">
        <v>5952823</v>
      </c>
      <c r="M484" s="50">
        <f t="shared" si="46"/>
        <v>-285910</v>
      </c>
      <c r="N484" s="50">
        <f t="shared" si="47"/>
        <v>13042717</v>
      </c>
      <c r="O484" s="50"/>
      <c r="P484" s="50"/>
      <c r="Q484" s="50"/>
      <c r="R484" s="50"/>
      <c r="S484" s="50"/>
      <c r="T484" s="50"/>
      <c r="U484" s="50"/>
      <c r="V484" s="50"/>
      <c r="W484" s="50"/>
      <c r="X484" s="51"/>
    </row>
    <row r="485" spans="1:24">
      <c r="A485" s="45">
        <v>41025</v>
      </c>
      <c r="B485" s="46">
        <v>134500</v>
      </c>
      <c r="C485" s="46">
        <v>29650</v>
      </c>
      <c r="D485" s="32">
        <f t="shared" si="42"/>
        <v>7982.1958456973298</v>
      </c>
      <c r="E485" s="32">
        <f t="shared" si="43"/>
        <v>6051.0204081632655</v>
      </c>
      <c r="F485" s="23">
        <f t="shared" si="44"/>
        <v>-2.2059718064731726E-2</v>
      </c>
      <c r="G485" s="23">
        <f t="shared" si="45"/>
        <v>-5.0462680676250926E-3</v>
      </c>
      <c r="H485" s="23"/>
      <c r="I485" s="23"/>
      <c r="K485" s="52">
        <v>40893</v>
      </c>
      <c r="L485" s="50">
        <v>5986356</v>
      </c>
      <c r="M485" s="50">
        <f t="shared" si="46"/>
        <v>33533</v>
      </c>
      <c r="N485" s="50">
        <f t="shared" si="47"/>
        <v>13076250</v>
      </c>
      <c r="O485" s="53"/>
      <c r="P485" s="53"/>
      <c r="Q485" s="53"/>
      <c r="R485" s="53"/>
      <c r="S485" s="53"/>
      <c r="T485" s="53"/>
      <c r="U485" s="53"/>
      <c r="V485" s="53"/>
      <c r="W485" s="53"/>
      <c r="X485" s="51"/>
    </row>
    <row r="486" spans="1:24">
      <c r="A486" s="45">
        <v>41026</v>
      </c>
      <c r="B486" s="46">
        <v>137000</v>
      </c>
      <c r="C486" s="46">
        <v>30000</v>
      </c>
      <c r="D486" s="32">
        <f t="shared" si="42"/>
        <v>8130.563798219584</v>
      </c>
      <c r="E486" s="32">
        <f t="shared" si="43"/>
        <v>6122.4489795918371</v>
      </c>
      <c r="F486" s="23">
        <f t="shared" si="44"/>
        <v>1.8416726786231408E-2</v>
      </c>
      <c r="G486" s="23">
        <f t="shared" si="45"/>
        <v>1.1735256218420531E-2</v>
      </c>
      <c r="H486" s="23"/>
      <c r="I486" s="23"/>
      <c r="K486" s="49">
        <v>40896</v>
      </c>
      <c r="L486" s="50">
        <v>5745623</v>
      </c>
      <c r="M486" s="50">
        <f t="shared" si="46"/>
        <v>-240733</v>
      </c>
      <c r="N486" s="50">
        <f t="shared" si="47"/>
        <v>12835517</v>
      </c>
      <c r="O486" s="50"/>
      <c r="P486" s="50"/>
      <c r="Q486" s="50"/>
      <c r="R486" s="50"/>
      <c r="S486" s="50"/>
      <c r="T486" s="50"/>
      <c r="U486" s="50"/>
      <c r="V486" s="50"/>
      <c r="W486" s="50"/>
      <c r="X486" s="51"/>
    </row>
    <row r="487" spans="1:24">
      <c r="A487" s="45">
        <v>41029</v>
      </c>
      <c r="B487" s="46">
        <v>135000</v>
      </c>
      <c r="C487" s="46">
        <v>29400</v>
      </c>
      <c r="D487" s="32">
        <f t="shared" si="42"/>
        <v>8011.8694362017804</v>
      </c>
      <c r="E487" s="32">
        <f t="shared" si="43"/>
        <v>6000</v>
      </c>
      <c r="F487" s="23">
        <f t="shared" si="44"/>
        <v>-1.4706147389695445E-2</v>
      </c>
      <c r="G487" s="23">
        <f t="shared" si="45"/>
        <v>-2.0202707317519497E-2</v>
      </c>
      <c r="H487" s="23"/>
      <c r="I487" s="23"/>
      <c r="K487" s="49">
        <v>40897</v>
      </c>
      <c r="L487" s="50">
        <v>5424922</v>
      </c>
      <c r="M487" s="50">
        <f t="shared" si="46"/>
        <v>-320701</v>
      </c>
      <c r="N487" s="50">
        <f t="shared" si="47"/>
        <v>12514816</v>
      </c>
      <c r="O487" s="50"/>
      <c r="P487" s="50"/>
      <c r="Q487" s="50"/>
      <c r="R487" s="50"/>
      <c r="S487" s="50"/>
      <c r="T487" s="50"/>
      <c r="U487" s="50"/>
      <c r="V487" s="50"/>
      <c r="W487" s="50"/>
      <c r="X487" s="51"/>
    </row>
    <row r="488" spans="1:24">
      <c r="A488" s="45">
        <v>41031</v>
      </c>
      <c r="B488" s="46">
        <v>134000</v>
      </c>
      <c r="C488" s="46">
        <v>29300</v>
      </c>
      <c r="D488" s="32">
        <f t="shared" si="42"/>
        <v>7952.5222551928791</v>
      </c>
      <c r="E488" s="32">
        <f t="shared" si="43"/>
        <v>5979.5918367346931</v>
      </c>
      <c r="F488" s="23">
        <f t="shared" si="44"/>
        <v>-7.4349784875185065E-3</v>
      </c>
      <c r="G488" s="23">
        <f t="shared" si="45"/>
        <v>-3.4071583216128687E-3</v>
      </c>
      <c r="H488" s="23"/>
      <c r="I488" s="23"/>
      <c r="K488" s="49">
        <v>40898</v>
      </c>
      <c r="L488" s="50">
        <v>5750436</v>
      </c>
      <c r="M488" s="50">
        <f t="shared" si="46"/>
        <v>325514</v>
      </c>
      <c r="N488" s="50">
        <f t="shared" si="47"/>
        <v>12840330</v>
      </c>
      <c r="O488" s="50"/>
      <c r="P488" s="50"/>
      <c r="Q488" s="50"/>
      <c r="R488" s="50"/>
      <c r="S488" s="50"/>
      <c r="T488" s="50"/>
      <c r="U488" s="50"/>
      <c r="V488" s="50"/>
      <c r="W488" s="50"/>
      <c r="X488" s="51"/>
    </row>
    <row r="489" spans="1:24">
      <c r="A489" s="47">
        <v>41032</v>
      </c>
      <c r="B489" s="48">
        <v>132500</v>
      </c>
      <c r="C489" s="48">
        <v>29000</v>
      </c>
      <c r="D489" s="32">
        <f t="shared" si="42"/>
        <v>7863.5014836795244</v>
      </c>
      <c r="E489" s="32">
        <f t="shared" si="43"/>
        <v>5918.367346938775</v>
      </c>
      <c r="F489" s="23">
        <f t="shared" si="44"/>
        <v>-1.1257154524635382E-2</v>
      </c>
      <c r="G489" s="23">
        <f t="shared" si="45"/>
        <v>-1.0291686036548953E-2</v>
      </c>
      <c r="H489" s="23"/>
      <c r="I489" s="23"/>
      <c r="K489" s="49">
        <v>40899</v>
      </c>
      <c r="L489" s="50">
        <v>5731536</v>
      </c>
      <c r="M489" s="50">
        <f t="shared" si="46"/>
        <v>-18900</v>
      </c>
      <c r="N489" s="50">
        <f t="shared" si="47"/>
        <v>12821430</v>
      </c>
      <c r="O489" s="50"/>
      <c r="P489" s="50"/>
      <c r="Q489" s="50"/>
      <c r="R489" s="50"/>
      <c r="S489" s="50"/>
      <c r="T489" s="50"/>
      <c r="U489" s="50"/>
      <c r="V489" s="50"/>
      <c r="W489" s="50"/>
      <c r="X489" s="51"/>
    </row>
    <row r="490" spans="1:24">
      <c r="A490" s="45">
        <v>41033</v>
      </c>
      <c r="B490" s="46">
        <v>133500</v>
      </c>
      <c r="C490" s="46">
        <v>28800</v>
      </c>
      <c r="D490" s="32">
        <f t="shared" si="42"/>
        <v>7922.8486646884276</v>
      </c>
      <c r="E490" s="32">
        <f t="shared" si="43"/>
        <v>5877.5510204081638</v>
      </c>
      <c r="F490" s="23">
        <f t="shared" si="44"/>
        <v>7.518832414028509E-3</v>
      </c>
      <c r="G490" s="23">
        <f t="shared" si="45"/>
        <v>-6.9204428445726052E-3</v>
      </c>
      <c r="H490" s="23"/>
      <c r="I490" s="23"/>
      <c r="K490" s="52">
        <v>40900</v>
      </c>
      <c r="L490" s="50">
        <v>5917233</v>
      </c>
      <c r="M490" s="50">
        <f t="shared" si="46"/>
        <v>185697</v>
      </c>
      <c r="N490" s="50">
        <f t="shared" si="47"/>
        <v>13007127</v>
      </c>
      <c r="O490" s="53"/>
      <c r="P490" s="53"/>
      <c r="Q490" s="53"/>
      <c r="R490" s="53"/>
      <c r="S490" s="53"/>
      <c r="T490" s="53"/>
      <c r="U490" s="53"/>
      <c r="V490" s="53"/>
      <c r="W490" s="53"/>
      <c r="X490" s="51"/>
    </row>
    <row r="491" spans="1:24">
      <c r="A491" s="45">
        <v>41036</v>
      </c>
      <c r="B491" s="46">
        <v>138000</v>
      </c>
      <c r="C491" s="46">
        <v>30500</v>
      </c>
      <c r="D491" s="32">
        <f t="shared" si="42"/>
        <v>8189.9109792284862</v>
      </c>
      <c r="E491" s="32">
        <f t="shared" si="43"/>
        <v>6224.4897959183672</v>
      </c>
      <c r="F491" s="23">
        <f t="shared" si="44"/>
        <v>3.3152207316900828E-2</v>
      </c>
      <c r="G491" s="23">
        <f t="shared" si="45"/>
        <v>5.7351296471464863E-2</v>
      </c>
      <c r="H491" s="23"/>
      <c r="I491" s="23"/>
      <c r="K491" s="49">
        <v>40903</v>
      </c>
      <c r="L491" s="50">
        <v>5999176</v>
      </c>
      <c r="M491" s="50">
        <f t="shared" si="46"/>
        <v>81943</v>
      </c>
      <c r="N491" s="50">
        <f t="shared" si="47"/>
        <v>13089070</v>
      </c>
      <c r="O491" s="50"/>
      <c r="P491" s="50"/>
      <c r="Q491" s="50"/>
      <c r="R491" s="50"/>
      <c r="S491" s="50"/>
      <c r="T491" s="50"/>
      <c r="U491" s="50"/>
      <c r="V491" s="50"/>
      <c r="W491" s="50"/>
      <c r="X491" s="51"/>
    </row>
    <row r="492" spans="1:24">
      <c r="A492" s="45">
        <v>41037</v>
      </c>
      <c r="B492" s="46">
        <v>138000</v>
      </c>
      <c r="C492" s="46">
        <v>30500</v>
      </c>
      <c r="D492" s="32">
        <f t="shared" si="42"/>
        <v>8189.9109792284862</v>
      </c>
      <c r="E492" s="32">
        <f t="shared" si="43"/>
        <v>6224.4897959183672</v>
      </c>
      <c r="F492" s="23">
        <f t="shared" si="44"/>
        <v>0</v>
      </c>
      <c r="G492" s="23">
        <f t="shared" si="45"/>
        <v>0</v>
      </c>
      <c r="H492" s="23"/>
      <c r="I492" s="23"/>
      <c r="K492" s="49">
        <v>40904</v>
      </c>
      <c r="L492" s="50">
        <v>6094848</v>
      </c>
      <c r="M492" s="50">
        <f t="shared" si="46"/>
        <v>95672</v>
      </c>
      <c r="N492" s="50">
        <f t="shared" si="47"/>
        <v>13184742</v>
      </c>
      <c r="O492" s="50"/>
      <c r="P492" s="50"/>
      <c r="Q492" s="50"/>
      <c r="R492" s="50"/>
      <c r="S492" s="50"/>
      <c r="T492" s="50"/>
      <c r="U492" s="50"/>
      <c r="V492" s="50"/>
      <c r="W492" s="50"/>
      <c r="X492" s="51"/>
    </row>
    <row r="493" spans="1:24">
      <c r="A493" s="45">
        <v>41038</v>
      </c>
      <c r="B493" s="46">
        <v>138500</v>
      </c>
      <c r="C493" s="46">
        <v>30550</v>
      </c>
      <c r="D493" s="32">
        <f t="shared" si="42"/>
        <v>8219.5845697329369</v>
      </c>
      <c r="E493" s="32">
        <f t="shared" si="43"/>
        <v>6234.6938775510207</v>
      </c>
      <c r="F493" s="23">
        <f t="shared" si="44"/>
        <v>3.6166404701880595E-3</v>
      </c>
      <c r="G493" s="23">
        <f t="shared" si="45"/>
        <v>1.6380020042383592E-3</v>
      </c>
      <c r="H493" s="23"/>
      <c r="I493" s="23"/>
      <c r="K493" s="49">
        <v>40905</v>
      </c>
      <c r="L493" s="50">
        <v>6125367</v>
      </c>
      <c r="M493" s="50">
        <f t="shared" si="46"/>
        <v>30519</v>
      </c>
      <c r="N493" s="50">
        <f t="shared" si="47"/>
        <v>13215261</v>
      </c>
      <c r="O493" s="50"/>
      <c r="P493" s="50"/>
      <c r="Q493" s="50"/>
      <c r="R493" s="50"/>
      <c r="S493" s="50"/>
      <c r="T493" s="50"/>
      <c r="U493" s="50"/>
      <c r="V493" s="50"/>
      <c r="W493" s="50"/>
      <c r="X493" s="51"/>
    </row>
    <row r="494" spans="1:24">
      <c r="A494" s="47">
        <v>41039</v>
      </c>
      <c r="B494" s="48">
        <v>137000</v>
      </c>
      <c r="C494" s="48">
        <v>30050</v>
      </c>
      <c r="D494" s="32">
        <f t="shared" si="42"/>
        <v>8130.563798219584</v>
      </c>
      <c r="E494" s="32">
        <f t="shared" si="43"/>
        <v>6132.6530612244896</v>
      </c>
      <c r="F494" s="23">
        <f t="shared" si="44"/>
        <v>-1.0889399799268062E-2</v>
      </c>
      <c r="G494" s="23">
        <f t="shared" si="45"/>
        <v>-1.6502024636388057E-2</v>
      </c>
      <c r="H494" s="23"/>
      <c r="I494" s="23"/>
      <c r="K494" s="52">
        <v>40906</v>
      </c>
      <c r="L494" s="50">
        <v>6138020</v>
      </c>
      <c r="M494" s="50">
        <f t="shared" si="46"/>
        <v>12653</v>
      </c>
      <c r="N494" s="50">
        <f t="shared" si="47"/>
        <v>13227914</v>
      </c>
      <c r="O494" s="53"/>
      <c r="P494" s="53"/>
      <c r="Q494" s="53"/>
      <c r="R494" s="53"/>
      <c r="S494" s="53"/>
      <c r="T494" s="53"/>
      <c r="U494" s="53"/>
      <c r="V494" s="53"/>
      <c r="W494" s="53"/>
      <c r="X494" s="51"/>
    </row>
    <row r="495" spans="1:24">
      <c r="A495" s="45">
        <v>41040</v>
      </c>
      <c r="B495" s="46">
        <v>135000</v>
      </c>
      <c r="C495" s="46">
        <v>29650</v>
      </c>
      <c r="D495" s="32">
        <f t="shared" si="42"/>
        <v>8011.8694362017804</v>
      </c>
      <c r="E495" s="32">
        <f t="shared" si="43"/>
        <v>6051.0204081632655</v>
      </c>
      <c r="F495" s="23">
        <f t="shared" si="44"/>
        <v>-1.4706147389695445E-2</v>
      </c>
      <c r="G495" s="23">
        <f t="shared" si="45"/>
        <v>-1.3400535537481773E-2</v>
      </c>
      <c r="H495" s="23"/>
      <c r="I495" s="23"/>
      <c r="K495" s="49">
        <v>40910</v>
      </c>
      <c r="L495" s="50">
        <v>6035765</v>
      </c>
      <c r="M495" s="50">
        <f t="shared" si="46"/>
        <v>-102255</v>
      </c>
      <c r="N495" s="50">
        <f t="shared" si="47"/>
        <v>13125659</v>
      </c>
      <c r="O495" s="50"/>
      <c r="P495" s="50"/>
      <c r="Q495" s="50"/>
      <c r="R495" s="50"/>
      <c r="S495" s="50"/>
      <c r="T495" s="50"/>
      <c r="U495" s="50"/>
      <c r="V495" s="50"/>
      <c r="W495" s="50"/>
      <c r="X495" s="51"/>
    </row>
    <row r="496" spans="1:24">
      <c r="A496" s="45">
        <v>41043</v>
      </c>
      <c r="B496" s="46">
        <v>136000</v>
      </c>
      <c r="C496" s="46">
        <v>30000</v>
      </c>
      <c r="D496" s="32">
        <f t="shared" si="42"/>
        <v>8071.2166172106827</v>
      </c>
      <c r="E496" s="32">
        <f t="shared" si="43"/>
        <v>6122.4489795918371</v>
      </c>
      <c r="F496" s="23">
        <f t="shared" si="44"/>
        <v>7.3801072976227289E-3</v>
      </c>
      <c r="G496" s="23">
        <f t="shared" si="45"/>
        <v>1.1735256218420531E-2</v>
      </c>
      <c r="H496" s="23"/>
      <c r="I496" s="23"/>
      <c r="K496" s="49">
        <v>40911</v>
      </c>
      <c r="L496" s="50">
        <v>6338409</v>
      </c>
      <c r="M496" s="50">
        <f t="shared" si="46"/>
        <v>302644</v>
      </c>
      <c r="N496" s="50">
        <f t="shared" si="47"/>
        <v>13428303</v>
      </c>
      <c r="O496" s="50"/>
      <c r="P496" s="50"/>
      <c r="Q496" s="50"/>
      <c r="R496" s="50"/>
      <c r="S496" s="50"/>
      <c r="T496" s="50"/>
      <c r="U496" s="50"/>
      <c r="V496" s="50"/>
      <c r="W496" s="50"/>
      <c r="X496" s="51"/>
    </row>
    <row r="497" spans="1:24">
      <c r="A497" s="45">
        <v>41044</v>
      </c>
      <c r="B497" s="46">
        <v>136500</v>
      </c>
      <c r="C497" s="46">
        <v>30250</v>
      </c>
      <c r="D497" s="32">
        <f t="shared" si="42"/>
        <v>8100.8902077151333</v>
      </c>
      <c r="E497" s="32">
        <f t="shared" si="43"/>
        <v>6173.4693877551017</v>
      </c>
      <c r="F497" s="23">
        <f t="shared" si="44"/>
        <v>3.6697288889619983E-3</v>
      </c>
      <c r="G497" s="23">
        <f t="shared" si="45"/>
        <v>8.2988028146964155E-3</v>
      </c>
      <c r="H497" s="23"/>
      <c r="I497" s="23"/>
      <c r="K497" s="49">
        <v>40912</v>
      </c>
      <c r="L497" s="50">
        <v>6626529</v>
      </c>
      <c r="M497" s="50">
        <f t="shared" si="46"/>
        <v>288120</v>
      </c>
      <c r="N497" s="50">
        <f t="shared" si="47"/>
        <v>13716423</v>
      </c>
      <c r="O497" s="50"/>
      <c r="P497" s="50"/>
      <c r="Q497" s="50"/>
      <c r="R497" s="50"/>
      <c r="S497" s="50"/>
      <c r="T497" s="50"/>
      <c r="U497" s="50"/>
      <c r="V497" s="50"/>
      <c r="W497" s="50"/>
      <c r="X497" s="51"/>
    </row>
    <row r="498" spans="1:24">
      <c r="A498" s="45">
        <v>41045</v>
      </c>
      <c r="B498" s="46">
        <v>133000</v>
      </c>
      <c r="C498" s="46">
        <v>29750</v>
      </c>
      <c r="D498" s="32">
        <f t="shared" si="42"/>
        <v>7893.1750741839769</v>
      </c>
      <c r="E498" s="32">
        <f t="shared" si="43"/>
        <v>6071.4285714285706</v>
      </c>
      <c r="F498" s="23">
        <f t="shared" si="44"/>
        <v>-2.5975486403261527E-2</v>
      </c>
      <c r="G498" s="23">
        <f t="shared" si="45"/>
        <v>-1.6667052485212608E-2</v>
      </c>
      <c r="H498" s="23"/>
      <c r="I498" s="23"/>
      <c r="K498" s="49">
        <v>40913</v>
      </c>
      <c r="L498" s="50">
        <v>6584965</v>
      </c>
      <c r="M498" s="50">
        <f t="shared" si="46"/>
        <v>-41564</v>
      </c>
      <c r="N498" s="50">
        <f t="shared" si="47"/>
        <v>13674859</v>
      </c>
      <c r="O498" s="50"/>
      <c r="P498" s="50"/>
      <c r="Q498" s="50"/>
      <c r="R498" s="50"/>
      <c r="S498" s="50"/>
      <c r="T498" s="50"/>
      <c r="U498" s="50"/>
      <c r="V498" s="50"/>
      <c r="W498" s="50"/>
      <c r="X498" s="51"/>
    </row>
    <row r="499" spans="1:24">
      <c r="A499" s="47">
        <v>41046</v>
      </c>
      <c r="B499" s="48">
        <v>131500</v>
      </c>
      <c r="C499" s="48">
        <v>29550</v>
      </c>
      <c r="D499" s="32">
        <f t="shared" si="42"/>
        <v>7804.1543026706231</v>
      </c>
      <c r="E499" s="32">
        <f t="shared" si="43"/>
        <v>6030.6122448979595</v>
      </c>
      <c r="F499" s="23">
        <f t="shared" si="44"/>
        <v>-1.1342276603933499E-2</v>
      </c>
      <c r="G499" s="23">
        <f t="shared" si="45"/>
        <v>-6.7453881395316273E-3</v>
      </c>
      <c r="H499" s="23"/>
      <c r="I499" s="23"/>
      <c r="K499" s="52">
        <v>40914</v>
      </c>
      <c r="L499" s="50">
        <v>6536655</v>
      </c>
      <c r="M499" s="50">
        <f t="shared" si="46"/>
        <v>-48310</v>
      </c>
      <c r="N499" s="50">
        <f t="shared" si="47"/>
        <v>13626549</v>
      </c>
      <c r="O499" s="53"/>
      <c r="P499" s="53"/>
      <c r="Q499" s="53"/>
      <c r="R499" s="53"/>
      <c r="S499" s="53"/>
      <c r="T499" s="53"/>
      <c r="U499" s="53"/>
      <c r="V499" s="53"/>
      <c r="W499" s="53"/>
      <c r="X499" s="51"/>
    </row>
    <row r="500" spans="1:24">
      <c r="A500" s="45">
        <v>41047</v>
      </c>
      <c r="B500" s="46">
        <v>128500</v>
      </c>
      <c r="C500" s="46">
        <v>29100</v>
      </c>
      <c r="D500" s="32">
        <f t="shared" si="42"/>
        <v>7626.1127596439173</v>
      </c>
      <c r="E500" s="32">
        <f t="shared" si="43"/>
        <v>5938.7755102040819</v>
      </c>
      <c r="F500" s="23">
        <f t="shared" si="44"/>
        <v>-2.3077947282544642E-2</v>
      </c>
      <c r="G500" s="23">
        <f t="shared" si="45"/>
        <v>-1.5345569674659387E-2</v>
      </c>
      <c r="H500" s="23"/>
      <c r="I500" s="23"/>
      <c r="K500" s="49">
        <v>40917</v>
      </c>
      <c r="L500" s="50">
        <v>6460951</v>
      </c>
      <c r="M500" s="50">
        <f t="shared" si="46"/>
        <v>-75704</v>
      </c>
      <c r="N500" s="50">
        <f t="shared" si="47"/>
        <v>13550845</v>
      </c>
      <c r="O500" s="50"/>
      <c r="P500" s="50"/>
      <c r="Q500" s="50"/>
      <c r="R500" s="50"/>
      <c r="S500" s="50"/>
      <c r="T500" s="50"/>
      <c r="U500" s="50"/>
      <c r="V500" s="50"/>
      <c r="W500" s="50"/>
      <c r="X500" s="51"/>
    </row>
    <row r="501" spans="1:24">
      <c r="A501" s="45">
        <v>41050</v>
      </c>
      <c r="B501" s="46">
        <v>126000</v>
      </c>
      <c r="C501" s="46">
        <v>28700</v>
      </c>
      <c r="D501" s="32">
        <f t="shared" si="42"/>
        <v>7477.7448071216613</v>
      </c>
      <c r="E501" s="32">
        <f t="shared" si="43"/>
        <v>5857.1428571428578</v>
      </c>
      <c r="F501" s="23">
        <f t="shared" si="44"/>
        <v>-1.9646997383796716E-2</v>
      </c>
      <c r="G501" s="23">
        <f t="shared" si="45"/>
        <v>-1.3841051411871419E-2</v>
      </c>
      <c r="H501" s="23"/>
      <c r="I501" s="23"/>
      <c r="K501" s="49">
        <v>40918</v>
      </c>
      <c r="L501" s="50">
        <v>6486226</v>
      </c>
      <c r="M501" s="50">
        <f t="shared" si="46"/>
        <v>25275</v>
      </c>
      <c r="N501" s="50">
        <f t="shared" si="47"/>
        <v>13576120</v>
      </c>
      <c r="O501" s="50"/>
      <c r="P501" s="50"/>
      <c r="Q501" s="50"/>
      <c r="R501" s="50"/>
      <c r="S501" s="50"/>
      <c r="T501" s="50"/>
      <c r="U501" s="50"/>
      <c r="V501" s="50"/>
      <c r="W501" s="50"/>
      <c r="X501" s="51"/>
    </row>
    <row r="502" spans="1:24">
      <c r="A502" s="45">
        <v>41051</v>
      </c>
      <c r="B502" s="46">
        <v>128500</v>
      </c>
      <c r="C502" s="46">
        <v>28850</v>
      </c>
      <c r="D502" s="32">
        <f t="shared" si="42"/>
        <v>7626.1127596439173</v>
      </c>
      <c r="E502" s="32">
        <f t="shared" si="43"/>
        <v>5887.7551020408155</v>
      </c>
      <c r="F502" s="23">
        <f t="shared" si="44"/>
        <v>1.9646997383796716E-2</v>
      </c>
      <c r="G502" s="23">
        <f t="shared" si="45"/>
        <v>5.2128701885330031E-3</v>
      </c>
      <c r="H502" s="23"/>
      <c r="I502" s="23"/>
      <c r="K502" s="49">
        <v>40919</v>
      </c>
      <c r="L502" s="50">
        <v>6598831</v>
      </c>
      <c r="M502" s="50">
        <f t="shared" si="46"/>
        <v>112605</v>
      </c>
      <c r="N502" s="50">
        <f t="shared" si="47"/>
        <v>13688725</v>
      </c>
      <c r="O502" s="50"/>
      <c r="P502" s="50"/>
      <c r="Q502" s="50"/>
      <c r="R502" s="50"/>
      <c r="S502" s="50"/>
      <c r="T502" s="50"/>
      <c r="U502" s="50"/>
      <c r="V502" s="50"/>
      <c r="W502" s="50"/>
      <c r="X502" s="51"/>
    </row>
    <row r="503" spans="1:24">
      <c r="A503" s="45">
        <v>41052</v>
      </c>
      <c r="B503" s="46">
        <v>124500</v>
      </c>
      <c r="C503" s="46">
        <v>28300</v>
      </c>
      <c r="D503" s="32">
        <f t="shared" si="42"/>
        <v>7388.7240356083084</v>
      </c>
      <c r="E503" s="32">
        <f t="shared" si="43"/>
        <v>5775.5102040816328</v>
      </c>
      <c r="F503" s="23">
        <f t="shared" si="44"/>
        <v>-3.1623188430511817E-2</v>
      </c>
      <c r="G503" s="23">
        <f t="shared" si="45"/>
        <v>-1.9248188304917591E-2</v>
      </c>
      <c r="H503" s="23"/>
      <c r="I503" s="23"/>
      <c r="K503" s="49">
        <v>40920</v>
      </c>
      <c r="L503" s="50">
        <v>6765635</v>
      </c>
      <c r="M503" s="50">
        <f t="shared" si="46"/>
        <v>166804</v>
      </c>
      <c r="N503" s="50">
        <f t="shared" si="47"/>
        <v>13855529</v>
      </c>
      <c r="O503" s="50"/>
      <c r="P503" s="50"/>
      <c r="Q503" s="50"/>
      <c r="R503" s="50"/>
      <c r="S503" s="50"/>
      <c r="T503" s="50"/>
      <c r="U503" s="50"/>
      <c r="V503" s="50"/>
      <c r="W503" s="50"/>
      <c r="X503" s="51"/>
    </row>
    <row r="504" spans="1:24">
      <c r="A504" s="47">
        <v>41053</v>
      </c>
      <c r="B504" s="48">
        <v>121000</v>
      </c>
      <c r="C504" s="48">
        <v>27700</v>
      </c>
      <c r="D504" s="32">
        <f t="shared" si="42"/>
        <v>7181.008902077152</v>
      </c>
      <c r="E504" s="32">
        <f t="shared" si="43"/>
        <v>5653.0612244897957</v>
      </c>
      <c r="F504" s="23">
        <f t="shared" si="44"/>
        <v>-2.8515170308022419E-2</v>
      </c>
      <c r="G504" s="23">
        <f t="shared" si="45"/>
        <v>-2.1429391455898283E-2</v>
      </c>
      <c r="H504" s="23"/>
      <c r="I504" s="23"/>
      <c r="K504" s="52">
        <v>40921</v>
      </c>
      <c r="L504" s="50">
        <v>7370926</v>
      </c>
      <c r="M504" s="50">
        <f t="shared" si="46"/>
        <v>605291</v>
      </c>
      <c r="N504" s="50">
        <f t="shared" si="47"/>
        <v>14460820</v>
      </c>
      <c r="O504" s="53"/>
      <c r="P504" s="53"/>
      <c r="Q504" s="53"/>
      <c r="R504" s="53"/>
      <c r="S504" s="53"/>
      <c r="T504" s="53"/>
      <c r="U504" s="53"/>
      <c r="V504" s="53"/>
      <c r="W504" s="53"/>
      <c r="X504" s="51"/>
    </row>
    <row r="505" spans="1:24">
      <c r="A505" s="45">
        <v>41054</v>
      </c>
      <c r="B505" s="46">
        <v>123500</v>
      </c>
      <c r="C505" s="46">
        <v>27800</v>
      </c>
      <c r="D505" s="32">
        <f t="shared" si="42"/>
        <v>7329.3768545994062</v>
      </c>
      <c r="E505" s="32">
        <f t="shared" si="43"/>
        <v>5673.4693877551026</v>
      </c>
      <c r="F505" s="23">
        <f t="shared" si="44"/>
        <v>2.0450610471291597E-2</v>
      </c>
      <c r="G505" s="23">
        <f t="shared" si="45"/>
        <v>3.6036075032974679E-3</v>
      </c>
      <c r="H505" s="23"/>
      <c r="I505" s="23"/>
      <c r="K505" s="49">
        <v>40924</v>
      </c>
      <c r="L505" s="50">
        <v>7377572</v>
      </c>
      <c r="M505" s="50">
        <f t="shared" si="46"/>
        <v>6646</v>
      </c>
      <c r="N505" s="50">
        <f t="shared" si="47"/>
        <v>14467466</v>
      </c>
      <c r="O505" s="50"/>
      <c r="P505" s="50"/>
      <c r="Q505" s="50"/>
      <c r="R505" s="50"/>
      <c r="S505" s="50"/>
      <c r="T505" s="50"/>
      <c r="U505" s="50"/>
      <c r="V505" s="50"/>
      <c r="W505" s="50"/>
      <c r="X505" s="51"/>
    </row>
    <row r="506" spans="1:24">
      <c r="A506" s="45">
        <v>41058</v>
      </c>
      <c r="B506" s="46">
        <v>123500</v>
      </c>
      <c r="C506" s="46">
        <v>28050</v>
      </c>
      <c r="D506" s="32">
        <f t="shared" si="42"/>
        <v>7329.3768545994062</v>
      </c>
      <c r="E506" s="32">
        <f t="shared" si="43"/>
        <v>5724.4897959183672</v>
      </c>
      <c r="F506" s="23">
        <f t="shared" si="44"/>
        <v>0</v>
      </c>
      <c r="G506" s="23">
        <f t="shared" si="45"/>
        <v>8.9526112721145523E-3</v>
      </c>
      <c r="H506" s="23"/>
      <c r="I506" s="23"/>
      <c r="K506" s="49">
        <v>40925</v>
      </c>
      <c r="L506" s="50">
        <v>7800473</v>
      </c>
      <c r="M506" s="50">
        <f t="shared" si="46"/>
        <v>422901</v>
      </c>
      <c r="N506" s="50">
        <f t="shared" si="47"/>
        <v>14890367</v>
      </c>
      <c r="O506" s="50"/>
      <c r="P506" s="50"/>
      <c r="Q506" s="50"/>
      <c r="R506" s="50"/>
      <c r="S506" s="50"/>
      <c r="T506" s="50"/>
      <c r="U506" s="50"/>
      <c r="V506" s="50"/>
      <c r="W506" s="50"/>
      <c r="X506" s="51"/>
    </row>
    <row r="507" spans="1:24">
      <c r="A507" s="45">
        <v>41059</v>
      </c>
      <c r="B507" s="46">
        <v>122500</v>
      </c>
      <c r="C507" s="46">
        <v>27800</v>
      </c>
      <c r="D507" s="32">
        <f t="shared" si="42"/>
        <v>7270.0296735905049</v>
      </c>
      <c r="E507" s="32">
        <f t="shared" si="43"/>
        <v>5673.4693877551026</v>
      </c>
      <c r="F507" s="23">
        <f t="shared" si="44"/>
        <v>-8.1301260832500333E-3</v>
      </c>
      <c r="G507" s="23">
        <f t="shared" si="45"/>
        <v>-8.9526112721145523E-3</v>
      </c>
      <c r="H507" s="23"/>
      <c r="I507" s="23"/>
      <c r="K507" s="49">
        <v>40926</v>
      </c>
      <c r="L507" s="50">
        <v>8245517</v>
      </c>
      <c r="M507" s="50">
        <f t="shared" si="46"/>
        <v>445044</v>
      </c>
      <c r="N507" s="50">
        <f t="shared" si="47"/>
        <v>15335411</v>
      </c>
      <c r="O507" s="50"/>
      <c r="P507" s="50"/>
      <c r="Q507" s="50"/>
      <c r="R507" s="50"/>
      <c r="S507" s="50"/>
      <c r="T507" s="50"/>
      <c r="U507" s="50"/>
      <c r="V507" s="50"/>
      <c r="W507" s="50"/>
      <c r="X507" s="51"/>
    </row>
    <row r="508" spans="1:24">
      <c r="A508" s="45">
        <v>41060</v>
      </c>
      <c r="B508" s="46">
        <v>120500</v>
      </c>
      <c r="C508" s="46">
        <v>27950</v>
      </c>
      <c r="D508" s="32">
        <f t="shared" si="42"/>
        <v>7151.3353115727004</v>
      </c>
      <c r="E508" s="32">
        <f t="shared" si="43"/>
        <v>5704.0816326530612</v>
      </c>
      <c r="F508" s="23">
        <f t="shared" si="44"/>
        <v>-1.6461277054071743E-2</v>
      </c>
      <c r="G508" s="23">
        <f t="shared" si="45"/>
        <v>5.381178904517725E-3</v>
      </c>
      <c r="H508" s="23"/>
      <c r="I508" s="23"/>
      <c r="K508" s="49">
        <v>40927</v>
      </c>
      <c r="L508" s="50">
        <v>8985883</v>
      </c>
      <c r="M508" s="50">
        <f t="shared" si="46"/>
        <v>740366</v>
      </c>
      <c r="N508" s="50">
        <f t="shared" si="47"/>
        <v>16075777</v>
      </c>
      <c r="O508" s="50"/>
      <c r="P508" s="50"/>
      <c r="Q508" s="50"/>
      <c r="R508" s="50"/>
      <c r="S508" s="50"/>
      <c r="T508" s="50"/>
      <c r="U508" s="50"/>
      <c r="V508" s="50"/>
      <c r="W508" s="50"/>
      <c r="X508" s="51"/>
    </row>
    <row r="509" spans="1:24">
      <c r="A509" s="47">
        <v>41061</v>
      </c>
      <c r="B509" s="48">
        <v>124000</v>
      </c>
      <c r="C509" s="48">
        <v>28350</v>
      </c>
      <c r="D509" s="32">
        <f t="shared" si="42"/>
        <v>7359.0504451038578</v>
      </c>
      <c r="E509" s="32">
        <f t="shared" si="43"/>
        <v>5785.7142857142862</v>
      </c>
      <c r="F509" s="23">
        <f t="shared" si="44"/>
        <v>2.8631812674326795E-2</v>
      </c>
      <c r="G509" s="23">
        <f t="shared" si="45"/>
        <v>1.4209830572653459E-2</v>
      </c>
      <c r="H509" s="23"/>
      <c r="I509" s="23"/>
      <c r="K509" s="52">
        <v>40928</v>
      </c>
      <c r="L509" s="50">
        <v>10426289</v>
      </c>
      <c r="M509" s="50">
        <f t="shared" si="46"/>
        <v>1440406</v>
      </c>
      <c r="N509" s="50">
        <f t="shared" si="47"/>
        <v>17516183</v>
      </c>
      <c r="O509" s="53"/>
      <c r="P509" s="53"/>
      <c r="Q509" s="53"/>
      <c r="R509" s="53"/>
      <c r="S509" s="53"/>
      <c r="T509" s="53"/>
      <c r="U509" s="53"/>
      <c r="V509" s="53"/>
      <c r="W509" s="53"/>
      <c r="X509" s="51"/>
    </row>
    <row r="510" spans="1:24">
      <c r="A510" s="45">
        <v>41064</v>
      </c>
      <c r="B510" s="46">
        <v>126000</v>
      </c>
      <c r="C510" s="46">
        <v>28750</v>
      </c>
      <c r="D510" s="32">
        <f t="shared" si="42"/>
        <v>7477.7448071216613</v>
      </c>
      <c r="E510" s="32">
        <f t="shared" si="43"/>
        <v>5867.3469387755104</v>
      </c>
      <c r="F510" s="23">
        <f t="shared" si="44"/>
        <v>1.6000341346440905E-2</v>
      </c>
      <c r="G510" s="23">
        <f t="shared" si="45"/>
        <v>1.4010737069597212E-2</v>
      </c>
      <c r="H510" s="23"/>
      <c r="I510" s="23"/>
      <c r="K510" s="49">
        <v>40933</v>
      </c>
      <c r="L510" s="50">
        <v>11368714</v>
      </c>
      <c r="M510" s="50">
        <f t="shared" si="46"/>
        <v>942425</v>
      </c>
      <c r="N510" s="50">
        <f t="shared" si="47"/>
        <v>18458608</v>
      </c>
      <c r="O510" s="50"/>
      <c r="P510" s="50"/>
      <c r="Q510" s="50"/>
      <c r="R510" s="50"/>
      <c r="S510" s="50"/>
      <c r="T510" s="50"/>
      <c r="U510" s="50"/>
      <c r="V510" s="50"/>
      <c r="W510" s="50"/>
      <c r="X510" s="51"/>
    </row>
    <row r="511" spans="1:24">
      <c r="A511" s="45">
        <v>41065</v>
      </c>
      <c r="B511" s="46">
        <v>124500</v>
      </c>
      <c r="C511" s="46">
        <v>29100</v>
      </c>
      <c r="D511" s="32">
        <f t="shared" si="42"/>
        <v>7388.7240356083084</v>
      </c>
      <c r="E511" s="32">
        <f t="shared" si="43"/>
        <v>5938.7755102040819</v>
      </c>
      <c r="F511" s="23">
        <f t="shared" si="44"/>
        <v>-1.1976191046715101E-2</v>
      </c>
      <c r="G511" s="23">
        <f t="shared" si="45"/>
        <v>1.2100406934088426E-2</v>
      </c>
      <c r="H511" s="23"/>
      <c r="I511" s="23"/>
      <c r="K511" s="49">
        <v>40934</v>
      </c>
      <c r="L511" s="50">
        <v>11833362</v>
      </c>
      <c r="M511" s="50">
        <f t="shared" si="46"/>
        <v>464648</v>
      </c>
      <c r="N511" s="50">
        <f t="shared" si="47"/>
        <v>18923256</v>
      </c>
      <c r="O511" s="50"/>
      <c r="P511" s="50"/>
      <c r="Q511" s="50"/>
      <c r="R511" s="50"/>
      <c r="S511" s="50"/>
      <c r="T511" s="50"/>
      <c r="U511" s="50"/>
      <c r="V511" s="50"/>
      <c r="W511" s="50"/>
      <c r="X511" s="51"/>
    </row>
    <row r="512" spans="1:24">
      <c r="A512" s="45">
        <v>41067</v>
      </c>
      <c r="B512" s="46">
        <v>126500</v>
      </c>
      <c r="C512" s="46">
        <v>29450</v>
      </c>
      <c r="D512" s="32">
        <f t="shared" si="42"/>
        <v>7507.4183976261129</v>
      </c>
      <c r="E512" s="32">
        <f t="shared" si="43"/>
        <v>6010.2040816326526</v>
      </c>
      <c r="F512" s="23">
        <f t="shared" si="44"/>
        <v>1.5936592262811189E-2</v>
      </c>
      <c r="G512" s="23">
        <f t="shared" si="45"/>
        <v>1.1955735920148314E-2</v>
      </c>
      <c r="H512" s="23"/>
      <c r="I512" s="23"/>
      <c r="K512" s="52">
        <v>40935</v>
      </c>
      <c r="L512" s="50">
        <v>12324413</v>
      </c>
      <c r="M512" s="50">
        <f t="shared" si="46"/>
        <v>491051</v>
      </c>
      <c r="N512" s="50">
        <f t="shared" si="47"/>
        <v>19414307</v>
      </c>
      <c r="O512" s="53"/>
      <c r="P512" s="53"/>
      <c r="Q512" s="53"/>
      <c r="R512" s="53"/>
      <c r="S512" s="53"/>
      <c r="T512" s="53"/>
      <c r="U512" s="53"/>
      <c r="V512" s="53"/>
      <c r="W512" s="53"/>
      <c r="X512" s="51"/>
    </row>
    <row r="513" spans="1:24">
      <c r="A513" s="45">
        <v>41068</v>
      </c>
      <c r="B513" s="46">
        <v>122500</v>
      </c>
      <c r="C513" s="46">
        <v>29350</v>
      </c>
      <c r="D513" s="32">
        <f t="shared" si="42"/>
        <v>7270.0296735905049</v>
      </c>
      <c r="E513" s="32">
        <f t="shared" si="43"/>
        <v>5989.7959183673465</v>
      </c>
      <c r="F513" s="23">
        <f t="shared" si="44"/>
        <v>-3.2131278182792045E-2</v>
      </c>
      <c r="G513" s="23">
        <f t="shared" si="45"/>
        <v>-3.4013638234906551E-3</v>
      </c>
      <c r="H513" s="23"/>
      <c r="I513" s="23"/>
      <c r="K513" s="49">
        <v>40938</v>
      </c>
      <c r="L513" s="50">
        <v>12249335</v>
      </c>
      <c r="M513" s="50">
        <f t="shared" si="46"/>
        <v>-75078</v>
      </c>
      <c r="N513" s="50">
        <f t="shared" si="47"/>
        <v>19339229</v>
      </c>
      <c r="O513" s="50"/>
      <c r="P513" s="50"/>
      <c r="Q513" s="50"/>
      <c r="R513" s="50"/>
      <c r="S513" s="50"/>
      <c r="T513" s="50"/>
      <c r="U513" s="50"/>
      <c r="V513" s="50"/>
      <c r="W513" s="50"/>
      <c r="X513" s="51"/>
    </row>
    <row r="514" spans="1:24">
      <c r="A514" s="47">
        <v>41071</v>
      </c>
      <c r="B514" s="48">
        <v>122500</v>
      </c>
      <c r="C514" s="48">
        <v>29050</v>
      </c>
      <c r="D514" s="32">
        <f t="shared" si="42"/>
        <v>7270.0296735905049</v>
      </c>
      <c r="E514" s="32">
        <f t="shared" si="43"/>
        <v>5928.5714285714284</v>
      </c>
      <c r="F514" s="23">
        <f t="shared" si="44"/>
        <v>0</v>
      </c>
      <c r="G514" s="23">
        <f t="shared" si="45"/>
        <v>-1.027406297618505E-2</v>
      </c>
      <c r="H514" s="23"/>
      <c r="I514" s="23"/>
      <c r="K514" s="49">
        <v>40939</v>
      </c>
      <c r="L514" s="50">
        <v>12389555</v>
      </c>
      <c r="M514" s="50">
        <f t="shared" si="46"/>
        <v>140220</v>
      </c>
      <c r="N514" s="50">
        <f t="shared" si="47"/>
        <v>19479449</v>
      </c>
      <c r="O514" s="50"/>
      <c r="P514" s="50"/>
      <c r="Q514" s="50"/>
      <c r="R514" s="50"/>
      <c r="S514" s="50"/>
      <c r="T514" s="50"/>
      <c r="U514" s="50"/>
      <c r="V514" s="50"/>
      <c r="W514" s="50"/>
      <c r="X514" s="51"/>
    </row>
    <row r="515" spans="1:24">
      <c r="A515" s="45">
        <v>41072</v>
      </c>
      <c r="B515" s="46">
        <v>123000</v>
      </c>
      <c r="C515" s="46">
        <v>28400</v>
      </c>
      <c r="D515" s="32">
        <f t="shared" si="42"/>
        <v>7299.7032640949556</v>
      </c>
      <c r="E515" s="32">
        <f t="shared" si="43"/>
        <v>5795.9183673469379</v>
      </c>
      <c r="F515" s="23">
        <f t="shared" si="44"/>
        <v>4.0733253876350517E-3</v>
      </c>
      <c r="G515" s="23">
        <f t="shared" si="45"/>
        <v>-2.262933813075918E-2</v>
      </c>
      <c r="H515" s="23"/>
      <c r="I515" s="23"/>
      <c r="K515" s="49">
        <v>40940</v>
      </c>
      <c r="L515" s="50">
        <v>12805115</v>
      </c>
      <c r="M515" s="50">
        <f t="shared" si="46"/>
        <v>415560</v>
      </c>
      <c r="N515" s="50">
        <f t="shared" si="47"/>
        <v>19895009</v>
      </c>
      <c r="O515" s="50"/>
      <c r="P515" s="50"/>
      <c r="Q515" s="50"/>
      <c r="R515" s="50"/>
      <c r="S515" s="50"/>
      <c r="T515" s="50"/>
      <c r="U515" s="50"/>
      <c r="V515" s="50"/>
      <c r="W515" s="50"/>
      <c r="X515" s="51"/>
    </row>
    <row r="516" spans="1:24">
      <c r="A516" s="45">
        <v>41073</v>
      </c>
      <c r="B516" s="46">
        <v>121500</v>
      </c>
      <c r="C516" s="46">
        <v>28100</v>
      </c>
      <c r="D516" s="32">
        <f t="shared" si="42"/>
        <v>7210.6824925816027</v>
      </c>
      <c r="E516" s="32">
        <f t="shared" si="43"/>
        <v>5734.6938775510207</v>
      </c>
      <c r="F516" s="23">
        <f t="shared" si="44"/>
        <v>-1.2270092591814219E-2</v>
      </c>
      <c r="G516" s="23">
        <f t="shared" si="45"/>
        <v>-1.0619568827459958E-2</v>
      </c>
      <c r="H516" s="23"/>
      <c r="I516" s="23"/>
      <c r="K516" s="49">
        <v>40941</v>
      </c>
      <c r="L516" s="50">
        <v>13814621</v>
      </c>
      <c r="M516" s="50">
        <f t="shared" si="46"/>
        <v>1009506</v>
      </c>
      <c r="N516" s="50">
        <f t="shared" si="47"/>
        <v>20904515</v>
      </c>
      <c r="O516" s="50"/>
      <c r="P516" s="50"/>
      <c r="Q516" s="50"/>
      <c r="R516" s="50"/>
      <c r="S516" s="50"/>
      <c r="T516" s="50"/>
      <c r="U516" s="50"/>
      <c r="V516" s="50"/>
      <c r="W516" s="50"/>
      <c r="X516" s="51"/>
    </row>
    <row r="517" spans="1:24">
      <c r="A517" s="45">
        <v>41074</v>
      </c>
      <c r="B517" s="46">
        <v>122000</v>
      </c>
      <c r="C517" s="46">
        <v>28350</v>
      </c>
      <c r="D517" s="32">
        <f t="shared" si="42"/>
        <v>7240.3560830860533</v>
      </c>
      <c r="E517" s="32">
        <f t="shared" si="43"/>
        <v>5785.7142857142862</v>
      </c>
      <c r="F517" s="23">
        <f t="shared" si="44"/>
        <v>4.106781952653904E-3</v>
      </c>
      <c r="G517" s="23">
        <f t="shared" si="45"/>
        <v>8.857453834060891E-3</v>
      </c>
      <c r="H517" s="23"/>
      <c r="I517" s="23"/>
      <c r="K517" s="52">
        <v>40942</v>
      </c>
      <c r="L517" s="50">
        <v>13693807</v>
      </c>
      <c r="M517" s="50">
        <f t="shared" si="46"/>
        <v>-120814</v>
      </c>
      <c r="N517" s="50">
        <f t="shared" si="47"/>
        <v>20783701</v>
      </c>
      <c r="O517" s="53"/>
      <c r="P517" s="53"/>
      <c r="Q517" s="53"/>
      <c r="R517" s="53"/>
      <c r="S517" s="53"/>
      <c r="T517" s="53"/>
      <c r="U517" s="53"/>
      <c r="V517" s="53"/>
      <c r="W517" s="53"/>
      <c r="X517" s="51"/>
    </row>
    <row r="518" spans="1:24">
      <c r="A518" s="45">
        <v>41075</v>
      </c>
      <c r="B518" s="46">
        <v>120500</v>
      </c>
      <c r="C518" s="46">
        <v>28350</v>
      </c>
      <c r="D518" s="32">
        <f t="shared" si="42"/>
        <v>7151.3353115727004</v>
      </c>
      <c r="E518" s="32">
        <f t="shared" si="43"/>
        <v>5785.7142857142862</v>
      </c>
      <c r="F518" s="23">
        <f t="shared" si="44"/>
        <v>-1.237129180254648E-2</v>
      </c>
      <c r="G518" s="23">
        <f t="shared" si="45"/>
        <v>0</v>
      </c>
      <c r="H518" s="23"/>
      <c r="I518" s="23"/>
      <c r="K518" s="49">
        <v>40945</v>
      </c>
      <c r="L518" s="50">
        <v>13873935</v>
      </c>
      <c r="M518" s="50">
        <f t="shared" si="46"/>
        <v>180128</v>
      </c>
      <c r="N518" s="50">
        <f t="shared" si="47"/>
        <v>20963829</v>
      </c>
      <c r="O518" s="50"/>
      <c r="P518" s="50"/>
      <c r="Q518" s="50"/>
      <c r="R518" s="50"/>
      <c r="S518" s="50"/>
      <c r="T518" s="50"/>
      <c r="U518" s="50"/>
      <c r="V518" s="50"/>
      <c r="W518" s="50"/>
      <c r="X518" s="51"/>
    </row>
    <row r="519" spans="1:24">
      <c r="A519" s="47">
        <v>41078</v>
      </c>
      <c r="B519" s="48">
        <v>122500</v>
      </c>
      <c r="C519" s="48">
        <v>28600</v>
      </c>
      <c r="D519" s="32">
        <f t="shared" si="42"/>
        <v>7270.0296735905049</v>
      </c>
      <c r="E519" s="32">
        <f t="shared" si="43"/>
        <v>5836.7346938775509</v>
      </c>
      <c r="F519" s="23">
        <f t="shared" si="44"/>
        <v>1.6461277054071743E-2</v>
      </c>
      <c r="G519" s="23">
        <f t="shared" si="45"/>
        <v>8.7796876520442879E-3</v>
      </c>
      <c r="H519" s="23"/>
      <c r="I519" s="23"/>
      <c r="K519" s="49">
        <v>40946</v>
      </c>
      <c r="L519" s="50">
        <v>14237491</v>
      </c>
      <c r="M519" s="50">
        <f t="shared" si="46"/>
        <v>363556</v>
      </c>
      <c r="N519" s="50">
        <f t="shared" si="47"/>
        <v>21327385</v>
      </c>
      <c r="O519" s="50"/>
      <c r="P519" s="50"/>
      <c r="Q519" s="50"/>
      <c r="R519" s="50"/>
      <c r="S519" s="50"/>
      <c r="T519" s="50"/>
      <c r="U519" s="50"/>
      <c r="V519" s="50"/>
      <c r="W519" s="50"/>
      <c r="X519" s="51"/>
    </row>
    <row r="520" spans="1:24">
      <c r="A520" s="45">
        <v>41079</v>
      </c>
      <c r="B520" s="46">
        <v>122000</v>
      </c>
      <c r="C520" s="46">
        <v>28600</v>
      </c>
      <c r="D520" s="32">
        <f t="shared" si="42"/>
        <v>7240.3560830860533</v>
      </c>
      <c r="E520" s="32">
        <f t="shared" si="43"/>
        <v>5836.7346938775509</v>
      </c>
      <c r="F520" s="23">
        <f t="shared" si="44"/>
        <v>-4.0899852515252633E-3</v>
      </c>
      <c r="G520" s="23">
        <f t="shared" si="45"/>
        <v>0</v>
      </c>
      <c r="H520" s="23"/>
      <c r="I520" s="23"/>
      <c r="K520" s="49">
        <v>40947</v>
      </c>
      <c r="L520" s="50">
        <v>14638092</v>
      </c>
      <c r="M520" s="50">
        <f t="shared" si="46"/>
        <v>400601</v>
      </c>
      <c r="N520" s="50">
        <f t="shared" si="47"/>
        <v>21727986</v>
      </c>
      <c r="O520" s="50"/>
      <c r="P520" s="50"/>
      <c r="Q520" s="50"/>
      <c r="R520" s="50"/>
      <c r="S520" s="50"/>
      <c r="T520" s="50"/>
      <c r="U520" s="50"/>
      <c r="V520" s="50"/>
      <c r="W520" s="50"/>
      <c r="X520" s="51"/>
    </row>
    <row r="521" spans="1:24">
      <c r="A521" s="45">
        <v>41080</v>
      </c>
      <c r="B521" s="46">
        <v>123000</v>
      </c>
      <c r="C521" s="46">
        <v>28900</v>
      </c>
      <c r="D521" s="32">
        <f t="shared" si="42"/>
        <v>7299.7032640949556</v>
      </c>
      <c r="E521" s="32">
        <f t="shared" si="43"/>
        <v>5897.9591836734689</v>
      </c>
      <c r="F521" s="23">
        <f t="shared" si="44"/>
        <v>8.163310639160315E-3</v>
      </c>
      <c r="G521" s="23">
        <f t="shared" si="45"/>
        <v>1.0434877292579969E-2</v>
      </c>
      <c r="H521" s="23"/>
      <c r="I521" s="23"/>
      <c r="K521" s="49">
        <v>40948</v>
      </c>
      <c r="L521" s="50">
        <v>14742384</v>
      </c>
      <c r="M521" s="50">
        <f t="shared" si="46"/>
        <v>104292</v>
      </c>
      <c r="N521" s="50">
        <f t="shared" si="47"/>
        <v>21832278</v>
      </c>
      <c r="O521" s="50"/>
      <c r="P521" s="50"/>
      <c r="Q521" s="50"/>
      <c r="R521" s="50"/>
      <c r="S521" s="50"/>
      <c r="T521" s="50"/>
      <c r="U521" s="50"/>
      <c r="V521" s="50"/>
      <c r="W521" s="50"/>
      <c r="X521" s="51"/>
    </row>
    <row r="522" spans="1:24">
      <c r="A522" s="45">
        <v>41081</v>
      </c>
      <c r="B522" s="46">
        <v>122000</v>
      </c>
      <c r="C522" s="46">
        <v>29100</v>
      </c>
      <c r="D522" s="32">
        <f t="shared" si="42"/>
        <v>7240.3560830860533</v>
      </c>
      <c r="E522" s="32">
        <f t="shared" si="43"/>
        <v>5938.7755102040819</v>
      </c>
      <c r="F522" s="23">
        <f t="shared" si="44"/>
        <v>-8.163310639160315E-3</v>
      </c>
      <c r="G522" s="23">
        <f t="shared" si="45"/>
        <v>6.8965790590613807E-3</v>
      </c>
      <c r="H522" s="23"/>
      <c r="I522" s="23"/>
      <c r="K522" s="52">
        <v>40949</v>
      </c>
      <c r="L522" s="50">
        <v>14832347</v>
      </c>
      <c r="M522" s="50">
        <f t="shared" si="46"/>
        <v>89963</v>
      </c>
      <c r="N522" s="50">
        <f t="shared" si="47"/>
        <v>21922241</v>
      </c>
      <c r="O522" s="53"/>
      <c r="P522" s="53"/>
      <c r="Q522" s="53"/>
      <c r="R522" s="53"/>
      <c r="S522" s="53"/>
      <c r="T522" s="53"/>
      <c r="U522" s="53"/>
      <c r="V522" s="53"/>
      <c r="W522" s="53"/>
      <c r="X522" s="51"/>
    </row>
    <row r="523" spans="1:24">
      <c r="A523" s="45">
        <v>41082</v>
      </c>
      <c r="B523" s="46">
        <v>120500</v>
      </c>
      <c r="C523" s="46">
        <v>28500</v>
      </c>
      <c r="D523" s="32">
        <f t="shared" si="42"/>
        <v>7151.3353115727004</v>
      </c>
      <c r="E523" s="32">
        <f t="shared" si="43"/>
        <v>5816.3265306122448</v>
      </c>
      <c r="F523" s="23">
        <f t="shared" si="44"/>
        <v>-1.237129180254648E-2</v>
      </c>
      <c r="G523" s="23">
        <f t="shared" si="45"/>
        <v>-2.0834086902842941E-2</v>
      </c>
      <c r="H523" s="23"/>
      <c r="I523" s="23"/>
      <c r="K523" s="49">
        <v>40952</v>
      </c>
      <c r="L523" s="50">
        <v>14997702</v>
      </c>
      <c r="M523" s="50">
        <f t="shared" si="46"/>
        <v>165355</v>
      </c>
      <c r="N523" s="50">
        <f t="shared" si="47"/>
        <v>22087596</v>
      </c>
      <c r="O523" s="50"/>
      <c r="P523" s="50"/>
      <c r="Q523" s="50"/>
      <c r="R523" s="50"/>
      <c r="S523" s="50"/>
      <c r="T523" s="50"/>
      <c r="U523" s="50"/>
      <c r="V523" s="50"/>
      <c r="W523" s="50"/>
      <c r="X523" s="51"/>
    </row>
    <row r="524" spans="1:24">
      <c r="A524" s="47">
        <v>41085</v>
      </c>
      <c r="B524" s="48">
        <v>121500</v>
      </c>
      <c r="C524" s="48">
        <v>28100</v>
      </c>
      <c r="D524" s="32">
        <f t="shared" si="42"/>
        <v>7210.6824925816027</v>
      </c>
      <c r="E524" s="32">
        <f t="shared" si="43"/>
        <v>5734.6938775510207</v>
      </c>
      <c r="F524" s="23">
        <f t="shared" si="44"/>
        <v>8.2645098498925762E-3</v>
      </c>
      <c r="G524" s="23">
        <f t="shared" si="45"/>
        <v>-1.4134510934903588E-2</v>
      </c>
      <c r="H524" s="23"/>
      <c r="I524" s="23"/>
      <c r="K524" s="49">
        <v>40953</v>
      </c>
      <c r="L524" s="50">
        <v>15019445</v>
      </c>
      <c r="M524" s="50">
        <f t="shared" si="46"/>
        <v>21743</v>
      </c>
      <c r="N524" s="50">
        <f t="shared" si="47"/>
        <v>22109339</v>
      </c>
      <c r="O524" s="50"/>
      <c r="P524" s="50"/>
      <c r="Q524" s="50"/>
      <c r="R524" s="50"/>
      <c r="S524" s="50"/>
      <c r="T524" s="50"/>
      <c r="U524" s="50"/>
      <c r="V524" s="50"/>
      <c r="W524" s="50"/>
      <c r="X524" s="51"/>
    </row>
    <row r="525" spans="1:24">
      <c r="A525" s="45">
        <v>41086</v>
      </c>
      <c r="B525" s="46">
        <v>123500</v>
      </c>
      <c r="C525" s="46">
        <v>28950</v>
      </c>
      <c r="D525" s="32">
        <f t="shared" si="42"/>
        <v>7329.3768545994062</v>
      </c>
      <c r="E525" s="32">
        <f t="shared" si="43"/>
        <v>5908.1632653061224</v>
      </c>
      <c r="F525" s="23">
        <f t="shared" si="44"/>
        <v>1.6326893287429201E-2</v>
      </c>
      <c r="G525" s="23">
        <f t="shared" si="45"/>
        <v>2.9800627679303915E-2</v>
      </c>
      <c r="H525" s="23"/>
      <c r="I525" s="23"/>
      <c r="K525" s="49">
        <v>40954</v>
      </c>
      <c r="L525" s="50">
        <v>15273668</v>
      </c>
      <c r="M525" s="50">
        <f t="shared" si="46"/>
        <v>254223</v>
      </c>
      <c r="N525" s="50">
        <f t="shared" si="47"/>
        <v>22363562</v>
      </c>
      <c r="O525" s="50"/>
      <c r="P525" s="50"/>
      <c r="Q525" s="50"/>
      <c r="R525" s="50"/>
      <c r="S525" s="50"/>
      <c r="T525" s="50"/>
      <c r="U525" s="50"/>
      <c r="V525" s="50"/>
      <c r="W525" s="50"/>
      <c r="X525" s="51"/>
    </row>
    <row r="526" spans="1:24">
      <c r="A526" s="45">
        <v>41087</v>
      </c>
      <c r="B526" s="46">
        <v>124000</v>
      </c>
      <c r="C526" s="46">
        <v>29150</v>
      </c>
      <c r="D526" s="32">
        <f t="shared" si="42"/>
        <v>7359.0504451038578</v>
      </c>
      <c r="E526" s="32">
        <f t="shared" si="43"/>
        <v>5948.9795918367354</v>
      </c>
      <c r="F526" s="23">
        <f t="shared" si="44"/>
        <v>4.0404095370050186E-3</v>
      </c>
      <c r="G526" s="23">
        <f t="shared" si="45"/>
        <v>6.8847087774965843E-3</v>
      </c>
      <c r="H526" s="23"/>
      <c r="I526" s="23"/>
      <c r="K526" s="49">
        <v>40955</v>
      </c>
      <c r="L526" s="50">
        <v>15221840</v>
      </c>
      <c r="M526" s="50">
        <f t="shared" si="46"/>
        <v>-51828</v>
      </c>
      <c r="N526" s="50">
        <f t="shared" si="47"/>
        <v>22311734</v>
      </c>
      <c r="O526" s="50"/>
      <c r="P526" s="50"/>
      <c r="Q526" s="50"/>
      <c r="R526" s="50"/>
      <c r="S526" s="50"/>
      <c r="T526" s="50"/>
      <c r="U526" s="50"/>
      <c r="V526" s="50"/>
      <c r="W526" s="50"/>
      <c r="X526" s="51"/>
    </row>
    <row r="527" spans="1:24">
      <c r="A527" s="45">
        <v>41088</v>
      </c>
      <c r="B527" s="46">
        <v>123500</v>
      </c>
      <c r="C527" s="46">
        <v>29550</v>
      </c>
      <c r="D527" s="32">
        <f t="shared" si="42"/>
        <v>7329.3768545994062</v>
      </c>
      <c r="E527" s="32">
        <f t="shared" si="43"/>
        <v>6030.6122448979595</v>
      </c>
      <c r="F527" s="23">
        <f t="shared" si="44"/>
        <v>-4.0404095370050186E-3</v>
      </c>
      <c r="G527" s="23">
        <f t="shared" si="45"/>
        <v>1.3628831055605417E-2</v>
      </c>
      <c r="H527" s="23"/>
      <c r="I527" s="23"/>
      <c r="K527" s="52">
        <v>40956</v>
      </c>
      <c r="L527" s="50">
        <v>15480593</v>
      </c>
      <c r="M527" s="50">
        <f t="shared" si="46"/>
        <v>258753</v>
      </c>
      <c r="N527" s="50">
        <f t="shared" si="47"/>
        <v>22570487</v>
      </c>
      <c r="O527" s="53"/>
      <c r="P527" s="53"/>
      <c r="Q527" s="53"/>
      <c r="R527" s="53"/>
      <c r="S527" s="53"/>
      <c r="T527" s="53"/>
      <c r="U527" s="53"/>
      <c r="V527" s="53"/>
      <c r="W527" s="53"/>
      <c r="X527" s="51"/>
    </row>
    <row r="528" spans="1:24">
      <c r="A528" s="45">
        <v>41089</v>
      </c>
      <c r="B528" s="46">
        <v>125000</v>
      </c>
      <c r="C528" s="46">
        <v>30350</v>
      </c>
      <c r="D528" s="32">
        <f t="shared" ref="D528:D591" si="48">B528/$B$15*10000</f>
        <v>7418.3976261127591</v>
      </c>
      <c r="E528" s="32">
        <f t="shared" ref="E528:E591" si="49">C528/$C$15*10000</f>
        <v>6193.8775510204077</v>
      </c>
      <c r="F528" s="23">
        <f t="shared" si="44"/>
        <v>1.2072581234269464E-2</v>
      </c>
      <c r="G528" s="23">
        <f t="shared" si="45"/>
        <v>2.6712773653400745E-2</v>
      </c>
      <c r="H528" s="23"/>
      <c r="I528" s="23"/>
      <c r="K528" s="49">
        <v>40959</v>
      </c>
      <c r="L528" s="50">
        <v>15643385</v>
      </c>
      <c r="M528" s="50">
        <f t="shared" si="46"/>
        <v>162792</v>
      </c>
      <c r="N528" s="50">
        <f t="shared" si="47"/>
        <v>22733279</v>
      </c>
      <c r="O528" s="50"/>
      <c r="P528" s="50"/>
      <c r="Q528" s="50"/>
      <c r="R528" s="50"/>
      <c r="S528" s="50"/>
      <c r="T528" s="50"/>
      <c r="U528" s="50"/>
      <c r="V528" s="50"/>
      <c r="W528" s="50"/>
      <c r="X528" s="51"/>
    </row>
    <row r="529" spans="1:24">
      <c r="A529" s="47">
        <v>41092</v>
      </c>
      <c r="B529" s="48">
        <v>125000</v>
      </c>
      <c r="C529" s="48">
        <v>30650</v>
      </c>
      <c r="D529" s="32">
        <f t="shared" si="48"/>
        <v>7418.3976261127591</v>
      </c>
      <c r="E529" s="32">
        <f t="shared" si="49"/>
        <v>6255.1020408163258</v>
      </c>
      <c r="F529" s="23">
        <f t="shared" ref="F529:F592" si="50">LN(D529)-LN(D528)</f>
        <v>0</v>
      </c>
      <c r="G529" s="23">
        <f t="shared" ref="G529:G592" si="51">LN(E529)-LN(E528)</f>
        <v>9.8361448767132487E-3</v>
      </c>
      <c r="H529" s="23"/>
      <c r="I529" s="23"/>
      <c r="K529" s="49">
        <v>40960</v>
      </c>
      <c r="L529" s="50">
        <v>15768053</v>
      </c>
      <c r="M529" s="50">
        <f t="shared" si="46"/>
        <v>124668</v>
      </c>
      <c r="N529" s="50">
        <f t="shared" si="47"/>
        <v>22857947</v>
      </c>
      <c r="O529" s="50"/>
      <c r="P529" s="50"/>
      <c r="Q529" s="50"/>
      <c r="R529" s="50"/>
      <c r="S529" s="50"/>
      <c r="T529" s="50"/>
      <c r="U529" s="50"/>
      <c r="V529" s="50"/>
      <c r="W529" s="50"/>
      <c r="X529" s="51"/>
    </row>
    <row r="530" spans="1:24">
      <c r="A530" s="45">
        <v>41093</v>
      </c>
      <c r="B530" s="46">
        <v>129500</v>
      </c>
      <c r="C530" s="46">
        <v>31150</v>
      </c>
      <c r="D530" s="32">
        <f t="shared" si="48"/>
        <v>7685.4599406528187</v>
      </c>
      <c r="E530" s="32">
        <f t="shared" si="49"/>
        <v>6357.1428571428569</v>
      </c>
      <c r="F530" s="23">
        <f t="shared" si="50"/>
        <v>3.5367143837291337E-2</v>
      </c>
      <c r="G530" s="23">
        <f t="shared" si="51"/>
        <v>1.6181582851240606E-2</v>
      </c>
      <c r="H530" s="23"/>
      <c r="I530" s="23"/>
      <c r="K530" s="49">
        <v>40961</v>
      </c>
      <c r="L530" s="50">
        <v>16076869</v>
      </c>
      <c r="M530" s="50">
        <f t="shared" si="46"/>
        <v>308816</v>
      </c>
      <c r="N530" s="50">
        <f t="shared" si="47"/>
        <v>23166763</v>
      </c>
      <c r="O530" s="50"/>
      <c r="P530" s="50"/>
      <c r="Q530" s="50"/>
      <c r="R530" s="50"/>
      <c r="S530" s="50"/>
      <c r="T530" s="50"/>
      <c r="U530" s="50"/>
      <c r="V530" s="50"/>
      <c r="W530" s="50"/>
      <c r="X530" s="51"/>
    </row>
    <row r="531" spans="1:24">
      <c r="A531" s="45">
        <v>41094</v>
      </c>
      <c r="B531" s="46">
        <v>131000</v>
      </c>
      <c r="C531" s="46">
        <v>31200</v>
      </c>
      <c r="D531" s="32">
        <f t="shared" si="48"/>
        <v>7774.4807121661715</v>
      </c>
      <c r="E531" s="32">
        <f t="shared" si="49"/>
        <v>6367.3469387755104</v>
      </c>
      <c r="F531" s="23">
        <f t="shared" si="50"/>
        <v>1.1516442061559218E-2</v>
      </c>
      <c r="G531" s="23">
        <f t="shared" si="51"/>
        <v>1.6038495819756804E-3</v>
      </c>
      <c r="H531" s="23"/>
      <c r="I531" s="23"/>
      <c r="K531" s="49">
        <v>40962</v>
      </c>
      <c r="L531" s="50">
        <v>16061743</v>
      </c>
      <c r="M531" s="50">
        <f t="shared" si="46"/>
        <v>-15126</v>
      </c>
      <c r="N531" s="50">
        <f t="shared" si="47"/>
        <v>23151637</v>
      </c>
      <c r="O531" s="50"/>
      <c r="P531" s="50"/>
      <c r="Q531" s="50"/>
      <c r="R531" s="50"/>
      <c r="S531" s="50"/>
      <c r="T531" s="50"/>
      <c r="U531" s="50"/>
      <c r="V531" s="50"/>
      <c r="W531" s="50"/>
      <c r="X531" s="51"/>
    </row>
    <row r="532" spans="1:24">
      <c r="A532" s="45">
        <v>41095</v>
      </c>
      <c r="B532" s="46">
        <v>128500</v>
      </c>
      <c r="C532" s="46">
        <v>30950</v>
      </c>
      <c r="D532" s="32">
        <f t="shared" si="48"/>
        <v>7626.1127596439173</v>
      </c>
      <c r="E532" s="32">
        <f t="shared" si="49"/>
        <v>6316.3265306122448</v>
      </c>
      <c r="F532" s="23">
        <f t="shared" si="50"/>
        <v>-1.9268418865877379E-2</v>
      </c>
      <c r="G532" s="23">
        <f t="shared" si="51"/>
        <v>-8.0450956848316935E-3</v>
      </c>
      <c r="H532" s="23"/>
      <c r="I532" s="23"/>
      <c r="K532" s="52">
        <v>40963</v>
      </c>
      <c r="L532" s="50">
        <v>16236358</v>
      </c>
      <c r="M532" s="50">
        <f t="shared" si="46"/>
        <v>174615</v>
      </c>
      <c r="N532" s="50">
        <f t="shared" si="47"/>
        <v>23326252</v>
      </c>
      <c r="O532" s="53"/>
      <c r="P532" s="53"/>
      <c r="Q532" s="53"/>
      <c r="R532" s="53"/>
      <c r="S532" s="53"/>
      <c r="T532" s="53"/>
      <c r="U532" s="53"/>
      <c r="V532" s="53"/>
      <c r="W532" s="53"/>
      <c r="X532" s="51"/>
    </row>
    <row r="533" spans="1:24">
      <c r="A533" s="45">
        <v>41096</v>
      </c>
      <c r="B533" s="46">
        <v>127000</v>
      </c>
      <c r="C533" s="46">
        <v>30750</v>
      </c>
      <c r="D533" s="32">
        <f t="shared" si="48"/>
        <v>7537.0919881305645</v>
      </c>
      <c r="E533" s="32">
        <f t="shared" si="49"/>
        <v>6275.5102040816328</v>
      </c>
      <c r="F533" s="23">
        <f t="shared" si="50"/>
        <v>-1.1741817876684379E-2</v>
      </c>
      <c r="G533" s="23">
        <f t="shared" si="51"/>
        <v>-6.4830048780777361E-3</v>
      </c>
      <c r="H533" s="23"/>
      <c r="I533" s="23"/>
      <c r="K533" s="49">
        <v>40966</v>
      </c>
      <c r="L533" s="50">
        <v>16207941</v>
      </c>
      <c r="M533" s="50">
        <f t="shared" si="46"/>
        <v>-28417</v>
      </c>
      <c r="N533" s="50">
        <f t="shared" si="47"/>
        <v>23297835</v>
      </c>
      <c r="O533" s="50"/>
      <c r="P533" s="50"/>
      <c r="Q533" s="50"/>
      <c r="R533" s="50"/>
      <c r="S533" s="50"/>
      <c r="T533" s="50"/>
      <c r="U533" s="50"/>
      <c r="V533" s="50"/>
      <c r="W533" s="50"/>
      <c r="X533" s="51"/>
    </row>
    <row r="534" spans="1:24">
      <c r="A534" s="47">
        <v>41099</v>
      </c>
      <c r="B534" s="48">
        <v>131500</v>
      </c>
      <c r="C534" s="48">
        <v>31250</v>
      </c>
      <c r="D534" s="32">
        <f t="shared" si="48"/>
        <v>7804.1543026706231</v>
      </c>
      <c r="E534" s="32">
        <f t="shared" si="49"/>
        <v>6377.5510204081629</v>
      </c>
      <c r="F534" s="23">
        <f t="shared" si="50"/>
        <v>3.4819765159229021E-2</v>
      </c>
      <c r="G534" s="23">
        <f t="shared" si="51"/>
        <v>1.6129381929882669E-2</v>
      </c>
      <c r="H534" s="23"/>
      <c r="I534" s="23"/>
      <c r="K534" s="49">
        <v>40967</v>
      </c>
      <c r="L534" s="50">
        <v>16128304</v>
      </c>
      <c r="M534" s="50">
        <f t="shared" si="46"/>
        <v>-79637</v>
      </c>
      <c r="N534" s="50">
        <f t="shared" si="47"/>
        <v>23218198</v>
      </c>
      <c r="O534" s="50"/>
      <c r="P534" s="50"/>
      <c r="Q534" s="50"/>
      <c r="R534" s="50"/>
      <c r="S534" s="50"/>
      <c r="T534" s="50"/>
      <c r="U534" s="50"/>
      <c r="V534" s="50"/>
      <c r="W534" s="50"/>
      <c r="X534" s="51"/>
    </row>
    <row r="535" spans="1:24">
      <c r="A535" s="45">
        <v>41100</v>
      </c>
      <c r="B535" s="46">
        <v>133000</v>
      </c>
      <c r="C535" s="46">
        <v>32250</v>
      </c>
      <c r="D535" s="32">
        <f t="shared" si="48"/>
        <v>7893.1750741839769</v>
      </c>
      <c r="E535" s="32">
        <f t="shared" si="49"/>
        <v>6581.632653061225</v>
      </c>
      <c r="F535" s="23">
        <f t="shared" si="50"/>
        <v>1.1342276603933499E-2</v>
      </c>
      <c r="G535" s="23">
        <f t="shared" si="51"/>
        <v>3.1498667059370433E-2</v>
      </c>
      <c r="H535" s="23"/>
      <c r="I535" s="23"/>
      <c r="K535" s="49">
        <v>40968</v>
      </c>
      <c r="L535" s="50">
        <v>16657143</v>
      </c>
      <c r="M535" s="50">
        <f t="shared" si="46"/>
        <v>528839</v>
      </c>
      <c r="N535" s="50">
        <f t="shared" si="47"/>
        <v>23747037</v>
      </c>
      <c r="O535" s="50"/>
      <c r="P535" s="50"/>
      <c r="Q535" s="50"/>
      <c r="R535" s="50"/>
      <c r="S535" s="50"/>
      <c r="T535" s="50"/>
      <c r="U535" s="50"/>
      <c r="V535" s="50"/>
      <c r="W535" s="50"/>
      <c r="X535" s="51"/>
    </row>
    <row r="536" spans="1:24">
      <c r="A536" s="45">
        <v>41101</v>
      </c>
      <c r="B536" s="46">
        <v>136500</v>
      </c>
      <c r="C536" s="46">
        <v>32700</v>
      </c>
      <c r="D536" s="32">
        <f t="shared" si="48"/>
        <v>8100.8902077151333</v>
      </c>
      <c r="E536" s="32">
        <f t="shared" si="49"/>
        <v>6673.4693877551017</v>
      </c>
      <c r="F536" s="23">
        <f t="shared" si="50"/>
        <v>2.5975486403261527E-2</v>
      </c>
      <c r="G536" s="23">
        <f t="shared" si="51"/>
        <v>1.3857034661427292E-2</v>
      </c>
      <c r="H536" s="23"/>
      <c r="I536" s="23"/>
      <c r="K536" s="52">
        <v>40970</v>
      </c>
      <c r="L536" s="50">
        <v>17026560</v>
      </c>
      <c r="M536" s="50">
        <f t="shared" si="46"/>
        <v>369417</v>
      </c>
      <c r="N536" s="50">
        <f t="shared" si="47"/>
        <v>24116454</v>
      </c>
      <c r="O536" s="53"/>
      <c r="P536" s="53"/>
      <c r="Q536" s="53"/>
      <c r="R536" s="53"/>
      <c r="S536" s="53"/>
      <c r="T536" s="53"/>
      <c r="U536" s="53"/>
      <c r="V536" s="53"/>
      <c r="W536" s="53"/>
      <c r="X536" s="51"/>
    </row>
    <row r="537" spans="1:24">
      <c r="A537" s="45">
        <v>41102</v>
      </c>
      <c r="B537" s="46">
        <v>133000</v>
      </c>
      <c r="C537" s="46">
        <v>32700</v>
      </c>
      <c r="D537" s="32">
        <f t="shared" si="48"/>
        <v>7893.1750741839769</v>
      </c>
      <c r="E537" s="32">
        <f t="shared" si="49"/>
        <v>6673.4693877551017</v>
      </c>
      <c r="F537" s="23">
        <f t="shared" si="50"/>
        <v>-2.5975486403261527E-2</v>
      </c>
      <c r="G537" s="23">
        <f t="shared" si="51"/>
        <v>0</v>
      </c>
      <c r="H537" s="23"/>
      <c r="I537" s="23"/>
      <c r="K537" s="49">
        <v>40973</v>
      </c>
      <c r="L537" s="50">
        <v>16978890</v>
      </c>
      <c r="M537" s="50">
        <f t="shared" si="46"/>
        <v>-47670</v>
      </c>
      <c r="N537" s="50">
        <f t="shared" si="47"/>
        <v>24068784</v>
      </c>
      <c r="O537" s="50"/>
      <c r="P537" s="50"/>
      <c r="Q537" s="50"/>
      <c r="R537" s="50"/>
      <c r="S537" s="50"/>
      <c r="T537" s="50"/>
      <c r="U537" s="50"/>
      <c r="V537" s="50"/>
      <c r="W537" s="50"/>
      <c r="X537" s="51"/>
    </row>
    <row r="538" spans="1:24">
      <c r="A538" s="45">
        <v>41103</v>
      </c>
      <c r="B538" s="46">
        <v>136000</v>
      </c>
      <c r="C538" s="46">
        <v>32800</v>
      </c>
      <c r="D538" s="32">
        <f t="shared" si="48"/>
        <v>8071.2166172106827</v>
      </c>
      <c r="E538" s="32">
        <f t="shared" si="49"/>
        <v>6693.8775510204086</v>
      </c>
      <c r="F538" s="23">
        <f t="shared" si="50"/>
        <v>2.2305757514299529E-2</v>
      </c>
      <c r="G538" s="23">
        <f t="shared" si="51"/>
        <v>3.0534374868906866E-3</v>
      </c>
      <c r="H538" s="23"/>
      <c r="I538" s="23"/>
      <c r="K538" s="49">
        <v>40974</v>
      </c>
      <c r="L538" s="50">
        <v>16753088</v>
      </c>
      <c r="M538" s="50">
        <f t="shared" si="46"/>
        <v>-225802</v>
      </c>
      <c r="N538" s="50">
        <f t="shared" si="47"/>
        <v>23842982</v>
      </c>
      <c r="O538" s="50"/>
      <c r="P538" s="50"/>
      <c r="Q538" s="50"/>
      <c r="R538" s="50"/>
      <c r="S538" s="50"/>
      <c r="T538" s="50"/>
      <c r="U538" s="50"/>
      <c r="V538" s="50"/>
      <c r="W538" s="50"/>
      <c r="X538" s="51"/>
    </row>
    <row r="539" spans="1:24">
      <c r="A539" s="47">
        <v>41106</v>
      </c>
      <c r="B539" s="48">
        <v>133000</v>
      </c>
      <c r="C539" s="48">
        <v>32600</v>
      </c>
      <c r="D539" s="32">
        <f t="shared" si="48"/>
        <v>7893.1750741839769</v>
      </c>
      <c r="E539" s="32">
        <f t="shared" si="49"/>
        <v>6653.0612244897957</v>
      </c>
      <c r="F539" s="23">
        <f t="shared" si="50"/>
        <v>-2.2305757514299529E-2</v>
      </c>
      <c r="G539" s="23">
        <f t="shared" si="51"/>
        <v>-6.1162270174364153E-3</v>
      </c>
      <c r="H539" s="23"/>
      <c r="I539" s="23"/>
      <c r="K539" s="49">
        <v>40975</v>
      </c>
      <c r="L539" s="50">
        <v>16380964</v>
      </c>
      <c r="M539" s="50">
        <f t="shared" si="46"/>
        <v>-372124</v>
      </c>
      <c r="N539" s="50">
        <f t="shared" si="47"/>
        <v>23470858</v>
      </c>
      <c r="O539" s="50"/>
      <c r="P539" s="50"/>
      <c r="Q539" s="50"/>
      <c r="R539" s="50"/>
      <c r="S539" s="50"/>
      <c r="T539" s="50"/>
      <c r="U539" s="50"/>
      <c r="V539" s="50"/>
      <c r="W539" s="50"/>
      <c r="X539" s="51"/>
    </row>
    <row r="540" spans="1:24">
      <c r="A540" s="45">
        <v>41107</v>
      </c>
      <c r="B540" s="46">
        <v>133000</v>
      </c>
      <c r="C540" s="46">
        <v>32800</v>
      </c>
      <c r="D540" s="32">
        <f t="shared" si="48"/>
        <v>7893.1750741839769</v>
      </c>
      <c r="E540" s="32">
        <f t="shared" si="49"/>
        <v>6693.8775510204086</v>
      </c>
      <c r="F540" s="23">
        <f t="shared" si="50"/>
        <v>0</v>
      </c>
      <c r="G540" s="23">
        <f t="shared" si="51"/>
        <v>6.1162270174364153E-3</v>
      </c>
      <c r="H540" s="23"/>
      <c r="I540" s="23"/>
      <c r="K540" s="49">
        <v>40976</v>
      </c>
      <c r="L540" s="50">
        <v>15961862</v>
      </c>
      <c r="M540" s="50">
        <f t="shared" ref="M540:M603" si="52">L540-L539</f>
        <v>-419102</v>
      </c>
      <c r="N540" s="50">
        <f t="shared" ref="N540:N603" si="53">N539+M540</f>
        <v>23051756</v>
      </c>
      <c r="O540" s="50"/>
      <c r="P540" s="50"/>
      <c r="Q540" s="50"/>
      <c r="R540" s="50"/>
      <c r="S540" s="50"/>
      <c r="T540" s="50"/>
      <c r="U540" s="50"/>
      <c r="V540" s="50"/>
      <c r="W540" s="50"/>
      <c r="X540" s="51"/>
    </row>
    <row r="541" spans="1:24">
      <c r="A541" s="45">
        <v>41108</v>
      </c>
      <c r="B541" s="46">
        <v>135500</v>
      </c>
      <c r="C541" s="46">
        <v>32750</v>
      </c>
      <c r="D541" s="32">
        <f t="shared" si="48"/>
        <v>8041.5430267062311</v>
      </c>
      <c r="E541" s="32">
        <f t="shared" si="49"/>
        <v>6683.6734693877552</v>
      </c>
      <c r="F541" s="23">
        <f t="shared" si="50"/>
        <v>1.862251209800192E-2</v>
      </c>
      <c r="G541" s="23">
        <f t="shared" si="51"/>
        <v>-1.525553308837857E-3</v>
      </c>
      <c r="H541" s="23"/>
      <c r="I541" s="23"/>
      <c r="K541" s="52">
        <v>40977</v>
      </c>
      <c r="L541" s="50">
        <v>15977381</v>
      </c>
      <c r="M541" s="50">
        <f t="shared" si="52"/>
        <v>15519</v>
      </c>
      <c r="N541" s="50">
        <f t="shared" si="53"/>
        <v>23067275</v>
      </c>
      <c r="O541" s="53"/>
      <c r="P541" s="53"/>
      <c r="Q541" s="53"/>
      <c r="R541" s="53"/>
      <c r="S541" s="53"/>
      <c r="T541" s="53"/>
      <c r="U541" s="53"/>
      <c r="V541" s="53"/>
      <c r="W541" s="53"/>
      <c r="X541" s="51"/>
    </row>
    <row r="542" spans="1:24">
      <c r="A542" s="45">
        <v>41109</v>
      </c>
      <c r="B542" s="46">
        <v>133000</v>
      </c>
      <c r="C542" s="46">
        <v>32050</v>
      </c>
      <c r="D542" s="32">
        <f t="shared" si="48"/>
        <v>7893.1750741839769</v>
      </c>
      <c r="E542" s="32">
        <f t="shared" si="49"/>
        <v>6540.8163265306121</v>
      </c>
      <c r="F542" s="23">
        <f t="shared" si="50"/>
        <v>-1.862251209800192E-2</v>
      </c>
      <c r="G542" s="23">
        <f t="shared" si="51"/>
        <v>-2.1605778714581803E-2</v>
      </c>
      <c r="H542" s="23"/>
      <c r="I542" s="23"/>
      <c r="K542" s="49">
        <v>40980</v>
      </c>
      <c r="L542" s="50">
        <v>15830572</v>
      </c>
      <c r="M542" s="50">
        <f t="shared" si="52"/>
        <v>-146809</v>
      </c>
      <c r="N542" s="50">
        <f t="shared" si="53"/>
        <v>22920466</v>
      </c>
      <c r="O542" s="50"/>
      <c r="P542" s="50"/>
      <c r="Q542" s="50"/>
      <c r="R542" s="50"/>
      <c r="S542" s="50"/>
      <c r="T542" s="50"/>
      <c r="U542" s="50"/>
      <c r="V542" s="50"/>
      <c r="W542" s="50"/>
      <c r="X542" s="51"/>
    </row>
    <row r="543" spans="1:24">
      <c r="A543" s="45">
        <v>41110</v>
      </c>
      <c r="B543" s="46">
        <v>131000</v>
      </c>
      <c r="C543" s="46">
        <v>31300</v>
      </c>
      <c r="D543" s="32">
        <f t="shared" si="48"/>
        <v>7774.4807121661715</v>
      </c>
      <c r="E543" s="32">
        <f t="shared" si="49"/>
        <v>6387.7551020408164</v>
      </c>
      <c r="F543" s="23">
        <f t="shared" si="50"/>
        <v>-1.5151805020600762E-2</v>
      </c>
      <c r="G543" s="23">
        <f t="shared" si="51"/>
        <v>-2.3679085820571544E-2</v>
      </c>
      <c r="H543" s="23"/>
      <c r="I543" s="23"/>
      <c r="K543" s="49">
        <v>40981</v>
      </c>
      <c r="L543" s="50">
        <v>15950767</v>
      </c>
      <c r="M543" s="50">
        <f t="shared" si="52"/>
        <v>120195</v>
      </c>
      <c r="N543" s="50">
        <f t="shared" si="53"/>
        <v>23040661</v>
      </c>
      <c r="O543" s="50"/>
      <c r="P543" s="50"/>
      <c r="Q543" s="50"/>
      <c r="R543" s="50"/>
      <c r="S543" s="50"/>
      <c r="T543" s="50"/>
      <c r="U543" s="50"/>
      <c r="V543" s="50"/>
      <c r="W543" s="50"/>
      <c r="X543" s="51"/>
    </row>
    <row r="544" spans="1:24">
      <c r="A544" s="47">
        <v>41113</v>
      </c>
      <c r="B544" s="48">
        <v>133000</v>
      </c>
      <c r="C544" s="48">
        <v>31550</v>
      </c>
      <c r="D544" s="32">
        <f t="shared" si="48"/>
        <v>7893.1750741839769</v>
      </c>
      <c r="E544" s="32">
        <f t="shared" si="49"/>
        <v>6438.775510204081</v>
      </c>
      <c r="F544" s="23">
        <f t="shared" si="50"/>
        <v>1.5151805020600762E-2</v>
      </c>
      <c r="G544" s="23">
        <f t="shared" si="51"/>
        <v>7.955491441114404E-3</v>
      </c>
      <c r="H544" s="23"/>
      <c r="I544" s="23"/>
      <c r="K544" s="49">
        <v>40982</v>
      </c>
      <c r="L544" s="50">
        <v>16487331</v>
      </c>
      <c r="M544" s="50">
        <f t="shared" si="52"/>
        <v>536564</v>
      </c>
      <c r="N544" s="50">
        <f t="shared" si="53"/>
        <v>23577225</v>
      </c>
      <c r="O544" s="50"/>
      <c r="P544" s="50"/>
      <c r="Q544" s="50"/>
      <c r="R544" s="50"/>
      <c r="S544" s="50"/>
      <c r="T544" s="50"/>
      <c r="U544" s="50"/>
      <c r="V544" s="50"/>
      <c r="W544" s="50"/>
      <c r="X544" s="51"/>
    </row>
    <row r="545" spans="1:24">
      <c r="A545" s="45">
        <v>41114</v>
      </c>
      <c r="B545" s="46">
        <v>141000</v>
      </c>
      <c r="C545" s="46">
        <v>33150</v>
      </c>
      <c r="D545" s="32">
        <f t="shared" si="48"/>
        <v>8367.9525222551929</v>
      </c>
      <c r="E545" s="32">
        <f t="shared" si="49"/>
        <v>6765.3061224489793</v>
      </c>
      <c r="F545" s="23">
        <f t="shared" si="50"/>
        <v>5.8410762156414719E-2</v>
      </c>
      <c r="G545" s="23">
        <f t="shared" si="51"/>
        <v>4.9469127644648836E-2</v>
      </c>
      <c r="H545" s="23"/>
      <c r="I545" s="23"/>
      <c r="K545" s="49">
        <v>40983</v>
      </c>
      <c r="L545" s="50">
        <v>16655010</v>
      </c>
      <c r="M545" s="50">
        <f t="shared" si="52"/>
        <v>167679</v>
      </c>
      <c r="N545" s="50">
        <f t="shared" si="53"/>
        <v>23744904</v>
      </c>
      <c r="O545" s="50"/>
      <c r="P545" s="50"/>
      <c r="Q545" s="50"/>
      <c r="R545" s="50"/>
      <c r="S545" s="50"/>
      <c r="T545" s="50"/>
      <c r="U545" s="50"/>
      <c r="V545" s="50"/>
      <c r="W545" s="50"/>
      <c r="X545" s="51"/>
    </row>
    <row r="546" spans="1:24">
      <c r="A546" s="45">
        <v>41115</v>
      </c>
      <c r="B546" s="46">
        <v>139000</v>
      </c>
      <c r="C546" s="46">
        <v>33000</v>
      </c>
      <c r="D546" s="32">
        <f t="shared" si="48"/>
        <v>8249.2581602373884</v>
      </c>
      <c r="E546" s="32">
        <f t="shared" si="49"/>
        <v>6734.6938775510198</v>
      </c>
      <c r="F546" s="23">
        <f t="shared" si="50"/>
        <v>-1.4285957247475167E-2</v>
      </c>
      <c r="G546" s="23">
        <f t="shared" si="51"/>
        <v>-4.535155165390492E-3</v>
      </c>
      <c r="H546" s="23"/>
      <c r="I546" s="23"/>
      <c r="K546" s="52">
        <v>40984</v>
      </c>
      <c r="L546" s="50">
        <v>16809768</v>
      </c>
      <c r="M546" s="50">
        <f t="shared" si="52"/>
        <v>154758</v>
      </c>
      <c r="N546" s="50">
        <f t="shared" si="53"/>
        <v>23899662</v>
      </c>
      <c r="O546" s="53"/>
      <c r="P546" s="53"/>
      <c r="Q546" s="53"/>
      <c r="R546" s="53"/>
      <c r="S546" s="53"/>
      <c r="T546" s="53"/>
      <c r="U546" s="53"/>
      <c r="V546" s="53"/>
      <c r="W546" s="53"/>
      <c r="X546" s="51"/>
    </row>
    <row r="547" spans="1:24">
      <c r="A547" s="45">
        <v>41116</v>
      </c>
      <c r="B547" s="46">
        <v>140000</v>
      </c>
      <c r="C547" s="46">
        <v>32950</v>
      </c>
      <c r="D547" s="32">
        <f t="shared" si="48"/>
        <v>8308.6053412462916</v>
      </c>
      <c r="E547" s="32">
        <f t="shared" si="49"/>
        <v>6724.4897959183672</v>
      </c>
      <c r="F547" s="23">
        <f t="shared" si="50"/>
        <v>7.1684894786123721E-3</v>
      </c>
      <c r="G547" s="23">
        <f t="shared" si="51"/>
        <v>-1.5163005179648081E-3</v>
      </c>
      <c r="H547" s="23"/>
      <c r="I547" s="23"/>
      <c r="K547" s="49">
        <v>40987</v>
      </c>
      <c r="L547" s="50">
        <v>16846493</v>
      </c>
      <c r="M547" s="50">
        <f t="shared" si="52"/>
        <v>36725</v>
      </c>
      <c r="N547" s="50">
        <f t="shared" si="53"/>
        <v>23936387</v>
      </c>
      <c r="O547" s="50"/>
      <c r="P547" s="50"/>
      <c r="Q547" s="50"/>
      <c r="R547" s="50"/>
      <c r="S547" s="50"/>
      <c r="T547" s="50"/>
      <c r="U547" s="50"/>
      <c r="V547" s="50"/>
      <c r="W547" s="50"/>
      <c r="X547" s="51"/>
    </row>
    <row r="548" spans="1:24">
      <c r="A548" s="45">
        <v>41117</v>
      </c>
      <c r="B548" s="46">
        <v>141000</v>
      </c>
      <c r="C548" s="46">
        <v>33000</v>
      </c>
      <c r="D548" s="32">
        <f t="shared" si="48"/>
        <v>8367.9525222551929</v>
      </c>
      <c r="E548" s="32">
        <f t="shared" si="49"/>
        <v>6734.6938775510198</v>
      </c>
      <c r="F548" s="23">
        <f t="shared" si="50"/>
        <v>7.1174677688627952E-3</v>
      </c>
      <c r="G548" s="23">
        <f t="shared" si="51"/>
        <v>1.5163005179648081E-3</v>
      </c>
      <c r="H548" s="23"/>
      <c r="I548" s="23"/>
      <c r="K548" s="49">
        <v>40988</v>
      </c>
      <c r="L548" s="50">
        <v>16858200</v>
      </c>
      <c r="M548" s="50">
        <f t="shared" si="52"/>
        <v>11707</v>
      </c>
      <c r="N548" s="50">
        <f t="shared" si="53"/>
        <v>23948094</v>
      </c>
      <c r="O548" s="50"/>
      <c r="P548" s="50"/>
      <c r="Q548" s="50"/>
      <c r="R548" s="50"/>
      <c r="S548" s="50"/>
      <c r="T548" s="50"/>
      <c r="U548" s="50"/>
      <c r="V548" s="50"/>
      <c r="W548" s="50"/>
      <c r="X548" s="51"/>
    </row>
    <row r="549" spans="1:24">
      <c r="A549" s="47">
        <v>41120</v>
      </c>
      <c r="B549" s="48">
        <v>140500</v>
      </c>
      <c r="C549" s="48">
        <v>32000</v>
      </c>
      <c r="D549" s="32">
        <f t="shared" si="48"/>
        <v>8338.2789317507413</v>
      </c>
      <c r="E549" s="32">
        <f t="shared" si="49"/>
        <v>6530.6122448979586</v>
      </c>
      <c r="F549" s="23">
        <f t="shared" si="50"/>
        <v>-3.5524016043666506E-3</v>
      </c>
      <c r="G549" s="23">
        <f t="shared" si="51"/>
        <v>-3.0771658666754576E-2</v>
      </c>
      <c r="H549" s="23"/>
      <c r="I549" s="23"/>
      <c r="K549" s="49">
        <v>40989</v>
      </c>
      <c r="L549" s="50">
        <v>16711879</v>
      </c>
      <c r="M549" s="50">
        <f t="shared" si="52"/>
        <v>-146321</v>
      </c>
      <c r="N549" s="50">
        <f t="shared" si="53"/>
        <v>23801773</v>
      </c>
      <c r="O549" s="50"/>
      <c r="P549" s="50"/>
      <c r="Q549" s="50"/>
      <c r="R549" s="50"/>
      <c r="S549" s="50"/>
      <c r="T549" s="50"/>
      <c r="U549" s="50"/>
      <c r="V549" s="50"/>
      <c r="W549" s="50"/>
      <c r="X549" s="51"/>
    </row>
    <row r="550" spans="1:24">
      <c r="A550" s="45">
        <v>41121</v>
      </c>
      <c r="B550" s="46">
        <v>144500</v>
      </c>
      <c r="C550" s="46">
        <v>32250</v>
      </c>
      <c r="D550" s="32">
        <f t="shared" si="48"/>
        <v>8575.6676557863502</v>
      </c>
      <c r="E550" s="32">
        <f t="shared" si="49"/>
        <v>6581.632653061225</v>
      </c>
      <c r="F550" s="23">
        <f t="shared" si="50"/>
        <v>2.8072018778685148E-2</v>
      </c>
      <c r="G550" s="23">
        <f t="shared" si="51"/>
        <v>7.7821404420550522E-3</v>
      </c>
      <c r="H550" s="23"/>
      <c r="I550" s="23"/>
      <c r="K550" s="49">
        <v>40990</v>
      </c>
      <c r="L550" s="50">
        <v>16663675</v>
      </c>
      <c r="M550" s="50">
        <f t="shared" si="52"/>
        <v>-48204</v>
      </c>
      <c r="N550" s="50">
        <f t="shared" si="53"/>
        <v>23753569</v>
      </c>
      <c r="O550" s="50"/>
      <c r="P550" s="50"/>
      <c r="Q550" s="50"/>
      <c r="R550" s="50"/>
      <c r="S550" s="50"/>
      <c r="T550" s="50"/>
      <c r="U550" s="50"/>
      <c r="V550" s="50"/>
      <c r="W550" s="50"/>
      <c r="X550" s="51"/>
    </row>
    <row r="551" spans="1:24">
      <c r="A551" s="45">
        <v>41122</v>
      </c>
      <c r="B551" s="46">
        <v>141000</v>
      </c>
      <c r="C551" s="46">
        <v>32100</v>
      </c>
      <c r="D551" s="32">
        <f t="shared" si="48"/>
        <v>8367.9525222551929</v>
      </c>
      <c r="E551" s="32">
        <f t="shared" si="49"/>
        <v>6551.0204081632646</v>
      </c>
      <c r="F551" s="23">
        <f t="shared" si="50"/>
        <v>-2.4519617174318498E-2</v>
      </c>
      <c r="G551" s="23">
        <f t="shared" si="51"/>
        <v>-4.662013105811269E-3</v>
      </c>
      <c r="H551" s="23"/>
      <c r="I551" s="23"/>
      <c r="K551" s="52">
        <v>40991</v>
      </c>
      <c r="L551" s="50">
        <v>16710550</v>
      </c>
      <c r="M551" s="50">
        <f t="shared" si="52"/>
        <v>46875</v>
      </c>
      <c r="N551" s="50">
        <f t="shared" si="53"/>
        <v>23800444</v>
      </c>
      <c r="O551" s="53"/>
      <c r="P551" s="53"/>
      <c r="Q551" s="53"/>
      <c r="R551" s="53"/>
      <c r="S551" s="53"/>
      <c r="T551" s="53"/>
      <c r="U551" s="53"/>
      <c r="V551" s="53"/>
      <c r="W551" s="53"/>
      <c r="X551" s="51"/>
    </row>
    <row r="552" spans="1:24">
      <c r="A552" s="45">
        <v>41123</v>
      </c>
      <c r="B552" s="46">
        <v>142000</v>
      </c>
      <c r="C552" s="46">
        <v>32200</v>
      </c>
      <c r="D552" s="32">
        <f t="shared" si="48"/>
        <v>8427.2997032640942</v>
      </c>
      <c r="E552" s="32">
        <f t="shared" si="49"/>
        <v>6571.4285714285716</v>
      </c>
      <c r="F552" s="23">
        <f t="shared" si="50"/>
        <v>7.0671672230933069E-3</v>
      </c>
      <c r="G552" s="23">
        <f t="shared" si="51"/>
        <v>3.1104224143927439E-3</v>
      </c>
      <c r="H552" s="23"/>
      <c r="I552" s="23"/>
      <c r="K552" s="49">
        <v>40994</v>
      </c>
      <c r="L552" s="50">
        <v>16668974</v>
      </c>
      <c r="M552" s="50">
        <f t="shared" si="52"/>
        <v>-41576</v>
      </c>
      <c r="N552" s="50">
        <f t="shared" si="53"/>
        <v>23758868</v>
      </c>
      <c r="O552" s="50"/>
      <c r="P552" s="50"/>
      <c r="Q552" s="50"/>
      <c r="R552" s="50"/>
      <c r="S552" s="50"/>
      <c r="T552" s="50"/>
      <c r="U552" s="50"/>
      <c r="V552" s="50"/>
      <c r="W552" s="50"/>
      <c r="X552" s="51"/>
    </row>
    <row r="553" spans="1:24">
      <c r="A553" s="45">
        <v>41124</v>
      </c>
      <c r="B553" s="46">
        <v>145000</v>
      </c>
      <c r="C553" s="46">
        <v>32900</v>
      </c>
      <c r="D553" s="32">
        <f t="shared" si="48"/>
        <v>8605.3412462908</v>
      </c>
      <c r="E553" s="32">
        <f t="shared" si="49"/>
        <v>6714.2857142857138</v>
      </c>
      <c r="F553" s="23">
        <f t="shared" si="50"/>
        <v>2.090668481931246E-2</v>
      </c>
      <c r="G553" s="23">
        <f t="shared" si="51"/>
        <v>2.1506205220964247E-2</v>
      </c>
      <c r="H553" s="23"/>
      <c r="I553" s="23"/>
      <c r="K553" s="49">
        <v>40995</v>
      </c>
      <c r="L553" s="50">
        <v>17013657</v>
      </c>
      <c r="M553" s="50">
        <f t="shared" si="52"/>
        <v>344683</v>
      </c>
      <c r="N553" s="50">
        <f t="shared" si="53"/>
        <v>24103551</v>
      </c>
      <c r="O553" s="50"/>
      <c r="P553" s="50"/>
      <c r="Q553" s="50"/>
      <c r="R553" s="50"/>
      <c r="S553" s="50"/>
      <c r="T553" s="50"/>
      <c r="U553" s="50"/>
      <c r="V553" s="50"/>
      <c r="W553" s="50"/>
      <c r="X553" s="51"/>
    </row>
    <row r="554" spans="1:24">
      <c r="A554" s="47">
        <v>41127</v>
      </c>
      <c r="B554" s="48">
        <v>144000</v>
      </c>
      <c r="C554" s="48">
        <v>32350</v>
      </c>
      <c r="D554" s="32">
        <f t="shared" si="48"/>
        <v>8545.9940652818987</v>
      </c>
      <c r="E554" s="32">
        <f t="shared" si="49"/>
        <v>6602.0408163265311</v>
      </c>
      <c r="F554" s="23">
        <f t="shared" si="50"/>
        <v>-6.9204428445726052E-3</v>
      </c>
      <c r="G554" s="23">
        <f t="shared" si="51"/>
        <v>-1.6858636824416351E-2</v>
      </c>
      <c r="H554" s="23"/>
      <c r="I554" s="23"/>
      <c r="K554" s="49">
        <v>40996</v>
      </c>
      <c r="L554" s="50">
        <v>16959035</v>
      </c>
      <c r="M554" s="50">
        <f t="shared" si="52"/>
        <v>-54622</v>
      </c>
      <c r="N554" s="50">
        <f t="shared" si="53"/>
        <v>24048929</v>
      </c>
      <c r="O554" s="50"/>
      <c r="P554" s="50"/>
      <c r="Q554" s="50"/>
      <c r="R554" s="50"/>
      <c r="S554" s="50"/>
      <c r="T554" s="50"/>
      <c r="U554" s="50"/>
      <c r="V554" s="50"/>
      <c r="W554" s="50"/>
      <c r="X554" s="51"/>
    </row>
    <row r="555" spans="1:24">
      <c r="A555" s="45">
        <v>41128</v>
      </c>
      <c r="B555" s="46">
        <v>141000</v>
      </c>
      <c r="C555" s="46">
        <v>31750</v>
      </c>
      <c r="D555" s="32">
        <f t="shared" si="48"/>
        <v>8367.9525222551929</v>
      </c>
      <c r="E555" s="32">
        <f t="shared" si="49"/>
        <v>6479.591836734694</v>
      </c>
      <c r="F555" s="23">
        <f t="shared" si="50"/>
        <v>-2.1053409197833162E-2</v>
      </c>
      <c r="G555" s="23">
        <f t="shared" si="51"/>
        <v>-1.8721295608209232E-2</v>
      </c>
      <c r="H555" s="23"/>
      <c r="I555" s="23"/>
      <c r="K555" s="49">
        <v>40997</v>
      </c>
      <c r="L555" s="50">
        <v>16998260</v>
      </c>
      <c r="M555" s="50">
        <f t="shared" si="52"/>
        <v>39225</v>
      </c>
      <c r="N555" s="50">
        <f t="shared" si="53"/>
        <v>24088154</v>
      </c>
      <c r="O555" s="50"/>
      <c r="P555" s="50"/>
      <c r="Q555" s="50"/>
      <c r="R555" s="50"/>
      <c r="S555" s="50"/>
      <c r="T555" s="50"/>
      <c r="U555" s="50"/>
      <c r="V555" s="50"/>
      <c r="W555" s="50"/>
      <c r="X555" s="51"/>
    </row>
    <row r="556" spans="1:24">
      <c r="A556" s="45">
        <v>41129</v>
      </c>
      <c r="B556" s="46">
        <v>141000</v>
      </c>
      <c r="C556" s="46">
        <v>32100</v>
      </c>
      <c r="D556" s="32">
        <f t="shared" si="48"/>
        <v>8367.9525222551929</v>
      </c>
      <c r="E556" s="32">
        <f t="shared" si="49"/>
        <v>6551.0204081632646</v>
      </c>
      <c r="F556" s="23">
        <f t="shared" si="50"/>
        <v>0</v>
      </c>
      <c r="G556" s="23">
        <f t="shared" si="51"/>
        <v>1.0963304797268592E-2</v>
      </c>
      <c r="H556" s="23"/>
      <c r="I556" s="23"/>
      <c r="K556" s="52">
        <v>40998</v>
      </c>
      <c r="L556" s="50">
        <v>17021035</v>
      </c>
      <c r="M556" s="50">
        <f t="shared" si="52"/>
        <v>22775</v>
      </c>
      <c r="N556" s="50">
        <f t="shared" si="53"/>
        <v>24110929</v>
      </c>
      <c r="O556" s="53"/>
      <c r="P556" s="53"/>
      <c r="Q556" s="53"/>
      <c r="R556" s="53"/>
      <c r="S556" s="53"/>
      <c r="T556" s="53"/>
      <c r="U556" s="53"/>
      <c r="V556" s="53"/>
      <c r="W556" s="53"/>
      <c r="X556" s="51"/>
    </row>
    <row r="557" spans="1:24">
      <c r="A557" s="45">
        <v>41130</v>
      </c>
      <c r="B557" s="46">
        <v>143000</v>
      </c>
      <c r="C557" s="46">
        <v>32550</v>
      </c>
      <c r="D557" s="32">
        <f t="shared" si="48"/>
        <v>8486.6468842729973</v>
      </c>
      <c r="E557" s="32">
        <f t="shared" si="49"/>
        <v>6642.8571428571422</v>
      </c>
      <c r="F557" s="23">
        <f t="shared" si="50"/>
        <v>1.4084739881740305E-2</v>
      </c>
      <c r="G557" s="23">
        <f t="shared" si="51"/>
        <v>1.392133851860855E-2</v>
      </c>
      <c r="H557" s="23"/>
      <c r="I557" s="23"/>
      <c r="K557" s="49">
        <v>41001</v>
      </c>
      <c r="L557" s="50">
        <v>17003916</v>
      </c>
      <c r="M557" s="50">
        <f t="shared" si="52"/>
        <v>-17119</v>
      </c>
      <c r="N557" s="50">
        <f t="shared" si="53"/>
        <v>24093810</v>
      </c>
      <c r="O557" s="50"/>
      <c r="P557" s="50"/>
      <c r="Q557" s="50"/>
      <c r="R557" s="50"/>
      <c r="S557" s="50"/>
      <c r="T557" s="50"/>
      <c r="U557" s="50"/>
      <c r="V557" s="50"/>
      <c r="W557" s="50"/>
      <c r="X557" s="51"/>
    </row>
    <row r="558" spans="1:24">
      <c r="A558" s="45">
        <v>41131</v>
      </c>
      <c r="B558" s="46">
        <v>145500</v>
      </c>
      <c r="C558" s="46">
        <v>32650</v>
      </c>
      <c r="D558" s="32">
        <f t="shared" si="48"/>
        <v>8635.0148367952515</v>
      </c>
      <c r="E558" s="32">
        <f t="shared" si="49"/>
        <v>6663.2653061224491</v>
      </c>
      <c r="F558" s="23">
        <f t="shared" si="50"/>
        <v>1.7331456351639574E-2</v>
      </c>
      <c r="G558" s="23">
        <f t="shared" si="51"/>
        <v>3.0674870678613075E-3</v>
      </c>
      <c r="H558" s="23"/>
      <c r="I558" s="23"/>
      <c r="K558" s="49">
        <v>41002</v>
      </c>
      <c r="L558" s="50">
        <v>17266247</v>
      </c>
      <c r="M558" s="50">
        <f t="shared" si="52"/>
        <v>262331</v>
      </c>
      <c r="N558" s="50">
        <f t="shared" si="53"/>
        <v>24356141</v>
      </c>
      <c r="O558" s="50"/>
      <c r="P558" s="50"/>
      <c r="Q558" s="50"/>
      <c r="R558" s="50"/>
      <c r="S558" s="50"/>
      <c r="T558" s="50"/>
      <c r="U558" s="50"/>
      <c r="V558" s="50"/>
      <c r="W558" s="50"/>
      <c r="X558" s="51"/>
    </row>
    <row r="559" spans="1:24">
      <c r="A559" s="47">
        <v>41134</v>
      </c>
      <c r="B559" s="48">
        <v>149000</v>
      </c>
      <c r="C559" s="48">
        <v>33350</v>
      </c>
      <c r="D559" s="32">
        <f t="shared" si="48"/>
        <v>8842.7299703264089</v>
      </c>
      <c r="E559" s="32">
        <f t="shared" si="49"/>
        <v>6806.1224489795914</v>
      </c>
      <c r="F559" s="23">
        <f t="shared" si="50"/>
        <v>2.3770219333911768E-2</v>
      </c>
      <c r="G559" s="23">
        <f t="shared" si="51"/>
        <v>2.1212916639193224E-2</v>
      </c>
      <c r="H559" s="23"/>
      <c r="I559" s="23"/>
      <c r="K559" s="49">
        <v>41003</v>
      </c>
      <c r="L559" s="50">
        <v>17493804</v>
      </c>
      <c r="M559" s="50">
        <f t="shared" si="52"/>
        <v>227557</v>
      </c>
      <c r="N559" s="50">
        <f t="shared" si="53"/>
        <v>24583698</v>
      </c>
      <c r="O559" s="50"/>
      <c r="P559" s="50"/>
      <c r="Q559" s="50"/>
      <c r="R559" s="50"/>
      <c r="S559" s="50"/>
      <c r="T559" s="50"/>
      <c r="U559" s="50"/>
      <c r="V559" s="50"/>
      <c r="W559" s="50"/>
      <c r="X559" s="51"/>
    </row>
    <row r="560" spans="1:24">
      <c r="A560" s="45">
        <v>41135</v>
      </c>
      <c r="B560" s="46">
        <v>148500</v>
      </c>
      <c r="C560" s="46">
        <v>34050</v>
      </c>
      <c r="D560" s="32">
        <f t="shared" si="48"/>
        <v>8813.0563798219591</v>
      </c>
      <c r="E560" s="32">
        <f t="shared" si="49"/>
        <v>6948.9795918367345</v>
      </c>
      <c r="F560" s="23">
        <f t="shared" si="50"/>
        <v>-3.3613477027056859E-3</v>
      </c>
      <c r="G560" s="23">
        <f t="shared" si="51"/>
        <v>2.0772260233888673E-2</v>
      </c>
      <c r="H560" s="23"/>
      <c r="I560" s="23"/>
      <c r="K560" s="49">
        <v>41004</v>
      </c>
      <c r="L560" s="50">
        <v>17499376</v>
      </c>
      <c r="M560" s="50">
        <f t="shared" si="52"/>
        <v>5572</v>
      </c>
      <c r="N560" s="50">
        <f t="shared" si="53"/>
        <v>24589270</v>
      </c>
      <c r="O560" s="50"/>
      <c r="P560" s="50"/>
      <c r="Q560" s="50"/>
      <c r="R560" s="50"/>
      <c r="S560" s="50"/>
      <c r="T560" s="50"/>
      <c r="U560" s="50"/>
      <c r="V560" s="50"/>
      <c r="W560" s="50"/>
      <c r="X560" s="51"/>
    </row>
    <row r="561" spans="1:24">
      <c r="A561" s="45">
        <v>41137</v>
      </c>
      <c r="B561" s="46">
        <v>151000</v>
      </c>
      <c r="C561" s="46">
        <v>34450</v>
      </c>
      <c r="D561" s="32">
        <f t="shared" si="48"/>
        <v>8961.4243323442133</v>
      </c>
      <c r="E561" s="32">
        <f t="shared" si="49"/>
        <v>7030.6122448979595</v>
      </c>
      <c r="F561" s="23">
        <f t="shared" si="50"/>
        <v>1.6694878572170779E-2</v>
      </c>
      <c r="G561" s="23">
        <f t="shared" si="51"/>
        <v>1.1678964864145769E-2</v>
      </c>
      <c r="H561" s="23"/>
      <c r="I561" s="23"/>
      <c r="K561" s="52">
        <v>41005</v>
      </c>
      <c r="L561" s="50">
        <v>17728201</v>
      </c>
      <c r="M561" s="50">
        <f t="shared" si="52"/>
        <v>228825</v>
      </c>
      <c r="N561" s="50">
        <f t="shared" si="53"/>
        <v>24818095</v>
      </c>
      <c r="O561" s="53"/>
      <c r="P561" s="53"/>
      <c r="Q561" s="53"/>
      <c r="R561" s="53"/>
      <c r="S561" s="53"/>
      <c r="T561" s="53"/>
      <c r="U561" s="53"/>
      <c r="V561" s="53"/>
      <c r="W561" s="53"/>
      <c r="X561" s="51"/>
    </row>
    <row r="562" spans="1:24">
      <c r="A562" s="45">
        <v>41138</v>
      </c>
      <c r="B562" s="46">
        <v>151000</v>
      </c>
      <c r="C562" s="46">
        <v>34150</v>
      </c>
      <c r="D562" s="32">
        <f t="shared" si="48"/>
        <v>8961.4243323442133</v>
      </c>
      <c r="E562" s="32">
        <f t="shared" si="49"/>
        <v>6969.3877551020414</v>
      </c>
      <c r="F562" s="23">
        <f t="shared" si="50"/>
        <v>0</v>
      </c>
      <c r="G562" s="23">
        <f t="shared" si="51"/>
        <v>-8.7464114428676965E-3</v>
      </c>
      <c r="H562" s="23"/>
      <c r="I562" s="23"/>
      <c r="K562" s="49">
        <v>41008</v>
      </c>
      <c r="L562" s="50">
        <v>17671686</v>
      </c>
      <c r="M562" s="50">
        <f t="shared" si="52"/>
        <v>-56515</v>
      </c>
      <c r="N562" s="50">
        <f t="shared" si="53"/>
        <v>24761580</v>
      </c>
      <c r="O562" s="50"/>
      <c r="P562" s="50"/>
      <c r="Q562" s="50"/>
      <c r="R562" s="50"/>
      <c r="S562" s="50"/>
      <c r="T562" s="50"/>
      <c r="U562" s="50"/>
      <c r="V562" s="50"/>
      <c r="W562" s="50"/>
      <c r="X562" s="51"/>
    </row>
    <row r="563" spans="1:24">
      <c r="A563" s="45">
        <v>41141</v>
      </c>
      <c r="B563" s="46">
        <v>149500</v>
      </c>
      <c r="C563" s="46">
        <v>34250</v>
      </c>
      <c r="D563" s="32">
        <f t="shared" si="48"/>
        <v>8872.4035608308604</v>
      </c>
      <c r="E563" s="32">
        <f t="shared" si="49"/>
        <v>6989.7959183673474</v>
      </c>
      <c r="F563" s="23">
        <f t="shared" si="50"/>
        <v>-9.9834439841828271E-3</v>
      </c>
      <c r="G563" s="23">
        <f t="shared" si="51"/>
        <v>2.92397869143457E-3</v>
      </c>
      <c r="H563" s="23"/>
      <c r="I563" s="23"/>
      <c r="K563" s="49">
        <v>41009</v>
      </c>
      <c r="L563" s="50">
        <v>17589704</v>
      </c>
      <c r="M563" s="50">
        <f t="shared" si="52"/>
        <v>-81982</v>
      </c>
      <c r="N563" s="50">
        <f t="shared" si="53"/>
        <v>24679598</v>
      </c>
      <c r="O563" s="50"/>
      <c r="P563" s="50"/>
      <c r="Q563" s="50"/>
      <c r="R563" s="50"/>
      <c r="S563" s="50"/>
      <c r="T563" s="50"/>
      <c r="U563" s="50"/>
      <c r="V563" s="50"/>
      <c r="W563" s="50"/>
      <c r="X563" s="51"/>
    </row>
    <row r="564" spans="1:24">
      <c r="A564" s="47">
        <v>41142</v>
      </c>
      <c r="B564" s="48">
        <v>151000</v>
      </c>
      <c r="C564" s="48">
        <v>34300</v>
      </c>
      <c r="D564" s="32">
        <f t="shared" si="48"/>
        <v>8961.4243323442133</v>
      </c>
      <c r="E564" s="32">
        <f t="shared" si="49"/>
        <v>7000</v>
      </c>
      <c r="F564" s="23">
        <f t="shared" si="50"/>
        <v>9.9834439841828271E-3</v>
      </c>
      <c r="G564" s="23">
        <f t="shared" si="51"/>
        <v>1.4587894636601817E-3</v>
      </c>
      <c r="H564" s="23"/>
      <c r="I564" s="23"/>
      <c r="K564" s="49">
        <v>41011</v>
      </c>
      <c r="L564" s="50">
        <v>17231628</v>
      </c>
      <c r="M564" s="50">
        <f t="shared" si="52"/>
        <v>-358076</v>
      </c>
      <c r="N564" s="50">
        <f t="shared" si="53"/>
        <v>24321522</v>
      </c>
      <c r="O564" s="50"/>
      <c r="P564" s="50"/>
      <c r="Q564" s="50"/>
      <c r="R564" s="50"/>
      <c r="S564" s="50"/>
      <c r="T564" s="50"/>
      <c r="U564" s="50"/>
      <c r="V564" s="50"/>
      <c r="W564" s="50"/>
      <c r="X564" s="51"/>
    </row>
    <row r="565" spans="1:24">
      <c r="A565" s="45">
        <v>41143</v>
      </c>
      <c r="B565" s="46">
        <v>153000</v>
      </c>
      <c r="C565" s="46">
        <v>35050</v>
      </c>
      <c r="D565" s="32">
        <f t="shared" si="48"/>
        <v>9080.1186943620178</v>
      </c>
      <c r="E565" s="32">
        <f t="shared" si="49"/>
        <v>7153.0612244897966</v>
      </c>
      <c r="F565" s="23">
        <f t="shared" si="50"/>
        <v>1.315808457751011E-2</v>
      </c>
      <c r="G565" s="23">
        <f t="shared" si="51"/>
        <v>2.1630259308704325E-2</v>
      </c>
      <c r="H565" s="23"/>
      <c r="I565" s="23"/>
      <c r="K565" s="52">
        <v>41012</v>
      </c>
      <c r="L565" s="50">
        <v>17261729</v>
      </c>
      <c r="M565" s="50">
        <f t="shared" si="52"/>
        <v>30101</v>
      </c>
      <c r="N565" s="50">
        <f t="shared" si="53"/>
        <v>24351623</v>
      </c>
      <c r="O565" s="53"/>
      <c r="P565" s="53"/>
      <c r="Q565" s="53"/>
      <c r="R565" s="53"/>
      <c r="S565" s="53"/>
      <c r="T565" s="53"/>
      <c r="U565" s="53"/>
      <c r="V565" s="53"/>
      <c r="W565" s="53"/>
      <c r="X565" s="51"/>
    </row>
    <row r="566" spans="1:24">
      <c r="A566" s="45">
        <v>41144</v>
      </c>
      <c r="B566" s="46">
        <v>151500</v>
      </c>
      <c r="C566" s="46">
        <v>34850</v>
      </c>
      <c r="D566" s="32">
        <f t="shared" si="48"/>
        <v>8991.0979228486649</v>
      </c>
      <c r="E566" s="32">
        <f t="shared" si="49"/>
        <v>7112.2448979591836</v>
      </c>
      <c r="F566" s="23">
        <f t="shared" si="50"/>
        <v>-9.8522964430109994E-3</v>
      </c>
      <c r="G566" s="23">
        <f t="shared" si="51"/>
        <v>-5.7224762740659685E-3</v>
      </c>
      <c r="H566" s="23"/>
      <c r="I566" s="23"/>
      <c r="K566" s="49">
        <v>41015</v>
      </c>
      <c r="L566" s="50">
        <v>17137804</v>
      </c>
      <c r="M566" s="50">
        <f t="shared" si="52"/>
        <v>-123925</v>
      </c>
      <c r="N566" s="50">
        <f t="shared" si="53"/>
        <v>24227698</v>
      </c>
      <c r="O566" s="50"/>
      <c r="P566" s="50"/>
      <c r="Q566" s="50"/>
      <c r="R566" s="50"/>
      <c r="S566" s="50"/>
      <c r="T566" s="50"/>
      <c r="U566" s="50"/>
      <c r="V566" s="50"/>
      <c r="W566" s="50"/>
      <c r="X566" s="51"/>
    </row>
    <row r="567" spans="1:24">
      <c r="A567" s="45">
        <v>41145</v>
      </c>
      <c r="B567" s="46">
        <v>148500</v>
      </c>
      <c r="C567" s="46">
        <v>34650</v>
      </c>
      <c r="D567" s="32">
        <f t="shared" si="48"/>
        <v>8813.0563798219591</v>
      </c>
      <c r="E567" s="32">
        <f t="shared" si="49"/>
        <v>7071.4285714285716</v>
      </c>
      <c r="F567" s="23">
        <f t="shared" si="50"/>
        <v>-2.000066670666989E-2</v>
      </c>
      <c r="G567" s="23">
        <f t="shared" si="51"/>
        <v>-5.7554115706199838E-3</v>
      </c>
      <c r="H567" s="23"/>
      <c r="I567" s="23"/>
      <c r="K567" s="49">
        <v>41016</v>
      </c>
      <c r="L567" s="50">
        <v>16839092</v>
      </c>
      <c r="M567" s="50">
        <f t="shared" si="52"/>
        <v>-298712</v>
      </c>
      <c r="N567" s="50">
        <f t="shared" si="53"/>
        <v>23928986</v>
      </c>
      <c r="O567" s="50"/>
      <c r="P567" s="50"/>
      <c r="Q567" s="50"/>
      <c r="R567" s="50"/>
      <c r="S567" s="50"/>
      <c r="T567" s="50"/>
      <c r="U567" s="50"/>
      <c r="V567" s="50"/>
      <c r="W567" s="50"/>
      <c r="X567" s="51"/>
    </row>
    <row r="568" spans="1:24">
      <c r="A568" s="45">
        <v>41148</v>
      </c>
      <c r="B568" s="46">
        <v>150500</v>
      </c>
      <c r="C568" s="46">
        <v>35000</v>
      </c>
      <c r="D568" s="32">
        <f t="shared" si="48"/>
        <v>8931.7507418397618</v>
      </c>
      <c r="E568" s="32">
        <f t="shared" si="49"/>
        <v>7142.8571428571431</v>
      </c>
      <c r="F568" s="23">
        <f t="shared" si="50"/>
        <v>1.3378125946177377E-2</v>
      </c>
      <c r="G568" s="23">
        <f t="shared" si="51"/>
        <v>1.0050335853501124E-2</v>
      </c>
      <c r="H568" s="23"/>
      <c r="I568" s="23"/>
      <c r="K568" s="49">
        <v>41017</v>
      </c>
      <c r="L568" s="50">
        <v>16715809</v>
      </c>
      <c r="M568" s="50">
        <f t="shared" si="52"/>
        <v>-123283</v>
      </c>
      <c r="N568" s="50">
        <f t="shared" si="53"/>
        <v>23805703</v>
      </c>
      <c r="O568" s="50"/>
      <c r="P568" s="50"/>
      <c r="Q568" s="50"/>
      <c r="R568" s="50"/>
      <c r="S568" s="50"/>
      <c r="T568" s="50"/>
      <c r="U568" s="50"/>
      <c r="V568" s="50"/>
      <c r="W568" s="50"/>
      <c r="X568" s="51"/>
    </row>
    <row r="569" spans="1:24">
      <c r="A569" s="47">
        <v>41149</v>
      </c>
      <c r="B569" s="48">
        <v>152500</v>
      </c>
      <c r="C569" s="48">
        <v>35300</v>
      </c>
      <c r="D569" s="32">
        <f t="shared" si="48"/>
        <v>9050.445103857568</v>
      </c>
      <c r="E569" s="32">
        <f t="shared" si="49"/>
        <v>7204.0816326530612</v>
      </c>
      <c r="F569" s="23">
        <f t="shared" si="50"/>
        <v>1.3201511858534687E-2</v>
      </c>
      <c r="G569" s="23">
        <f t="shared" si="51"/>
        <v>8.5349024498366788E-3</v>
      </c>
      <c r="H569" s="23"/>
      <c r="I569" s="23"/>
      <c r="K569" s="49">
        <v>41018</v>
      </c>
      <c r="L569" s="50">
        <v>16625792</v>
      </c>
      <c r="M569" s="50">
        <f t="shared" si="52"/>
        <v>-90017</v>
      </c>
      <c r="N569" s="50">
        <f t="shared" si="53"/>
        <v>23715686</v>
      </c>
      <c r="O569" s="50"/>
      <c r="P569" s="50"/>
      <c r="Q569" s="50"/>
      <c r="R569" s="50"/>
      <c r="S569" s="50"/>
      <c r="T569" s="50"/>
      <c r="U569" s="50"/>
      <c r="V569" s="50"/>
      <c r="W569" s="50"/>
      <c r="X569" s="51"/>
    </row>
    <row r="570" spans="1:24">
      <c r="A570" s="45">
        <v>41150</v>
      </c>
      <c r="B570" s="46">
        <v>149000</v>
      </c>
      <c r="C570" s="46">
        <v>35200</v>
      </c>
      <c r="D570" s="32">
        <f t="shared" si="48"/>
        <v>8842.7299703264089</v>
      </c>
      <c r="E570" s="32">
        <f t="shared" si="49"/>
        <v>7183.6734693877543</v>
      </c>
      <c r="F570" s="23">
        <f t="shared" si="50"/>
        <v>-2.3218290102006378E-2</v>
      </c>
      <c r="G570" s="23">
        <f t="shared" si="51"/>
        <v>-2.836881335198882E-3</v>
      </c>
      <c r="H570" s="23"/>
      <c r="I570" s="23"/>
      <c r="K570" s="52">
        <v>41019</v>
      </c>
      <c r="L570" s="50">
        <v>16295803</v>
      </c>
      <c r="M570" s="50">
        <f t="shared" si="52"/>
        <v>-329989</v>
      </c>
      <c r="N570" s="50">
        <f t="shared" si="53"/>
        <v>23385697</v>
      </c>
      <c r="O570" s="53"/>
      <c r="P570" s="53"/>
      <c r="Q570" s="53"/>
      <c r="R570" s="53"/>
      <c r="S570" s="53"/>
      <c r="T570" s="53"/>
      <c r="U570" s="53"/>
      <c r="V570" s="53"/>
      <c r="W570" s="53"/>
      <c r="X570" s="51"/>
    </row>
    <row r="571" spans="1:24">
      <c r="A571" s="45">
        <v>41151</v>
      </c>
      <c r="B571" s="46">
        <v>147500</v>
      </c>
      <c r="C571" s="46">
        <v>34350</v>
      </c>
      <c r="D571" s="32">
        <f t="shared" si="48"/>
        <v>8753.709198813056</v>
      </c>
      <c r="E571" s="32">
        <f t="shared" si="49"/>
        <v>7010.2040816326526</v>
      </c>
      <c r="F571" s="23">
        <f t="shared" si="50"/>
        <v>-1.0118130165585271E-2</v>
      </c>
      <c r="G571" s="23">
        <f t="shared" si="51"/>
        <v>-2.4444063935693094E-2</v>
      </c>
      <c r="H571" s="23"/>
      <c r="I571" s="23"/>
      <c r="K571" s="49">
        <v>41022</v>
      </c>
      <c r="L571" s="50">
        <v>16168213</v>
      </c>
      <c r="M571" s="50">
        <f t="shared" si="52"/>
        <v>-127590</v>
      </c>
      <c r="N571" s="50">
        <f t="shared" si="53"/>
        <v>23258107</v>
      </c>
      <c r="O571" s="50"/>
      <c r="P571" s="50"/>
      <c r="Q571" s="50"/>
      <c r="R571" s="50"/>
      <c r="S571" s="50"/>
      <c r="T571" s="50"/>
      <c r="U571" s="50"/>
      <c r="V571" s="50"/>
      <c r="W571" s="50"/>
      <c r="X571" s="51"/>
    </row>
    <row r="572" spans="1:24">
      <c r="A572" s="45">
        <v>41152</v>
      </c>
      <c r="B572" s="46">
        <v>145500</v>
      </c>
      <c r="C572" s="46">
        <v>34400</v>
      </c>
      <c r="D572" s="32">
        <f t="shared" si="48"/>
        <v>8635.0148367952515</v>
      </c>
      <c r="E572" s="32">
        <f t="shared" si="49"/>
        <v>7020.408163265306</v>
      </c>
      <c r="F572" s="23">
        <f t="shared" si="50"/>
        <v>-1.3652089168326498E-2</v>
      </c>
      <c r="G572" s="23">
        <f t="shared" si="51"/>
        <v>1.4545457109935711E-3</v>
      </c>
      <c r="H572" s="23"/>
      <c r="I572" s="23"/>
      <c r="K572" s="49">
        <v>41023</v>
      </c>
      <c r="L572" s="50">
        <v>16174158</v>
      </c>
      <c r="M572" s="50">
        <f t="shared" si="52"/>
        <v>5945</v>
      </c>
      <c r="N572" s="50">
        <f t="shared" si="53"/>
        <v>23264052</v>
      </c>
      <c r="O572" s="50"/>
      <c r="P572" s="50"/>
      <c r="Q572" s="50"/>
      <c r="R572" s="50"/>
      <c r="S572" s="50"/>
      <c r="T572" s="50"/>
      <c r="U572" s="50"/>
      <c r="V572" s="50"/>
      <c r="W572" s="50"/>
      <c r="X572" s="51"/>
    </row>
    <row r="573" spans="1:24">
      <c r="A573" s="45">
        <v>41155</v>
      </c>
      <c r="B573" s="46">
        <v>144000</v>
      </c>
      <c r="C573" s="46">
        <v>34250</v>
      </c>
      <c r="D573" s="32">
        <f t="shared" si="48"/>
        <v>8545.9940652818987</v>
      </c>
      <c r="E573" s="32">
        <f t="shared" si="49"/>
        <v>6989.7959183673474</v>
      </c>
      <c r="F573" s="23">
        <f t="shared" si="50"/>
        <v>-1.0362787035546717E-2</v>
      </c>
      <c r="G573" s="23">
        <f t="shared" si="51"/>
        <v>-4.3699996711179523E-3</v>
      </c>
      <c r="H573" s="23"/>
      <c r="I573" s="23"/>
      <c r="K573" s="49">
        <v>41024</v>
      </c>
      <c r="L573" s="50">
        <v>16174871</v>
      </c>
      <c r="M573" s="50">
        <f t="shared" si="52"/>
        <v>713</v>
      </c>
      <c r="N573" s="50">
        <f t="shared" si="53"/>
        <v>23264765</v>
      </c>
      <c r="O573" s="50"/>
      <c r="P573" s="50"/>
      <c r="Q573" s="50"/>
      <c r="R573" s="50"/>
      <c r="S573" s="50"/>
      <c r="T573" s="50"/>
      <c r="U573" s="50"/>
      <c r="V573" s="50"/>
      <c r="W573" s="50"/>
      <c r="X573" s="51"/>
    </row>
    <row r="574" spans="1:24">
      <c r="A574" s="47">
        <v>41156</v>
      </c>
      <c r="B574" s="48">
        <v>147000</v>
      </c>
      <c r="C574" s="48">
        <v>33900</v>
      </c>
      <c r="D574" s="32">
        <f t="shared" si="48"/>
        <v>8724.0356083086062</v>
      </c>
      <c r="E574" s="32">
        <f t="shared" si="49"/>
        <v>6918.367346938775</v>
      </c>
      <c r="F574" s="23">
        <f t="shared" si="50"/>
        <v>2.0619287202736203E-2</v>
      </c>
      <c r="G574" s="23">
        <f t="shared" si="51"/>
        <v>-1.0271550321830247E-2</v>
      </c>
      <c r="H574" s="23"/>
      <c r="I574" s="23"/>
      <c r="K574" s="49">
        <v>41025</v>
      </c>
      <c r="L574" s="50">
        <v>16356671</v>
      </c>
      <c r="M574" s="50">
        <f t="shared" si="52"/>
        <v>181800</v>
      </c>
      <c r="N574" s="50">
        <f t="shared" si="53"/>
        <v>23446565</v>
      </c>
      <c r="O574" s="50"/>
      <c r="P574" s="50"/>
      <c r="Q574" s="50"/>
      <c r="R574" s="50"/>
      <c r="S574" s="50"/>
      <c r="T574" s="50"/>
      <c r="U574" s="50"/>
      <c r="V574" s="50"/>
      <c r="W574" s="50"/>
      <c r="X574" s="51"/>
    </row>
    <row r="575" spans="1:24">
      <c r="A575" s="45">
        <v>41157</v>
      </c>
      <c r="B575" s="46">
        <v>147000</v>
      </c>
      <c r="C575" s="46">
        <v>34400</v>
      </c>
      <c r="D575" s="32">
        <f t="shared" si="48"/>
        <v>8724.0356083086062</v>
      </c>
      <c r="E575" s="32">
        <f t="shared" si="49"/>
        <v>7020.408163265306</v>
      </c>
      <c r="F575" s="23">
        <f t="shared" si="50"/>
        <v>0</v>
      </c>
      <c r="G575" s="23">
        <f t="shared" si="51"/>
        <v>1.46415499929482E-2</v>
      </c>
      <c r="H575" s="23"/>
      <c r="I575" s="23"/>
      <c r="K575" s="52">
        <v>41026</v>
      </c>
      <c r="L575" s="50">
        <v>16685527</v>
      </c>
      <c r="M575" s="50">
        <f t="shared" si="52"/>
        <v>328856</v>
      </c>
      <c r="N575" s="50">
        <f t="shared" si="53"/>
        <v>23775421</v>
      </c>
      <c r="O575" s="53"/>
      <c r="P575" s="53"/>
      <c r="Q575" s="53"/>
      <c r="R575" s="53"/>
      <c r="S575" s="53"/>
      <c r="T575" s="53"/>
      <c r="U575" s="53"/>
      <c r="V575" s="53"/>
      <c r="W575" s="53"/>
      <c r="X575" s="51"/>
    </row>
    <row r="576" spans="1:24">
      <c r="A576" s="45">
        <v>41158</v>
      </c>
      <c r="B576" s="46">
        <v>150000</v>
      </c>
      <c r="C576" s="46">
        <v>35500</v>
      </c>
      <c r="D576" s="32">
        <f t="shared" si="48"/>
        <v>8902.077151335312</v>
      </c>
      <c r="E576" s="32">
        <f t="shared" si="49"/>
        <v>7244.8979591836742</v>
      </c>
      <c r="F576" s="23">
        <f t="shared" si="50"/>
        <v>2.0202707317519497E-2</v>
      </c>
      <c r="G576" s="23">
        <f t="shared" si="51"/>
        <v>3.1476132102017829E-2</v>
      </c>
      <c r="H576" s="23"/>
      <c r="I576" s="23"/>
      <c r="K576" s="49">
        <v>41029</v>
      </c>
      <c r="L576" s="50">
        <v>16997432</v>
      </c>
      <c r="M576" s="50">
        <f t="shared" si="52"/>
        <v>311905</v>
      </c>
      <c r="N576" s="50">
        <f t="shared" si="53"/>
        <v>24087326</v>
      </c>
      <c r="O576" s="50"/>
      <c r="P576" s="50"/>
      <c r="Q576" s="50"/>
      <c r="R576" s="50"/>
      <c r="S576" s="50"/>
      <c r="T576" s="50"/>
      <c r="U576" s="50"/>
      <c r="V576" s="50"/>
      <c r="W576" s="50"/>
      <c r="X576" s="51"/>
    </row>
    <row r="577" spans="1:24">
      <c r="A577" s="45">
        <v>41159</v>
      </c>
      <c r="B577" s="46">
        <v>150000</v>
      </c>
      <c r="C577" s="46">
        <v>35600</v>
      </c>
      <c r="D577" s="32">
        <f t="shared" si="48"/>
        <v>8902.077151335312</v>
      </c>
      <c r="E577" s="32">
        <f t="shared" si="49"/>
        <v>7265.3061224489802</v>
      </c>
      <c r="F577" s="23">
        <f t="shared" si="50"/>
        <v>0</v>
      </c>
      <c r="G577" s="23">
        <f t="shared" si="51"/>
        <v>2.8129413766144751E-3</v>
      </c>
      <c r="H577" s="23"/>
      <c r="I577" s="23"/>
      <c r="K577" s="49">
        <v>41031</v>
      </c>
      <c r="L577" s="50">
        <v>16864257</v>
      </c>
      <c r="M577" s="50">
        <f t="shared" si="52"/>
        <v>-133175</v>
      </c>
      <c r="N577" s="50">
        <f t="shared" si="53"/>
        <v>23954151</v>
      </c>
      <c r="O577" s="50"/>
      <c r="P577" s="50"/>
      <c r="Q577" s="50"/>
      <c r="R577" s="50"/>
      <c r="S577" s="50"/>
      <c r="T577" s="50"/>
      <c r="U577" s="50"/>
      <c r="V577" s="50"/>
      <c r="W577" s="50"/>
      <c r="X577" s="51"/>
    </row>
    <row r="578" spans="1:24">
      <c r="A578" s="45">
        <v>41162</v>
      </c>
      <c r="B578" s="46">
        <v>147500</v>
      </c>
      <c r="C578" s="46">
        <v>35350</v>
      </c>
      <c r="D578" s="32">
        <f t="shared" si="48"/>
        <v>8753.709198813056</v>
      </c>
      <c r="E578" s="32">
        <f t="shared" si="49"/>
        <v>7214.2857142857138</v>
      </c>
      <c r="F578" s="23">
        <f t="shared" si="50"/>
        <v>-1.6807118316382486E-2</v>
      </c>
      <c r="G578" s="23">
        <f t="shared" si="51"/>
        <v>-7.0472455154018121E-3</v>
      </c>
      <c r="H578" s="23"/>
      <c r="I578" s="23"/>
      <c r="K578" s="49">
        <v>41032</v>
      </c>
      <c r="L578" s="50">
        <v>16729767</v>
      </c>
      <c r="M578" s="50">
        <f t="shared" si="52"/>
        <v>-134490</v>
      </c>
      <c r="N578" s="50">
        <f t="shared" si="53"/>
        <v>23819661</v>
      </c>
      <c r="O578" s="50"/>
      <c r="P578" s="50"/>
      <c r="Q578" s="50"/>
      <c r="R578" s="50"/>
      <c r="S578" s="50"/>
      <c r="T578" s="50"/>
      <c r="U578" s="50"/>
      <c r="V578" s="50"/>
      <c r="W578" s="50"/>
      <c r="X578" s="51"/>
    </row>
    <row r="579" spans="1:24">
      <c r="A579" s="47">
        <v>41163</v>
      </c>
      <c r="B579" s="48">
        <v>150000</v>
      </c>
      <c r="C579" s="48">
        <v>35900</v>
      </c>
      <c r="D579" s="32">
        <f t="shared" si="48"/>
        <v>8902.077151335312</v>
      </c>
      <c r="E579" s="32">
        <f t="shared" si="49"/>
        <v>7326.5306122448983</v>
      </c>
      <c r="F579" s="23">
        <f t="shared" si="50"/>
        <v>1.6807118316382486E-2</v>
      </c>
      <c r="G579" s="23">
        <f t="shared" si="51"/>
        <v>1.5438903151650862E-2</v>
      </c>
      <c r="H579" s="23"/>
      <c r="I579" s="23"/>
      <c r="K579" s="52">
        <v>41033</v>
      </c>
      <c r="L579" s="50">
        <v>16634041</v>
      </c>
      <c r="M579" s="50">
        <f t="shared" si="52"/>
        <v>-95726</v>
      </c>
      <c r="N579" s="50">
        <f t="shared" si="53"/>
        <v>23723935</v>
      </c>
      <c r="O579" s="53"/>
      <c r="P579" s="53"/>
      <c r="Q579" s="53"/>
      <c r="R579" s="53"/>
      <c r="S579" s="53"/>
      <c r="T579" s="53"/>
      <c r="U579" s="53"/>
      <c r="V579" s="53"/>
      <c r="W579" s="53"/>
      <c r="X579" s="51"/>
    </row>
    <row r="580" spans="1:24">
      <c r="A580" s="45">
        <v>41164</v>
      </c>
      <c r="B580" s="46">
        <v>150500</v>
      </c>
      <c r="C580" s="46">
        <v>36100</v>
      </c>
      <c r="D580" s="32">
        <f t="shared" si="48"/>
        <v>8931.7507418397618</v>
      </c>
      <c r="E580" s="32">
        <f t="shared" si="49"/>
        <v>7367.3469387755094</v>
      </c>
      <c r="F580" s="23">
        <f t="shared" si="50"/>
        <v>3.3277900926744763E-3</v>
      </c>
      <c r="G580" s="23">
        <f t="shared" si="51"/>
        <v>5.5555698446010382E-3</v>
      </c>
      <c r="H580" s="23"/>
      <c r="I580" s="23"/>
      <c r="K580" s="49">
        <v>41036</v>
      </c>
      <c r="L580" s="50">
        <v>16190028</v>
      </c>
      <c r="M580" s="50">
        <f t="shared" si="52"/>
        <v>-444013</v>
      </c>
      <c r="N580" s="50">
        <f t="shared" si="53"/>
        <v>23279922</v>
      </c>
      <c r="O580" s="50"/>
      <c r="P580" s="50"/>
      <c r="Q580" s="50"/>
      <c r="R580" s="50"/>
      <c r="S580" s="50"/>
      <c r="T580" s="50"/>
      <c r="U580" s="50"/>
      <c r="V580" s="50"/>
      <c r="W580" s="50"/>
      <c r="X580" s="51"/>
    </row>
    <row r="581" spans="1:24">
      <c r="A581" s="45">
        <v>41165</v>
      </c>
      <c r="B581" s="46">
        <v>152000</v>
      </c>
      <c r="C581" s="46">
        <v>36350</v>
      </c>
      <c r="D581" s="32">
        <f t="shared" si="48"/>
        <v>9020.7715133531146</v>
      </c>
      <c r="E581" s="32">
        <f t="shared" si="49"/>
        <v>7418.3673469387759</v>
      </c>
      <c r="F581" s="23">
        <f t="shared" si="50"/>
        <v>9.9174366573446804E-3</v>
      </c>
      <c r="G581" s="23">
        <f t="shared" si="51"/>
        <v>6.9013386406933108E-3</v>
      </c>
      <c r="H581" s="23"/>
      <c r="I581" s="23"/>
      <c r="K581" s="49">
        <v>41037</v>
      </c>
      <c r="L581" s="50">
        <v>15865378</v>
      </c>
      <c r="M581" s="50">
        <f t="shared" si="52"/>
        <v>-324650</v>
      </c>
      <c r="N581" s="50">
        <f t="shared" si="53"/>
        <v>22955272</v>
      </c>
      <c r="O581" s="50"/>
      <c r="P581" s="50"/>
      <c r="Q581" s="50"/>
      <c r="R581" s="50"/>
      <c r="S581" s="50"/>
      <c r="T581" s="50"/>
      <c r="U581" s="50"/>
      <c r="V581" s="50"/>
      <c r="W581" s="50"/>
      <c r="X581" s="51"/>
    </row>
    <row r="582" spans="1:24">
      <c r="A582" s="45">
        <v>41166</v>
      </c>
      <c r="B582" s="46">
        <v>150000</v>
      </c>
      <c r="C582" s="46">
        <v>36300</v>
      </c>
      <c r="D582" s="32">
        <f t="shared" si="48"/>
        <v>8902.077151335312</v>
      </c>
      <c r="E582" s="32">
        <f t="shared" si="49"/>
        <v>7408.1632653061224</v>
      </c>
      <c r="F582" s="23">
        <f t="shared" si="50"/>
        <v>-1.3245226750019157E-2</v>
      </c>
      <c r="G582" s="23">
        <f t="shared" si="51"/>
        <v>-1.3764627087233805E-3</v>
      </c>
      <c r="H582" s="23"/>
      <c r="I582" s="23"/>
      <c r="K582" s="49">
        <v>41038</v>
      </c>
      <c r="L582" s="50">
        <v>15518571</v>
      </c>
      <c r="M582" s="50">
        <f t="shared" si="52"/>
        <v>-346807</v>
      </c>
      <c r="N582" s="50">
        <f t="shared" si="53"/>
        <v>22608465</v>
      </c>
      <c r="O582" s="50"/>
      <c r="P582" s="50"/>
      <c r="Q582" s="50"/>
      <c r="R582" s="50"/>
      <c r="S582" s="50"/>
      <c r="T582" s="50"/>
      <c r="U582" s="50"/>
      <c r="V582" s="50"/>
      <c r="W582" s="50"/>
      <c r="X582" s="51"/>
    </row>
    <row r="583" spans="1:24">
      <c r="A583" s="45">
        <v>41169</v>
      </c>
      <c r="B583" s="46">
        <v>145000</v>
      </c>
      <c r="C583" s="46">
        <v>35450</v>
      </c>
      <c r="D583" s="32">
        <f t="shared" si="48"/>
        <v>8605.3412462908</v>
      </c>
      <c r="E583" s="32">
        <f t="shared" si="49"/>
        <v>7234.6938775510207</v>
      </c>
      <c r="F583" s="23">
        <f t="shared" si="50"/>
        <v>-3.3901551675683095E-2</v>
      </c>
      <c r="G583" s="23">
        <f t="shared" si="51"/>
        <v>-2.3694488292667515E-2</v>
      </c>
      <c r="H583" s="23"/>
      <c r="I583" s="23"/>
      <c r="K583" s="49">
        <v>41039</v>
      </c>
      <c r="L583" s="50">
        <v>15310247</v>
      </c>
      <c r="M583" s="50">
        <f t="shared" si="52"/>
        <v>-208324</v>
      </c>
      <c r="N583" s="50">
        <f t="shared" si="53"/>
        <v>22400141</v>
      </c>
      <c r="O583" s="50"/>
      <c r="P583" s="50"/>
      <c r="Q583" s="50"/>
      <c r="R583" s="50"/>
      <c r="S583" s="50"/>
      <c r="T583" s="50"/>
      <c r="U583" s="50"/>
      <c r="V583" s="50"/>
      <c r="W583" s="50"/>
      <c r="X583" s="51"/>
    </row>
    <row r="584" spans="1:24">
      <c r="A584" s="47">
        <v>41170</v>
      </c>
      <c r="B584" s="48">
        <v>144500</v>
      </c>
      <c r="C584" s="48">
        <v>35100</v>
      </c>
      <c r="D584" s="32">
        <f t="shared" si="48"/>
        <v>8575.6676557863502</v>
      </c>
      <c r="E584" s="32">
        <f t="shared" si="49"/>
        <v>7163.2653061224491</v>
      </c>
      <c r="F584" s="23">
        <f t="shared" si="50"/>
        <v>-3.4542348680872692E-3</v>
      </c>
      <c r="G584" s="23">
        <f t="shared" si="51"/>
        <v>-9.9221225063157448E-3</v>
      </c>
      <c r="H584" s="23"/>
      <c r="I584" s="23"/>
      <c r="K584" s="52">
        <v>41040</v>
      </c>
      <c r="L584" s="50">
        <v>15143496</v>
      </c>
      <c r="M584" s="50">
        <f t="shared" si="52"/>
        <v>-166751</v>
      </c>
      <c r="N584" s="50">
        <f t="shared" si="53"/>
        <v>22233390</v>
      </c>
      <c r="O584" s="53"/>
      <c r="P584" s="53"/>
      <c r="Q584" s="53"/>
      <c r="R584" s="53"/>
      <c r="S584" s="53"/>
      <c r="T584" s="53"/>
      <c r="U584" s="53"/>
      <c r="V584" s="53"/>
      <c r="W584" s="53"/>
      <c r="X584" s="51"/>
    </row>
    <row r="585" spans="1:24">
      <c r="A585" s="45">
        <v>41171</v>
      </c>
      <c r="B585" s="46">
        <v>146000</v>
      </c>
      <c r="C585" s="46">
        <v>35250</v>
      </c>
      <c r="D585" s="32">
        <f t="shared" si="48"/>
        <v>8664.6884272997031</v>
      </c>
      <c r="E585" s="32">
        <f t="shared" si="49"/>
        <v>7193.8775510204077</v>
      </c>
      <c r="F585" s="23">
        <f t="shared" si="50"/>
        <v>1.0327114155849415E-2</v>
      </c>
      <c r="G585" s="23">
        <f t="shared" si="51"/>
        <v>4.2643987864572352E-3</v>
      </c>
      <c r="H585" s="23"/>
      <c r="I585" s="23"/>
      <c r="K585" s="49">
        <v>41043</v>
      </c>
      <c r="L585" s="50">
        <v>14985804</v>
      </c>
      <c r="M585" s="50">
        <f t="shared" si="52"/>
        <v>-157692</v>
      </c>
      <c r="N585" s="50">
        <f t="shared" si="53"/>
        <v>22075698</v>
      </c>
      <c r="O585" s="50"/>
      <c r="P585" s="50"/>
      <c r="Q585" s="50"/>
      <c r="R585" s="50"/>
      <c r="S585" s="50"/>
      <c r="T585" s="50"/>
      <c r="U585" s="50"/>
      <c r="V585" s="50"/>
      <c r="W585" s="50"/>
      <c r="X585" s="51"/>
    </row>
    <row r="586" spans="1:24">
      <c r="A586" s="45">
        <v>41172</v>
      </c>
      <c r="B586" s="46">
        <v>146000</v>
      </c>
      <c r="C586" s="46">
        <v>35700</v>
      </c>
      <c r="D586" s="32">
        <f t="shared" si="48"/>
        <v>8664.6884272997031</v>
      </c>
      <c r="E586" s="32">
        <f t="shared" si="49"/>
        <v>7285.7142857142853</v>
      </c>
      <c r="F586" s="23">
        <f t="shared" si="50"/>
        <v>0</v>
      </c>
      <c r="G586" s="23">
        <f t="shared" si="51"/>
        <v>1.2685159527315193E-2</v>
      </c>
      <c r="H586" s="23"/>
      <c r="I586" s="23"/>
      <c r="K586" s="49">
        <v>41044</v>
      </c>
      <c r="L586" s="50">
        <v>14798845</v>
      </c>
      <c r="M586" s="50">
        <f t="shared" si="52"/>
        <v>-186959</v>
      </c>
      <c r="N586" s="50">
        <f t="shared" si="53"/>
        <v>21888739</v>
      </c>
      <c r="O586" s="50"/>
      <c r="P586" s="50"/>
      <c r="Q586" s="50"/>
      <c r="R586" s="50"/>
      <c r="S586" s="50"/>
      <c r="T586" s="50"/>
      <c r="U586" s="50"/>
      <c r="V586" s="50"/>
      <c r="W586" s="50"/>
      <c r="X586" s="51"/>
    </row>
    <row r="587" spans="1:24">
      <c r="A587" s="45">
        <v>41173</v>
      </c>
      <c r="B587" s="46">
        <v>147000</v>
      </c>
      <c r="C587" s="46">
        <v>35900</v>
      </c>
      <c r="D587" s="32">
        <f t="shared" si="48"/>
        <v>8724.0356083086062</v>
      </c>
      <c r="E587" s="32">
        <f t="shared" si="49"/>
        <v>7326.5306122448983</v>
      </c>
      <c r="F587" s="23">
        <f t="shared" si="50"/>
        <v>6.8259650704014518E-3</v>
      </c>
      <c r="G587" s="23">
        <f t="shared" si="51"/>
        <v>5.586606708639863E-3</v>
      </c>
      <c r="H587" s="23"/>
      <c r="I587" s="23"/>
      <c r="K587" s="49">
        <v>41045</v>
      </c>
      <c r="L587" s="50">
        <v>14308195</v>
      </c>
      <c r="M587" s="50">
        <f t="shared" si="52"/>
        <v>-490650</v>
      </c>
      <c r="N587" s="50">
        <f t="shared" si="53"/>
        <v>21398089</v>
      </c>
      <c r="O587" s="50"/>
      <c r="P587" s="50"/>
      <c r="Q587" s="50"/>
      <c r="R587" s="50"/>
      <c r="S587" s="50"/>
      <c r="T587" s="50"/>
      <c r="U587" s="50"/>
      <c r="V587" s="50"/>
      <c r="W587" s="50"/>
      <c r="X587" s="51"/>
    </row>
    <row r="588" spans="1:24">
      <c r="A588" s="45">
        <v>41176</v>
      </c>
      <c r="B588" s="46">
        <v>149000</v>
      </c>
      <c r="C588" s="46">
        <v>35900</v>
      </c>
      <c r="D588" s="32">
        <f t="shared" si="48"/>
        <v>8842.7299703264089</v>
      </c>
      <c r="E588" s="32">
        <f t="shared" si="49"/>
        <v>7326.5306122448983</v>
      </c>
      <c r="F588" s="23">
        <f t="shared" si="50"/>
        <v>1.3513719166722282E-2</v>
      </c>
      <c r="G588" s="23">
        <f t="shared" si="51"/>
        <v>0</v>
      </c>
      <c r="H588" s="23"/>
      <c r="I588" s="23"/>
      <c r="K588" s="49">
        <v>41046</v>
      </c>
      <c r="L588" s="50">
        <v>14259486</v>
      </c>
      <c r="M588" s="50">
        <f t="shared" si="52"/>
        <v>-48709</v>
      </c>
      <c r="N588" s="50">
        <f t="shared" si="53"/>
        <v>21349380</v>
      </c>
      <c r="O588" s="50"/>
      <c r="P588" s="50"/>
      <c r="Q588" s="50"/>
      <c r="R588" s="50"/>
      <c r="S588" s="50"/>
      <c r="T588" s="50"/>
      <c r="U588" s="50"/>
      <c r="V588" s="50"/>
      <c r="W588" s="50"/>
      <c r="X588" s="51"/>
    </row>
    <row r="589" spans="1:24">
      <c r="A589" s="47">
        <v>41177</v>
      </c>
      <c r="B589" s="48">
        <v>147500</v>
      </c>
      <c r="C589" s="48">
        <v>35550</v>
      </c>
      <c r="D589" s="32">
        <f t="shared" si="48"/>
        <v>8753.709198813056</v>
      </c>
      <c r="E589" s="32">
        <f t="shared" si="49"/>
        <v>7255.1020408163267</v>
      </c>
      <c r="F589" s="23">
        <f t="shared" si="50"/>
        <v>-1.0118130165585271E-2</v>
      </c>
      <c r="G589" s="23">
        <f t="shared" si="51"/>
        <v>-9.797139244982489E-3</v>
      </c>
      <c r="H589" s="23"/>
      <c r="I589" s="23"/>
      <c r="K589" s="52">
        <v>41047</v>
      </c>
      <c r="L589" s="50">
        <v>13830928</v>
      </c>
      <c r="M589" s="50">
        <f t="shared" si="52"/>
        <v>-428558</v>
      </c>
      <c r="N589" s="50">
        <f t="shared" si="53"/>
        <v>20920822</v>
      </c>
      <c r="O589" s="53"/>
      <c r="P589" s="53"/>
      <c r="Q589" s="53"/>
      <c r="R589" s="53"/>
      <c r="S589" s="53"/>
      <c r="T589" s="53"/>
      <c r="U589" s="53"/>
      <c r="V589" s="53"/>
      <c r="W589" s="53"/>
      <c r="X589" s="51"/>
    </row>
    <row r="590" spans="1:24">
      <c r="A590" s="45">
        <v>41178</v>
      </c>
      <c r="B590" s="46">
        <v>145000</v>
      </c>
      <c r="C590" s="46">
        <v>35450</v>
      </c>
      <c r="D590" s="32">
        <f t="shared" si="48"/>
        <v>8605.3412462908</v>
      </c>
      <c r="E590" s="32">
        <f t="shared" si="49"/>
        <v>7234.6938775510207</v>
      </c>
      <c r="F590" s="23">
        <f t="shared" si="50"/>
        <v>-1.7094433359300609E-2</v>
      </c>
      <c r="G590" s="23">
        <f t="shared" si="51"/>
        <v>-2.8169032711140574E-3</v>
      </c>
      <c r="H590" s="23"/>
      <c r="I590" s="23"/>
      <c r="K590" s="49">
        <v>41050</v>
      </c>
      <c r="L590" s="50">
        <v>13773867</v>
      </c>
      <c r="M590" s="50">
        <f t="shared" si="52"/>
        <v>-57061</v>
      </c>
      <c r="N590" s="50">
        <f t="shared" si="53"/>
        <v>20863761</v>
      </c>
      <c r="O590" s="50"/>
      <c r="P590" s="50"/>
      <c r="Q590" s="50"/>
      <c r="R590" s="50"/>
      <c r="S590" s="50"/>
      <c r="T590" s="50"/>
      <c r="U590" s="50"/>
      <c r="V590" s="50"/>
      <c r="W590" s="50"/>
      <c r="X590" s="51"/>
    </row>
    <row r="591" spans="1:24">
      <c r="A591" s="45">
        <v>41179</v>
      </c>
      <c r="B591" s="46">
        <v>144500</v>
      </c>
      <c r="C591" s="46">
        <v>35450</v>
      </c>
      <c r="D591" s="32">
        <f t="shared" si="48"/>
        <v>8575.6676557863502</v>
      </c>
      <c r="E591" s="32">
        <f t="shared" si="49"/>
        <v>7234.6938775510207</v>
      </c>
      <c r="F591" s="23">
        <f t="shared" si="50"/>
        <v>-3.4542348680872692E-3</v>
      </c>
      <c r="G591" s="23">
        <f t="shared" si="51"/>
        <v>0</v>
      </c>
      <c r="H591" s="23"/>
      <c r="I591" s="23"/>
      <c r="K591" s="49">
        <v>41051</v>
      </c>
      <c r="L591" s="50">
        <v>13767915</v>
      </c>
      <c r="M591" s="50">
        <f t="shared" si="52"/>
        <v>-5952</v>
      </c>
      <c r="N591" s="50">
        <f t="shared" si="53"/>
        <v>20857809</v>
      </c>
      <c r="O591" s="50"/>
      <c r="P591" s="50"/>
      <c r="Q591" s="50"/>
      <c r="R591" s="50"/>
      <c r="S591" s="50"/>
      <c r="T591" s="50"/>
      <c r="U591" s="50"/>
      <c r="V591" s="50"/>
      <c r="W591" s="50"/>
      <c r="X591" s="51"/>
    </row>
    <row r="592" spans="1:24">
      <c r="A592" s="45">
        <v>41180</v>
      </c>
      <c r="B592" s="46">
        <v>147000</v>
      </c>
      <c r="C592" s="46">
        <v>35200</v>
      </c>
      <c r="D592" s="32">
        <f t="shared" ref="D592:D655" si="54">B592/$B$15*10000</f>
        <v>8724.0356083086062</v>
      </c>
      <c r="E592" s="32">
        <f t="shared" ref="E592:E655" si="55">C592/$C$15*10000</f>
        <v>7183.6734693877543</v>
      </c>
      <c r="F592" s="23">
        <f t="shared" si="50"/>
        <v>1.7153079226250867E-2</v>
      </c>
      <c r="G592" s="23">
        <f t="shared" si="51"/>
        <v>-7.0771703740852843E-3</v>
      </c>
      <c r="H592" s="23"/>
      <c r="I592" s="23"/>
      <c r="K592" s="49">
        <v>41052</v>
      </c>
      <c r="L592" s="50">
        <v>13385450</v>
      </c>
      <c r="M592" s="50">
        <f t="shared" si="52"/>
        <v>-382465</v>
      </c>
      <c r="N592" s="50">
        <f t="shared" si="53"/>
        <v>20475344</v>
      </c>
      <c r="O592" s="50"/>
      <c r="P592" s="50"/>
      <c r="Q592" s="50"/>
      <c r="R592" s="50"/>
      <c r="S592" s="50"/>
      <c r="T592" s="50"/>
      <c r="U592" s="50"/>
      <c r="V592" s="50"/>
      <c r="W592" s="50"/>
      <c r="X592" s="51"/>
    </row>
    <row r="593" spans="1:24">
      <c r="A593" s="45">
        <v>41184</v>
      </c>
      <c r="B593" s="46">
        <v>145500</v>
      </c>
      <c r="C593" s="46">
        <v>34750</v>
      </c>
      <c r="D593" s="32">
        <f t="shared" si="54"/>
        <v>8635.0148367952515</v>
      </c>
      <c r="E593" s="32">
        <f t="shared" si="55"/>
        <v>7091.8367346938767</v>
      </c>
      <c r="F593" s="23">
        <f t="shared" ref="F593:F656" si="56">LN(D593)-LN(D592)</f>
        <v>-1.0256500167189486E-2</v>
      </c>
      <c r="G593" s="23">
        <f t="shared" ref="G593:G656" si="57">LN(E593)-LN(E592)</f>
        <v>-1.2866510593250169E-2</v>
      </c>
      <c r="H593" s="23"/>
      <c r="I593" s="23"/>
      <c r="K593" s="49">
        <v>41053</v>
      </c>
      <c r="L593" s="50">
        <v>13151746</v>
      </c>
      <c r="M593" s="50">
        <f t="shared" si="52"/>
        <v>-233704</v>
      </c>
      <c r="N593" s="50">
        <f t="shared" si="53"/>
        <v>20241640</v>
      </c>
      <c r="O593" s="50"/>
      <c r="P593" s="50"/>
      <c r="Q593" s="50"/>
      <c r="R593" s="50"/>
      <c r="S593" s="50"/>
      <c r="T593" s="50"/>
      <c r="U593" s="50"/>
      <c r="V593" s="50"/>
      <c r="W593" s="50"/>
      <c r="X593" s="51"/>
    </row>
    <row r="594" spans="1:24">
      <c r="A594" s="47">
        <v>41186</v>
      </c>
      <c r="B594" s="48">
        <v>145500</v>
      </c>
      <c r="C594" s="48">
        <v>34900</v>
      </c>
      <c r="D594" s="32">
        <f t="shared" si="54"/>
        <v>8635.0148367952515</v>
      </c>
      <c r="E594" s="32">
        <f t="shared" si="55"/>
        <v>7122.4489795918371</v>
      </c>
      <c r="F594" s="23">
        <f t="shared" si="56"/>
        <v>0</v>
      </c>
      <c r="G594" s="23">
        <f t="shared" si="57"/>
        <v>4.3072571975795171E-3</v>
      </c>
      <c r="H594" s="23"/>
      <c r="I594" s="23"/>
      <c r="K594" s="52">
        <v>41054</v>
      </c>
      <c r="L594" s="50">
        <v>13016210</v>
      </c>
      <c r="M594" s="50">
        <f t="shared" si="52"/>
        <v>-135536</v>
      </c>
      <c r="N594" s="50">
        <f t="shared" si="53"/>
        <v>20106104</v>
      </c>
      <c r="O594" s="53"/>
      <c r="P594" s="53"/>
      <c r="Q594" s="53"/>
      <c r="R594" s="53"/>
      <c r="S594" s="53"/>
      <c r="T594" s="53"/>
      <c r="U594" s="53"/>
      <c r="V594" s="53"/>
      <c r="W594" s="53"/>
      <c r="X594" s="51"/>
    </row>
    <row r="595" spans="1:24">
      <c r="A595" s="45">
        <v>41187</v>
      </c>
      <c r="B595" s="46">
        <v>146000</v>
      </c>
      <c r="C595" s="46">
        <v>35100</v>
      </c>
      <c r="D595" s="32">
        <f t="shared" si="54"/>
        <v>8664.6884272997031</v>
      </c>
      <c r="E595" s="32">
        <f t="shared" si="55"/>
        <v>7163.2653061224491</v>
      </c>
      <c r="F595" s="23">
        <f t="shared" si="56"/>
        <v>3.4305350967880344E-3</v>
      </c>
      <c r="G595" s="23">
        <f t="shared" si="57"/>
        <v>5.7143012634401913E-3</v>
      </c>
      <c r="H595" s="23"/>
      <c r="I595" s="23"/>
      <c r="K595" s="49">
        <v>41058</v>
      </c>
      <c r="L595" s="50">
        <v>13045210</v>
      </c>
      <c r="M595" s="50">
        <f t="shared" si="52"/>
        <v>29000</v>
      </c>
      <c r="N595" s="50">
        <f t="shared" si="53"/>
        <v>20135104</v>
      </c>
      <c r="O595" s="50"/>
      <c r="P595" s="50"/>
      <c r="Q595" s="50"/>
      <c r="R595" s="50"/>
      <c r="S595" s="50"/>
      <c r="T595" s="50"/>
      <c r="U595" s="50"/>
      <c r="V595" s="50"/>
      <c r="W595" s="50"/>
      <c r="X595" s="51"/>
    </row>
    <row r="596" spans="1:24">
      <c r="A596" s="45">
        <v>41190</v>
      </c>
      <c r="B596" s="46">
        <v>146000</v>
      </c>
      <c r="C596" s="46">
        <v>34800</v>
      </c>
      <c r="D596" s="32">
        <f t="shared" si="54"/>
        <v>8664.6884272997031</v>
      </c>
      <c r="E596" s="32">
        <f t="shared" si="55"/>
        <v>7102.0408163265301</v>
      </c>
      <c r="F596" s="23">
        <f t="shared" si="56"/>
        <v>0</v>
      </c>
      <c r="G596" s="23">
        <f t="shared" si="57"/>
        <v>-8.5837436913926979E-3</v>
      </c>
      <c r="H596" s="23"/>
      <c r="I596" s="23"/>
      <c r="K596" s="49">
        <v>41059</v>
      </c>
      <c r="L596" s="50">
        <v>13051537</v>
      </c>
      <c r="M596" s="50">
        <f t="shared" si="52"/>
        <v>6327</v>
      </c>
      <c r="N596" s="50">
        <f t="shared" si="53"/>
        <v>20141431</v>
      </c>
      <c r="O596" s="50"/>
      <c r="P596" s="50"/>
      <c r="Q596" s="50"/>
      <c r="R596" s="50"/>
      <c r="S596" s="50"/>
      <c r="T596" s="50"/>
      <c r="U596" s="50"/>
      <c r="V596" s="50"/>
      <c r="W596" s="50"/>
      <c r="X596" s="51"/>
    </row>
    <row r="597" spans="1:24">
      <c r="A597" s="45">
        <v>41191</v>
      </c>
      <c r="B597" s="46">
        <v>149000</v>
      </c>
      <c r="C597" s="46">
        <v>35150</v>
      </c>
      <c r="D597" s="32">
        <f t="shared" si="54"/>
        <v>8842.7299703264089</v>
      </c>
      <c r="E597" s="32">
        <f t="shared" si="55"/>
        <v>7173.4693877551026</v>
      </c>
      <c r="F597" s="23">
        <f t="shared" si="56"/>
        <v>2.0339684237123734E-2</v>
      </c>
      <c r="G597" s="23">
        <f t="shared" si="57"/>
        <v>1.0007231476246048E-2</v>
      </c>
      <c r="H597" s="23"/>
      <c r="I597" s="23"/>
      <c r="K597" s="49">
        <v>41060</v>
      </c>
      <c r="L597" s="50">
        <v>13033872</v>
      </c>
      <c r="M597" s="50">
        <f t="shared" si="52"/>
        <v>-17665</v>
      </c>
      <c r="N597" s="50">
        <f t="shared" si="53"/>
        <v>20123766</v>
      </c>
      <c r="O597" s="50"/>
      <c r="P597" s="50"/>
      <c r="Q597" s="50"/>
      <c r="R597" s="50"/>
      <c r="S597" s="50"/>
      <c r="T597" s="50"/>
      <c r="U597" s="50"/>
      <c r="V597" s="50"/>
      <c r="W597" s="50"/>
      <c r="X597" s="51"/>
    </row>
    <row r="598" spans="1:24">
      <c r="A598" s="45">
        <v>41192</v>
      </c>
      <c r="B598" s="46">
        <v>148000</v>
      </c>
      <c r="C598" s="46">
        <v>35000</v>
      </c>
      <c r="D598" s="32">
        <f t="shared" si="54"/>
        <v>8783.3827893175076</v>
      </c>
      <c r="E598" s="32">
        <f t="shared" si="55"/>
        <v>7142.8571428571431</v>
      </c>
      <c r="F598" s="23">
        <f t="shared" si="56"/>
        <v>-6.7340321813436077E-3</v>
      </c>
      <c r="G598" s="23">
        <f t="shared" si="57"/>
        <v>-4.2765567672606863E-3</v>
      </c>
      <c r="H598" s="23"/>
      <c r="I598" s="23"/>
      <c r="K598" s="52">
        <v>41061</v>
      </c>
      <c r="L598" s="50">
        <v>12831669</v>
      </c>
      <c r="M598" s="50">
        <f t="shared" si="52"/>
        <v>-202203</v>
      </c>
      <c r="N598" s="50">
        <f t="shared" si="53"/>
        <v>19921563</v>
      </c>
      <c r="O598" s="53"/>
      <c r="P598" s="53"/>
      <c r="Q598" s="53"/>
      <c r="R598" s="53"/>
      <c r="S598" s="53"/>
      <c r="T598" s="53"/>
      <c r="U598" s="53"/>
      <c r="V598" s="53"/>
      <c r="W598" s="53"/>
      <c r="X598" s="51"/>
    </row>
    <row r="599" spans="1:24">
      <c r="A599" s="47">
        <v>41193</v>
      </c>
      <c r="B599" s="48">
        <v>148500</v>
      </c>
      <c r="C599" s="48">
        <v>34500</v>
      </c>
      <c r="D599" s="32">
        <f t="shared" si="54"/>
        <v>8813.0563798219591</v>
      </c>
      <c r="E599" s="32">
        <f t="shared" si="55"/>
        <v>7040.8163265306121</v>
      </c>
      <c r="F599" s="23">
        <f t="shared" si="56"/>
        <v>3.3726844786379218E-3</v>
      </c>
      <c r="G599" s="23">
        <f t="shared" si="57"/>
        <v>-1.4388737452099676E-2</v>
      </c>
      <c r="H599" s="23"/>
      <c r="I599" s="23"/>
      <c r="K599" s="49">
        <v>41064</v>
      </c>
      <c r="L599" s="50">
        <v>12547599</v>
      </c>
      <c r="M599" s="50">
        <f t="shared" si="52"/>
        <v>-284070</v>
      </c>
      <c r="N599" s="50">
        <f t="shared" si="53"/>
        <v>19637493</v>
      </c>
      <c r="O599" s="50"/>
      <c r="P599" s="50"/>
      <c r="Q599" s="50"/>
      <c r="R599" s="50"/>
      <c r="S599" s="50"/>
      <c r="T599" s="50"/>
      <c r="U599" s="50"/>
      <c r="V599" s="50"/>
      <c r="W599" s="50"/>
      <c r="X599" s="51"/>
    </row>
    <row r="600" spans="1:24">
      <c r="A600" s="45">
        <v>41194</v>
      </c>
      <c r="B600" s="46">
        <v>148000</v>
      </c>
      <c r="C600" s="46">
        <v>34550</v>
      </c>
      <c r="D600" s="32">
        <f t="shared" si="54"/>
        <v>8783.3827893175076</v>
      </c>
      <c r="E600" s="32">
        <f t="shared" si="55"/>
        <v>7051.0204081632655</v>
      </c>
      <c r="F600" s="23">
        <f t="shared" si="56"/>
        <v>-3.3726844786379218E-3</v>
      </c>
      <c r="G600" s="23">
        <f t="shared" si="57"/>
        <v>1.448226176364642E-3</v>
      </c>
      <c r="H600" s="23"/>
      <c r="I600" s="23"/>
      <c r="K600" s="49">
        <v>41065</v>
      </c>
      <c r="L600" s="50">
        <v>12214409</v>
      </c>
      <c r="M600" s="50">
        <f t="shared" si="52"/>
        <v>-333190</v>
      </c>
      <c r="N600" s="50">
        <f t="shared" si="53"/>
        <v>19304303</v>
      </c>
      <c r="O600" s="50"/>
      <c r="P600" s="50"/>
      <c r="Q600" s="50"/>
      <c r="R600" s="50"/>
      <c r="S600" s="50"/>
      <c r="T600" s="50"/>
      <c r="U600" s="50"/>
      <c r="V600" s="50"/>
      <c r="W600" s="50"/>
      <c r="X600" s="51"/>
    </row>
    <row r="601" spans="1:24">
      <c r="A601" s="45">
        <v>41197</v>
      </c>
      <c r="B601" s="46">
        <v>152000</v>
      </c>
      <c r="C601" s="46">
        <v>35300</v>
      </c>
      <c r="D601" s="32">
        <f t="shared" si="54"/>
        <v>9020.7715133531146</v>
      </c>
      <c r="E601" s="32">
        <f t="shared" si="55"/>
        <v>7204.0816326530612</v>
      </c>
      <c r="F601" s="23">
        <f t="shared" si="56"/>
        <v>2.6668247082159979E-2</v>
      </c>
      <c r="G601" s="23">
        <f t="shared" si="57"/>
        <v>2.1475413725571713E-2</v>
      </c>
      <c r="H601" s="23"/>
      <c r="I601" s="23"/>
      <c r="K601" s="49">
        <v>41067</v>
      </c>
      <c r="L601" s="50">
        <v>12506025</v>
      </c>
      <c r="M601" s="50">
        <f t="shared" si="52"/>
        <v>291616</v>
      </c>
      <c r="N601" s="50">
        <f t="shared" si="53"/>
        <v>19595919</v>
      </c>
      <c r="O601" s="50"/>
      <c r="P601" s="50"/>
      <c r="Q601" s="50"/>
      <c r="R601" s="50"/>
      <c r="S601" s="50"/>
      <c r="T601" s="50"/>
      <c r="U601" s="50"/>
      <c r="V601" s="50"/>
      <c r="W601" s="50"/>
      <c r="X601" s="51"/>
    </row>
    <row r="602" spans="1:24">
      <c r="A602" s="45">
        <v>41198</v>
      </c>
      <c r="B602" s="46">
        <v>151500</v>
      </c>
      <c r="C602" s="46">
        <v>35400</v>
      </c>
      <c r="D602" s="32">
        <f t="shared" si="54"/>
        <v>8991.0979228486649</v>
      </c>
      <c r="E602" s="32">
        <f t="shared" si="55"/>
        <v>7224.4897959183672</v>
      </c>
      <c r="F602" s="23">
        <f t="shared" si="56"/>
        <v>-3.294895896852168E-3</v>
      </c>
      <c r="G602" s="23">
        <f t="shared" si="57"/>
        <v>2.8288562004785689E-3</v>
      </c>
      <c r="H602" s="23"/>
      <c r="I602" s="23"/>
      <c r="K602" s="52">
        <v>41068</v>
      </c>
      <c r="L602" s="50">
        <v>12507615</v>
      </c>
      <c r="M602" s="50">
        <f t="shared" si="52"/>
        <v>1590</v>
      </c>
      <c r="N602" s="50">
        <f t="shared" si="53"/>
        <v>19597509</v>
      </c>
      <c r="O602" s="53"/>
      <c r="P602" s="53"/>
      <c r="Q602" s="53"/>
      <c r="R602" s="53"/>
      <c r="S602" s="53"/>
      <c r="T602" s="53"/>
      <c r="U602" s="53"/>
      <c r="V602" s="53"/>
      <c r="W602" s="53"/>
      <c r="X602" s="51"/>
    </row>
    <row r="603" spans="1:24">
      <c r="A603" s="45">
        <v>41199</v>
      </c>
      <c r="B603" s="46">
        <v>152500</v>
      </c>
      <c r="C603" s="46">
        <v>35200</v>
      </c>
      <c r="D603" s="32">
        <f t="shared" si="54"/>
        <v>9050.445103857568</v>
      </c>
      <c r="E603" s="32">
        <f t="shared" si="55"/>
        <v>7183.6734693877543</v>
      </c>
      <c r="F603" s="23">
        <f t="shared" si="56"/>
        <v>6.5789710980421745E-3</v>
      </c>
      <c r="G603" s="23">
        <f t="shared" si="57"/>
        <v>-5.6657375356774509E-3</v>
      </c>
      <c r="H603" s="23"/>
      <c r="I603" s="23"/>
      <c r="K603" s="49">
        <v>41071</v>
      </c>
      <c r="L603" s="50">
        <v>12724628</v>
      </c>
      <c r="M603" s="50">
        <f t="shared" si="52"/>
        <v>217013</v>
      </c>
      <c r="N603" s="50">
        <f t="shared" si="53"/>
        <v>19814522</v>
      </c>
      <c r="O603" s="50"/>
      <c r="P603" s="50"/>
      <c r="Q603" s="50"/>
      <c r="R603" s="50"/>
      <c r="S603" s="50"/>
      <c r="T603" s="50"/>
      <c r="U603" s="50"/>
      <c r="V603" s="50"/>
      <c r="W603" s="50"/>
      <c r="X603" s="51"/>
    </row>
    <row r="604" spans="1:24">
      <c r="A604" s="47">
        <v>41200</v>
      </c>
      <c r="B604" s="48">
        <v>154000</v>
      </c>
      <c r="C604" s="48">
        <v>35250</v>
      </c>
      <c r="D604" s="32">
        <f t="shared" si="54"/>
        <v>9139.4658753709209</v>
      </c>
      <c r="E604" s="32">
        <f t="shared" si="55"/>
        <v>7193.8775510204077</v>
      </c>
      <c r="F604" s="23">
        <f t="shared" si="56"/>
        <v>9.7880063661630601E-3</v>
      </c>
      <c r="G604" s="23">
        <f t="shared" si="57"/>
        <v>1.4194466542267747E-3</v>
      </c>
      <c r="H604" s="23"/>
      <c r="I604" s="23"/>
      <c r="K604" s="49">
        <v>41072</v>
      </c>
      <c r="L604" s="50">
        <v>12685271</v>
      </c>
      <c r="M604" s="50">
        <f t="shared" ref="M604:M667" si="58">L604-L603</f>
        <v>-39357</v>
      </c>
      <c r="N604" s="50">
        <f t="shared" ref="N604:N667" si="59">N603+M604</f>
        <v>19775165</v>
      </c>
      <c r="O604" s="50"/>
      <c r="P604" s="50"/>
      <c r="Q604" s="50"/>
      <c r="R604" s="50"/>
      <c r="S604" s="50"/>
      <c r="T604" s="50"/>
      <c r="U604" s="50"/>
      <c r="V604" s="50"/>
      <c r="W604" s="50"/>
      <c r="X604" s="51"/>
    </row>
    <row r="605" spans="1:24">
      <c r="A605" s="45">
        <v>41201</v>
      </c>
      <c r="B605" s="46">
        <v>155500</v>
      </c>
      <c r="C605" s="46">
        <v>35100</v>
      </c>
      <c r="D605" s="32">
        <f t="shared" si="54"/>
        <v>9228.4866468842738</v>
      </c>
      <c r="E605" s="32">
        <f t="shared" si="55"/>
        <v>7163.2653061224491</v>
      </c>
      <c r="F605" s="23">
        <f t="shared" si="56"/>
        <v>9.6931292056599005E-3</v>
      </c>
      <c r="G605" s="23">
        <f t="shared" si="57"/>
        <v>-4.2643987864572352E-3</v>
      </c>
      <c r="H605" s="23"/>
      <c r="I605" s="23"/>
      <c r="K605" s="49">
        <v>41073</v>
      </c>
      <c r="L605" s="50">
        <v>12841000</v>
      </c>
      <c r="M605" s="50">
        <f t="shared" si="58"/>
        <v>155729</v>
      </c>
      <c r="N605" s="50">
        <f t="shared" si="59"/>
        <v>19930894</v>
      </c>
      <c r="O605" s="50"/>
      <c r="P605" s="50"/>
      <c r="Q605" s="50"/>
      <c r="R605" s="50"/>
      <c r="S605" s="50"/>
      <c r="T605" s="50"/>
      <c r="U605" s="50"/>
      <c r="V605" s="50"/>
      <c r="W605" s="50"/>
      <c r="X605" s="51"/>
    </row>
    <row r="606" spans="1:24">
      <c r="A606" s="45">
        <v>41204</v>
      </c>
      <c r="B606" s="46">
        <v>155500</v>
      </c>
      <c r="C606" s="46">
        <v>34950</v>
      </c>
      <c r="D606" s="32">
        <f t="shared" si="54"/>
        <v>9228.4866468842738</v>
      </c>
      <c r="E606" s="32">
        <f t="shared" si="55"/>
        <v>7132.6530612244896</v>
      </c>
      <c r="F606" s="23">
        <f t="shared" si="56"/>
        <v>0</v>
      </c>
      <c r="G606" s="23">
        <f t="shared" si="57"/>
        <v>-4.282661792002429E-3</v>
      </c>
      <c r="H606" s="23"/>
      <c r="I606" s="23"/>
      <c r="K606" s="49">
        <v>41074</v>
      </c>
      <c r="L606" s="50">
        <v>12917980</v>
      </c>
      <c r="M606" s="50">
        <f t="shared" si="58"/>
        <v>76980</v>
      </c>
      <c r="N606" s="50">
        <f t="shared" si="59"/>
        <v>20007874</v>
      </c>
      <c r="O606" s="50"/>
      <c r="P606" s="50"/>
      <c r="Q606" s="50"/>
      <c r="R606" s="50"/>
      <c r="S606" s="50"/>
      <c r="T606" s="50"/>
      <c r="U606" s="50"/>
      <c r="V606" s="50"/>
      <c r="W606" s="50"/>
      <c r="X606" s="51"/>
    </row>
    <row r="607" spans="1:24">
      <c r="A607" s="45">
        <v>41205</v>
      </c>
      <c r="B607" s="46">
        <v>157500</v>
      </c>
      <c r="C607" s="46">
        <v>35250</v>
      </c>
      <c r="D607" s="32">
        <f t="shared" si="54"/>
        <v>9347.1810089020764</v>
      </c>
      <c r="E607" s="32">
        <f t="shared" si="55"/>
        <v>7193.8775510204077</v>
      </c>
      <c r="F607" s="23">
        <f t="shared" si="56"/>
        <v>1.277972664639826E-2</v>
      </c>
      <c r="G607" s="23">
        <f t="shared" si="57"/>
        <v>8.5470605784596643E-3</v>
      </c>
      <c r="H607" s="23"/>
      <c r="I607" s="23"/>
      <c r="K607" s="52">
        <v>41075</v>
      </c>
      <c r="L607" s="50">
        <v>12717820</v>
      </c>
      <c r="M607" s="50">
        <f t="shared" si="58"/>
        <v>-200160</v>
      </c>
      <c r="N607" s="50">
        <f t="shared" si="59"/>
        <v>19807714</v>
      </c>
      <c r="O607" s="53"/>
      <c r="P607" s="53"/>
      <c r="Q607" s="53"/>
      <c r="R607" s="53"/>
      <c r="S607" s="53"/>
      <c r="T607" s="53"/>
      <c r="U607" s="53"/>
      <c r="V607" s="53"/>
      <c r="W607" s="53"/>
      <c r="X607" s="51"/>
    </row>
    <row r="608" spans="1:24">
      <c r="A608" s="45">
        <v>41206</v>
      </c>
      <c r="B608" s="46">
        <v>157000</v>
      </c>
      <c r="C608" s="46">
        <v>36700</v>
      </c>
      <c r="D608" s="32">
        <f t="shared" si="54"/>
        <v>9317.5074183976267</v>
      </c>
      <c r="E608" s="32">
        <f t="shared" si="55"/>
        <v>7489.7959183673465</v>
      </c>
      <c r="F608" s="23">
        <f t="shared" si="56"/>
        <v>-3.1796529173782062E-3</v>
      </c>
      <c r="G608" s="23">
        <f t="shared" si="57"/>
        <v>4.0311225802247108E-2</v>
      </c>
      <c r="H608" s="23"/>
      <c r="I608" s="23"/>
      <c r="K608" s="49">
        <v>41078</v>
      </c>
      <c r="L608" s="50">
        <v>13090849</v>
      </c>
      <c r="M608" s="50">
        <f t="shared" si="58"/>
        <v>373029</v>
      </c>
      <c r="N608" s="50">
        <f t="shared" si="59"/>
        <v>20180743</v>
      </c>
      <c r="O608" s="50"/>
      <c r="P608" s="50"/>
      <c r="Q608" s="50"/>
      <c r="R608" s="50"/>
      <c r="S608" s="50"/>
      <c r="T608" s="50"/>
      <c r="U608" s="50"/>
      <c r="V608" s="50"/>
      <c r="W608" s="50"/>
      <c r="X608" s="51"/>
    </row>
    <row r="609" spans="1:24">
      <c r="A609" s="47">
        <v>41207</v>
      </c>
      <c r="B609" s="48">
        <v>159500</v>
      </c>
      <c r="C609" s="48">
        <v>36950</v>
      </c>
      <c r="D609" s="32">
        <f t="shared" si="54"/>
        <v>9465.8753709198809</v>
      </c>
      <c r="E609" s="32">
        <f t="shared" si="55"/>
        <v>7540.816326530613</v>
      </c>
      <c r="F609" s="23">
        <f t="shared" si="56"/>
        <v>1.5798116876590385E-2</v>
      </c>
      <c r="G609" s="23">
        <f t="shared" si="57"/>
        <v>6.7888923336862916E-3</v>
      </c>
      <c r="H609" s="23"/>
      <c r="I609" s="23"/>
      <c r="K609" s="49">
        <v>41079</v>
      </c>
      <c r="L609" s="50">
        <v>13282790</v>
      </c>
      <c r="M609" s="50">
        <f t="shared" si="58"/>
        <v>191941</v>
      </c>
      <c r="N609" s="50">
        <f t="shared" si="59"/>
        <v>20372684</v>
      </c>
      <c r="O609" s="50"/>
      <c r="P609" s="50"/>
      <c r="Q609" s="50"/>
      <c r="R609" s="50"/>
      <c r="S609" s="50"/>
      <c r="T609" s="50"/>
      <c r="U609" s="50"/>
      <c r="V609" s="50"/>
      <c r="W609" s="50"/>
      <c r="X609" s="51"/>
    </row>
    <row r="610" spans="1:24">
      <c r="A610" s="45">
        <v>41208</v>
      </c>
      <c r="B610" s="46">
        <v>158500</v>
      </c>
      <c r="C610" s="46">
        <v>36400</v>
      </c>
      <c r="D610" s="32">
        <f t="shared" si="54"/>
        <v>9406.5281899109796</v>
      </c>
      <c r="E610" s="32">
        <f t="shared" si="55"/>
        <v>7428.5714285714284</v>
      </c>
      <c r="F610" s="23">
        <f t="shared" si="56"/>
        <v>-6.2893289075631742E-3</v>
      </c>
      <c r="G610" s="23">
        <f t="shared" si="57"/>
        <v>-1.4996872751517287E-2</v>
      </c>
      <c r="H610" s="23"/>
      <c r="I610" s="23"/>
      <c r="K610" s="49">
        <v>41080</v>
      </c>
      <c r="L610" s="50">
        <v>13517305</v>
      </c>
      <c r="M610" s="50">
        <f t="shared" si="58"/>
        <v>234515</v>
      </c>
      <c r="N610" s="50">
        <f t="shared" si="59"/>
        <v>20607199</v>
      </c>
      <c r="O610" s="50"/>
      <c r="P610" s="50"/>
      <c r="Q610" s="50"/>
      <c r="R610" s="50"/>
      <c r="S610" s="50"/>
      <c r="T610" s="50"/>
      <c r="U610" s="50"/>
      <c r="V610" s="50"/>
      <c r="W610" s="50"/>
      <c r="X610" s="51"/>
    </row>
    <row r="611" spans="1:24">
      <c r="A611" s="45">
        <v>41211</v>
      </c>
      <c r="B611" s="46">
        <v>154000</v>
      </c>
      <c r="C611" s="46">
        <v>36950</v>
      </c>
      <c r="D611" s="32">
        <f t="shared" si="54"/>
        <v>9139.4658753709209</v>
      </c>
      <c r="E611" s="32">
        <f t="shared" si="55"/>
        <v>7540.816326530613</v>
      </c>
      <c r="F611" s="23">
        <f t="shared" si="56"/>
        <v>-2.8801990903707164E-2</v>
      </c>
      <c r="G611" s="23">
        <f t="shared" si="57"/>
        <v>1.4996872751517287E-2</v>
      </c>
      <c r="H611" s="23"/>
      <c r="I611" s="23"/>
      <c r="K611" s="49">
        <v>41081</v>
      </c>
      <c r="L611" s="50">
        <v>13544760</v>
      </c>
      <c r="M611" s="50">
        <f t="shared" si="58"/>
        <v>27455</v>
      </c>
      <c r="N611" s="50">
        <f t="shared" si="59"/>
        <v>20634654</v>
      </c>
      <c r="O611" s="50"/>
      <c r="P611" s="50"/>
      <c r="Q611" s="50"/>
      <c r="R611" s="50"/>
      <c r="S611" s="50"/>
      <c r="T611" s="50"/>
      <c r="U611" s="50"/>
      <c r="V611" s="50"/>
      <c r="W611" s="50"/>
      <c r="X611" s="51"/>
    </row>
    <row r="612" spans="1:24">
      <c r="A612" s="45">
        <v>41212</v>
      </c>
      <c r="B612" s="46">
        <v>154000</v>
      </c>
      <c r="C612" s="46">
        <v>37150</v>
      </c>
      <c r="D612" s="32">
        <f t="shared" si="54"/>
        <v>9139.4658753709209</v>
      </c>
      <c r="E612" s="32">
        <f t="shared" si="55"/>
        <v>7581.6326530612241</v>
      </c>
      <c r="F612" s="23">
        <f t="shared" si="56"/>
        <v>0</v>
      </c>
      <c r="G612" s="23">
        <f t="shared" si="57"/>
        <v>5.3981237695559514E-3</v>
      </c>
      <c r="H612" s="23"/>
      <c r="I612" s="23"/>
      <c r="K612" s="52">
        <v>41082</v>
      </c>
      <c r="L612" s="50">
        <v>13311586</v>
      </c>
      <c r="M612" s="50">
        <f t="shared" si="58"/>
        <v>-233174</v>
      </c>
      <c r="N612" s="50">
        <f t="shared" si="59"/>
        <v>20401480</v>
      </c>
      <c r="O612" s="53"/>
      <c r="P612" s="53"/>
      <c r="Q612" s="53"/>
      <c r="R612" s="53"/>
      <c r="S612" s="53"/>
      <c r="T612" s="53"/>
      <c r="U612" s="53"/>
      <c r="V612" s="53"/>
      <c r="W612" s="53"/>
      <c r="X612" s="51"/>
    </row>
    <row r="613" spans="1:24">
      <c r="A613" s="45">
        <v>41213</v>
      </c>
      <c r="B613" s="46">
        <v>153500</v>
      </c>
      <c r="C613" s="46">
        <v>36950</v>
      </c>
      <c r="D613" s="32">
        <f t="shared" si="54"/>
        <v>9109.7922848664693</v>
      </c>
      <c r="E613" s="32">
        <f t="shared" si="55"/>
        <v>7540.816326530613</v>
      </c>
      <c r="F613" s="23">
        <f t="shared" si="56"/>
        <v>-3.2520353863763063E-3</v>
      </c>
      <c r="G613" s="23">
        <f t="shared" si="57"/>
        <v>-5.3981237695559514E-3</v>
      </c>
      <c r="H613" s="23"/>
      <c r="I613" s="23"/>
      <c r="K613" s="49">
        <v>41085</v>
      </c>
      <c r="L613" s="50">
        <v>12821067</v>
      </c>
      <c r="M613" s="50">
        <f t="shared" si="58"/>
        <v>-490519</v>
      </c>
      <c r="N613" s="50">
        <f t="shared" si="59"/>
        <v>19910961</v>
      </c>
      <c r="O613" s="50"/>
      <c r="P613" s="50"/>
      <c r="Q613" s="50"/>
      <c r="R613" s="50"/>
      <c r="S613" s="50"/>
      <c r="T613" s="50"/>
      <c r="U613" s="50"/>
      <c r="V613" s="50"/>
      <c r="W613" s="50"/>
      <c r="X613" s="51"/>
    </row>
    <row r="614" spans="1:24">
      <c r="A614" s="47">
        <v>41214</v>
      </c>
      <c r="B614" s="48">
        <v>156000</v>
      </c>
      <c r="C614" s="48">
        <v>37050</v>
      </c>
      <c r="D614" s="32">
        <f t="shared" si="54"/>
        <v>9258.1602373887235</v>
      </c>
      <c r="E614" s="32">
        <f t="shared" si="55"/>
        <v>7561.2244897959181</v>
      </c>
      <c r="F614" s="23">
        <f t="shared" si="56"/>
        <v>1.6155440222284767E-2</v>
      </c>
      <c r="G614" s="23">
        <f t="shared" si="57"/>
        <v>2.7027043478842216E-3</v>
      </c>
      <c r="H614" s="23"/>
      <c r="I614" s="23"/>
      <c r="K614" s="49">
        <v>41086</v>
      </c>
      <c r="L614" s="50">
        <v>12517649</v>
      </c>
      <c r="M614" s="50">
        <f t="shared" si="58"/>
        <v>-303418</v>
      </c>
      <c r="N614" s="50">
        <f t="shared" si="59"/>
        <v>19607543</v>
      </c>
      <c r="O614" s="50"/>
      <c r="P614" s="50"/>
      <c r="Q614" s="50"/>
      <c r="R614" s="50"/>
      <c r="S614" s="50"/>
      <c r="T614" s="50"/>
      <c r="U614" s="50"/>
      <c r="V614" s="50"/>
      <c r="W614" s="50"/>
      <c r="X614" s="51"/>
    </row>
    <row r="615" spans="1:24">
      <c r="A615" s="45">
        <v>41215</v>
      </c>
      <c r="B615" s="46">
        <v>156500</v>
      </c>
      <c r="C615" s="46">
        <v>37050</v>
      </c>
      <c r="D615" s="32">
        <f t="shared" si="54"/>
        <v>9287.8338278931751</v>
      </c>
      <c r="E615" s="32">
        <f t="shared" si="55"/>
        <v>7561.2244897959181</v>
      </c>
      <c r="F615" s="23">
        <f t="shared" si="56"/>
        <v>3.2000027306704482E-3</v>
      </c>
      <c r="G615" s="23">
        <f t="shared" si="57"/>
        <v>0</v>
      </c>
      <c r="H615" s="23"/>
      <c r="I615" s="23"/>
      <c r="K615" s="49">
        <v>41087</v>
      </c>
      <c r="L615" s="50">
        <v>12276666</v>
      </c>
      <c r="M615" s="50">
        <f t="shared" si="58"/>
        <v>-240983</v>
      </c>
      <c r="N615" s="50">
        <f t="shared" si="59"/>
        <v>19366560</v>
      </c>
      <c r="O615" s="50"/>
      <c r="P615" s="50"/>
      <c r="Q615" s="50"/>
      <c r="R615" s="50"/>
      <c r="S615" s="50"/>
      <c r="T615" s="50"/>
      <c r="U615" s="50"/>
      <c r="V615" s="50"/>
      <c r="W615" s="50"/>
      <c r="X615" s="51"/>
    </row>
    <row r="616" spans="1:24">
      <c r="A616" s="45">
        <v>41218</v>
      </c>
      <c r="B616" s="46">
        <v>155500</v>
      </c>
      <c r="C616" s="46">
        <v>38400</v>
      </c>
      <c r="D616" s="32">
        <f t="shared" si="54"/>
        <v>9228.4866468842738</v>
      </c>
      <c r="E616" s="32">
        <f t="shared" si="55"/>
        <v>7836.7346938775509</v>
      </c>
      <c r="F616" s="23">
        <f t="shared" si="56"/>
        <v>-6.4102783609190084E-3</v>
      </c>
      <c r="G616" s="23">
        <f t="shared" si="57"/>
        <v>3.5789107851584845E-2</v>
      </c>
      <c r="H616" s="23"/>
      <c r="I616" s="23"/>
      <c r="K616" s="49">
        <v>41088</v>
      </c>
      <c r="L616" s="50">
        <v>12214018</v>
      </c>
      <c r="M616" s="50">
        <f t="shared" si="58"/>
        <v>-62648</v>
      </c>
      <c r="N616" s="50">
        <f t="shared" si="59"/>
        <v>19303912</v>
      </c>
      <c r="O616" s="50"/>
      <c r="P616" s="50"/>
      <c r="Q616" s="50"/>
      <c r="R616" s="50"/>
      <c r="S616" s="50"/>
      <c r="T616" s="50"/>
      <c r="U616" s="50"/>
      <c r="V616" s="50"/>
      <c r="W616" s="50"/>
      <c r="X616" s="51"/>
    </row>
    <row r="617" spans="1:24">
      <c r="A617" s="45">
        <v>41219</v>
      </c>
      <c r="B617" s="46">
        <v>156000</v>
      </c>
      <c r="C617" s="46">
        <v>38450</v>
      </c>
      <c r="D617" s="32">
        <f t="shared" si="54"/>
        <v>9258.1602373887235</v>
      </c>
      <c r="E617" s="32">
        <f t="shared" si="55"/>
        <v>7846.9387755102034</v>
      </c>
      <c r="F617" s="23">
        <f t="shared" si="56"/>
        <v>3.2102756302485602E-3</v>
      </c>
      <c r="G617" s="23">
        <f t="shared" si="57"/>
        <v>1.301236357972968E-3</v>
      </c>
      <c r="H617" s="23"/>
      <c r="I617" s="23"/>
      <c r="K617" s="52">
        <v>41089</v>
      </c>
      <c r="L617" s="50">
        <v>12058441</v>
      </c>
      <c r="M617" s="50">
        <f t="shared" si="58"/>
        <v>-155577</v>
      </c>
      <c r="N617" s="50">
        <f t="shared" si="59"/>
        <v>19148335</v>
      </c>
      <c r="O617" s="53"/>
      <c r="P617" s="53"/>
      <c r="Q617" s="53"/>
      <c r="R617" s="53"/>
      <c r="S617" s="53"/>
      <c r="T617" s="53"/>
      <c r="U617" s="53"/>
      <c r="V617" s="53"/>
      <c r="W617" s="53"/>
      <c r="X617" s="51"/>
    </row>
    <row r="618" spans="1:24">
      <c r="A618" s="45">
        <v>41220</v>
      </c>
      <c r="B618" s="46">
        <v>151000</v>
      </c>
      <c r="C618" s="46">
        <v>38150</v>
      </c>
      <c r="D618" s="32">
        <f t="shared" si="54"/>
        <v>8961.4243323442133</v>
      </c>
      <c r="E618" s="32">
        <f t="shared" si="55"/>
        <v>7785.7142857142862</v>
      </c>
      <c r="F618" s="23">
        <f t="shared" si="56"/>
        <v>-3.2576170434612806E-2</v>
      </c>
      <c r="G618" s="23">
        <f t="shared" si="57"/>
        <v>-7.8329382211883569E-3</v>
      </c>
      <c r="H618" s="23"/>
      <c r="I618" s="23"/>
      <c r="K618" s="49">
        <v>41092</v>
      </c>
      <c r="L618" s="50">
        <v>12100060</v>
      </c>
      <c r="M618" s="50">
        <f t="shared" si="58"/>
        <v>41619</v>
      </c>
      <c r="N618" s="50">
        <f t="shared" si="59"/>
        <v>19189954</v>
      </c>
      <c r="O618" s="50"/>
      <c r="P618" s="50"/>
      <c r="Q618" s="50"/>
      <c r="R618" s="50"/>
      <c r="S618" s="50"/>
      <c r="T618" s="50"/>
      <c r="U618" s="50"/>
      <c r="V618" s="50"/>
      <c r="W618" s="50"/>
      <c r="X618" s="51"/>
    </row>
    <row r="619" spans="1:24">
      <c r="A619" s="47">
        <v>41221</v>
      </c>
      <c r="B619" s="48">
        <v>148000</v>
      </c>
      <c r="C619" s="48">
        <v>38000</v>
      </c>
      <c r="D619" s="32">
        <f t="shared" si="54"/>
        <v>8783.3827893175076</v>
      </c>
      <c r="E619" s="32">
        <f t="shared" si="55"/>
        <v>7755.1020408163258</v>
      </c>
      <c r="F619" s="23">
        <f t="shared" si="56"/>
        <v>-2.0067563050808701E-2</v>
      </c>
      <c r="G619" s="23">
        <f t="shared" si="57"/>
        <v>-3.939598004079059E-3</v>
      </c>
      <c r="H619" s="23"/>
      <c r="I619" s="23"/>
      <c r="K619" s="49">
        <v>41093</v>
      </c>
      <c r="L619" s="50">
        <v>12115130</v>
      </c>
      <c r="M619" s="50">
        <f t="shared" si="58"/>
        <v>15070</v>
      </c>
      <c r="N619" s="50">
        <f t="shared" si="59"/>
        <v>19205024</v>
      </c>
      <c r="O619" s="50"/>
      <c r="P619" s="50"/>
      <c r="Q619" s="50"/>
      <c r="R619" s="50"/>
      <c r="S619" s="50"/>
      <c r="T619" s="50"/>
      <c r="U619" s="50"/>
      <c r="V619" s="50"/>
      <c r="W619" s="50"/>
      <c r="X619" s="51"/>
    </row>
    <row r="620" spans="1:24">
      <c r="A620" s="45">
        <v>41222</v>
      </c>
      <c r="B620" s="46">
        <v>149000</v>
      </c>
      <c r="C620" s="46">
        <v>37950</v>
      </c>
      <c r="D620" s="32">
        <f t="shared" si="54"/>
        <v>8842.7299703264089</v>
      </c>
      <c r="E620" s="32">
        <f t="shared" si="55"/>
        <v>7744.8979591836733</v>
      </c>
      <c r="F620" s="23">
        <f t="shared" si="56"/>
        <v>6.7340321813436077E-3</v>
      </c>
      <c r="G620" s="23">
        <f t="shared" si="57"/>
        <v>-1.3166558847466092E-3</v>
      </c>
      <c r="H620" s="23"/>
      <c r="I620" s="23"/>
      <c r="K620" s="49">
        <v>41094</v>
      </c>
      <c r="L620" s="50">
        <v>12287937</v>
      </c>
      <c r="M620" s="50">
        <f t="shared" si="58"/>
        <v>172807</v>
      </c>
      <c r="N620" s="50">
        <f t="shared" si="59"/>
        <v>19377831</v>
      </c>
      <c r="O620" s="50"/>
      <c r="P620" s="50"/>
      <c r="Q620" s="50"/>
      <c r="R620" s="50"/>
      <c r="S620" s="50"/>
      <c r="T620" s="50"/>
      <c r="U620" s="50"/>
      <c r="V620" s="50"/>
      <c r="W620" s="50"/>
      <c r="X620" s="51"/>
    </row>
    <row r="621" spans="1:24">
      <c r="A621" s="45">
        <v>41225</v>
      </c>
      <c r="B621" s="46">
        <v>150500</v>
      </c>
      <c r="C621" s="46">
        <v>37950</v>
      </c>
      <c r="D621" s="32">
        <f t="shared" si="54"/>
        <v>8931.7507418397618</v>
      </c>
      <c r="E621" s="32">
        <f t="shared" si="55"/>
        <v>7744.8979591836733</v>
      </c>
      <c r="F621" s="23">
        <f t="shared" si="56"/>
        <v>1.0016778243471691E-2</v>
      </c>
      <c r="G621" s="23">
        <f t="shared" si="57"/>
        <v>0</v>
      </c>
      <c r="H621" s="23"/>
      <c r="I621" s="23"/>
      <c r="K621" s="49">
        <v>41095</v>
      </c>
      <c r="L621" s="50">
        <v>12304615</v>
      </c>
      <c r="M621" s="50">
        <f t="shared" si="58"/>
        <v>16678</v>
      </c>
      <c r="N621" s="50">
        <f t="shared" si="59"/>
        <v>19394509</v>
      </c>
      <c r="O621" s="50"/>
      <c r="P621" s="50"/>
      <c r="Q621" s="50"/>
      <c r="R621" s="50"/>
      <c r="S621" s="50"/>
      <c r="T621" s="50"/>
      <c r="U621" s="50"/>
      <c r="V621" s="50"/>
      <c r="W621" s="50"/>
      <c r="X621" s="51"/>
    </row>
    <row r="622" spans="1:24">
      <c r="A622" s="45">
        <v>41226</v>
      </c>
      <c r="B622" s="46">
        <v>150500</v>
      </c>
      <c r="C622" s="46">
        <v>38200</v>
      </c>
      <c r="D622" s="32">
        <f t="shared" si="54"/>
        <v>8931.7507418397618</v>
      </c>
      <c r="E622" s="32">
        <f t="shared" si="55"/>
        <v>7795.9183673469388</v>
      </c>
      <c r="F622" s="23">
        <f t="shared" si="56"/>
        <v>0</v>
      </c>
      <c r="G622" s="23">
        <f t="shared" si="57"/>
        <v>6.5660117708894461E-3</v>
      </c>
      <c r="H622" s="23"/>
      <c r="I622" s="23"/>
      <c r="K622" s="52">
        <v>41096</v>
      </c>
      <c r="L622" s="50">
        <v>12323777</v>
      </c>
      <c r="M622" s="50">
        <f t="shared" si="58"/>
        <v>19162</v>
      </c>
      <c r="N622" s="50">
        <f t="shared" si="59"/>
        <v>19413671</v>
      </c>
      <c r="O622" s="53"/>
      <c r="P622" s="53"/>
      <c r="Q622" s="53"/>
      <c r="R622" s="53"/>
      <c r="S622" s="53"/>
      <c r="T622" s="53"/>
      <c r="U622" s="53"/>
      <c r="V622" s="53"/>
      <c r="W622" s="53"/>
      <c r="X622" s="51"/>
    </row>
    <row r="623" spans="1:24">
      <c r="A623" s="45">
        <v>41227</v>
      </c>
      <c r="B623" s="46">
        <v>151000</v>
      </c>
      <c r="C623" s="46">
        <v>38700</v>
      </c>
      <c r="D623" s="32">
        <f t="shared" si="54"/>
        <v>8961.4243323442133</v>
      </c>
      <c r="E623" s="32">
        <f t="shared" si="55"/>
        <v>7897.9591836734699</v>
      </c>
      <c r="F623" s="23">
        <f t="shared" si="56"/>
        <v>3.3167526259934021E-3</v>
      </c>
      <c r="G623" s="23">
        <f t="shared" si="57"/>
        <v>1.3004084423206663E-2</v>
      </c>
      <c r="H623" s="23"/>
      <c r="I623" s="23"/>
      <c r="K623" s="49">
        <v>41099</v>
      </c>
      <c r="L623" s="50">
        <v>11987753</v>
      </c>
      <c r="M623" s="50">
        <f t="shared" si="58"/>
        <v>-336024</v>
      </c>
      <c r="N623" s="50">
        <f t="shared" si="59"/>
        <v>19077647</v>
      </c>
      <c r="O623" s="50"/>
      <c r="P623" s="50"/>
      <c r="Q623" s="50"/>
      <c r="R623" s="50"/>
      <c r="S623" s="50"/>
      <c r="T623" s="50"/>
      <c r="U623" s="50"/>
      <c r="V623" s="50"/>
      <c r="W623" s="50"/>
      <c r="X623" s="51"/>
    </row>
    <row r="624" spans="1:24">
      <c r="A624" s="47">
        <v>41228</v>
      </c>
      <c r="B624" s="48">
        <v>151500</v>
      </c>
      <c r="C624" s="48">
        <v>39050</v>
      </c>
      <c r="D624" s="32">
        <f t="shared" si="54"/>
        <v>8991.0979228486649</v>
      </c>
      <c r="E624" s="32">
        <f t="shared" si="55"/>
        <v>7969.3877551020405</v>
      </c>
      <c r="F624" s="23">
        <f t="shared" si="56"/>
        <v>3.3057881344991102E-3</v>
      </c>
      <c r="G624" s="23">
        <f t="shared" si="57"/>
        <v>9.0032762499596686E-3</v>
      </c>
      <c r="H624" s="23"/>
      <c r="I624" s="23"/>
      <c r="K624" s="49">
        <v>41100</v>
      </c>
      <c r="L624" s="50">
        <v>11873831</v>
      </c>
      <c r="M624" s="50">
        <f t="shared" si="58"/>
        <v>-113922</v>
      </c>
      <c r="N624" s="50">
        <f t="shared" si="59"/>
        <v>18963725</v>
      </c>
      <c r="O624" s="50"/>
      <c r="P624" s="50"/>
      <c r="Q624" s="50"/>
      <c r="R624" s="50"/>
      <c r="S624" s="50"/>
      <c r="T624" s="50"/>
      <c r="U624" s="50"/>
      <c r="V624" s="50"/>
      <c r="W624" s="50"/>
      <c r="X624" s="51"/>
    </row>
    <row r="625" spans="1:24">
      <c r="A625" s="45">
        <v>41229</v>
      </c>
      <c r="B625" s="46">
        <v>151000</v>
      </c>
      <c r="C625" s="46">
        <v>39550</v>
      </c>
      <c r="D625" s="32">
        <f t="shared" si="54"/>
        <v>8961.4243323442133</v>
      </c>
      <c r="E625" s="32">
        <f t="shared" si="55"/>
        <v>8071.4285714285716</v>
      </c>
      <c r="F625" s="23">
        <f t="shared" si="56"/>
        <v>-3.3057881344991102E-3</v>
      </c>
      <c r="G625" s="23">
        <f t="shared" si="57"/>
        <v>1.2722817927967256E-2</v>
      </c>
      <c r="H625" s="23"/>
      <c r="I625" s="23"/>
      <c r="K625" s="49">
        <v>41101</v>
      </c>
      <c r="L625" s="50">
        <v>11645983</v>
      </c>
      <c r="M625" s="50">
        <f t="shared" si="58"/>
        <v>-227848</v>
      </c>
      <c r="N625" s="50">
        <f t="shared" si="59"/>
        <v>18735877</v>
      </c>
      <c r="O625" s="50"/>
      <c r="P625" s="50"/>
      <c r="Q625" s="50"/>
      <c r="R625" s="50"/>
      <c r="S625" s="50"/>
      <c r="T625" s="50"/>
      <c r="U625" s="50"/>
      <c r="V625" s="50"/>
      <c r="W625" s="50"/>
      <c r="X625" s="51"/>
    </row>
    <row r="626" spans="1:24">
      <c r="A626" s="45">
        <v>41232</v>
      </c>
      <c r="B626" s="46">
        <v>151500</v>
      </c>
      <c r="C626" s="46">
        <v>39550</v>
      </c>
      <c r="D626" s="32">
        <f t="shared" si="54"/>
        <v>8991.0979228486649</v>
      </c>
      <c r="E626" s="32">
        <f t="shared" si="55"/>
        <v>8071.4285714285716</v>
      </c>
      <c r="F626" s="23">
        <f t="shared" si="56"/>
        <v>3.3057881344991102E-3</v>
      </c>
      <c r="G626" s="23">
        <f t="shared" si="57"/>
        <v>0</v>
      </c>
      <c r="H626" s="23"/>
      <c r="I626" s="23"/>
      <c r="K626" s="49">
        <v>41102</v>
      </c>
      <c r="L626" s="50">
        <v>11406585</v>
      </c>
      <c r="M626" s="50">
        <f t="shared" si="58"/>
        <v>-239398</v>
      </c>
      <c r="N626" s="50">
        <f t="shared" si="59"/>
        <v>18496479</v>
      </c>
      <c r="O626" s="50"/>
      <c r="P626" s="50"/>
      <c r="Q626" s="50"/>
      <c r="R626" s="50"/>
      <c r="S626" s="50"/>
      <c r="T626" s="50"/>
      <c r="U626" s="50"/>
      <c r="V626" s="50"/>
      <c r="W626" s="50"/>
      <c r="X626" s="51"/>
    </row>
    <row r="627" spans="1:24">
      <c r="A627" s="45">
        <v>41233</v>
      </c>
      <c r="B627" s="46">
        <v>151500</v>
      </c>
      <c r="C627" s="46">
        <v>39100</v>
      </c>
      <c r="D627" s="32">
        <f t="shared" si="54"/>
        <v>8991.0979228486649</v>
      </c>
      <c r="E627" s="32">
        <f t="shared" si="55"/>
        <v>7979.591836734694</v>
      </c>
      <c r="F627" s="23">
        <f t="shared" si="56"/>
        <v>0</v>
      </c>
      <c r="G627" s="23">
        <f t="shared" si="57"/>
        <v>-1.1443227222342145E-2</v>
      </c>
      <c r="H627" s="23"/>
      <c r="I627" s="23"/>
      <c r="K627" s="52">
        <v>41103</v>
      </c>
      <c r="L627" s="50">
        <v>11070803</v>
      </c>
      <c r="M627" s="50">
        <f t="shared" si="58"/>
        <v>-335782</v>
      </c>
      <c r="N627" s="50">
        <f t="shared" si="59"/>
        <v>18160697</v>
      </c>
      <c r="O627" s="53"/>
      <c r="P627" s="53"/>
      <c r="Q627" s="53"/>
      <c r="R627" s="53"/>
      <c r="S627" s="53"/>
      <c r="T627" s="53"/>
      <c r="U627" s="53"/>
      <c r="V627" s="53"/>
      <c r="W627" s="53"/>
      <c r="X627" s="51"/>
    </row>
    <row r="628" spans="1:24">
      <c r="A628" s="45">
        <v>41234</v>
      </c>
      <c r="B628" s="46">
        <v>150500</v>
      </c>
      <c r="C628" s="46">
        <v>38750</v>
      </c>
      <c r="D628" s="32">
        <f t="shared" si="54"/>
        <v>8931.7507418397618</v>
      </c>
      <c r="E628" s="32">
        <f t="shared" si="55"/>
        <v>7908.1632653061233</v>
      </c>
      <c r="F628" s="23">
        <f t="shared" si="56"/>
        <v>-6.6225407604925124E-3</v>
      </c>
      <c r="G628" s="23">
        <f t="shared" si="57"/>
        <v>-8.9917111919639581E-3</v>
      </c>
      <c r="H628" s="23"/>
      <c r="I628" s="23"/>
      <c r="K628" s="49">
        <v>41106</v>
      </c>
      <c r="L628" s="50">
        <v>10990759</v>
      </c>
      <c r="M628" s="50">
        <f t="shared" si="58"/>
        <v>-80044</v>
      </c>
      <c r="N628" s="50">
        <f t="shared" si="59"/>
        <v>18080653</v>
      </c>
      <c r="O628" s="50"/>
      <c r="P628" s="50"/>
      <c r="Q628" s="50"/>
      <c r="R628" s="50"/>
      <c r="S628" s="50"/>
      <c r="T628" s="50"/>
      <c r="U628" s="50"/>
      <c r="V628" s="50"/>
      <c r="W628" s="50"/>
      <c r="X628" s="51"/>
    </row>
    <row r="629" spans="1:24">
      <c r="A629" s="47">
        <v>41235</v>
      </c>
      <c r="B629" s="48">
        <v>152500</v>
      </c>
      <c r="C629" s="48">
        <v>39450</v>
      </c>
      <c r="D629" s="32">
        <f t="shared" si="54"/>
        <v>9050.445103857568</v>
      </c>
      <c r="E629" s="32">
        <f t="shared" si="55"/>
        <v>8051.0204081632655</v>
      </c>
      <c r="F629" s="23">
        <f t="shared" si="56"/>
        <v>1.3201511858534687E-2</v>
      </c>
      <c r="G629" s="23">
        <f t="shared" si="57"/>
        <v>1.7903291492526563E-2</v>
      </c>
      <c r="H629" s="23"/>
      <c r="I629" s="23"/>
      <c r="K629" s="49">
        <v>41107</v>
      </c>
      <c r="L629" s="50">
        <v>11307783</v>
      </c>
      <c r="M629" s="50">
        <f t="shared" si="58"/>
        <v>317024</v>
      </c>
      <c r="N629" s="50">
        <f t="shared" si="59"/>
        <v>18397677</v>
      </c>
      <c r="O629" s="50"/>
      <c r="P629" s="50"/>
      <c r="Q629" s="50"/>
      <c r="R629" s="50"/>
      <c r="S629" s="50"/>
      <c r="T629" s="50"/>
      <c r="U629" s="50"/>
      <c r="V629" s="50"/>
      <c r="W629" s="50"/>
      <c r="X629" s="51"/>
    </row>
    <row r="630" spans="1:24">
      <c r="A630" s="45">
        <v>41236</v>
      </c>
      <c r="B630" s="46">
        <v>152000</v>
      </c>
      <c r="C630" s="46">
        <v>39750</v>
      </c>
      <c r="D630" s="32">
        <f t="shared" si="54"/>
        <v>9020.7715133531146</v>
      </c>
      <c r="E630" s="32">
        <f t="shared" si="55"/>
        <v>8112.2448979591836</v>
      </c>
      <c r="F630" s="23">
        <f t="shared" si="56"/>
        <v>-3.2840752011900065E-3</v>
      </c>
      <c r="G630" s="23">
        <f t="shared" si="57"/>
        <v>7.5757938084581866E-3</v>
      </c>
      <c r="H630" s="23"/>
      <c r="I630" s="23"/>
      <c r="K630" s="49">
        <v>41108</v>
      </c>
      <c r="L630" s="50">
        <v>11264139</v>
      </c>
      <c r="M630" s="50">
        <f t="shared" si="58"/>
        <v>-43644</v>
      </c>
      <c r="N630" s="50">
        <f t="shared" si="59"/>
        <v>18354033</v>
      </c>
      <c r="O630" s="50"/>
      <c r="P630" s="50"/>
      <c r="Q630" s="50"/>
      <c r="R630" s="50"/>
      <c r="S630" s="50"/>
      <c r="T630" s="50"/>
      <c r="U630" s="50"/>
      <c r="V630" s="50"/>
      <c r="W630" s="50"/>
      <c r="X630" s="51"/>
    </row>
    <row r="631" spans="1:24">
      <c r="A631" s="45">
        <v>41239</v>
      </c>
      <c r="B631" s="46">
        <v>152000</v>
      </c>
      <c r="C631" s="46">
        <v>39550</v>
      </c>
      <c r="D631" s="32">
        <f t="shared" si="54"/>
        <v>9020.7715133531146</v>
      </c>
      <c r="E631" s="32">
        <f t="shared" si="55"/>
        <v>8071.4285714285716</v>
      </c>
      <c r="F631" s="23">
        <f t="shared" si="56"/>
        <v>0</v>
      </c>
      <c r="G631" s="23">
        <f t="shared" si="57"/>
        <v>-5.0441468866786465E-3</v>
      </c>
      <c r="H631" s="23"/>
      <c r="I631" s="23"/>
      <c r="K631" s="49">
        <v>41109</v>
      </c>
      <c r="L631" s="50">
        <v>11334840</v>
      </c>
      <c r="M631" s="50">
        <f t="shared" si="58"/>
        <v>70701</v>
      </c>
      <c r="N631" s="50">
        <f t="shared" si="59"/>
        <v>18424734</v>
      </c>
      <c r="O631" s="50"/>
      <c r="P631" s="50"/>
      <c r="Q631" s="50"/>
      <c r="R631" s="50"/>
      <c r="S631" s="50"/>
      <c r="T631" s="50"/>
      <c r="U631" s="50"/>
      <c r="V631" s="50"/>
      <c r="W631" s="50"/>
      <c r="X631" s="51"/>
    </row>
    <row r="632" spans="1:24">
      <c r="A632" s="45">
        <v>41240</v>
      </c>
      <c r="B632" s="46">
        <v>150000</v>
      </c>
      <c r="C632" s="46">
        <v>38300</v>
      </c>
      <c r="D632" s="32">
        <f t="shared" si="54"/>
        <v>8902.077151335312</v>
      </c>
      <c r="E632" s="32">
        <f t="shared" si="55"/>
        <v>7816.3265306122457</v>
      </c>
      <c r="F632" s="23">
        <f t="shared" si="56"/>
        <v>-1.3245226750019157E-2</v>
      </c>
      <c r="G632" s="23">
        <f t="shared" si="57"/>
        <v>-3.2115798027062326E-2</v>
      </c>
      <c r="H632" s="23"/>
      <c r="I632" s="23"/>
      <c r="K632" s="52">
        <v>41110</v>
      </c>
      <c r="L632" s="50">
        <v>11530940</v>
      </c>
      <c r="M632" s="50">
        <f t="shared" si="58"/>
        <v>196100</v>
      </c>
      <c r="N632" s="50">
        <f t="shared" si="59"/>
        <v>18620834</v>
      </c>
      <c r="O632" s="53"/>
      <c r="P632" s="53"/>
      <c r="Q632" s="53"/>
      <c r="R632" s="53"/>
      <c r="S632" s="53"/>
      <c r="T632" s="53"/>
      <c r="U632" s="53"/>
      <c r="V632" s="53"/>
      <c r="W632" s="53"/>
      <c r="X632" s="51"/>
    </row>
    <row r="633" spans="1:24">
      <c r="A633" s="45">
        <v>41241</v>
      </c>
      <c r="B633" s="46">
        <v>149000</v>
      </c>
      <c r="C633" s="46">
        <v>37850</v>
      </c>
      <c r="D633" s="32">
        <f t="shared" si="54"/>
        <v>8842.7299703264089</v>
      </c>
      <c r="E633" s="32">
        <f t="shared" si="55"/>
        <v>7724.4897959183681</v>
      </c>
      <c r="F633" s="23">
        <f t="shared" si="56"/>
        <v>-6.6889881507972149E-3</v>
      </c>
      <c r="G633" s="23">
        <f t="shared" si="57"/>
        <v>-1.1818916303141691E-2</v>
      </c>
      <c r="H633" s="23"/>
      <c r="I633" s="23"/>
      <c r="K633" s="49">
        <v>41113</v>
      </c>
      <c r="L633" s="50">
        <v>11345258</v>
      </c>
      <c r="M633" s="50">
        <f t="shared" si="58"/>
        <v>-185682</v>
      </c>
      <c r="N633" s="50">
        <f t="shared" si="59"/>
        <v>18435152</v>
      </c>
      <c r="O633" s="50"/>
      <c r="P633" s="50"/>
      <c r="Q633" s="50"/>
      <c r="R633" s="50"/>
      <c r="S633" s="50"/>
      <c r="T633" s="50"/>
      <c r="U633" s="50"/>
      <c r="V633" s="50"/>
      <c r="W633" s="50"/>
      <c r="X633" s="51"/>
    </row>
    <row r="634" spans="1:24">
      <c r="A634" s="47">
        <v>41242</v>
      </c>
      <c r="B634" s="48">
        <v>148000</v>
      </c>
      <c r="C634" s="48">
        <v>37350</v>
      </c>
      <c r="D634" s="32">
        <f t="shared" si="54"/>
        <v>8783.3827893175076</v>
      </c>
      <c r="E634" s="32">
        <f t="shared" si="55"/>
        <v>7622.4489795918371</v>
      </c>
      <c r="F634" s="23">
        <f t="shared" si="56"/>
        <v>-6.7340321813436077E-3</v>
      </c>
      <c r="G634" s="23">
        <f t="shared" si="57"/>
        <v>-1.3298068304631983E-2</v>
      </c>
      <c r="H634" s="23"/>
      <c r="I634" s="23"/>
      <c r="K634" s="49">
        <v>41114</v>
      </c>
      <c r="L634" s="50">
        <v>11324106</v>
      </c>
      <c r="M634" s="50">
        <f t="shared" si="58"/>
        <v>-21152</v>
      </c>
      <c r="N634" s="50">
        <f t="shared" si="59"/>
        <v>18414000</v>
      </c>
      <c r="O634" s="50"/>
      <c r="P634" s="50"/>
      <c r="Q634" s="50"/>
      <c r="R634" s="50"/>
      <c r="S634" s="50"/>
      <c r="T634" s="50"/>
      <c r="U634" s="50"/>
      <c r="V634" s="50"/>
      <c r="W634" s="50"/>
      <c r="X634" s="51"/>
    </row>
    <row r="635" spans="1:24">
      <c r="A635" s="45">
        <v>41243</v>
      </c>
      <c r="B635" s="46">
        <v>150500</v>
      </c>
      <c r="C635" s="46">
        <v>37700</v>
      </c>
      <c r="D635" s="32">
        <f t="shared" si="54"/>
        <v>8931.7507418397618</v>
      </c>
      <c r="E635" s="32">
        <f t="shared" si="55"/>
        <v>7693.8775510204086</v>
      </c>
      <c r="F635" s="23">
        <f t="shared" si="56"/>
        <v>1.6750810424815299E-2</v>
      </c>
      <c r="G635" s="23">
        <f t="shared" si="57"/>
        <v>9.327182875138007E-3</v>
      </c>
      <c r="H635" s="23"/>
      <c r="I635" s="23"/>
      <c r="K635" s="49">
        <v>41115</v>
      </c>
      <c r="L635" s="50">
        <v>11235666</v>
      </c>
      <c r="M635" s="50">
        <f t="shared" si="58"/>
        <v>-88440</v>
      </c>
      <c r="N635" s="50">
        <f t="shared" si="59"/>
        <v>18325560</v>
      </c>
      <c r="O635" s="50"/>
      <c r="P635" s="50"/>
      <c r="Q635" s="50"/>
      <c r="R635" s="50"/>
      <c r="S635" s="50"/>
      <c r="T635" s="50"/>
      <c r="U635" s="50"/>
      <c r="V635" s="50"/>
      <c r="W635" s="50"/>
      <c r="X635" s="51"/>
    </row>
    <row r="636" spans="1:24">
      <c r="A636" s="45">
        <v>41246</v>
      </c>
      <c r="B636" s="46">
        <v>151500</v>
      </c>
      <c r="C636" s="46">
        <v>38200</v>
      </c>
      <c r="D636" s="32">
        <f t="shared" si="54"/>
        <v>8991.0979228486649</v>
      </c>
      <c r="E636" s="32">
        <f t="shared" si="55"/>
        <v>7795.9183673469388</v>
      </c>
      <c r="F636" s="23">
        <f t="shared" si="56"/>
        <v>6.6225407604925124E-3</v>
      </c>
      <c r="G636" s="23">
        <f t="shared" si="57"/>
        <v>1.3175421158564404E-2</v>
      </c>
      <c r="H636" s="23"/>
      <c r="I636" s="23"/>
      <c r="K636" s="49">
        <v>41116</v>
      </c>
      <c r="L636" s="50">
        <v>11191603</v>
      </c>
      <c r="M636" s="50">
        <f t="shared" si="58"/>
        <v>-44063</v>
      </c>
      <c r="N636" s="50">
        <f t="shared" si="59"/>
        <v>18281497</v>
      </c>
      <c r="O636" s="50"/>
      <c r="P636" s="50"/>
      <c r="Q636" s="50"/>
      <c r="R636" s="50"/>
      <c r="S636" s="50"/>
      <c r="T636" s="50"/>
      <c r="U636" s="50"/>
      <c r="V636" s="50"/>
      <c r="W636" s="50"/>
      <c r="X636" s="51"/>
    </row>
    <row r="637" spans="1:24">
      <c r="A637" s="45">
        <v>41247</v>
      </c>
      <c r="B637" s="46">
        <v>153000</v>
      </c>
      <c r="C637" s="46">
        <v>38500</v>
      </c>
      <c r="D637" s="32">
        <f t="shared" si="54"/>
        <v>9080.1186943620178</v>
      </c>
      <c r="E637" s="32">
        <f t="shared" si="55"/>
        <v>7857.1428571428569</v>
      </c>
      <c r="F637" s="23">
        <f t="shared" si="56"/>
        <v>9.8522964430109994E-3</v>
      </c>
      <c r="G637" s="23">
        <f t="shared" si="57"/>
        <v>7.8227256812102297E-3</v>
      </c>
      <c r="H637" s="23"/>
      <c r="I637" s="23"/>
      <c r="K637" s="52">
        <v>41117</v>
      </c>
      <c r="L637" s="50">
        <v>11669679</v>
      </c>
      <c r="M637" s="50">
        <f t="shared" si="58"/>
        <v>478076</v>
      </c>
      <c r="N637" s="50">
        <f t="shared" si="59"/>
        <v>18759573</v>
      </c>
      <c r="O637" s="53"/>
      <c r="P637" s="53"/>
      <c r="Q637" s="53"/>
      <c r="R637" s="53"/>
      <c r="S637" s="53"/>
      <c r="T637" s="53"/>
      <c r="U637" s="53"/>
      <c r="V637" s="53"/>
      <c r="W637" s="53"/>
      <c r="X637" s="51"/>
    </row>
    <row r="638" spans="1:24">
      <c r="A638" s="45">
        <v>41248</v>
      </c>
      <c r="B638" s="46">
        <v>154000</v>
      </c>
      <c r="C638" s="46">
        <v>38000</v>
      </c>
      <c r="D638" s="32">
        <f t="shared" si="54"/>
        <v>9139.4658753709209</v>
      </c>
      <c r="E638" s="32">
        <f t="shared" si="55"/>
        <v>7755.1020408163258</v>
      </c>
      <c r="F638" s="23">
        <f t="shared" si="56"/>
        <v>6.5146810211942352E-3</v>
      </c>
      <c r="G638" s="23">
        <f t="shared" si="57"/>
        <v>-1.3072081567353067E-2</v>
      </c>
      <c r="H638" s="23"/>
      <c r="I638" s="23"/>
      <c r="K638" s="49">
        <v>41120</v>
      </c>
      <c r="L638" s="50">
        <v>12161673</v>
      </c>
      <c r="M638" s="50">
        <f t="shared" si="58"/>
        <v>491994</v>
      </c>
      <c r="N638" s="50">
        <f t="shared" si="59"/>
        <v>19251567</v>
      </c>
      <c r="O638" s="50"/>
      <c r="P638" s="50"/>
      <c r="Q638" s="50"/>
      <c r="R638" s="50"/>
      <c r="S638" s="50"/>
      <c r="T638" s="50"/>
      <c r="U638" s="50"/>
      <c r="V638" s="50"/>
      <c r="W638" s="50"/>
      <c r="X638" s="51"/>
    </row>
    <row r="639" spans="1:24">
      <c r="A639" s="47">
        <v>41249</v>
      </c>
      <c r="B639" s="48">
        <v>153000</v>
      </c>
      <c r="C639" s="48">
        <v>37350</v>
      </c>
      <c r="D639" s="32">
        <f t="shared" si="54"/>
        <v>9080.1186943620178</v>
      </c>
      <c r="E639" s="32">
        <f t="shared" si="55"/>
        <v>7622.4489795918371</v>
      </c>
      <c r="F639" s="23">
        <f t="shared" si="56"/>
        <v>-6.5146810211942352E-3</v>
      </c>
      <c r="G639" s="23">
        <f t="shared" si="57"/>
        <v>-1.7253248147559574E-2</v>
      </c>
      <c r="H639" s="23"/>
      <c r="I639" s="23"/>
      <c r="K639" s="49">
        <v>41121</v>
      </c>
      <c r="L639" s="50">
        <v>12776988</v>
      </c>
      <c r="M639" s="50">
        <f t="shared" si="58"/>
        <v>615315</v>
      </c>
      <c r="N639" s="50">
        <f t="shared" si="59"/>
        <v>19866882</v>
      </c>
      <c r="O639" s="50"/>
      <c r="P639" s="50"/>
      <c r="Q639" s="50"/>
      <c r="R639" s="50"/>
      <c r="S639" s="50"/>
      <c r="T639" s="50"/>
      <c r="U639" s="50"/>
      <c r="V639" s="50"/>
      <c r="W639" s="50"/>
      <c r="X639" s="51"/>
    </row>
    <row r="640" spans="1:24">
      <c r="A640" s="45">
        <v>41250</v>
      </c>
      <c r="B640" s="46">
        <v>154500</v>
      </c>
      <c r="C640" s="46">
        <v>37650</v>
      </c>
      <c r="D640" s="32">
        <f t="shared" si="54"/>
        <v>9169.1394658753707</v>
      </c>
      <c r="E640" s="32">
        <f t="shared" si="55"/>
        <v>7683.6734693877552</v>
      </c>
      <c r="F640" s="23">
        <f t="shared" si="56"/>
        <v>9.7561749453660696E-3</v>
      </c>
      <c r="G640" s="23">
        <f t="shared" si="57"/>
        <v>8.0000426670761016E-3</v>
      </c>
      <c r="H640" s="23"/>
      <c r="I640" s="23"/>
      <c r="K640" s="49">
        <v>41122</v>
      </c>
      <c r="L640" s="50">
        <v>12824856</v>
      </c>
      <c r="M640" s="50">
        <f t="shared" si="58"/>
        <v>47868</v>
      </c>
      <c r="N640" s="50">
        <f t="shared" si="59"/>
        <v>19914750</v>
      </c>
      <c r="O640" s="50"/>
      <c r="P640" s="50"/>
      <c r="Q640" s="50"/>
      <c r="R640" s="50"/>
      <c r="S640" s="50"/>
      <c r="T640" s="50"/>
      <c r="U640" s="50"/>
      <c r="V640" s="50"/>
      <c r="W640" s="50"/>
      <c r="X640" s="51"/>
    </row>
    <row r="641" spans="1:24">
      <c r="A641" s="45">
        <v>41253</v>
      </c>
      <c r="B641" s="46">
        <v>156500</v>
      </c>
      <c r="C641" s="46">
        <v>37900</v>
      </c>
      <c r="D641" s="32">
        <f t="shared" si="54"/>
        <v>9287.8338278931751</v>
      </c>
      <c r="E641" s="32">
        <f t="shared" si="55"/>
        <v>7734.6938775510198</v>
      </c>
      <c r="F641" s="23">
        <f t="shared" si="56"/>
        <v>1.2861913642407075E-2</v>
      </c>
      <c r="G641" s="23">
        <f t="shared" si="57"/>
        <v>6.6181578424782117E-3</v>
      </c>
      <c r="H641" s="23"/>
      <c r="I641" s="23"/>
      <c r="K641" s="49">
        <v>41123</v>
      </c>
      <c r="L641" s="50">
        <v>13035869</v>
      </c>
      <c r="M641" s="50">
        <f t="shared" si="58"/>
        <v>211013</v>
      </c>
      <c r="N641" s="50">
        <f t="shared" si="59"/>
        <v>20125763</v>
      </c>
      <c r="O641" s="50"/>
      <c r="P641" s="50"/>
      <c r="Q641" s="50"/>
      <c r="R641" s="50"/>
      <c r="S641" s="50"/>
      <c r="T641" s="50"/>
      <c r="U641" s="50"/>
      <c r="V641" s="50"/>
      <c r="W641" s="50"/>
      <c r="X641" s="51"/>
    </row>
    <row r="642" spans="1:24">
      <c r="A642" s="45">
        <v>41254</v>
      </c>
      <c r="B642" s="46">
        <v>155500</v>
      </c>
      <c r="C642" s="46">
        <v>37750</v>
      </c>
      <c r="D642" s="32">
        <f t="shared" si="54"/>
        <v>9228.4866468842738</v>
      </c>
      <c r="E642" s="32">
        <f t="shared" si="55"/>
        <v>7704.0816326530612</v>
      </c>
      <c r="F642" s="23">
        <f t="shared" si="56"/>
        <v>-6.4102783609190084E-3</v>
      </c>
      <c r="G642" s="23">
        <f t="shared" si="57"/>
        <v>-3.9656363933477934E-3</v>
      </c>
      <c r="H642" s="23"/>
      <c r="I642" s="23"/>
      <c r="K642" s="52">
        <v>41124</v>
      </c>
      <c r="L642" s="50">
        <v>12974264</v>
      </c>
      <c r="M642" s="50">
        <f t="shared" si="58"/>
        <v>-61605</v>
      </c>
      <c r="N642" s="50">
        <f t="shared" si="59"/>
        <v>20064158</v>
      </c>
      <c r="O642" s="53"/>
      <c r="P642" s="53"/>
      <c r="Q642" s="53"/>
      <c r="R642" s="53"/>
      <c r="S642" s="53"/>
      <c r="T642" s="53"/>
      <c r="U642" s="53"/>
      <c r="V642" s="53"/>
      <c r="W642" s="53"/>
      <c r="X642" s="51"/>
    </row>
    <row r="643" spans="1:24">
      <c r="A643" s="45">
        <v>41255</v>
      </c>
      <c r="B643" s="46">
        <v>155500</v>
      </c>
      <c r="C643" s="46">
        <v>38050</v>
      </c>
      <c r="D643" s="32">
        <f t="shared" si="54"/>
        <v>9228.4866468842738</v>
      </c>
      <c r="E643" s="32">
        <f t="shared" si="55"/>
        <v>7765.3061224489793</v>
      </c>
      <c r="F643" s="23">
        <f t="shared" si="56"/>
        <v>0</v>
      </c>
      <c r="G643" s="23">
        <f t="shared" si="57"/>
        <v>7.9156086126612735E-3</v>
      </c>
      <c r="H643" s="23"/>
      <c r="I643" s="23"/>
      <c r="K643" s="49">
        <v>41127</v>
      </c>
      <c r="L643" s="50">
        <v>13136670</v>
      </c>
      <c r="M643" s="50">
        <f t="shared" si="58"/>
        <v>162406</v>
      </c>
      <c r="N643" s="50">
        <f t="shared" si="59"/>
        <v>20226564</v>
      </c>
      <c r="O643" s="50"/>
      <c r="P643" s="50"/>
      <c r="Q643" s="50"/>
      <c r="R643" s="50"/>
      <c r="S643" s="50"/>
      <c r="T643" s="50"/>
      <c r="U643" s="50"/>
      <c r="V643" s="50"/>
      <c r="W643" s="50"/>
      <c r="X643" s="51"/>
    </row>
    <row r="644" spans="1:24">
      <c r="A644" s="47">
        <v>41256</v>
      </c>
      <c r="B644" s="48">
        <v>156500</v>
      </c>
      <c r="C644" s="48">
        <v>38200</v>
      </c>
      <c r="D644" s="32">
        <f t="shared" si="54"/>
        <v>9287.8338278931751</v>
      </c>
      <c r="E644" s="32">
        <f t="shared" si="55"/>
        <v>7795.9183673469388</v>
      </c>
      <c r="F644" s="23">
        <f t="shared" si="56"/>
        <v>6.4102783609190084E-3</v>
      </c>
      <c r="G644" s="23">
        <f t="shared" si="57"/>
        <v>3.934431304834618E-3</v>
      </c>
      <c r="H644" s="23"/>
      <c r="I644" s="23"/>
      <c r="K644" s="49">
        <v>41128</v>
      </c>
      <c r="L644" s="50">
        <v>13197602</v>
      </c>
      <c r="M644" s="50">
        <f t="shared" si="58"/>
        <v>60932</v>
      </c>
      <c r="N644" s="50">
        <f t="shared" si="59"/>
        <v>20287496</v>
      </c>
      <c r="O644" s="50"/>
      <c r="P644" s="50"/>
      <c r="Q644" s="50"/>
      <c r="R644" s="50"/>
      <c r="S644" s="50"/>
      <c r="T644" s="50"/>
      <c r="U644" s="50"/>
      <c r="V644" s="50"/>
      <c r="W644" s="50"/>
      <c r="X644" s="51"/>
    </row>
    <row r="645" spans="1:24">
      <c r="A645" s="45">
        <v>41257</v>
      </c>
      <c r="B645" s="46">
        <v>156000</v>
      </c>
      <c r="C645" s="46">
        <v>38100</v>
      </c>
      <c r="D645" s="32">
        <f t="shared" si="54"/>
        <v>9258.1602373887235</v>
      </c>
      <c r="E645" s="32">
        <f t="shared" si="55"/>
        <v>7775.5102040816328</v>
      </c>
      <c r="F645" s="23">
        <f t="shared" si="56"/>
        <v>-3.2000027306704482E-3</v>
      </c>
      <c r="G645" s="23">
        <f t="shared" si="57"/>
        <v>-2.6212334798731973E-3</v>
      </c>
      <c r="H645" s="23"/>
      <c r="I645" s="23"/>
      <c r="K645" s="49">
        <v>41129</v>
      </c>
      <c r="L645" s="50">
        <v>13930537</v>
      </c>
      <c r="M645" s="50">
        <f t="shared" si="58"/>
        <v>732935</v>
      </c>
      <c r="N645" s="50">
        <f t="shared" si="59"/>
        <v>21020431</v>
      </c>
      <c r="O645" s="50"/>
      <c r="P645" s="50"/>
      <c r="Q645" s="50"/>
      <c r="R645" s="50"/>
      <c r="S645" s="50"/>
      <c r="T645" s="50"/>
      <c r="U645" s="50"/>
      <c r="V645" s="50"/>
      <c r="W645" s="50"/>
      <c r="X645" s="51"/>
    </row>
    <row r="646" spans="1:24">
      <c r="A646" s="45">
        <v>41260</v>
      </c>
      <c r="B646" s="46">
        <v>156500</v>
      </c>
      <c r="C646" s="46">
        <v>38100</v>
      </c>
      <c r="D646" s="32">
        <f t="shared" si="54"/>
        <v>9287.8338278931751</v>
      </c>
      <c r="E646" s="32">
        <f t="shared" si="55"/>
        <v>7775.5102040816328</v>
      </c>
      <c r="F646" s="23">
        <f t="shared" si="56"/>
        <v>3.2000027306704482E-3</v>
      </c>
      <c r="G646" s="23">
        <f t="shared" si="57"/>
        <v>0</v>
      </c>
      <c r="H646" s="23"/>
      <c r="I646" s="23"/>
      <c r="K646" s="49">
        <v>41130</v>
      </c>
      <c r="L646" s="50">
        <v>15495521</v>
      </c>
      <c r="M646" s="50">
        <f t="shared" si="58"/>
        <v>1564984</v>
      </c>
      <c r="N646" s="50">
        <f t="shared" si="59"/>
        <v>22585415</v>
      </c>
      <c r="O646" s="50"/>
      <c r="P646" s="50"/>
      <c r="Q646" s="50"/>
      <c r="R646" s="50"/>
      <c r="S646" s="50"/>
      <c r="T646" s="50"/>
      <c r="U646" s="50"/>
      <c r="V646" s="50"/>
      <c r="W646" s="50"/>
      <c r="X646" s="51"/>
    </row>
    <row r="647" spans="1:24">
      <c r="A647" s="45">
        <v>41261</v>
      </c>
      <c r="B647" s="46">
        <v>158500</v>
      </c>
      <c r="C647" s="46">
        <v>38450</v>
      </c>
      <c r="D647" s="32">
        <f t="shared" si="54"/>
        <v>9406.5281899109796</v>
      </c>
      <c r="E647" s="32">
        <f t="shared" si="55"/>
        <v>7846.9387755102034</v>
      </c>
      <c r="F647" s="23">
        <f t="shared" si="56"/>
        <v>1.2698583337128255E-2</v>
      </c>
      <c r="G647" s="23">
        <f t="shared" si="57"/>
        <v>9.1444138189977764E-3</v>
      </c>
      <c r="H647" s="23"/>
      <c r="I647" s="23"/>
      <c r="K647" s="52">
        <v>41131</v>
      </c>
      <c r="L647" s="50">
        <v>16152403</v>
      </c>
      <c r="M647" s="50">
        <f t="shared" si="58"/>
        <v>656882</v>
      </c>
      <c r="N647" s="50">
        <f t="shared" si="59"/>
        <v>23242297</v>
      </c>
      <c r="O647" s="53"/>
      <c r="P647" s="53"/>
      <c r="Q647" s="53"/>
      <c r="R647" s="53"/>
      <c r="S647" s="53"/>
      <c r="T647" s="53"/>
      <c r="U647" s="53"/>
      <c r="V647" s="53"/>
      <c r="W647" s="53"/>
      <c r="X647" s="51"/>
    </row>
    <row r="648" spans="1:24">
      <c r="A648" s="45">
        <v>41263</v>
      </c>
      <c r="B648" s="46">
        <v>159000</v>
      </c>
      <c r="C648" s="46">
        <v>38450</v>
      </c>
      <c r="D648" s="32">
        <f t="shared" si="54"/>
        <v>9436.2017804154311</v>
      </c>
      <c r="E648" s="32">
        <f t="shared" si="55"/>
        <v>7846.9387755102034</v>
      </c>
      <c r="F648" s="23">
        <f t="shared" si="56"/>
        <v>3.1496089028948404E-3</v>
      </c>
      <c r="G648" s="23">
        <f t="shared" si="57"/>
        <v>0</v>
      </c>
      <c r="H648" s="23"/>
      <c r="I648" s="23"/>
      <c r="K648" s="49">
        <v>41134</v>
      </c>
      <c r="L648" s="50">
        <v>16417360</v>
      </c>
      <c r="M648" s="50">
        <f t="shared" si="58"/>
        <v>264957</v>
      </c>
      <c r="N648" s="50">
        <f t="shared" si="59"/>
        <v>23507254</v>
      </c>
      <c r="O648" s="50"/>
      <c r="P648" s="50"/>
      <c r="Q648" s="50"/>
      <c r="R648" s="50"/>
      <c r="S648" s="50"/>
      <c r="T648" s="50"/>
      <c r="U648" s="50"/>
      <c r="V648" s="50"/>
      <c r="W648" s="50"/>
      <c r="X648" s="51"/>
    </row>
    <row r="649" spans="1:24">
      <c r="A649" s="47">
        <v>41264</v>
      </c>
      <c r="B649" s="48">
        <v>161000</v>
      </c>
      <c r="C649" s="48">
        <v>38550</v>
      </c>
      <c r="D649" s="32">
        <f t="shared" si="54"/>
        <v>9554.8961424332338</v>
      </c>
      <c r="E649" s="32">
        <f t="shared" si="55"/>
        <v>7867.3469387755104</v>
      </c>
      <c r="F649" s="23">
        <f t="shared" si="56"/>
        <v>1.2500162764231604E-2</v>
      </c>
      <c r="G649" s="23">
        <f t="shared" si="57"/>
        <v>2.5974040576848267E-3</v>
      </c>
      <c r="H649" s="23"/>
      <c r="I649" s="23"/>
      <c r="K649" s="49">
        <v>41135</v>
      </c>
      <c r="L649" s="50">
        <v>16846948</v>
      </c>
      <c r="M649" s="50">
        <f t="shared" si="58"/>
        <v>429588</v>
      </c>
      <c r="N649" s="50">
        <f t="shared" si="59"/>
        <v>23936842</v>
      </c>
      <c r="O649" s="50"/>
      <c r="P649" s="50"/>
      <c r="Q649" s="50"/>
      <c r="R649" s="50"/>
      <c r="S649" s="50"/>
      <c r="T649" s="50"/>
      <c r="U649" s="50"/>
      <c r="V649" s="50"/>
      <c r="W649" s="50"/>
      <c r="X649" s="51"/>
    </row>
    <row r="650" spans="1:24">
      <c r="A650" s="45">
        <v>41267</v>
      </c>
      <c r="B650" s="46">
        <v>159500</v>
      </c>
      <c r="C650" s="46">
        <v>38050</v>
      </c>
      <c r="D650" s="32">
        <f t="shared" si="54"/>
        <v>9465.8753709198809</v>
      </c>
      <c r="E650" s="32">
        <f t="shared" si="55"/>
        <v>7765.3061224489793</v>
      </c>
      <c r="F650" s="23">
        <f t="shared" si="56"/>
        <v>-9.36044275956327E-3</v>
      </c>
      <c r="G650" s="23">
        <f t="shared" si="57"/>
        <v>-1.3055015701644024E-2</v>
      </c>
      <c r="H650" s="23"/>
      <c r="I650" s="23"/>
      <c r="K650" s="49">
        <v>41137</v>
      </c>
      <c r="L650" s="50">
        <v>17198286</v>
      </c>
      <c r="M650" s="50">
        <f t="shared" si="58"/>
        <v>351338</v>
      </c>
      <c r="N650" s="50">
        <f t="shared" si="59"/>
        <v>24288180</v>
      </c>
      <c r="O650" s="50"/>
      <c r="P650" s="50"/>
      <c r="Q650" s="50"/>
      <c r="R650" s="50"/>
      <c r="S650" s="50"/>
      <c r="T650" s="50"/>
      <c r="U650" s="50"/>
      <c r="V650" s="50"/>
      <c r="W650" s="50"/>
      <c r="X650" s="51"/>
    </row>
    <row r="651" spans="1:24">
      <c r="A651" s="45">
        <v>41269</v>
      </c>
      <c r="B651" s="46">
        <v>158500</v>
      </c>
      <c r="C651" s="46">
        <v>37500</v>
      </c>
      <c r="D651" s="32">
        <f t="shared" si="54"/>
        <v>9406.5281899109796</v>
      </c>
      <c r="E651" s="32">
        <f t="shared" si="55"/>
        <v>7653.0612244897957</v>
      </c>
      <c r="F651" s="23">
        <f t="shared" si="56"/>
        <v>-6.2893289075631742E-3</v>
      </c>
      <c r="G651" s="23">
        <f t="shared" si="57"/>
        <v>-1.4560151331329152E-2</v>
      </c>
      <c r="H651" s="23"/>
      <c r="I651" s="23"/>
      <c r="K651" s="52">
        <v>41138</v>
      </c>
      <c r="L651" s="50">
        <v>17513756</v>
      </c>
      <c r="M651" s="50">
        <f t="shared" si="58"/>
        <v>315470</v>
      </c>
      <c r="N651" s="50">
        <f t="shared" si="59"/>
        <v>24603650</v>
      </c>
      <c r="O651" s="53"/>
      <c r="P651" s="53"/>
      <c r="Q651" s="53"/>
      <c r="R651" s="53"/>
      <c r="S651" s="53"/>
      <c r="T651" s="53"/>
      <c r="U651" s="53"/>
      <c r="V651" s="53"/>
      <c r="W651" s="53"/>
      <c r="X651" s="51"/>
    </row>
    <row r="652" spans="1:24">
      <c r="A652" s="45">
        <v>41270</v>
      </c>
      <c r="B652" s="46">
        <v>152000</v>
      </c>
      <c r="C652" s="46">
        <v>35500</v>
      </c>
      <c r="D652" s="32">
        <f t="shared" si="54"/>
        <v>9020.7715133531146</v>
      </c>
      <c r="E652" s="32">
        <f t="shared" si="55"/>
        <v>7244.8979591836742</v>
      </c>
      <c r="F652" s="23">
        <f t="shared" si="56"/>
        <v>-4.1874072471060231E-2</v>
      </c>
      <c r="G652" s="23">
        <f t="shared" si="57"/>
        <v>-5.4808236494995555E-2</v>
      </c>
      <c r="H652" s="23"/>
      <c r="I652" s="23"/>
      <c r="K652" s="49">
        <v>41141</v>
      </c>
      <c r="L652" s="50">
        <v>17547955</v>
      </c>
      <c r="M652" s="50">
        <f t="shared" si="58"/>
        <v>34199</v>
      </c>
      <c r="N652" s="50">
        <f t="shared" si="59"/>
        <v>24637849</v>
      </c>
      <c r="O652" s="50"/>
      <c r="P652" s="50"/>
      <c r="Q652" s="50"/>
      <c r="R652" s="50"/>
      <c r="S652" s="50"/>
      <c r="T652" s="50"/>
      <c r="U652" s="50"/>
      <c r="V652" s="50"/>
      <c r="W652" s="50"/>
      <c r="X652" s="51"/>
    </row>
    <row r="653" spans="1:24">
      <c r="A653" s="45">
        <v>41271</v>
      </c>
      <c r="B653" s="46">
        <v>152500</v>
      </c>
      <c r="C653" s="46">
        <v>35500</v>
      </c>
      <c r="D653" s="32">
        <f t="shared" si="54"/>
        <v>9050.445103857568</v>
      </c>
      <c r="E653" s="32">
        <f t="shared" si="55"/>
        <v>7244.8979591836742</v>
      </c>
      <c r="F653" s="23">
        <f t="shared" si="56"/>
        <v>3.2840752011900065E-3</v>
      </c>
      <c r="G653" s="23">
        <f t="shared" si="57"/>
        <v>0</v>
      </c>
      <c r="H653" s="23"/>
      <c r="I653" s="23"/>
      <c r="K653" s="49">
        <v>41142</v>
      </c>
      <c r="L653" s="50">
        <v>17795883</v>
      </c>
      <c r="M653" s="50">
        <f t="shared" si="58"/>
        <v>247928</v>
      </c>
      <c r="N653" s="50">
        <f t="shared" si="59"/>
        <v>24885777</v>
      </c>
      <c r="O653" s="50"/>
      <c r="P653" s="50"/>
      <c r="Q653" s="50"/>
      <c r="R653" s="50"/>
      <c r="S653" s="50"/>
      <c r="T653" s="50"/>
      <c r="U653" s="50"/>
      <c r="V653" s="50"/>
      <c r="W653" s="50"/>
      <c r="X653" s="51"/>
    </row>
    <row r="654" spans="1:24">
      <c r="A654" s="47">
        <v>41276</v>
      </c>
      <c r="B654" s="48">
        <v>150500</v>
      </c>
      <c r="C654" s="48">
        <v>35400</v>
      </c>
      <c r="D654" s="32">
        <f t="shared" si="54"/>
        <v>8931.7507418397618</v>
      </c>
      <c r="E654" s="32">
        <f t="shared" si="55"/>
        <v>7224.4897959183672</v>
      </c>
      <c r="F654" s="23">
        <f t="shared" si="56"/>
        <v>-1.3201511858534687E-2</v>
      </c>
      <c r="G654" s="23">
        <f t="shared" si="57"/>
        <v>-2.8208763416408544E-3</v>
      </c>
      <c r="H654" s="23"/>
      <c r="I654" s="23"/>
      <c r="K654" s="49">
        <v>41143</v>
      </c>
      <c r="L654" s="50">
        <v>17982227</v>
      </c>
      <c r="M654" s="50">
        <f t="shared" si="58"/>
        <v>186344</v>
      </c>
      <c r="N654" s="50">
        <f t="shared" si="59"/>
        <v>25072121</v>
      </c>
      <c r="O654" s="50"/>
      <c r="P654" s="50"/>
      <c r="Q654" s="50"/>
      <c r="R654" s="50"/>
      <c r="S654" s="50"/>
      <c r="T654" s="50"/>
      <c r="U654" s="50"/>
      <c r="V654" s="50"/>
      <c r="W654" s="50"/>
      <c r="X654" s="51"/>
    </row>
    <row r="655" spans="1:24">
      <c r="A655" s="45">
        <v>41277</v>
      </c>
      <c r="B655" s="46">
        <v>150000</v>
      </c>
      <c r="C655" s="46">
        <v>35800</v>
      </c>
      <c r="D655" s="32">
        <f t="shared" si="54"/>
        <v>8902.077151335312</v>
      </c>
      <c r="E655" s="32">
        <f t="shared" si="55"/>
        <v>7306.1224489795914</v>
      </c>
      <c r="F655" s="23">
        <f t="shared" si="56"/>
        <v>-3.3277900926744763E-3</v>
      </c>
      <c r="G655" s="23">
        <f t="shared" si="57"/>
        <v>1.1236073266925217E-2</v>
      </c>
      <c r="H655" s="23"/>
      <c r="I655" s="23"/>
      <c r="K655" s="49">
        <v>41144</v>
      </c>
      <c r="L655" s="50">
        <v>18083847</v>
      </c>
      <c r="M655" s="50">
        <f t="shared" si="58"/>
        <v>101620</v>
      </c>
      <c r="N655" s="50">
        <f t="shared" si="59"/>
        <v>25173741</v>
      </c>
      <c r="O655" s="50"/>
      <c r="P655" s="50"/>
      <c r="Q655" s="50"/>
      <c r="R655" s="50"/>
      <c r="S655" s="50"/>
      <c r="T655" s="50"/>
      <c r="U655" s="50"/>
      <c r="V655" s="50"/>
      <c r="W655" s="50"/>
      <c r="X655" s="51"/>
    </row>
    <row r="656" spans="1:24">
      <c r="A656" s="45">
        <v>41278</v>
      </c>
      <c r="B656" s="46">
        <v>153500</v>
      </c>
      <c r="C656" s="46">
        <v>36500</v>
      </c>
      <c r="D656" s="32">
        <f t="shared" ref="D656:D719" si="60">B656/$B$15*10000</f>
        <v>9109.7922848664693</v>
      </c>
      <c r="E656" s="32">
        <f t="shared" ref="E656:E719" si="61">C656/$C$15*10000</f>
        <v>7448.9795918367354</v>
      </c>
      <c r="F656" s="23">
        <f t="shared" si="56"/>
        <v>2.3065272930995917E-2</v>
      </c>
      <c r="G656" s="23">
        <f t="shared" si="57"/>
        <v>1.9364367181792019E-2</v>
      </c>
      <c r="H656" s="23"/>
      <c r="I656" s="23"/>
      <c r="K656" s="52">
        <v>41145</v>
      </c>
      <c r="L656" s="50">
        <v>17867666</v>
      </c>
      <c r="M656" s="50">
        <f t="shared" si="58"/>
        <v>-216181</v>
      </c>
      <c r="N656" s="50">
        <f t="shared" si="59"/>
        <v>24957560</v>
      </c>
      <c r="O656" s="53"/>
      <c r="P656" s="53"/>
      <c r="Q656" s="53"/>
      <c r="R656" s="53"/>
      <c r="S656" s="53"/>
      <c r="T656" s="53"/>
      <c r="U656" s="53"/>
      <c r="V656" s="53"/>
      <c r="W656" s="53"/>
      <c r="X656" s="51"/>
    </row>
    <row r="657" spans="1:24">
      <c r="A657" s="45">
        <v>41281</v>
      </c>
      <c r="B657" s="46">
        <v>156000</v>
      </c>
      <c r="C657" s="46">
        <v>36800</v>
      </c>
      <c r="D657" s="32">
        <f t="shared" si="60"/>
        <v>9258.1602373887235</v>
      </c>
      <c r="E657" s="32">
        <f t="shared" si="61"/>
        <v>7510.2040816326535</v>
      </c>
      <c r="F657" s="23">
        <f t="shared" ref="F657:F720" si="62">LN(D657)-LN(D656)</f>
        <v>1.6155440222284767E-2</v>
      </c>
      <c r="G657" s="23">
        <f t="shared" ref="G657:G720" si="63">LN(E657)-LN(E656)</f>
        <v>8.185584586438921E-3</v>
      </c>
      <c r="H657" s="23"/>
      <c r="I657" s="23"/>
      <c r="K657" s="49">
        <v>41148</v>
      </c>
      <c r="L657" s="50">
        <v>18218267</v>
      </c>
      <c r="M657" s="50">
        <f t="shared" si="58"/>
        <v>350601</v>
      </c>
      <c r="N657" s="50">
        <f t="shared" si="59"/>
        <v>25308161</v>
      </c>
      <c r="O657" s="50"/>
      <c r="P657" s="50"/>
      <c r="Q657" s="50"/>
      <c r="R657" s="50"/>
      <c r="S657" s="50"/>
      <c r="T657" s="50"/>
      <c r="U657" s="50"/>
      <c r="V657" s="50"/>
      <c r="W657" s="50"/>
      <c r="X657" s="51"/>
    </row>
    <row r="658" spans="1:24">
      <c r="A658" s="45">
        <v>41282</v>
      </c>
      <c r="B658" s="46">
        <v>154500</v>
      </c>
      <c r="C658" s="46">
        <v>36300</v>
      </c>
      <c r="D658" s="32">
        <f t="shared" si="60"/>
        <v>9169.1394658753707</v>
      </c>
      <c r="E658" s="32">
        <f t="shared" si="61"/>
        <v>7408.1632653061224</v>
      </c>
      <c r="F658" s="23">
        <f t="shared" si="62"/>
        <v>-9.6619109117366264E-3</v>
      </c>
      <c r="G658" s="23">
        <f t="shared" si="63"/>
        <v>-1.3680103904080809E-2</v>
      </c>
      <c r="H658" s="23"/>
      <c r="I658" s="23"/>
      <c r="K658" s="49">
        <v>41149</v>
      </c>
      <c r="L658" s="50">
        <v>18103713</v>
      </c>
      <c r="M658" s="50">
        <f t="shared" si="58"/>
        <v>-114554</v>
      </c>
      <c r="N658" s="50">
        <f t="shared" si="59"/>
        <v>25193607</v>
      </c>
      <c r="O658" s="50"/>
      <c r="P658" s="50"/>
      <c r="Q658" s="50"/>
      <c r="R658" s="50"/>
      <c r="S658" s="50"/>
      <c r="T658" s="50"/>
      <c r="U658" s="50"/>
      <c r="V658" s="50"/>
      <c r="W658" s="50"/>
      <c r="X658" s="51"/>
    </row>
    <row r="659" spans="1:24">
      <c r="A659" s="47">
        <v>41283</v>
      </c>
      <c r="B659" s="48">
        <v>153000</v>
      </c>
      <c r="C659" s="48">
        <v>36000</v>
      </c>
      <c r="D659" s="32">
        <f t="shared" si="60"/>
        <v>9080.1186943620178</v>
      </c>
      <c r="E659" s="32">
        <f t="shared" si="61"/>
        <v>7346.9387755102043</v>
      </c>
      <c r="F659" s="23">
        <f t="shared" si="62"/>
        <v>-9.7561749453660696E-3</v>
      </c>
      <c r="G659" s="23">
        <f t="shared" si="63"/>
        <v>-8.2988028146946391E-3</v>
      </c>
      <c r="H659" s="23"/>
      <c r="I659" s="23"/>
      <c r="K659" s="49">
        <v>41150</v>
      </c>
      <c r="L659" s="50">
        <v>17978013</v>
      </c>
      <c r="M659" s="50">
        <f t="shared" si="58"/>
        <v>-125700</v>
      </c>
      <c r="N659" s="50">
        <f t="shared" si="59"/>
        <v>25067907</v>
      </c>
      <c r="O659" s="50"/>
      <c r="P659" s="50"/>
      <c r="Q659" s="50"/>
      <c r="R659" s="50"/>
      <c r="S659" s="50"/>
      <c r="T659" s="50"/>
      <c r="U659" s="50"/>
      <c r="V659" s="50"/>
      <c r="W659" s="50"/>
      <c r="X659" s="51"/>
    </row>
    <row r="660" spans="1:24">
      <c r="A660" s="45">
        <v>41284</v>
      </c>
      <c r="B660" s="46">
        <v>153500</v>
      </c>
      <c r="C660" s="46">
        <v>35550</v>
      </c>
      <c r="D660" s="32">
        <f t="shared" si="60"/>
        <v>9109.7922848664693</v>
      </c>
      <c r="E660" s="32">
        <f t="shared" si="61"/>
        <v>7255.1020408163267</v>
      </c>
      <c r="F660" s="23">
        <f t="shared" si="62"/>
        <v>3.2626456348179289E-3</v>
      </c>
      <c r="G660" s="23">
        <f t="shared" si="63"/>
        <v>-1.2578782206858818E-2</v>
      </c>
      <c r="H660" s="23"/>
      <c r="I660" s="23"/>
      <c r="K660" s="49">
        <v>41151</v>
      </c>
      <c r="L660" s="50">
        <v>17825321</v>
      </c>
      <c r="M660" s="50">
        <f t="shared" si="58"/>
        <v>-152692</v>
      </c>
      <c r="N660" s="50">
        <f t="shared" si="59"/>
        <v>24915215</v>
      </c>
      <c r="O660" s="50"/>
      <c r="P660" s="50"/>
      <c r="Q660" s="50"/>
      <c r="R660" s="50"/>
      <c r="S660" s="50"/>
      <c r="T660" s="50"/>
      <c r="U660" s="50"/>
      <c r="V660" s="50"/>
      <c r="W660" s="50"/>
      <c r="X660" s="51"/>
    </row>
    <row r="661" spans="1:24">
      <c r="A661" s="45">
        <v>41285</v>
      </c>
      <c r="B661" s="46">
        <v>154000</v>
      </c>
      <c r="C661" s="46">
        <v>35150</v>
      </c>
      <c r="D661" s="32">
        <f t="shared" si="60"/>
        <v>9139.4658753709209</v>
      </c>
      <c r="E661" s="32">
        <f t="shared" si="61"/>
        <v>7173.4693877551026</v>
      </c>
      <c r="F661" s="23">
        <f t="shared" si="62"/>
        <v>3.2520353863763063E-3</v>
      </c>
      <c r="G661" s="23">
        <f t="shared" si="63"/>
        <v>-1.1315537992576452E-2</v>
      </c>
      <c r="H661" s="23"/>
      <c r="I661" s="23"/>
      <c r="K661" s="52">
        <v>41152</v>
      </c>
      <c r="L661" s="50">
        <v>17778015</v>
      </c>
      <c r="M661" s="50">
        <f t="shared" si="58"/>
        <v>-47306</v>
      </c>
      <c r="N661" s="50">
        <f t="shared" si="59"/>
        <v>24867909</v>
      </c>
      <c r="O661" s="53"/>
      <c r="P661" s="53"/>
      <c r="Q661" s="53"/>
      <c r="R661" s="53"/>
      <c r="S661" s="53"/>
      <c r="T661" s="53"/>
      <c r="U661" s="53"/>
      <c r="V661" s="53"/>
      <c r="W661" s="53"/>
      <c r="X661" s="51"/>
    </row>
    <row r="662" spans="1:24">
      <c r="A662" s="45">
        <v>41288</v>
      </c>
      <c r="B662" s="46">
        <v>160500</v>
      </c>
      <c r="C662" s="46">
        <v>36300</v>
      </c>
      <c r="D662" s="32">
        <f t="shared" si="60"/>
        <v>9525.222551928784</v>
      </c>
      <c r="E662" s="32">
        <f t="shared" si="61"/>
        <v>7408.1632653061224</v>
      </c>
      <c r="F662" s="23">
        <f t="shared" si="62"/>
        <v>4.1341340156442641E-2</v>
      </c>
      <c r="G662" s="23">
        <f t="shared" si="63"/>
        <v>3.219312301412991E-2</v>
      </c>
      <c r="H662" s="23"/>
      <c r="I662" s="23"/>
      <c r="K662" s="49">
        <v>41155</v>
      </c>
      <c r="L662" s="50">
        <v>17848043</v>
      </c>
      <c r="M662" s="50">
        <f t="shared" si="58"/>
        <v>70028</v>
      </c>
      <c r="N662" s="50">
        <f t="shared" si="59"/>
        <v>24937937</v>
      </c>
      <c r="O662" s="50"/>
      <c r="P662" s="50"/>
      <c r="Q662" s="50"/>
      <c r="R662" s="50"/>
      <c r="S662" s="50"/>
      <c r="T662" s="50"/>
      <c r="U662" s="50"/>
      <c r="V662" s="50"/>
      <c r="W662" s="50"/>
      <c r="X662" s="51"/>
    </row>
    <row r="663" spans="1:24">
      <c r="A663" s="45">
        <v>41289</v>
      </c>
      <c r="B663" s="46">
        <v>165000</v>
      </c>
      <c r="C663" s="46">
        <v>36200</v>
      </c>
      <c r="D663" s="32">
        <f t="shared" si="60"/>
        <v>9792.2848664688427</v>
      </c>
      <c r="E663" s="32">
        <f t="shared" si="61"/>
        <v>7387.7551020408164</v>
      </c>
      <c r="F663" s="23">
        <f t="shared" si="62"/>
        <v>2.7651531330509016E-2</v>
      </c>
      <c r="G663" s="23">
        <f t="shared" si="63"/>
        <v>-2.7586224390780956E-3</v>
      </c>
      <c r="H663" s="23"/>
      <c r="I663" s="23"/>
      <c r="K663" s="49">
        <v>41156</v>
      </c>
      <c r="L663" s="50">
        <v>17880469</v>
      </c>
      <c r="M663" s="50">
        <f t="shared" si="58"/>
        <v>32426</v>
      </c>
      <c r="N663" s="50">
        <f t="shared" si="59"/>
        <v>24970363</v>
      </c>
      <c r="O663" s="50"/>
      <c r="P663" s="50"/>
      <c r="Q663" s="50"/>
      <c r="R663" s="50"/>
      <c r="S663" s="50"/>
      <c r="T663" s="50"/>
      <c r="U663" s="50"/>
      <c r="V663" s="50"/>
      <c r="W663" s="50"/>
      <c r="X663" s="51"/>
    </row>
    <row r="664" spans="1:24">
      <c r="A664" s="47">
        <v>41290</v>
      </c>
      <c r="B664" s="48">
        <v>166000</v>
      </c>
      <c r="C664" s="48">
        <v>36700</v>
      </c>
      <c r="D664" s="32">
        <f t="shared" si="60"/>
        <v>9851.6320474777458</v>
      </c>
      <c r="E664" s="32">
        <f t="shared" si="61"/>
        <v>7489.7959183673465</v>
      </c>
      <c r="F664" s="23">
        <f t="shared" si="62"/>
        <v>6.0423144559624831E-3</v>
      </c>
      <c r="G664" s="23">
        <f t="shared" si="63"/>
        <v>1.3717636228799179E-2</v>
      </c>
      <c r="H664" s="23"/>
      <c r="I664" s="23"/>
      <c r="K664" s="49">
        <v>41157</v>
      </c>
      <c r="L664" s="50">
        <v>17820723</v>
      </c>
      <c r="M664" s="50">
        <f t="shared" si="58"/>
        <v>-59746</v>
      </c>
      <c r="N664" s="50">
        <f t="shared" si="59"/>
        <v>24910617</v>
      </c>
      <c r="O664" s="50"/>
      <c r="P664" s="50"/>
      <c r="Q664" s="50"/>
      <c r="R664" s="50"/>
      <c r="S664" s="50"/>
      <c r="T664" s="50"/>
      <c r="U664" s="50"/>
      <c r="V664" s="50"/>
      <c r="W664" s="50"/>
      <c r="X664" s="51"/>
    </row>
    <row r="665" spans="1:24">
      <c r="A665" s="45">
        <v>41291</v>
      </c>
      <c r="B665" s="46">
        <v>164000</v>
      </c>
      <c r="C665" s="46">
        <v>36900</v>
      </c>
      <c r="D665" s="32">
        <f t="shared" si="60"/>
        <v>9732.9376854599395</v>
      </c>
      <c r="E665" s="32">
        <f t="shared" si="61"/>
        <v>7530.6122448979595</v>
      </c>
      <c r="F665" s="23">
        <f t="shared" si="62"/>
        <v>-1.2121360532344028E-2</v>
      </c>
      <c r="G665" s="23">
        <f t="shared" si="63"/>
        <v>5.4347959859555317E-3</v>
      </c>
      <c r="H665" s="23"/>
      <c r="I665" s="23"/>
      <c r="K665" s="49">
        <v>41158</v>
      </c>
      <c r="L665" s="50">
        <v>17627818</v>
      </c>
      <c r="M665" s="50">
        <f t="shared" si="58"/>
        <v>-192905</v>
      </c>
      <c r="N665" s="50">
        <f t="shared" si="59"/>
        <v>24717712</v>
      </c>
      <c r="O665" s="50"/>
      <c r="P665" s="50"/>
      <c r="Q665" s="50"/>
      <c r="R665" s="50"/>
      <c r="S665" s="50"/>
      <c r="T665" s="50"/>
      <c r="U665" s="50"/>
      <c r="V665" s="50"/>
      <c r="W665" s="50"/>
      <c r="X665" s="51"/>
    </row>
    <row r="666" spans="1:24">
      <c r="A666" s="45">
        <v>41292</v>
      </c>
      <c r="B666" s="46">
        <v>164000</v>
      </c>
      <c r="C666" s="46">
        <v>37150</v>
      </c>
      <c r="D666" s="32">
        <f t="shared" si="60"/>
        <v>9732.9376854599395</v>
      </c>
      <c r="E666" s="32">
        <f t="shared" si="61"/>
        <v>7581.6326530612241</v>
      </c>
      <c r="F666" s="23">
        <f t="shared" si="62"/>
        <v>0</v>
      </c>
      <c r="G666" s="23">
        <f t="shared" si="63"/>
        <v>6.7522201172867113E-3</v>
      </c>
      <c r="H666" s="23"/>
      <c r="I666" s="23"/>
      <c r="K666" s="52">
        <v>41159</v>
      </c>
      <c r="L666" s="50">
        <v>17935596</v>
      </c>
      <c r="M666" s="50">
        <f t="shared" si="58"/>
        <v>307778</v>
      </c>
      <c r="N666" s="50">
        <f t="shared" si="59"/>
        <v>25025490</v>
      </c>
      <c r="O666" s="53"/>
      <c r="P666" s="53"/>
      <c r="Q666" s="53"/>
      <c r="R666" s="53"/>
      <c r="S666" s="53"/>
      <c r="T666" s="53"/>
      <c r="U666" s="53"/>
      <c r="V666" s="53"/>
      <c r="W666" s="53"/>
      <c r="X666" s="51"/>
    </row>
    <row r="667" spans="1:24">
      <c r="A667" s="45">
        <v>41295</v>
      </c>
      <c r="B667" s="46">
        <v>169000</v>
      </c>
      <c r="C667" s="46">
        <v>37100</v>
      </c>
      <c r="D667" s="32">
        <f t="shared" si="60"/>
        <v>10029.673590504452</v>
      </c>
      <c r="E667" s="32">
        <f t="shared" si="61"/>
        <v>7571.4285714285716</v>
      </c>
      <c r="F667" s="23">
        <f t="shared" si="62"/>
        <v>3.0032287098874733E-2</v>
      </c>
      <c r="G667" s="23">
        <f t="shared" si="63"/>
        <v>-1.3468015503779185E-3</v>
      </c>
      <c r="H667" s="23"/>
      <c r="I667" s="23"/>
      <c r="K667" s="49">
        <v>41162</v>
      </c>
      <c r="L667" s="50">
        <v>18144347</v>
      </c>
      <c r="M667" s="50">
        <f t="shared" si="58"/>
        <v>208751</v>
      </c>
      <c r="N667" s="50">
        <f t="shared" si="59"/>
        <v>25234241</v>
      </c>
      <c r="O667" s="50"/>
      <c r="P667" s="50"/>
      <c r="Q667" s="50"/>
      <c r="R667" s="50"/>
      <c r="S667" s="50"/>
      <c r="T667" s="50"/>
      <c r="U667" s="50"/>
      <c r="V667" s="50"/>
      <c r="W667" s="50"/>
      <c r="X667" s="51"/>
    </row>
    <row r="668" spans="1:24">
      <c r="A668" s="45">
        <v>41296</v>
      </c>
      <c r="B668" s="46">
        <v>173500</v>
      </c>
      <c r="C668" s="46">
        <v>38500</v>
      </c>
      <c r="D668" s="32">
        <f t="shared" si="60"/>
        <v>10296.73590504451</v>
      </c>
      <c r="E668" s="32">
        <f t="shared" si="61"/>
        <v>7857.1428571428569</v>
      </c>
      <c r="F668" s="23">
        <f t="shared" si="62"/>
        <v>2.6278884463840413E-2</v>
      </c>
      <c r="G668" s="23">
        <f t="shared" si="63"/>
        <v>3.7041271680349652E-2</v>
      </c>
      <c r="H668" s="23"/>
      <c r="I668" s="23"/>
      <c r="K668" s="49">
        <v>41163</v>
      </c>
      <c r="L668" s="50">
        <v>18353330</v>
      </c>
      <c r="M668" s="50">
        <f t="shared" ref="M668:M731" si="64">L668-L667</f>
        <v>208983</v>
      </c>
      <c r="N668" s="50">
        <f t="shared" ref="N668:N731" si="65">N667+M668</f>
        <v>25443224</v>
      </c>
      <c r="O668" s="50"/>
      <c r="P668" s="50"/>
      <c r="Q668" s="50"/>
      <c r="R668" s="50"/>
      <c r="S668" s="50"/>
      <c r="T668" s="50"/>
      <c r="U668" s="50"/>
      <c r="V668" s="50"/>
      <c r="W668" s="50"/>
      <c r="X668" s="51"/>
    </row>
    <row r="669" spans="1:24">
      <c r="A669" s="47">
        <v>41297</v>
      </c>
      <c r="B669" s="48">
        <v>171500</v>
      </c>
      <c r="C669" s="48">
        <v>38400</v>
      </c>
      <c r="D669" s="32">
        <f t="shared" si="60"/>
        <v>10178.041543026706</v>
      </c>
      <c r="E669" s="32">
        <f t="shared" si="61"/>
        <v>7836.7346938775509</v>
      </c>
      <c r="F669" s="23">
        <f t="shared" si="62"/>
        <v>-1.1594332780919814E-2</v>
      </c>
      <c r="G669" s="23">
        <f t="shared" si="63"/>
        <v>-2.6007817000586186E-3</v>
      </c>
      <c r="H669" s="23"/>
      <c r="I669" s="23"/>
      <c r="K669" s="49">
        <v>41164</v>
      </c>
      <c r="L669" s="50">
        <v>18412849</v>
      </c>
      <c r="M669" s="50">
        <f t="shared" si="64"/>
        <v>59519</v>
      </c>
      <c r="N669" s="50">
        <f t="shared" si="65"/>
        <v>25502743</v>
      </c>
      <c r="O669" s="50"/>
      <c r="P669" s="50"/>
      <c r="Q669" s="50"/>
      <c r="R669" s="50"/>
      <c r="S669" s="50"/>
      <c r="T669" s="50"/>
      <c r="U669" s="50"/>
      <c r="V669" s="50"/>
      <c r="W669" s="50"/>
      <c r="X669" s="51"/>
    </row>
    <row r="670" spans="1:24">
      <c r="A670" s="45">
        <v>41298</v>
      </c>
      <c r="B670" s="46">
        <v>171500</v>
      </c>
      <c r="C670" s="46">
        <v>38750</v>
      </c>
      <c r="D670" s="32">
        <f t="shared" si="60"/>
        <v>10178.041543026706</v>
      </c>
      <c r="E670" s="32">
        <f t="shared" si="61"/>
        <v>7908.1632653061233</v>
      </c>
      <c r="F670" s="23">
        <f t="shared" si="62"/>
        <v>0</v>
      </c>
      <c r="G670" s="23">
        <f t="shared" si="63"/>
        <v>9.0732962056758737E-3</v>
      </c>
      <c r="H670" s="23"/>
      <c r="I670" s="23"/>
      <c r="K670" s="49">
        <v>41165</v>
      </c>
      <c r="L670" s="50">
        <v>18539331</v>
      </c>
      <c r="M670" s="50">
        <f t="shared" si="64"/>
        <v>126482</v>
      </c>
      <c r="N670" s="50">
        <f t="shared" si="65"/>
        <v>25629225</v>
      </c>
      <c r="O670" s="50"/>
      <c r="P670" s="50"/>
      <c r="Q670" s="50"/>
      <c r="R670" s="50"/>
      <c r="S670" s="50"/>
      <c r="T670" s="50"/>
      <c r="U670" s="50"/>
      <c r="V670" s="50"/>
      <c r="W670" s="50"/>
      <c r="X670" s="51"/>
    </row>
    <row r="671" spans="1:24">
      <c r="A671" s="45">
        <v>41299</v>
      </c>
      <c r="B671" s="46">
        <v>170500</v>
      </c>
      <c r="C671" s="46">
        <v>38150</v>
      </c>
      <c r="D671" s="32">
        <f t="shared" si="60"/>
        <v>10118.694362017804</v>
      </c>
      <c r="E671" s="32">
        <f t="shared" si="61"/>
        <v>7785.7142857142862</v>
      </c>
      <c r="F671" s="23">
        <f t="shared" si="62"/>
        <v>-5.8479698824225324E-3</v>
      </c>
      <c r="G671" s="23">
        <f t="shared" si="63"/>
        <v>-1.5604998068891263E-2</v>
      </c>
      <c r="H671" s="23"/>
      <c r="I671" s="23"/>
      <c r="K671" s="52">
        <v>41166</v>
      </c>
      <c r="L671" s="50">
        <v>19811915</v>
      </c>
      <c r="M671" s="50">
        <f t="shared" si="64"/>
        <v>1272584</v>
      </c>
      <c r="N671" s="50">
        <f t="shared" si="65"/>
        <v>26901809</v>
      </c>
      <c r="O671" s="53"/>
      <c r="P671" s="53"/>
      <c r="Q671" s="53"/>
      <c r="R671" s="53"/>
      <c r="S671" s="53"/>
      <c r="T671" s="53"/>
      <c r="U671" s="53"/>
      <c r="V671" s="53"/>
      <c r="W671" s="53"/>
      <c r="X671" s="51"/>
    </row>
    <row r="672" spans="1:24">
      <c r="A672" s="45">
        <v>41302</v>
      </c>
      <c r="B672" s="46">
        <v>171500</v>
      </c>
      <c r="C672" s="46">
        <v>38000</v>
      </c>
      <c r="D672" s="32">
        <f t="shared" si="60"/>
        <v>10178.041543026706</v>
      </c>
      <c r="E672" s="32">
        <f t="shared" si="61"/>
        <v>7755.1020408163258</v>
      </c>
      <c r="F672" s="23">
        <f t="shared" si="62"/>
        <v>5.8479698824225324E-3</v>
      </c>
      <c r="G672" s="23">
        <f t="shared" si="63"/>
        <v>-3.939598004079059E-3</v>
      </c>
      <c r="H672" s="23"/>
      <c r="I672" s="23"/>
      <c r="K672" s="49">
        <v>41169</v>
      </c>
      <c r="L672" s="50">
        <v>20319748</v>
      </c>
      <c r="M672" s="50">
        <f t="shared" si="64"/>
        <v>507833</v>
      </c>
      <c r="N672" s="50">
        <f t="shared" si="65"/>
        <v>27409642</v>
      </c>
      <c r="O672" s="50"/>
      <c r="P672" s="50"/>
      <c r="Q672" s="50"/>
      <c r="R672" s="50"/>
      <c r="S672" s="50"/>
      <c r="T672" s="50"/>
      <c r="U672" s="50"/>
      <c r="V672" s="50"/>
      <c r="W672" s="50"/>
      <c r="X672" s="51"/>
    </row>
    <row r="673" spans="1:24">
      <c r="A673" s="45">
        <v>41303</v>
      </c>
      <c r="B673" s="46">
        <v>167500</v>
      </c>
      <c r="C673" s="46">
        <v>37050</v>
      </c>
      <c r="D673" s="32">
        <f t="shared" si="60"/>
        <v>9940.6528189910987</v>
      </c>
      <c r="E673" s="32">
        <f t="shared" si="61"/>
        <v>7561.2244897959181</v>
      </c>
      <c r="F673" s="23">
        <f t="shared" si="62"/>
        <v>-2.3599915340872357E-2</v>
      </c>
      <c r="G673" s="23">
        <f t="shared" si="63"/>
        <v>-2.5317807984290397E-2</v>
      </c>
      <c r="H673" s="23"/>
      <c r="I673" s="23"/>
      <c r="K673" s="49">
        <v>41170</v>
      </c>
      <c r="L673" s="50">
        <v>20376727</v>
      </c>
      <c r="M673" s="50">
        <f t="shared" si="64"/>
        <v>56979</v>
      </c>
      <c r="N673" s="50">
        <f t="shared" si="65"/>
        <v>27466621</v>
      </c>
      <c r="O673" s="50"/>
      <c r="P673" s="50"/>
      <c r="Q673" s="50"/>
      <c r="R673" s="50"/>
      <c r="S673" s="50"/>
      <c r="T673" s="50"/>
      <c r="U673" s="50"/>
      <c r="V673" s="50"/>
      <c r="W673" s="50"/>
      <c r="X673" s="51"/>
    </row>
    <row r="674" spans="1:24">
      <c r="A674" s="47">
        <v>41304</v>
      </c>
      <c r="B674" s="48">
        <v>168500</v>
      </c>
      <c r="C674" s="48">
        <v>37100</v>
      </c>
      <c r="D674" s="32">
        <f t="shared" si="60"/>
        <v>10000</v>
      </c>
      <c r="E674" s="32">
        <f t="shared" si="61"/>
        <v>7571.4285714285716</v>
      </c>
      <c r="F674" s="23">
        <f t="shared" si="62"/>
        <v>5.9523985272953439E-3</v>
      </c>
      <c r="G674" s="23">
        <f t="shared" si="63"/>
        <v>1.3486178712938113E-3</v>
      </c>
      <c r="H674" s="23"/>
      <c r="I674" s="23"/>
      <c r="K674" s="49">
        <v>41171</v>
      </c>
      <c r="L674" s="50">
        <v>20551657</v>
      </c>
      <c r="M674" s="50">
        <f t="shared" si="64"/>
        <v>174930</v>
      </c>
      <c r="N674" s="50">
        <f t="shared" si="65"/>
        <v>27641551</v>
      </c>
      <c r="O674" s="50"/>
      <c r="P674" s="50"/>
      <c r="Q674" s="50"/>
      <c r="R674" s="50"/>
      <c r="S674" s="50"/>
      <c r="T674" s="50"/>
      <c r="U674" s="50"/>
      <c r="V674" s="50"/>
      <c r="W674" s="50"/>
      <c r="X674" s="51"/>
    </row>
    <row r="675" spans="1:24">
      <c r="A675" s="45">
        <v>41305</v>
      </c>
      <c r="B675" s="46">
        <v>167500</v>
      </c>
      <c r="C675" s="46">
        <v>36600</v>
      </c>
      <c r="D675" s="32">
        <f t="shared" si="60"/>
        <v>9940.6528189910987</v>
      </c>
      <c r="E675" s="32">
        <f t="shared" si="61"/>
        <v>7469.3877551020405</v>
      </c>
      <c r="F675" s="23">
        <f t="shared" si="62"/>
        <v>-5.9523985272953439E-3</v>
      </c>
      <c r="G675" s="23">
        <f t="shared" si="63"/>
        <v>-1.3568729206069108E-2</v>
      </c>
      <c r="H675" s="23"/>
      <c r="I675" s="23"/>
      <c r="K675" s="49">
        <v>41172</v>
      </c>
      <c r="L675" s="50">
        <v>20719475</v>
      </c>
      <c r="M675" s="50">
        <f t="shared" si="64"/>
        <v>167818</v>
      </c>
      <c r="N675" s="50">
        <f t="shared" si="65"/>
        <v>27809369</v>
      </c>
      <c r="O675" s="50"/>
      <c r="P675" s="50"/>
      <c r="Q675" s="50"/>
      <c r="R675" s="50"/>
      <c r="S675" s="50"/>
      <c r="T675" s="50"/>
      <c r="U675" s="50"/>
      <c r="V675" s="50"/>
      <c r="W675" s="50"/>
      <c r="X675" s="51"/>
    </row>
    <row r="676" spans="1:24">
      <c r="A676" s="45">
        <v>41306</v>
      </c>
      <c r="B676" s="46">
        <v>170000</v>
      </c>
      <c r="C676" s="46">
        <v>37150</v>
      </c>
      <c r="D676" s="32">
        <f t="shared" si="60"/>
        <v>10089.020771513353</v>
      </c>
      <c r="E676" s="32">
        <f t="shared" si="61"/>
        <v>7581.6326530612241</v>
      </c>
      <c r="F676" s="23">
        <f t="shared" si="62"/>
        <v>1.4815085785139459E-2</v>
      </c>
      <c r="G676" s="23">
        <f t="shared" si="63"/>
        <v>1.4915530756447026E-2</v>
      </c>
      <c r="H676" s="23"/>
      <c r="I676" s="23"/>
      <c r="K676" s="52">
        <v>41173</v>
      </c>
      <c r="L676" s="50">
        <v>20887411</v>
      </c>
      <c r="M676" s="50">
        <f t="shared" si="64"/>
        <v>167936</v>
      </c>
      <c r="N676" s="50">
        <f t="shared" si="65"/>
        <v>27977305</v>
      </c>
      <c r="O676" s="53"/>
      <c r="P676" s="53"/>
      <c r="Q676" s="53"/>
      <c r="R676" s="53"/>
      <c r="S676" s="53"/>
      <c r="T676" s="53"/>
      <c r="U676" s="53"/>
      <c r="V676" s="53"/>
      <c r="W676" s="53"/>
      <c r="X676" s="51"/>
    </row>
    <row r="677" spans="1:24">
      <c r="A677" s="45">
        <v>41309</v>
      </c>
      <c r="B677" s="46">
        <v>172500</v>
      </c>
      <c r="C677" s="46">
        <v>38300</v>
      </c>
      <c r="D677" s="32">
        <f t="shared" si="60"/>
        <v>10237.388724035607</v>
      </c>
      <c r="E677" s="32">
        <f t="shared" si="61"/>
        <v>7816.3265306122457</v>
      </c>
      <c r="F677" s="23">
        <f t="shared" si="62"/>
        <v>1.4598799421152719E-2</v>
      </c>
      <c r="G677" s="23">
        <f t="shared" si="63"/>
        <v>3.0486125022832766E-2</v>
      </c>
      <c r="H677" s="23"/>
      <c r="I677" s="23"/>
      <c r="K677" s="49">
        <v>41176</v>
      </c>
      <c r="L677" s="50">
        <v>20888588</v>
      </c>
      <c r="M677" s="50">
        <f t="shared" si="64"/>
        <v>1177</v>
      </c>
      <c r="N677" s="50">
        <f t="shared" si="65"/>
        <v>27978482</v>
      </c>
      <c r="O677" s="50"/>
      <c r="P677" s="50"/>
      <c r="Q677" s="50"/>
      <c r="R677" s="50"/>
      <c r="S677" s="50"/>
      <c r="T677" s="50"/>
      <c r="U677" s="50"/>
      <c r="V677" s="50"/>
      <c r="W677" s="50"/>
      <c r="X677" s="51"/>
    </row>
    <row r="678" spans="1:24">
      <c r="A678" s="45">
        <v>41310</v>
      </c>
      <c r="B678" s="46">
        <v>174500</v>
      </c>
      <c r="C678" s="46">
        <v>37900</v>
      </c>
      <c r="D678" s="32">
        <f t="shared" si="60"/>
        <v>10356.083086053412</v>
      </c>
      <c r="E678" s="32">
        <f t="shared" si="61"/>
        <v>7734.6938775510198</v>
      </c>
      <c r="F678" s="23">
        <f t="shared" si="62"/>
        <v>1.1527505171066821E-2</v>
      </c>
      <c r="G678" s="23">
        <f t="shared" si="63"/>
        <v>-1.049878409821936E-2</v>
      </c>
      <c r="H678" s="23"/>
      <c r="I678" s="23"/>
      <c r="K678" s="49">
        <v>41177</v>
      </c>
      <c r="L678" s="50">
        <v>20876311</v>
      </c>
      <c r="M678" s="50">
        <f t="shared" si="64"/>
        <v>-12277</v>
      </c>
      <c r="N678" s="50">
        <f t="shared" si="65"/>
        <v>27966205</v>
      </c>
      <c r="O678" s="50"/>
      <c r="P678" s="50"/>
      <c r="Q678" s="50"/>
      <c r="R678" s="50"/>
      <c r="S678" s="50"/>
      <c r="T678" s="50"/>
      <c r="U678" s="50"/>
      <c r="V678" s="50"/>
      <c r="W678" s="50"/>
      <c r="X678" s="51"/>
    </row>
    <row r="679" spans="1:24">
      <c r="A679" s="47">
        <v>41311</v>
      </c>
      <c r="B679" s="48">
        <v>181500</v>
      </c>
      <c r="C679" s="48">
        <v>38450</v>
      </c>
      <c r="D679" s="32">
        <f t="shared" si="60"/>
        <v>10771.513353115726</v>
      </c>
      <c r="E679" s="32">
        <f t="shared" si="61"/>
        <v>7846.9387755102034</v>
      </c>
      <c r="F679" s="23">
        <f t="shared" si="62"/>
        <v>3.9330912062425227E-2</v>
      </c>
      <c r="G679" s="23">
        <f t="shared" si="63"/>
        <v>1.4407583863272677E-2</v>
      </c>
      <c r="H679" s="23"/>
      <c r="I679" s="23"/>
      <c r="K679" s="49">
        <v>41178</v>
      </c>
      <c r="L679" s="50">
        <v>20900057</v>
      </c>
      <c r="M679" s="50">
        <f t="shared" si="64"/>
        <v>23746</v>
      </c>
      <c r="N679" s="50">
        <f t="shared" si="65"/>
        <v>27989951</v>
      </c>
      <c r="O679" s="50"/>
      <c r="P679" s="50"/>
      <c r="Q679" s="50"/>
      <c r="R679" s="50"/>
      <c r="S679" s="50"/>
      <c r="T679" s="50"/>
      <c r="U679" s="50"/>
      <c r="V679" s="50"/>
      <c r="W679" s="50"/>
      <c r="X679" s="51"/>
    </row>
    <row r="680" spans="1:24">
      <c r="A680" s="45">
        <v>41312</v>
      </c>
      <c r="B680" s="46">
        <v>181500</v>
      </c>
      <c r="C680" s="46">
        <v>37900</v>
      </c>
      <c r="D680" s="32">
        <f t="shared" si="60"/>
        <v>10771.513353115726</v>
      </c>
      <c r="E680" s="32">
        <f t="shared" si="61"/>
        <v>7734.6938775510198</v>
      </c>
      <c r="F680" s="23">
        <f t="shared" si="62"/>
        <v>0</v>
      </c>
      <c r="G680" s="23">
        <f t="shared" si="63"/>
        <v>-1.4407583863272677E-2</v>
      </c>
      <c r="H680" s="23"/>
      <c r="I680" s="23"/>
      <c r="K680" s="49">
        <v>41179</v>
      </c>
      <c r="L680" s="50">
        <v>20769690</v>
      </c>
      <c r="M680" s="50">
        <f t="shared" si="64"/>
        <v>-130367</v>
      </c>
      <c r="N680" s="50">
        <f t="shared" si="65"/>
        <v>27859584</v>
      </c>
      <c r="O680" s="50"/>
      <c r="P680" s="50"/>
      <c r="Q680" s="50"/>
      <c r="R680" s="50"/>
      <c r="S680" s="50"/>
      <c r="T680" s="50"/>
      <c r="U680" s="50"/>
      <c r="V680" s="50"/>
      <c r="W680" s="50"/>
      <c r="X680" s="51"/>
    </row>
    <row r="681" spans="1:24">
      <c r="A681" s="45">
        <v>41313</v>
      </c>
      <c r="B681" s="46">
        <v>179500</v>
      </c>
      <c r="C681" s="46">
        <v>36800</v>
      </c>
      <c r="D681" s="32">
        <f t="shared" si="60"/>
        <v>10652.818991097924</v>
      </c>
      <c r="E681" s="32">
        <f t="shared" si="61"/>
        <v>7510.2040816326535</v>
      </c>
      <c r="F681" s="23">
        <f t="shared" si="62"/>
        <v>-1.1080445776572745E-2</v>
      </c>
      <c r="G681" s="23">
        <f t="shared" si="63"/>
        <v>-2.9453266913495924E-2</v>
      </c>
      <c r="H681" s="23"/>
      <c r="I681" s="23"/>
      <c r="K681" s="52">
        <v>41180</v>
      </c>
      <c r="L681" s="50">
        <v>21001491</v>
      </c>
      <c r="M681" s="50">
        <f t="shared" si="64"/>
        <v>231801</v>
      </c>
      <c r="N681" s="50">
        <f t="shared" si="65"/>
        <v>28091385</v>
      </c>
      <c r="O681" s="53"/>
      <c r="P681" s="53"/>
      <c r="Q681" s="53"/>
      <c r="R681" s="53"/>
      <c r="S681" s="53"/>
      <c r="T681" s="53"/>
      <c r="U681" s="53"/>
      <c r="V681" s="53"/>
      <c r="W681" s="53"/>
      <c r="X681" s="51"/>
    </row>
    <row r="682" spans="1:24">
      <c r="A682" s="45">
        <v>41317</v>
      </c>
      <c r="B682" s="46">
        <v>179500</v>
      </c>
      <c r="C682" s="46">
        <v>36650</v>
      </c>
      <c r="D682" s="32">
        <f t="shared" si="60"/>
        <v>10652.818991097924</v>
      </c>
      <c r="E682" s="32">
        <f t="shared" si="61"/>
        <v>7479.591836734694</v>
      </c>
      <c r="F682" s="23">
        <f t="shared" si="62"/>
        <v>0</v>
      </c>
      <c r="G682" s="23">
        <f t="shared" si="63"/>
        <v>-4.0844168422253802E-3</v>
      </c>
      <c r="H682" s="23"/>
      <c r="I682" s="23"/>
      <c r="K682" s="49">
        <v>41184</v>
      </c>
      <c r="L682" s="50">
        <v>21049472</v>
      </c>
      <c r="M682" s="50">
        <f t="shared" si="64"/>
        <v>47981</v>
      </c>
      <c r="N682" s="50">
        <f t="shared" si="65"/>
        <v>28139366</v>
      </c>
      <c r="O682" s="50"/>
      <c r="P682" s="50"/>
      <c r="Q682" s="50"/>
      <c r="R682" s="50"/>
      <c r="S682" s="50"/>
      <c r="T682" s="50"/>
      <c r="U682" s="50"/>
      <c r="V682" s="50"/>
      <c r="W682" s="50"/>
      <c r="X682" s="51"/>
    </row>
    <row r="683" spans="1:24">
      <c r="A683" s="45">
        <v>41318</v>
      </c>
      <c r="B683" s="46">
        <v>177000</v>
      </c>
      <c r="C683" s="46">
        <v>36200</v>
      </c>
      <c r="D683" s="32">
        <f t="shared" si="60"/>
        <v>10504.451038575668</v>
      </c>
      <c r="E683" s="32">
        <f t="shared" si="61"/>
        <v>7387.7551020408164</v>
      </c>
      <c r="F683" s="23">
        <f t="shared" si="62"/>
        <v>-1.402547535450438E-2</v>
      </c>
      <c r="G683" s="23">
        <f t="shared" si="63"/>
        <v>-1.2354309500933525E-2</v>
      </c>
      <c r="H683" s="23"/>
      <c r="I683" s="23"/>
      <c r="K683" s="49">
        <v>41186</v>
      </c>
      <c r="L683" s="50">
        <v>20988410</v>
      </c>
      <c r="M683" s="50">
        <f t="shared" si="64"/>
        <v>-61062</v>
      </c>
      <c r="N683" s="50">
        <f t="shared" si="65"/>
        <v>28078304</v>
      </c>
      <c r="O683" s="50"/>
      <c r="P683" s="50"/>
      <c r="Q683" s="50"/>
      <c r="R683" s="50"/>
      <c r="S683" s="50"/>
      <c r="T683" s="50"/>
      <c r="U683" s="50"/>
      <c r="V683" s="50"/>
      <c r="W683" s="50"/>
      <c r="X683" s="51"/>
    </row>
    <row r="684" spans="1:24">
      <c r="A684" s="47">
        <v>41319</v>
      </c>
      <c r="B684" s="48">
        <v>174000</v>
      </c>
      <c r="C684" s="48">
        <v>35250</v>
      </c>
      <c r="D684" s="32">
        <f t="shared" si="60"/>
        <v>10326.40949554896</v>
      </c>
      <c r="E684" s="32">
        <f t="shared" si="61"/>
        <v>7193.8775510204077</v>
      </c>
      <c r="F684" s="23">
        <f t="shared" si="62"/>
        <v>-1.7094433359300609E-2</v>
      </c>
      <c r="G684" s="23">
        <f t="shared" si="63"/>
        <v>-2.6593589573447929E-2</v>
      </c>
      <c r="H684" s="23"/>
      <c r="I684" s="23"/>
      <c r="K684" s="52">
        <v>41187</v>
      </c>
      <c r="L684" s="50">
        <v>20940547</v>
      </c>
      <c r="M684" s="50">
        <f t="shared" si="64"/>
        <v>-47863</v>
      </c>
      <c r="N684" s="50">
        <f t="shared" si="65"/>
        <v>28030441</v>
      </c>
      <c r="O684" s="53"/>
      <c r="P684" s="53"/>
      <c r="Q684" s="53"/>
      <c r="R684" s="53"/>
      <c r="S684" s="53"/>
      <c r="T684" s="53"/>
      <c r="U684" s="53"/>
      <c r="V684" s="53"/>
      <c r="W684" s="53"/>
      <c r="X684" s="51"/>
    </row>
    <row r="685" spans="1:24">
      <c r="A685" s="45">
        <v>41320</v>
      </c>
      <c r="B685" s="46">
        <v>170000</v>
      </c>
      <c r="C685" s="46">
        <v>35150</v>
      </c>
      <c r="D685" s="32">
        <f t="shared" si="60"/>
        <v>10089.020771513353</v>
      </c>
      <c r="E685" s="32">
        <f t="shared" si="61"/>
        <v>7173.4693877551026</v>
      </c>
      <c r="F685" s="23">
        <f t="shared" si="62"/>
        <v>-2.3256862164267034E-2</v>
      </c>
      <c r="G685" s="23">
        <f t="shared" si="63"/>
        <v>-2.8409110016038852E-3</v>
      </c>
      <c r="H685" s="23"/>
      <c r="I685" s="23"/>
      <c r="K685" s="49">
        <v>41190</v>
      </c>
      <c r="L685" s="50">
        <v>21315977</v>
      </c>
      <c r="M685" s="50">
        <f t="shared" si="64"/>
        <v>375430</v>
      </c>
      <c r="N685" s="50">
        <f t="shared" si="65"/>
        <v>28405871</v>
      </c>
      <c r="O685" s="50"/>
      <c r="P685" s="50"/>
      <c r="Q685" s="50"/>
      <c r="R685" s="50"/>
      <c r="S685" s="50"/>
      <c r="T685" s="50"/>
      <c r="U685" s="50"/>
      <c r="V685" s="50"/>
      <c r="W685" s="50"/>
      <c r="X685" s="51"/>
    </row>
    <row r="686" spans="1:24">
      <c r="A686" s="45">
        <v>41323</v>
      </c>
      <c r="B686" s="46">
        <v>174500</v>
      </c>
      <c r="C686" s="46">
        <v>35500</v>
      </c>
      <c r="D686" s="32">
        <f t="shared" si="60"/>
        <v>10356.083086053412</v>
      </c>
      <c r="E686" s="32">
        <f t="shared" si="61"/>
        <v>7244.8979591836742</v>
      </c>
      <c r="F686" s="23">
        <f t="shared" si="62"/>
        <v>2.612630459221954E-2</v>
      </c>
      <c r="G686" s="23">
        <f t="shared" si="63"/>
        <v>9.9080782246954158E-3</v>
      </c>
      <c r="H686" s="23"/>
      <c r="I686" s="23"/>
      <c r="K686" s="49">
        <v>41191</v>
      </c>
      <c r="L686" s="50">
        <v>21249995</v>
      </c>
      <c r="M686" s="50">
        <f t="shared" si="64"/>
        <v>-65982</v>
      </c>
      <c r="N686" s="50">
        <f t="shared" si="65"/>
        <v>28339889</v>
      </c>
      <c r="O686" s="50"/>
      <c r="P686" s="50"/>
      <c r="Q686" s="50"/>
      <c r="R686" s="50"/>
      <c r="S686" s="50"/>
      <c r="T686" s="50"/>
      <c r="U686" s="50"/>
      <c r="V686" s="50"/>
      <c r="W686" s="50"/>
      <c r="X686" s="51"/>
    </row>
    <row r="687" spans="1:24">
      <c r="A687" s="45">
        <v>41324</v>
      </c>
      <c r="B687" s="46">
        <v>174000</v>
      </c>
      <c r="C687" s="46">
        <v>35050</v>
      </c>
      <c r="D687" s="32">
        <f t="shared" si="60"/>
        <v>10326.40949554896</v>
      </c>
      <c r="E687" s="32">
        <f t="shared" si="61"/>
        <v>7153.0612244897966</v>
      </c>
      <c r="F687" s="23">
        <f t="shared" si="62"/>
        <v>-2.8694424279525066E-3</v>
      </c>
      <c r="G687" s="23">
        <f t="shared" si="63"/>
        <v>-1.2757083000771274E-2</v>
      </c>
      <c r="H687" s="23"/>
      <c r="I687" s="23"/>
      <c r="K687" s="49">
        <v>41192</v>
      </c>
      <c r="L687" s="50">
        <v>21332336</v>
      </c>
      <c r="M687" s="50">
        <f t="shared" si="64"/>
        <v>82341</v>
      </c>
      <c r="N687" s="50">
        <f t="shared" si="65"/>
        <v>28422230</v>
      </c>
      <c r="O687" s="50"/>
      <c r="P687" s="50"/>
      <c r="Q687" s="50"/>
      <c r="R687" s="50"/>
      <c r="S687" s="50"/>
      <c r="T687" s="50"/>
      <c r="U687" s="50"/>
      <c r="V687" s="50"/>
      <c r="W687" s="50"/>
      <c r="X687" s="51"/>
    </row>
    <row r="688" spans="1:24">
      <c r="A688" s="45">
        <v>41325</v>
      </c>
      <c r="B688" s="46">
        <v>173500</v>
      </c>
      <c r="C688" s="46">
        <v>35750</v>
      </c>
      <c r="D688" s="32">
        <f t="shared" si="60"/>
        <v>10296.73590504451</v>
      </c>
      <c r="E688" s="32">
        <f t="shared" si="61"/>
        <v>7295.9183673469388</v>
      </c>
      <c r="F688" s="23">
        <f t="shared" si="62"/>
        <v>-2.8776998276143217E-3</v>
      </c>
      <c r="G688" s="23">
        <f t="shared" si="63"/>
        <v>1.9774655659418272E-2</v>
      </c>
      <c r="H688" s="23"/>
      <c r="I688" s="23"/>
      <c r="K688" s="49">
        <v>41193</v>
      </c>
      <c r="L688" s="50">
        <v>21134922</v>
      </c>
      <c r="M688" s="50">
        <f t="shared" si="64"/>
        <v>-197414</v>
      </c>
      <c r="N688" s="50">
        <f t="shared" si="65"/>
        <v>28224816</v>
      </c>
      <c r="O688" s="50"/>
      <c r="P688" s="50"/>
      <c r="Q688" s="50"/>
      <c r="R688" s="50"/>
      <c r="S688" s="50"/>
      <c r="T688" s="50"/>
      <c r="U688" s="50"/>
      <c r="V688" s="50"/>
      <c r="W688" s="50"/>
      <c r="X688" s="51"/>
    </row>
    <row r="689" spans="1:24">
      <c r="A689" s="47">
        <v>41326</v>
      </c>
      <c r="B689" s="48">
        <v>172000</v>
      </c>
      <c r="C689" s="48">
        <v>34950</v>
      </c>
      <c r="D689" s="32">
        <f t="shared" si="60"/>
        <v>10207.715133531157</v>
      </c>
      <c r="E689" s="32">
        <f t="shared" si="61"/>
        <v>7132.6530612244896</v>
      </c>
      <c r="F689" s="23">
        <f t="shared" si="62"/>
        <v>-8.6831225734602668E-3</v>
      </c>
      <c r="G689" s="23">
        <f t="shared" si="63"/>
        <v>-2.2631800460198193E-2</v>
      </c>
      <c r="H689" s="23"/>
      <c r="I689" s="23"/>
      <c r="K689" s="52">
        <v>41194</v>
      </c>
      <c r="L689" s="50">
        <v>20846896</v>
      </c>
      <c r="M689" s="50">
        <f t="shared" si="64"/>
        <v>-288026</v>
      </c>
      <c r="N689" s="50">
        <f t="shared" si="65"/>
        <v>27936790</v>
      </c>
      <c r="O689" s="53"/>
      <c r="P689" s="53"/>
      <c r="Q689" s="53"/>
      <c r="R689" s="53"/>
      <c r="S689" s="53"/>
      <c r="T689" s="53"/>
      <c r="U689" s="53"/>
      <c r="V689" s="53"/>
      <c r="W689" s="53"/>
      <c r="X689" s="51"/>
    </row>
    <row r="690" spans="1:24">
      <c r="A690" s="45">
        <v>41327</v>
      </c>
      <c r="B690" s="46">
        <v>173500</v>
      </c>
      <c r="C690" s="46">
        <v>35050</v>
      </c>
      <c r="D690" s="32">
        <f t="shared" si="60"/>
        <v>10296.73590504451</v>
      </c>
      <c r="E690" s="32">
        <f t="shared" si="61"/>
        <v>7153.0612244897966</v>
      </c>
      <c r="F690" s="23">
        <f t="shared" si="62"/>
        <v>8.6831225734602668E-3</v>
      </c>
      <c r="G690" s="23">
        <f t="shared" si="63"/>
        <v>2.8571448007799205E-3</v>
      </c>
      <c r="H690" s="23"/>
      <c r="I690" s="23"/>
      <c r="K690" s="49">
        <v>41197</v>
      </c>
      <c r="L690" s="50">
        <v>20677187</v>
      </c>
      <c r="M690" s="50">
        <f t="shared" si="64"/>
        <v>-169709</v>
      </c>
      <c r="N690" s="50">
        <f t="shared" si="65"/>
        <v>27767081</v>
      </c>
      <c r="O690" s="50"/>
      <c r="P690" s="50"/>
      <c r="Q690" s="50"/>
      <c r="R690" s="50"/>
      <c r="S690" s="50"/>
      <c r="T690" s="50"/>
      <c r="U690" s="50"/>
      <c r="V690" s="50"/>
      <c r="W690" s="50"/>
      <c r="X690" s="51"/>
    </row>
    <row r="691" spans="1:24">
      <c r="A691" s="45">
        <v>41330</v>
      </c>
      <c r="B691" s="46">
        <v>176500</v>
      </c>
      <c r="C691" s="46">
        <v>35050</v>
      </c>
      <c r="D691" s="32">
        <f t="shared" si="60"/>
        <v>10474.777448071218</v>
      </c>
      <c r="E691" s="32">
        <f t="shared" si="61"/>
        <v>7153.0612244897966</v>
      </c>
      <c r="F691" s="23">
        <f t="shared" si="62"/>
        <v>1.7143276986438138E-2</v>
      </c>
      <c r="G691" s="23">
        <f t="shared" si="63"/>
        <v>0</v>
      </c>
      <c r="H691" s="23"/>
      <c r="I691" s="23"/>
      <c r="K691" s="49">
        <v>41198</v>
      </c>
      <c r="L691" s="50">
        <v>20643154</v>
      </c>
      <c r="M691" s="50">
        <f t="shared" si="64"/>
        <v>-34033</v>
      </c>
      <c r="N691" s="50">
        <f t="shared" si="65"/>
        <v>27733048</v>
      </c>
      <c r="O691" s="50"/>
      <c r="P691" s="50"/>
      <c r="Q691" s="50"/>
      <c r="R691" s="50"/>
      <c r="S691" s="50"/>
      <c r="T691" s="50"/>
      <c r="U691" s="50"/>
      <c r="V691" s="50"/>
      <c r="W691" s="50"/>
      <c r="X691" s="51"/>
    </row>
    <row r="692" spans="1:24">
      <c r="A692" s="45">
        <v>41331</v>
      </c>
      <c r="B692" s="46">
        <v>174500</v>
      </c>
      <c r="C692" s="46">
        <v>34600</v>
      </c>
      <c r="D692" s="32">
        <f t="shared" si="60"/>
        <v>10356.083086053412</v>
      </c>
      <c r="E692" s="32">
        <f t="shared" si="61"/>
        <v>7061.224489795919</v>
      </c>
      <c r="F692" s="23">
        <f t="shared" si="62"/>
        <v>-1.139613473087131E-2</v>
      </c>
      <c r="G692" s="23">
        <f t="shared" si="63"/>
        <v>-1.2921931416919108E-2</v>
      </c>
      <c r="H692" s="23"/>
      <c r="I692" s="23"/>
      <c r="K692" s="49">
        <v>41199</v>
      </c>
      <c r="L692" s="50">
        <v>20669834</v>
      </c>
      <c r="M692" s="50">
        <f t="shared" si="64"/>
        <v>26680</v>
      </c>
      <c r="N692" s="50">
        <f t="shared" si="65"/>
        <v>27759728</v>
      </c>
      <c r="O692" s="50"/>
      <c r="P692" s="50"/>
      <c r="Q692" s="50"/>
      <c r="R692" s="50"/>
      <c r="S692" s="50"/>
      <c r="T692" s="50"/>
      <c r="U692" s="50"/>
      <c r="V692" s="50"/>
      <c r="W692" s="50"/>
      <c r="X692" s="51"/>
    </row>
    <row r="693" spans="1:24">
      <c r="A693" s="45">
        <v>41332</v>
      </c>
      <c r="B693" s="46">
        <v>176000</v>
      </c>
      <c r="C693" s="46">
        <v>35650</v>
      </c>
      <c r="D693" s="32">
        <f t="shared" si="60"/>
        <v>10445.103857566766</v>
      </c>
      <c r="E693" s="32">
        <f t="shared" si="61"/>
        <v>7275.5102040816319</v>
      </c>
      <c r="F693" s="23">
        <f t="shared" si="62"/>
        <v>8.5592533956706518E-3</v>
      </c>
      <c r="G693" s="23">
        <f t="shared" si="63"/>
        <v>2.9895464796625859E-2</v>
      </c>
      <c r="H693" s="23"/>
      <c r="I693" s="23"/>
      <c r="K693" s="49">
        <v>41200</v>
      </c>
      <c r="L693" s="50">
        <v>20721400</v>
      </c>
      <c r="M693" s="50">
        <f t="shared" si="64"/>
        <v>51566</v>
      </c>
      <c r="N693" s="50">
        <f t="shared" si="65"/>
        <v>27811294</v>
      </c>
      <c r="O693" s="50"/>
      <c r="P693" s="50"/>
      <c r="Q693" s="50"/>
      <c r="R693" s="50"/>
      <c r="S693" s="50"/>
      <c r="T693" s="50"/>
      <c r="U693" s="50"/>
      <c r="V693" s="50"/>
      <c r="W693" s="50"/>
      <c r="X693" s="51"/>
    </row>
    <row r="694" spans="1:24">
      <c r="A694" s="47">
        <v>41333</v>
      </c>
      <c r="B694" s="48">
        <v>178500</v>
      </c>
      <c r="C694" s="48">
        <v>35800</v>
      </c>
      <c r="D694" s="32">
        <f t="shared" si="60"/>
        <v>10593.47181008902</v>
      </c>
      <c r="E694" s="32">
        <f t="shared" si="61"/>
        <v>7306.1224489795914</v>
      </c>
      <c r="F694" s="23">
        <f t="shared" si="62"/>
        <v>1.4104606181541968E-2</v>
      </c>
      <c r="G694" s="23">
        <f t="shared" si="63"/>
        <v>4.198746546348886E-3</v>
      </c>
      <c r="H694" s="23"/>
      <c r="I694" s="23"/>
      <c r="K694" s="52">
        <v>41201</v>
      </c>
      <c r="L694" s="50">
        <v>20500997</v>
      </c>
      <c r="M694" s="50">
        <f t="shared" si="64"/>
        <v>-220403</v>
      </c>
      <c r="N694" s="50">
        <f t="shared" si="65"/>
        <v>27590891</v>
      </c>
      <c r="O694" s="53"/>
      <c r="P694" s="53"/>
      <c r="Q694" s="53"/>
      <c r="R694" s="53"/>
      <c r="S694" s="53"/>
      <c r="T694" s="53"/>
      <c r="U694" s="53"/>
      <c r="V694" s="53"/>
      <c r="W694" s="53"/>
      <c r="X694" s="51"/>
    </row>
    <row r="695" spans="1:24">
      <c r="A695" s="45">
        <v>41337</v>
      </c>
      <c r="B695" s="46">
        <v>180000</v>
      </c>
      <c r="C695" s="46">
        <v>35450</v>
      </c>
      <c r="D695" s="32">
        <f t="shared" si="60"/>
        <v>10682.492581602373</v>
      </c>
      <c r="E695" s="32">
        <f t="shared" si="61"/>
        <v>7234.6938775510207</v>
      </c>
      <c r="F695" s="23">
        <f t="shared" si="62"/>
        <v>8.3682496705161924E-3</v>
      </c>
      <c r="G695" s="23">
        <f t="shared" si="63"/>
        <v>-9.8246404285173838E-3</v>
      </c>
      <c r="H695" s="23"/>
      <c r="I695" s="23"/>
      <c r="K695" s="49">
        <v>41204</v>
      </c>
      <c r="L695" s="50">
        <v>20428620</v>
      </c>
      <c r="M695" s="50">
        <f t="shared" si="64"/>
        <v>-72377</v>
      </c>
      <c r="N695" s="50">
        <f t="shared" si="65"/>
        <v>27518514</v>
      </c>
      <c r="O695" s="50"/>
      <c r="P695" s="50"/>
      <c r="Q695" s="50"/>
      <c r="R695" s="50"/>
      <c r="S695" s="50"/>
      <c r="T695" s="50"/>
      <c r="U695" s="50"/>
      <c r="V695" s="50"/>
      <c r="W695" s="50"/>
      <c r="X695" s="51"/>
    </row>
    <row r="696" spans="1:24">
      <c r="A696" s="45">
        <v>41338</v>
      </c>
      <c r="B696" s="46">
        <v>179000</v>
      </c>
      <c r="C696" s="46">
        <v>35850</v>
      </c>
      <c r="D696" s="32">
        <f t="shared" si="60"/>
        <v>10623.145400593472</v>
      </c>
      <c r="E696" s="32">
        <f t="shared" si="61"/>
        <v>7316.3265306122448</v>
      </c>
      <c r="F696" s="23">
        <f t="shared" si="62"/>
        <v>-5.5710450494554919E-3</v>
      </c>
      <c r="G696" s="23">
        <f t="shared" si="63"/>
        <v>1.1220314067491799E-2</v>
      </c>
      <c r="H696" s="23"/>
      <c r="I696" s="23"/>
      <c r="K696" s="49">
        <v>41205</v>
      </c>
      <c r="L696" s="50">
        <v>20373516</v>
      </c>
      <c r="M696" s="50">
        <f t="shared" si="64"/>
        <v>-55104</v>
      </c>
      <c r="N696" s="50">
        <f t="shared" si="65"/>
        <v>27463410</v>
      </c>
      <c r="O696" s="50"/>
      <c r="P696" s="50"/>
      <c r="Q696" s="50"/>
      <c r="R696" s="50"/>
      <c r="S696" s="50"/>
      <c r="T696" s="50"/>
      <c r="U696" s="50"/>
      <c r="V696" s="50"/>
      <c r="W696" s="50"/>
      <c r="X696" s="51"/>
    </row>
    <row r="697" spans="1:24">
      <c r="A697" s="45">
        <v>41339</v>
      </c>
      <c r="B697" s="46">
        <v>181000</v>
      </c>
      <c r="C697" s="46">
        <v>36300</v>
      </c>
      <c r="D697" s="32">
        <f t="shared" si="60"/>
        <v>10741.839762611276</v>
      </c>
      <c r="E697" s="32">
        <f t="shared" si="61"/>
        <v>7408.1632653061224</v>
      </c>
      <c r="F697" s="23">
        <f t="shared" si="62"/>
        <v>1.1111225425072035E-2</v>
      </c>
      <c r="G697" s="23">
        <f t="shared" si="63"/>
        <v>1.2474174225175716E-2</v>
      </c>
      <c r="H697" s="23"/>
      <c r="I697" s="23"/>
      <c r="K697" s="49">
        <v>41206</v>
      </c>
      <c r="L697" s="50">
        <v>20053769</v>
      </c>
      <c r="M697" s="50">
        <f t="shared" si="64"/>
        <v>-319747</v>
      </c>
      <c r="N697" s="50">
        <f t="shared" si="65"/>
        <v>27143663</v>
      </c>
      <c r="O697" s="50"/>
      <c r="P697" s="50"/>
      <c r="Q697" s="50"/>
      <c r="R697" s="50"/>
      <c r="S697" s="50"/>
      <c r="T697" s="50"/>
      <c r="U697" s="50"/>
      <c r="V697" s="50"/>
      <c r="W697" s="50"/>
      <c r="X697" s="51"/>
    </row>
    <row r="698" spans="1:24">
      <c r="A698" s="45">
        <v>41340</v>
      </c>
      <c r="B698" s="46">
        <v>184500</v>
      </c>
      <c r="C698" s="46">
        <v>36550</v>
      </c>
      <c r="D698" s="32">
        <f t="shared" si="60"/>
        <v>10949.554896142432</v>
      </c>
      <c r="E698" s="32">
        <f t="shared" si="61"/>
        <v>7459.183673469387</v>
      </c>
      <c r="F698" s="23">
        <f t="shared" si="62"/>
        <v>1.9152432214754711E-2</v>
      </c>
      <c r="G698" s="23">
        <f t="shared" si="63"/>
        <v>6.863444924983142E-3</v>
      </c>
      <c r="H698" s="23"/>
      <c r="I698" s="23"/>
      <c r="K698" s="49">
        <v>41207</v>
      </c>
      <c r="L698" s="50">
        <v>20051883</v>
      </c>
      <c r="M698" s="50">
        <f t="shared" si="64"/>
        <v>-1886</v>
      </c>
      <c r="N698" s="50">
        <f t="shared" si="65"/>
        <v>27141777</v>
      </c>
      <c r="O698" s="50"/>
      <c r="P698" s="50"/>
      <c r="Q698" s="50"/>
      <c r="R698" s="50"/>
      <c r="S698" s="50"/>
      <c r="T698" s="50"/>
      <c r="U698" s="50"/>
      <c r="V698" s="50"/>
      <c r="W698" s="50"/>
      <c r="X698" s="51"/>
    </row>
    <row r="699" spans="1:24">
      <c r="A699" s="47">
        <v>41341</v>
      </c>
      <c r="B699" s="48">
        <v>183500</v>
      </c>
      <c r="C699" s="48">
        <v>37000</v>
      </c>
      <c r="D699" s="32">
        <f t="shared" si="60"/>
        <v>10890.207715133531</v>
      </c>
      <c r="E699" s="32">
        <f t="shared" si="61"/>
        <v>7551.0204081632646</v>
      </c>
      <c r="F699" s="23">
        <f t="shared" si="62"/>
        <v>-5.4347959859555317E-3</v>
      </c>
      <c r="G699" s="23">
        <f t="shared" si="63"/>
        <v>1.2236726448437096E-2</v>
      </c>
      <c r="H699" s="23"/>
      <c r="I699" s="23"/>
      <c r="K699" s="52">
        <v>41208</v>
      </c>
      <c r="L699" s="50">
        <v>19884954</v>
      </c>
      <c r="M699" s="50">
        <f t="shared" si="64"/>
        <v>-166929</v>
      </c>
      <c r="N699" s="50">
        <f t="shared" si="65"/>
        <v>26974848</v>
      </c>
      <c r="O699" s="53"/>
      <c r="P699" s="53"/>
      <c r="Q699" s="53"/>
      <c r="R699" s="53"/>
      <c r="S699" s="53"/>
      <c r="T699" s="53"/>
      <c r="U699" s="53"/>
      <c r="V699" s="53"/>
      <c r="W699" s="53"/>
      <c r="X699" s="51"/>
    </row>
    <row r="700" spans="1:24">
      <c r="A700" s="45">
        <v>41344</v>
      </c>
      <c r="B700" s="46">
        <v>185000</v>
      </c>
      <c r="C700" s="46">
        <v>37150</v>
      </c>
      <c r="D700" s="32">
        <f t="shared" si="60"/>
        <v>10979.228486646884</v>
      </c>
      <c r="E700" s="32">
        <f t="shared" si="61"/>
        <v>7581.6326530612241</v>
      </c>
      <c r="F700" s="23">
        <f t="shared" si="62"/>
        <v>8.1411575836991545E-3</v>
      </c>
      <c r="G700" s="23">
        <f t="shared" si="63"/>
        <v>4.0458585195430885E-3</v>
      </c>
      <c r="H700" s="23"/>
      <c r="I700" s="23"/>
      <c r="K700" s="49">
        <v>41211</v>
      </c>
      <c r="L700" s="50">
        <v>19760105</v>
      </c>
      <c r="M700" s="50">
        <f t="shared" si="64"/>
        <v>-124849</v>
      </c>
      <c r="N700" s="50">
        <f t="shared" si="65"/>
        <v>26849999</v>
      </c>
      <c r="O700" s="50"/>
      <c r="P700" s="50"/>
      <c r="Q700" s="50"/>
      <c r="R700" s="50"/>
      <c r="S700" s="50"/>
      <c r="T700" s="50"/>
      <c r="U700" s="50"/>
      <c r="V700" s="50"/>
      <c r="W700" s="50"/>
      <c r="X700" s="51"/>
    </row>
    <row r="701" spans="1:24">
      <c r="A701" s="45">
        <v>41345</v>
      </c>
      <c r="B701" s="46">
        <v>183500</v>
      </c>
      <c r="C701" s="46">
        <v>36750</v>
      </c>
      <c r="D701" s="32">
        <f t="shared" si="60"/>
        <v>10890.207715133531</v>
      </c>
      <c r="E701" s="32">
        <f t="shared" si="61"/>
        <v>7500</v>
      </c>
      <c r="F701" s="23">
        <f t="shared" si="62"/>
        <v>-8.1411575836991545E-3</v>
      </c>
      <c r="G701" s="23">
        <f t="shared" si="63"/>
        <v>-1.0825545504921763E-2</v>
      </c>
      <c r="H701" s="23"/>
      <c r="I701" s="23"/>
      <c r="K701" s="49">
        <v>41212</v>
      </c>
      <c r="L701" s="50">
        <v>19862021</v>
      </c>
      <c r="M701" s="50">
        <f t="shared" si="64"/>
        <v>101916</v>
      </c>
      <c r="N701" s="50">
        <f t="shared" si="65"/>
        <v>26951915</v>
      </c>
      <c r="O701" s="50"/>
      <c r="P701" s="50"/>
      <c r="Q701" s="50"/>
      <c r="R701" s="50"/>
      <c r="S701" s="50"/>
      <c r="T701" s="50"/>
      <c r="U701" s="50"/>
      <c r="V701" s="50"/>
      <c r="W701" s="50"/>
      <c r="X701" s="51"/>
    </row>
    <row r="702" spans="1:24">
      <c r="A702" s="45">
        <v>41346</v>
      </c>
      <c r="B702" s="46">
        <v>183000</v>
      </c>
      <c r="C702" s="46">
        <v>36900</v>
      </c>
      <c r="D702" s="32">
        <f t="shared" si="60"/>
        <v>10860.534124629079</v>
      </c>
      <c r="E702" s="32">
        <f t="shared" si="61"/>
        <v>7530.6122448979595</v>
      </c>
      <c r="F702" s="23">
        <f t="shared" si="62"/>
        <v>-2.7285146532047833E-3</v>
      </c>
      <c r="G702" s="23">
        <f t="shared" si="63"/>
        <v>4.0733253876350517E-3</v>
      </c>
      <c r="H702" s="23"/>
      <c r="I702" s="23"/>
      <c r="K702" s="49">
        <v>41213</v>
      </c>
      <c r="L702" s="50">
        <v>19815941</v>
      </c>
      <c r="M702" s="50">
        <f t="shared" si="64"/>
        <v>-46080</v>
      </c>
      <c r="N702" s="50">
        <f t="shared" si="65"/>
        <v>26905835</v>
      </c>
      <c r="O702" s="50"/>
      <c r="P702" s="50"/>
      <c r="Q702" s="50"/>
      <c r="R702" s="50"/>
      <c r="S702" s="50"/>
      <c r="T702" s="50"/>
      <c r="U702" s="50"/>
      <c r="V702" s="50"/>
      <c r="W702" s="50"/>
      <c r="X702" s="51"/>
    </row>
    <row r="703" spans="1:24">
      <c r="A703" s="45">
        <v>41347</v>
      </c>
      <c r="B703" s="46">
        <v>185000</v>
      </c>
      <c r="C703" s="46">
        <v>37050</v>
      </c>
      <c r="D703" s="32">
        <f t="shared" si="60"/>
        <v>10979.228486646884</v>
      </c>
      <c r="E703" s="32">
        <f t="shared" si="61"/>
        <v>7561.2244897959181</v>
      </c>
      <c r="F703" s="23">
        <f t="shared" si="62"/>
        <v>1.0869672236903938E-2</v>
      </c>
      <c r="G703" s="23">
        <f t="shared" si="63"/>
        <v>4.0568006956149816E-3</v>
      </c>
      <c r="H703" s="23"/>
      <c r="I703" s="23"/>
      <c r="K703" s="49">
        <v>41214</v>
      </c>
      <c r="L703" s="50">
        <v>20023218</v>
      </c>
      <c r="M703" s="50">
        <f t="shared" si="64"/>
        <v>207277</v>
      </c>
      <c r="N703" s="50">
        <f t="shared" si="65"/>
        <v>27113112</v>
      </c>
      <c r="O703" s="50"/>
      <c r="P703" s="50"/>
      <c r="Q703" s="50"/>
      <c r="R703" s="50"/>
      <c r="S703" s="50"/>
      <c r="T703" s="50"/>
      <c r="U703" s="50"/>
      <c r="V703" s="50"/>
      <c r="W703" s="50"/>
      <c r="X703" s="51"/>
    </row>
    <row r="704" spans="1:24">
      <c r="A704" s="47">
        <v>41348</v>
      </c>
      <c r="B704" s="48">
        <v>183500</v>
      </c>
      <c r="C704" s="48">
        <v>36700</v>
      </c>
      <c r="D704" s="32">
        <f t="shared" si="60"/>
        <v>10890.207715133531</v>
      </c>
      <c r="E704" s="32">
        <f t="shared" si="61"/>
        <v>7489.7959183673465</v>
      </c>
      <c r="F704" s="23">
        <f t="shared" si="62"/>
        <v>-8.1411575836991545E-3</v>
      </c>
      <c r="G704" s="23">
        <f t="shared" si="63"/>
        <v>-9.4915966815705133E-3</v>
      </c>
      <c r="H704" s="23"/>
      <c r="I704" s="23"/>
      <c r="K704" s="52">
        <v>41215</v>
      </c>
      <c r="L704" s="50">
        <v>20161311</v>
      </c>
      <c r="M704" s="50">
        <f t="shared" si="64"/>
        <v>138093</v>
      </c>
      <c r="N704" s="50">
        <f t="shared" si="65"/>
        <v>27251205</v>
      </c>
      <c r="O704" s="53"/>
      <c r="P704" s="53"/>
      <c r="Q704" s="53"/>
      <c r="R704" s="53"/>
      <c r="S704" s="53"/>
      <c r="T704" s="53"/>
      <c r="U704" s="53"/>
      <c r="V704" s="53"/>
      <c r="W704" s="53"/>
      <c r="X704" s="51"/>
    </row>
    <row r="705" spans="1:24">
      <c r="A705" s="45">
        <v>41351</v>
      </c>
      <c r="B705" s="46">
        <v>183500</v>
      </c>
      <c r="C705" s="46">
        <v>36800</v>
      </c>
      <c r="D705" s="32">
        <f t="shared" si="60"/>
        <v>10890.207715133531</v>
      </c>
      <c r="E705" s="32">
        <f t="shared" si="61"/>
        <v>7510.2040816326535</v>
      </c>
      <c r="F705" s="23">
        <f t="shared" si="62"/>
        <v>0</v>
      </c>
      <c r="G705" s="23">
        <f t="shared" si="63"/>
        <v>2.7210901143597255E-3</v>
      </c>
      <c r="H705" s="23"/>
      <c r="I705" s="23"/>
      <c r="K705" s="49">
        <v>41218</v>
      </c>
      <c r="L705" s="50">
        <v>20108042</v>
      </c>
      <c r="M705" s="50">
        <f t="shared" si="64"/>
        <v>-53269</v>
      </c>
      <c r="N705" s="50">
        <f t="shared" si="65"/>
        <v>27197936</v>
      </c>
      <c r="O705" s="50"/>
      <c r="P705" s="50"/>
      <c r="Q705" s="50"/>
      <c r="R705" s="50"/>
      <c r="S705" s="50"/>
      <c r="T705" s="50"/>
      <c r="U705" s="50"/>
      <c r="V705" s="50"/>
      <c r="W705" s="50"/>
      <c r="X705" s="51"/>
    </row>
    <row r="706" spans="1:24">
      <c r="A706" s="45">
        <v>41352</v>
      </c>
      <c r="B706" s="46">
        <v>185500</v>
      </c>
      <c r="C706" s="46">
        <v>36950</v>
      </c>
      <c r="D706" s="32">
        <f t="shared" si="60"/>
        <v>11008.902077151335</v>
      </c>
      <c r="E706" s="32">
        <f t="shared" si="61"/>
        <v>7540.816326530613</v>
      </c>
      <c r="F706" s="23">
        <f t="shared" si="62"/>
        <v>1.0840214552864325E-2</v>
      </c>
      <c r="G706" s="23">
        <f t="shared" si="63"/>
        <v>4.0678022193265662E-3</v>
      </c>
      <c r="H706" s="23"/>
      <c r="I706" s="23"/>
      <c r="K706" s="49">
        <v>41219</v>
      </c>
      <c r="L706" s="50">
        <v>20111255</v>
      </c>
      <c r="M706" s="50">
        <f t="shared" si="64"/>
        <v>3213</v>
      </c>
      <c r="N706" s="50">
        <f t="shared" si="65"/>
        <v>27201149</v>
      </c>
      <c r="O706" s="50"/>
      <c r="P706" s="50"/>
      <c r="Q706" s="50"/>
      <c r="R706" s="50"/>
      <c r="S706" s="50"/>
      <c r="T706" s="50"/>
      <c r="U706" s="50"/>
      <c r="V706" s="50"/>
      <c r="W706" s="50"/>
      <c r="X706" s="51"/>
    </row>
    <row r="707" spans="1:24">
      <c r="A707" s="45">
        <v>41353</v>
      </c>
      <c r="B707" s="46">
        <v>184000</v>
      </c>
      <c r="C707" s="46">
        <v>36700</v>
      </c>
      <c r="D707" s="32">
        <f t="shared" si="60"/>
        <v>10919.881305637982</v>
      </c>
      <c r="E707" s="32">
        <f t="shared" si="61"/>
        <v>7489.7959183673465</v>
      </c>
      <c r="F707" s="23">
        <f t="shared" si="62"/>
        <v>-8.1191244385045991E-3</v>
      </c>
      <c r="G707" s="23">
        <f t="shared" si="63"/>
        <v>-6.7888923336862916E-3</v>
      </c>
      <c r="H707" s="23"/>
      <c r="I707" s="23"/>
      <c r="K707" s="49">
        <v>41220</v>
      </c>
      <c r="L707" s="50">
        <v>20241049</v>
      </c>
      <c r="M707" s="50">
        <f t="shared" si="64"/>
        <v>129794</v>
      </c>
      <c r="N707" s="50">
        <f t="shared" si="65"/>
        <v>27330943</v>
      </c>
      <c r="O707" s="50"/>
      <c r="P707" s="50"/>
      <c r="Q707" s="50"/>
      <c r="R707" s="50"/>
      <c r="S707" s="50"/>
      <c r="T707" s="50"/>
      <c r="U707" s="50"/>
      <c r="V707" s="50"/>
      <c r="W707" s="50"/>
      <c r="X707" s="51"/>
    </row>
    <row r="708" spans="1:24">
      <c r="A708" s="45">
        <v>41354</v>
      </c>
      <c r="B708" s="46">
        <v>180000</v>
      </c>
      <c r="C708" s="46">
        <v>35750</v>
      </c>
      <c r="D708" s="32">
        <f t="shared" si="60"/>
        <v>10682.492581602373</v>
      </c>
      <c r="E708" s="32">
        <f t="shared" si="61"/>
        <v>7295.9183673469388</v>
      </c>
      <c r="F708" s="23">
        <f t="shared" si="62"/>
        <v>-2.1978906718775448E-2</v>
      </c>
      <c r="G708" s="23">
        <f t="shared" si="63"/>
        <v>-2.622648592050858E-2</v>
      </c>
      <c r="H708" s="23"/>
      <c r="I708" s="23"/>
      <c r="K708" s="49">
        <v>41221</v>
      </c>
      <c r="L708" s="50">
        <v>20121709</v>
      </c>
      <c r="M708" s="50">
        <f t="shared" si="64"/>
        <v>-119340</v>
      </c>
      <c r="N708" s="50">
        <f t="shared" si="65"/>
        <v>27211603</v>
      </c>
      <c r="O708" s="50"/>
      <c r="P708" s="50"/>
      <c r="Q708" s="50"/>
      <c r="R708" s="50"/>
      <c r="S708" s="50"/>
      <c r="T708" s="50"/>
      <c r="U708" s="50"/>
      <c r="V708" s="50"/>
      <c r="W708" s="50"/>
      <c r="X708" s="51"/>
    </row>
    <row r="709" spans="1:24">
      <c r="A709" s="47">
        <v>41355</v>
      </c>
      <c r="B709" s="48">
        <v>176500</v>
      </c>
      <c r="C709" s="48">
        <v>34850</v>
      </c>
      <c r="D709" s="32">
        <f t="shared" si="60"/>
        <v>10474.777448071218</v>
      </c>
      <c r="E709" s="32">
        <f t="shared" si="61"/>
        <v>7112.2448979591836</v>
      </c>
      <c r="F709" s="23">
        <f t="shared" si="62"/>
        <v>-1.9635974516857502E-2</v>
      </c>
      <c r="G709" s="23">
        <f t="shared" si="63"/>
        <v>-2.5497131933484241E-2</v>
      </c>
      <c r="H709" s="23"/>
      <c r="I709" s="23"/>
      <c r="K709" s="52">
        <v>41222</v>
      </c>
      <c r="L709" s="50">
        <v>19857180</v>
      </c>
      <c r="M709" s="50">
        <f t="shared" si="64"/>
        <v>-264529</v>
      </c>
      <c r="N709" s="50">
        <f t="shared" si="65"/>
        <v>26947074</v>
      </c>
      <c r="O709" s="53"/>
      <c r="P709" s="53"/>
      <c r="Q709" s="53"/>
      <c r="R709" s="53"/>
      <c r="S709" s="53"/>
      <c r="T709" s="53"/>
      <c r="U709" s="53"/>
      <c r="V709" s="53"/>
      <c r="W709" s="53"/>
      <c r="X709" s="51"/>
    </row>
    <row r="710" spans="1:24">
      <c r="A710" s="45">
        <v>41358</v>
      </c>
      <c r="B710" s="46">
        <v>180500</v>
      </c>
      <c r="C710" s="46">
        <v>35400</v>
      </c>
      <c r="D710" s="32">
        <f t="shared" si="60"/>
        <v>10712.166172106825</v>
      </c>
      <c r="E710" s="32">
        <f t="shared" si="61"/>
        <v>7224.4897959183672</v>
      </c>
      <c r="F710" s="23">
        <f t="shared" si="62"/>
        <v>2.2409901399583987E-2</v>
      </c>
      <c r="G710" s="23">
        <f t="shared" si="63"/>
        <v>1.5658682933196388E-2</v>
      </c>
      <c r="H710" s="23"/>
      <c r="I710" s="23"/>
      <c r="K710" s="49">
        <v>41225</v>
      </c>
      <c r="L710" s="50">
        <v>19700583</v>
      </c>
      <c r="M710" s="50">
        <f t="shared" si="64"/>
        <v>-156597</v>
      </c>
      <c r="N710" s="50">
        <f t="shared" si="65"/>
        <v>26790477</v>
      </c>
      <c r="O710" s="50"/>
      <c r="P710" s="50"/>
      <c r="Q710" s="50"/>
      <c r="R710" s="50"/>
      <c r="S710" s="50"/>
      <c r="T710" s="50"/>
      <c r="U710" s="50"/>
      <c r="V710" s="50"/>
      <c r="W710" s="50"/>
      <c r="X710" s="51"/>
    </row>
    <row r="711" spans="1:24">
      <c r="A711" s="45">
        <v>41359</v>
      </c>
      <c r="B711" s="46">
        <v>180000</v>
      </c>
      <c r="C711" s="46">
        <v>35400</v>
      </c>
      <c r="D711" s="32">
        <f t="shared" si="60"/>
        <v>10682.492581602373</v>
      </c>
      <c r="E711" s="32">
        <f t="shared" si="61"/>
        <v>7224.4897959183672</v>
      </c>
      <c r="F711" s="23">
        <f t="shared" si="62"/>
        <v>-2.7739268827264851E-3</v>
      </c>
      <c r="G711" s="23">
        <f t="shared" si="63"/>
        <v>0</v>
      </c>
      <c r="H711" s="23"/>
      <c r="I711" s="23"/>
      <c r="K711" s="49">
        <v>41226</v>
      </c>
      <c r="L711" s="50">
        <v>19698584</v>
      </c>
      <c r="M711" s="50">
        <f t="shared" si="64"/>
        <v>-1999</v>
      </c>
      <c r="N711" s="50">
        <f t="shared" si="65"/>
        <v>26788478</v>
      </c>
      <c r="O711" s="50"/>
      <c r="P711" s="50"/>
      <c r="Q711" s="50"/>
      <c r="R711" s="50"/>
      <c r="S711" s="50"/>
      <c r="T711" s="50"/>
      <c r="U711" s="50"/>
      <c r="V711" s="50"/>
      <c r="W711" s="50"/>
      <c r="X711" s="51"/>
    </row>
    <row r="712" spans="1:24">
      <c r="A712" s="45">
        <v>41360</v>
      </c>
      <c r="B712" s="46">
        <v>180500</v>
      </c>
      <c r="C712" s="46">
        <v>35200</v>
      </c>
      <c r="D712" s="32">
        <f t="shared" si="60"/>
        <v>10712.166172106825</v>
      </c>
      <c r="E712" s="32">
        <f t="shared" si="61"/>
        <v>7183.6734693877543</v>
      </c>
      <c r="F712" s="23">
        <f t="shared" si="62"/>
        <v>2.7739268827264851E-3</v>
      </c>
      <c r="G712" s="23">
        <f t="shared" si="63"/>
        <v>-5.6657375356774509E-3</v>
      </c>
      <c r="H712" s="23"/>
      <c r="I712" s="23"/>
      <c r="K712" s="49">
        <v>41227</v>
      </c>
      <c r="L712" s="50">
        <v>19629387</v>
      </c>
      <c r="M712" s="50">
        <f t="shared" si="64"/>
        <v>-69197</v>
      </c>
      <c r="N712" s="50">
        <f t="shared" si="65"/>
        <v>26719281</v>
      </c>
      <c r="O712" s="50"/>
      <c r="P712" s="50"/>
      <c r="Q712" s="50"/>
      <c r="R712" s="50"/>
      <c r="S712" s="50"/>
      <c r="T712" s="50"/>
      <c r="U712" s="50"/>
      <c r="V712" s="50"/>
      <c r="W712" s="50"/>
      <c r="X712" s="51"/>
    </row>
    <row r="713" spans="1:24">
      <c r="A713" s="45">
        <v>41361</v>
      </c>
      <c r="B713" s="46">
        <v>180500</v>
      </c>
      <c r="C713" s="46">
        <v>35100</v>
      </c>
      <c r="D713" s="32">
        <f t="shared" si="60"/>
        <v>10712.166172106825</v>
      </c>
      <c r="E713" s="32">
        <f t="shared" si="61"/>
        <v>7163.2653061224491</v>
      </c>
      <c r="F713" s="23">
        <f t="shared" si="62"/>
        <v>0</v>
      </c>
      <c r="G713" s="23">
        <f t="shared" si="63"/>
        <v>-2.8449521322304605E-3</v>
      </c>
      <c r="H713" s="23"/>
      <c r="I713" s="23"/>
      <c r="K713" s="49">
        <v>41228</v>
      </c>
      <c r="L713" s="50">
        <v>19371515</v>
      </c>
      <c r="M713" s="50">
        <f t="shared" si="64"/>
        <v>-257872</v>
      </c>
      <c r="N713" s="50">
        <f t="shared" si="65"/>
        <v>26461409</v>
      </c>
      <c r="O713" s="50"/>
      <c r="P713" s="50"/>
      <c r="Q713" s="50"/>
      <c r="R713" s="50"/>
      <c r="S713" s="50"/>
      <c r="T713" s="50"/>
      <c r="U713" s="50"/>
      <c r="V713" s="50"/>
      <c r="W713" s="50"/>
      <c r="X713" s="51"/>
    </row>
    <row r="714" spans="1:24">
      <c r="A714" s="47">
        <v>41362</v>
      </c>
      <c r="B714" s="48">
        <v>180500</v>
      </c>
      <c r="C714" s="48">
        <v>35300</v>
      </c>
      <c r="D714" s="32">
        <f t="shared" si="60"/>
        <v>10712.166172106825</v>
      </c>
      <c r="E714" s="32">
        <f t="shared" si="61"/>
        <v>7204.0816326530612</v>
      </c>
      <c r="F714" s="23">
        <f t="shared" si="62"/>
        <v>0</v>
      </c>
      <c r="G714" s="23">
        <f t="shared" si="63"/>
        <v>5.6818334674293425E-3</v>
      </c>
      <c r="H714" s="23"/>
      <c r="I714" s="23"/>
      <c r="K714" s="52">
        <v>41229</v>
      </c>
      <c r="L714" s="50">
        <v>19236908</v>
      </c>
      <c r="M714" s="50">
        <f t="shared" si="64"/>
        <v>-134607</v>
      </c>
      <c r="N714" s="50">
        <f t="shared" si="65"/>
        <v>26326802</v>
      </c>
      <c r="O714" s="53"/>
      <c r="P714" s="53"/>
      <c r="Q714" s="53"/>
      <c r="R714" s="53"/>
      <c r="S714" s="53"/>
      <c r="T714" s="53"/>
      <c r="U714" s="53"/>
      <c r="V714" s="53"/>
      <c r="W714" s="53"/>
      <c r="X714" s="51"/>
    </row>
    <row r="715" spans="1:24">
      <c r="A715" s="45">
        <v>41365</v>
      </c>
      <c r="B715" s="46">
        <v>181000</v>
      </c>
      <c r="C715" s="46">
        <v>35150</v>
      </c>
      <c r="D715" s="32">
        <f t="shared" si="60"/>
        <v>10741.839762611276</v>
      </c>
      <c r="E715" s="32">
        <f t="shared" si="61"/>
        <v>7173.4693877551026</v>
      </c>
      <c r="F715" s="23">
        <f t="shared" si="62"/>
        <v>2.7662534928900584E-3</v>
      </c>
      <c r="G715" s="23">
        <f t="shared" si="63"/>
        <v>-4.2583456825759924E-3</v>
      </c>
      <c r="H715" s="23"/>
      <c r="I715" s="23"/>
      <c r="K715" s="49">
        <v>41232</v>
      </c>
      <c r="L715" s="50">
        <v>19103858</v>
      </c>
      <c r="M715" s="50">
        <f t="shared" si="64"/>
        <v>-133050</v>
      </c>
      <c r="N715" s="50">
        <f t="shared" si="65"/>
        <v>26193752</v>
      </c>
      <c r="O715" s="50"/>
      <c r="P715" s="50"/>
      <c r="Q715" s="50"/>
      <c r="R715" s="50"/>
      <c r="S715" s="50"/>
      <c r="T715" s="50"/>
      <c r="U715" s="50"/>
      <c r="V715" s="50"/>
      <c r="W715" s="50"/>
      <c r="X715" s="51"/>
    </row>
    <row r="716" spans="1:24">
      <c r="A716" s="45">
        <v>41366</v>
      </c>
      <c r="B716" s="46">
        <v>183500</v>
      </c>
      <c r="C716" s="46">
        <v>35350</v>
      </c>
      <c r="D716" s="32">
        <f t="shared" si="60"/>
        <v>10890.207715133531</v>
      </c>
      <c r="E716" s="32">
        <f t="shared" si="61"/>
        <v>7214.2857142857138</v>
      </c>
      <c r="F716" s="23">
        <f t="shared" si="62"/>
        <v>1.3717636228799179E-2</v>
      </c>
      <c r="G716" s="23">
        <f t="shared" si="63"/>
        <v>5.6737740859080787E-3</v>
      </c>
      <c r="H716" s="23"/>
      <c r="I716" s="23"/>
      <c r="K716" s="49">
        <v>41233</v>
      </c>
      <c r="L716" s="50">
        <v>19156704</v>
      </c>
      <c r="M716" s="50">
        <f t="shared" si="64"/>
        <v>52846</v>
      </c>
      <c r="N716" s="50">
        <f t="shared" si="65"/>
        <v>26246598</v>
      </c>
      <c r="O716" s="50"/>
      <c r="P716" s="50"/>
      <c r="Q716" s="50"/>
      <c r="R716" s="50"/>
      <c r="S716" s="50"/>
      <c r="T716" s="50"/>
      <c r="U716" s="50"/>
      <c r="V716" s="50"/>
      <c r="W716" s="50"/>
      <c r="X716" s="51"/>
    </row>
    <row r="717" spans="1:24">
      <c r="A717" s="45">
        <v>41367</v>
      </c>
      <c r="B717" s="46">
        <v>188000</v>
      </c>
      <c r="C717" s="46">
        <v>35850</v>
      </c>
      <c r="D717" s="32">
        <f t="shared" si="60"/>
        <v>11157.270029673591</v>
      </c>
      <c r="E717" s="32">
        <f t="shared" si="61"/>
        <v>7316.3265306122448</v>
      </c>
      <c r="F717" s="23">
        <f t="shared" si="62"/>
        <v>2.4227295335323973E-2</v>
      </c>
      <c r="G717" s="23">
        <f t="shared" si="63"/>
        <v>1.4045174703046115E-2</v>
      </c>
      <c r="H717" s="23"/>
      <c r="I717" s="23"/>
      <c r="K717" s="49">
        <v>41234</v>
      </c>
      <c r="L717" s="50">
        <v>19317258</v>
      </c>
      <c r="M717" s="50">
        <f t="shared" si="64"/>
        <v>160554</v>
      </c>
      <c r="N717" s="50">
        <f t="shared" si="65"/>
        <v>26407152</v>
      </c>
      <c r="O717" s="50"/>
      <c r="P717" s="50"/>
      <c r="Q717" s="50"/>
      <c r="R717" s="50"/>
      <c r="S717" s="50"/>
      <c r="T717" s="50"/>
      <c r="U717" s="50"/>
      <c r="V717" s="50"/>
      <c r="W717" s="50"/>
      <c r="X717" s="51"/>
    </row>
    <row r="718" spans="1:24">
      <c r="A718" s="45">
        <v>41368</v>
      </c>
      <c r="B718" s="46">
        <v>186000</v>
      </c>
      <c r="C718" s="46">
        <v>35500</v>
      </c>
      <c r="D718" s="32">
        <f t="shared" si="60"/>
        <v>11038.575667655785</v>
      </c>
      <c r="E718" s="32">
        <f t="shared" si="61"/>
        <v>7244.8979591836742</v>
      </c>
      <c r="F718" s="23">
        <f t="shared" si="62"/>
        <v>-1.0695289116748441E-2</v>
      </c>
      <c r="G718" s="23">
        <f t="shared" si="63"/>
        <v>-9.8108705642587779E-3</v>
      </c>
      <c r="H718" s="23"/>
      <c r="I718" s="23"/>
      <c r="K718" s="49">
        <v>41235</v>
      </c>
      <c r="L718" s="50">
        <v>19278144</v>
      </c>
      <c r="M718" s="50">
        <f t="shared" si="64"/>
        <v>-39114</v>
      </c>
      <c r="N718" s="50">
        <f t="shared" si="65"/>
        <v>26368038</v>
      </c>
      <c r="O718" s="50"/>
      <c r="P718" s="50"/>
      <c r="Q718" s="50"/>
      <c r="R718" s="50"/>
      <c r="S718" s="50"/>
      <c r="T718" s="50"/>
      <c r="U718" s="50"/>
      <c r="V718" s="50"/>
      <c r="W718" s="50"/>
      <c r="X718" s="51"/>
    </row>
    <row r="719" spans="1:24">
      <c r="A719" s="47">
        <v>41369</v>
      </c>
      <c r="B719" s="48">
        <v>186500</v>
      </c>
      <c r="C719" s="48">
        <v>35350</v>
      </c>
      <c r="D719" s="32">
        <f t="shared" si="60"/>
        <v>11068.249258160236</v>
      </c>
      <c r="E719" s="32">
        <f t="shared" si="61"/>
        <v>7214.2857142857138</v>
      </c>
      <c r="F719" s="23">
        <f t="shared" si="62"/>
        <v>2.6845653706697448E-3</v>
      </c>
      <c r="G719" s="23">
        <f t="shared" si="63"/>
        <v>-4.234304138787337E-3</v>
      </c>
      <c r="H719" s="23"/>
      <c r="I719" s="23"/>
      <c r="K719" s="52">
        <v>41236</v>
      </c>
      <c r="L719" s="50">
        <v>19440307</v>
      </c>
      <c r="M719" s="50">
        <f t="shared" si="64"/>
        <v>162163</v>
      </c>
      <c r="N719" s="50">
        <f t="shared" si="65"/>
        <v>26530201</v>
      </c>
      <c r="O719" s="53"/>
      <c r="P719" s="53"/>
      <c r="Q719" s="53"/>
      <c r="R719" s="53"/>
      <c r="S719" s="53"/>
      <c r="T719" s="53"/>
      <c r="U719" s="53"/>
      <c r="V719" s="53"/>
      <c r="W719" s="53"/>
      <c r="X719" s="51"/>
    </row>
    <row r="720" spans="1:24">
      <c r="A720" s="45">
        <v>41372</v>
      </c>
      <c r="B720" s="46">
        <v>186000</v>
      </c>
      <c r="C720" s="46">
        <v>35500</v>
      </c>
      <c r="D720" s="32">
        <f t="shared" ref="D720:D763" si="66">B720/$B$15*10000</f>
        <v>11038.575667655785</v>
      </c>
      <c r="E720" s="32">
        <f t="shared" ref="E720:E763" si="67">C720/$C$15*10000</f>
        <v>7244.8979591836742</v>
      </c>
      <c r="F720" s="23">
        <f t="shared" si="62"/>
        <v>-2.6845653706697448E-3</v>
      </c>
      <c r="G720" s="23">
        <f t="shared" si="63"/>
        <v>4.234304138787337E-3</v>
      </c>
      <c r="H720" s="23"/>
      <c r="I720" s="23"/>
      <c r="K720" s="49">
        <v>41239</v>
      </c>
      <c r="L720" s="50">
        <v>19467038</v>
      </c>
      <c r="M720" s="50">
        <f t="shared" si="64"/>
        <v>26731</v>
      </c>
      <c r="N720" s="50">
        <f t="shared" si="65"/>
        <v>26556932</v>
      </c>
      <c r="O720" s="50"/>
      <c r="P720" s="50"/>
      <c r="Q720" s="50"/>
      <c r="R720" s="50"/>
      <c r="S720" s="50"/>
      <c r="T720" s="50"/>
      <c r="U720" s="50"/>
      <c r="V720" s="50"/>
      <c r="W720" s="50"/>
      <c r="X720" s="51"/>
    </row>
    <row r="721" spans="1:24">
      <c r="A721" s="45">
        <v>41373</v>
      </c>
      <c r="B721" s="46">
        <v>181500</v>
      </c>
      <c r="C721" s="46">
        <v>34800</v>
      </c>
      <c r="D721" s="32">
        <f t="shared" si="66"/>
        <v>10771.513353115726</v>
      </c>
      <c r="E721" s="32">
        <f t="shared" si="67"/>
        <v>7102.0408163265301</v>
      </c>
      <c r="F721" s="23">
        <f t="shared" ref="F721:F763" si="68">LN(D721)-LN(D720)</f>
        <v>-2.4491020008294839E-2</v>
      </c>
      <c r="G721" s="23">
        <f t="shared" ref="G721:G763" si="69">LN(E721)-LN(E720)</f>
        <v>-1.9915309700941464E-2</v>
      </c>
      <c r="H721" s="23"/>
      <c r="I721" s="23"/>
      <c r="K721" s="49">
        <v>41240</v>
      </c>
      <c r="L721" s="50">
        <v>19399515</v>
      </c>
      <c r="M721" s="50">
        <f t="shared" si="64"/>
        <v>-67523</v>
      </c>
      <c r="N721" s="50">
        <f t="shared" si="65"/>
        <v>26489409</v>
      </c>
      <c r="O721" s="50"/>
      <c r="P721" s="50"/>
      <c r="Q721" s="50"/>
      <c r="R721" s="50"/>
      <c r="S721" s="50"/>
      <c r="T721" s="50"/>
      <c r="U721" s="50"/>
      <c r="V721" s="50"/>
      <c r="W721" s="50"/>
      <c r="X721" s="51"/>
    </row>
    <row r="722" spans="1:24">
      <c r="A722" s="45">
        <v>41374</v>
      </c>
      <c r="B722" s="46">
        <v>179500</v>
      </c>
      <c r="C722" s="46">
        <v>34500</v>
      </c>
      <c r="D722" s="32">
        <f t="shared" si="66"/>
        <v>10652.818991097924</v>
      </c>
      <c r="E722" s="32">
        <f t="shared" si="67"/>
        <v>7040.8163265306121</v>
      </c>
      <c r="F722" s="23">
        <f t="shared" si="68"/>
        <v>-1.1080445776572745E-2</v>
      </c>
      <c r="G722" s="23">
        <f t="shared" si="69"/>
        <v>-8.6580627431143142E-3</v>
      </c>
      <c r="H722" s="23"/>
      <c r="I722" s="23"/>
      <c r="K722" s="49">
        <v>41241</v>
      </c>
      <c r="L722" s="50">
        <v>19136047</v>
      </c>
      <c r="M722" s="50">
        <f t="shared" si="64"/>
        <v>-263468</v>
      </c>
      <c r="N722" s="50">
        <f t="shared" si="65"/>
        <v>26225941</v>
      </c>
      <c r="O722" s="50"/>
      <c r="P722" s="50"/>
      <c r="Q722" s="50"/>
      <c r="R722" s="50"/>
      <c r="S722" s="50"/>
      <c r="T722" s="50"/>
      <c r="U722" s="50"/>
      <c r="V722" s="50"/>
      <c r="W722" s="50"/>
      <c r="X722" s="51"/>
    </row>
    <row r="723" spans="1:24">
      <c r="A723" s="45">
        <v>41375</v>
      </c>
      <c r="B723" s="46">
        <v>175000</v>
      </c>
      <c r="C723" s="46">
        <v>34800</v>
      </c>
      <c r="D723" s="32">
        <f t="shared" si="66"/>
        <v>10385.756676557865</v>
      </c>
      <c r="E723" s="32">
        <f t="shared" si="67"/>
        <v>7102.0408163265301</v>
      </c>
      <c r="F723" s="23">
        <f t="shared" si="68"/>
        <v>-2.5389234004819627E-2</v>
      </c>
      <c r="G723" s="23">
        <f t="shared" si="69"/>
        <v>8.6580627431143142E-3</v>
      </c>
      <c r="H723" s="23"/>
      <c r="I723" s="23"/>
      <c r="K723" s="49">
        <v>41242</v>
      </c>
      <c r="L723" s="50">
        <v>19179245</v>
      </c>
      <c r="M723" s="50">
        <f t="shared" si="64"/>
        <v>43198</v>
      </c>
      <c r="N723" s="50">
        <f t="shared" si="65"/>
        <v>26269139</v>
      </c>
      <c r="O723" s="50"/>
      <c r="P723" s="50"/>
      <c r="Q723" s="50"/>
      <c r="R723" s="50"/>
      <c r="S723" s="50"/>
      <c r="T723" s="50"/>
      <c r="U723" s="50"/>
      <c r="V723" s="50"/>
      <c r="W723" s="50"/>
      <c r="X723" s="51"/>
    </row>
    <row r="724" spans="1:24">
      <c r="A724" s="47">
        <v>41376</v>
      </c>
      <c r="B724" s="48">
        <v>172000</v>
      </c>
      <c r="C724" s="48">
        <v>34000</v>
      </c>
      <c r="D724" s="32">
        <f t="shared" si="66"/>
        <v>10207.715133531157</v>
      </c>
      <c r="E724" s="32">
        <f t="shared" si="67"/>
        <v>6938.7755102040819</v>
      </c>
      <c r="F724" s="23">
        <f t="shared" si="68"/>
        <v>-1.729149711005995E-2</v>
      </c>
      <c r="G724" s="23">
        <f t="shared" si="69"/>
        <v>-2.3256862164267034E-2</v>
      </c>
      <c r="H724" s="23"/>
      <c r="I724" s="23"/>
      <c r="K724" s="52">
        <v>41243</v>
      </c>
      <c r="L724" s="50">
        <v>19270747</v>
      </c>
      <c r="M724" s="50">
        <f t="shared" si="64"/>
        <v>91502</v>
      </c>
      <c r="N724" s="50">
        <f t="shared" si="65"/>
        <v>26360641</v>
      </c>
      <c r="O724" s="53"/>
      <c r="P724" s="53"/>
      <c r="Q724" s="53"/>
      <c r="R724" s="53"/>
      <c r="S724" s="53"/>
      <c r="T724" s="53"/>
      <c r="U724" s="53"/>
      <c r="V724" s="53"/>
      <c r="W724" s="53"/>
      <c r="X724" s="51"/>
    </row>
    <row r="725" spans="1:24">
      <c r="A725" s="45">
        <v>41379</v>
      </c>
      <c r="B725" s="46">
        <v>177500</v>
      </c>
      <c r="C725" s="46">
        <v>34450</v>
      </c>
      <c r="D725" s="32">
        <f t="shared" si="66"/>
        <v>10534.124629080119</v>
      </c>
      <c r="E725" s="32">
        <f t="shared" si="67"/>
        <v>7030.6122448979595</v>
      </c>
      <c r="F725" s="23">
        <f t="shared" si="68"/>
        <v>3.1476132102016052E-2</v>
      </c>
      <c r="G725" s="23">
        <f t="shared" si="69"/>
        <v>1.3148472843505843E-2</v>
      </c>
      <c r="H725" s="23"/>
      <c r="I725" s="23"/>
      <c r="K725" s="49">
        <v>41246</v>
      </c>
      <c r="L725" s="50">
        <v>19541907</v>
      </c>
      <c r="M725" s="50">
        <f t="shared" si="64"/>
        <v>271160</v>
      </c>
      <c r="N725" s="50">
        <f t="shared" si="65"/>
        <v>26631801</v>
      </c>
      <c r="O725" s="50"/>
      <c r="P725" s="50"/>
      <c r="Q725" s="50"/>
      <c r="R725" s="50"/>
      <c r="S725" s="50"/>
      <c r="T725" s="50"/>
      <c r="U725" s="50"/>
      <c r="V725" s="50"/>
      <c r="W725" s="50"/>
      <c r="X725" s="51"/>
    </row>
    <row r="726" spans="1:24">
      <c r="A726" s="45">
        <v>41380</v>
      </c>
      <c r="B726" s="46">
        <v>184000</v>
      </c>
      <c r="C726" s="46">
        <v>35750</v>
      </c>
      <c r="D726" s="32">
        <f t="shared" si="66"/>
        <v>10919.881305637982</v>
      </c>
      <c r="E726" s="32">
        <f t="shared" si="67"/>
        <v>7295.9183673469388</v>
      </c>
      <c r="F726" s="23">
        <f t="shared" si="68"/>
        <v>3.5965148693515303E-2</v>
      </c>
      <c r="G726" s="23">
        <f t="shared" si="69"/>
        <v>3.7041271680349652E-2</v>
      </c>
      <c r="H726" s="23"/>
      <c r="I726" s="23"/>
      <c r="K726" s="49">
        <v>41247</v>
      </c>
      <c r="L726" s="50">
        <v>19636174</v>
      </c>
      <c r="M726" s="50">
        <f t="shared" si="64"/>
        <v>94267</v>
      </c>
      <c r="N726" s="50">
        <f t="shared" si="65"/>
        <v>26726068</v>
      </c>
      <c r="O726" s="50"/>
      <c r="P726" s="50"/>
      <c r="Q726" s="50"/>
      <c r="R726" s="50"/>
      <c r="S726" s="50"/>
      <c r="T726" s="50"/>
      <c r="U726" s="50"/>
      <c r="V726" s="50"/>
      <c r="W726" s="50"/>
      <c r="X726" s="51"/>
    </row>
    <row r="727" spans="1:24">
      <c r="A727" s="45">
        <v>41381</v>
      </c>
      <c r="B727" s="46">
        <v>190500</v>
      </c>
      <c r="C727" s="46">
        <v>36400</v>
      </c>
      <c r="D727" s="32">
        <f t="shared" si="66"/>
        <v>11305.637982195847</v>
      </c>
      <c r="E727" s="32">
        <f t="shared" si="67"/>
        <v>7428.5714285714284</v>
      </c>
      <c r="F727" s="23">
        <f t="shared" si="68"/>
        <v>3.4716436957770824E-2</v>
      </c>
      <c r="G727" s="23">
        <f t="shared" si="69"/>
        <v>1.8018505502677584E-2</v>
      </c>
      <c r="H727" s="23"/>
      <c r="I727" s="23"/>
      <c r="K727" s="49">
        <v>41248</v>
      </c>
      <c r="L727" s="50">
        <v>19775966</v>
      </c>
      <c r="M727" s="50">
        <f t="shared" si="64"/>
        <v>139792</v>
      </c>
      <c r="N727" s="50">
        <f t="shared" si="65"/>
        <v>26865860</v>
      </c>
      <c r="O727" s="50"/>
      <c r="P727" s="50"/>
      <c r="Q727" s="50"/>
      <c r="R727" s="50"/>
      <c r="S727" s="50"/>
      <c r="T727" s="50"/>
      <c r="U727" s="50"/>
      <c r="V727" s="50"/>
      <c r="W727" s="50"/>
      <c r="X727" s="51"/>
    </row>
    <row r="728" spans="1:24">
      <c r="A728" s="45">
        <v>41382</v>
      </c>
      <c r="B728" s="46">
        <v>188500</v>
      </c>
      <c r="C728" s="46">
        <v>36050</v>
      </c>
      <c r="D728" s="32">
        <f t="shared" si="66"/>
        <v>11186.943620178043</v>
      </c>
      <c r="E728" s="32">
        <f t="shared" si="67"/>
        <v>7357.1428571428578</v>
      </c>
      <c r="F728" s="23">
        <f t="shared" si="68"/>
        <v>-1.0554187678691207E-2</v>
      </c>
      <c r="G728" s="23">
        <f t="shared" si="69"/>
        <v>-9.6619109117366264E-3</v>
      </c>
      <c r="H728" s="23"/>
      <c r="I728" s="23"/>
      <c r="K728" s="49">
        <v>41249</v>
      </c>
      <c r="L728" s="50">
        <v>19989886</v>
      </c>
      <c r="M728" s="50">
        <f t="shared" si="64"/>
        <v>213920</v>
      </c>
      <c r="N728" s="50">
        <f t="shared" si="65"/>
        <v>27079780</v>
      </c>
      <c r="O728" s="50"/>
      <c r="P728" s="50"/>
      <c r="Q728" s="50"/>
      <c r="R728" s="50"/>
      <c r="S728" s="50"/>
      <c r="T728" s="50"/>
      <c r="U728" s="50"/>
      <c r="V728" s="50"/>
      <c r="W728" s="50"/>
      <c r="X728" s="51"/>
    </row>
    <row r="729" spans="1:24">
      <c r="A729" s="47">
        <v>41383</v>
      </c>
      <c r="B729" s="48">
        <v>187500</v>
      </c>
      <c r="C729" s="48">
        <v>36000</v>
      </c>
      <c r="D729" s="32">
        <f t="shared" si="66"/>
        <v>11127.596439169138</v>
      </c>
      <c r="E729" s="32">
        <f t="shared" si="67"/>
        <v>7346.9387755102043</v>
      </c>
      <c r="F729" s="23">
        <f t="shared" si="68"/>
        <v>-5.3191614775993656E-3</v>
      </c>
      <c r="G729" s="23">
        <f t="shared" si="69"/>
        <v>-1.3879252748481008E-3</v>
      </c>
      <c r="H729" s="23"/>
      <c r="I729" s="23"/>
      <c r="K729" s="52">
        <v>41250</v>
      </c>
      <c r="L729" s="50">
        <v>20187971</v>
      </c>
      <c r="M729" s="50">
        <f t="shared" si="64"/>
        <v>198085</v>
      </c>
      <c r="N729" s="50">
        <f t="shared" si="65"/>
        <v>27277865</v>
      </c>
      <c r="O729" s="53"/>
      <c r="P729" s="53"/>
      <c r="Q729" s="53"/>
      <c r="R729" s="53"/>
      <c r="S729" s="53"/>
      <c r="T729" s="53"/>
      <c r="U729" s="53"/>
      <c r="V729" s="53"/>
      <c r="W729" s="53"/>
      <c r="X729" s="51"/>
    </row>
    <row r="730" spans="1:24">
      <c r="A730" s="45">
        <v>41386</v>
      </c>
      <c r="B730" s="46">
        <v>188500</v>
      </c>
      <c r="C730" s="46">
        <v>36500</v>
      </c>
      <c r="D730" s="32">
        <f t="shared" si="66"/>
        <v>11186.943620178043</v>
      </c>
      <c r="E730" s="32">
        <f t="shared" si="67"/>
        <v>7448.9795918367354</v>
      </c>
      <c r="F730" s="23">
        <f t="shared" si="68"/>
        <v>5.3191614775993656E-3</v>
      </c>
      <c r="G730" s="23">
        <f t="shared" si="69"/>
        <v>1.3793322132336527E-2</v>
      </c>
      <c r="H730" s="23"/>
      <c r="I730" s="23"/>
      <c r="K730" s="49">
        <v>41253</v>
      </c>
      <c r="L730" s="50">
        <v>20466755</v>
      </c>
      <c r="M730" s="50">
        <f t="shared" si="64"/>
        <v>278784</v>
      </c>
      <c r="N730" s="50">
        <f t="shared" si="65"/>
        <v>27556649</v>
      </c>
      <c r="O730" s="50"/>
      <c r="P730" s="50"/>
      <c r="Q730" s="50"/>
      <c r="R730" s="50"/>
      <c r="S730" s="50"/>
      <c r="T730" s="50"/>
      <c r="U730" s="50"/>
      <c r="V730" s="50"/>
      <c r="W730" s="50"/>
      <c r="X730" s="51"/>
    </row>
    <row r="731" spans="1:24">
      <c r="A731" s="45">
        <v>41387</v>
      </c>
      <c r="B731" s="46">
        <v>190000</v>
      </c>
      <c r="C731" s="46">
        <v>36450</v>
      </c>
      <c r="D731" s="32">
        <f t="shared" si="66"/>
        <v>11275.964391691396</v>
      </c>
      <c r="E731" s="32">
        <f t="shared" si="67"/>
        <v>7438.7755102040819</v>
      </c>
      <c r="F731" s="23">
        <f t="shared" si="68"/>
        <v>7.9260652724215674E-3</v>
      </c>
      <c r="G731" s="23">
        <f t="shared" si="69"/>
        <v>-1.3708021337794918E-3</v>
      </c>
      <c r="H731" s="23"/>
      <c r="I731" s="23"/>
      <c r="K731" s="49">
        <v>41254</v>
      </c>
      <c r="L731" s="50">
        <v>20666172</v>
      </c>
      <c r="M731" s="50">
        <f t="shared" si="64"/>
        <v>199417</v>
      </c>
      <c r="N731" s="50">
        <f t="shared" si="65"/>
        <v>27756066</v>
      </c>
      <c r="O731" s="50"/>
      <c r="P731" s="50"/>
      <c r="Q731" s="50"/>
      <c r="R731" s="50"/>
      <c r="S731" s="50"/>
      <c r="T731" s="50"/>
      <c r="U731" s="50"/>
      <c r="V731" s="50"/>
      <c r="W731" s="50"/>
      <c r="X731" s="51"/>
    </row>
    <row r="732" spans="1:24">
      <c r="A732" s="45">
        <v>41388</v>
      </c>
      <c r="B732" s="46">
        <v>189500</v>
      </c>
      <c r="C732" s="46">
        <v>36200</v>
      </c>
      <c r="D732" s="32">
        <f t="shared" si="66"/>
        <v>11246.290801186944</v>
      </c>
      <c r="E732" s="32">
        <f t="shared" si="67"/>
        <v>7387.7551020408164</v>
      </c>
      <c r="F732" s="23">
        <f t="shared" si="68"/>
        <v>-2.6350476380052612E-3</v>
      </c>
      <c r="G732" s="23">
        <f t="shared" si="69"/>
        <v>-6.8823396229404921E-3</v>
      </c>
      <c r="H732" s="23"/>
      <c r="I732" s="23"/>
      <c r="K732" s="49">
        <v>41255</v>
      </c>
      <c r="L732" s="50">
        <v>20872119</v>
      </c>
      <c r="M732" s="50">
        <f t="shared" ref="M732:M774" si="70">L732-L731</f>
        <v>205947</v>
      </c>
      <c r="N732" s="50">
        <f t="shared" ref="N732:N774" si="71">N731+M732</f>
        <v>27962013</v>
      </c>
      <c r="O732" s="50"/>
      <c r="P732" s="50"/>
      <c r="Q732" s="50"/>
      <c r="R732" s="50"/>
      <c r="S732" s="50"/>
      <c r="T732" s="50"/>
      <c r="U732" s="50"/>
      <c r="V732" s="50"/>
      <c r="W732" s="50"/>
      <c r="X732" s="51"/>
    </row>
    <row r="733" spans="1:24">
      <c r="A733" s="45">
        <v>41389</v>
      </c>
      <c r="B733" s="46">
        <v>189500</v>
      </c>
      <c r="C733" s="46">
        <v>35650</v>
      </c>
      <c r="D733" s="32">
        <f t="shared" si="66"/>
        <v>11246.290801186944</v>
      </c>
      <c r="E733" s="32">
        <f t="shared" si="67"/>
        <v>7275.5102040816319</v>
      </c>
      <c r="F733" s="23">
        <f t="shared" si="68"/>
        <v>0</v>
      </c>
      <c r="G733" s="23">
        <f t="shared" si="69"/>
        <v>-1.5309971971420921E-2</v>
      </c>
      <c r="H733" s="23"/>
      <c r="I733" s="23"/>
      <c r="K733" s="49">
        <v>41256</v>
      </c>
      <c r="L733" s="50">
        <v>21405031</v>
      </c>
      <c r="M733" s="50">
        <f t="shared" si="70"/>
        <v>532912</v>
      </c>
      <c r="N733" s="50">
        <f t="shared" si="71"/>
        <v>28494925</v>
      </c>
      <c r="O733" s="50"/>
      <c r="P733" s="50"/>
      <c r="Q733" s="50"/>
      <c r="R733" s="50"/>
      <c r="S733" s="50"/>
      <c r="T733" s="50"/>
      <c r="U733" s="50"/>
      <c r="V733" s="50"/>
      <c r="W733" s="50"/>
      <c r="X733" s="51"/>
    </row>
    <row r="734" spans="1:24">
      <c r="A734" s="47">
        <v>41390</v>
      </c>
      <c r="B734" s="48">
        <v>191000</v>
      </c>
      <c r="C734" s="48">
        <v>35750</v>
      </c>
      <c r="D734" s="32">
        <f t="shared" si="66"/>
        <v>11335.311572700297</v>
      </c>
      <c r="E734" s="32">
        <f t="shared" si="67"/>
        <v>7295.9183673469388</v>
      </c>
      <c r="F734" s="23">
        <f t="shared" si="68"/>
        <v>7.8844035241480981E-3</v>
      </c>
      <c r="G734" s="23">
        <f t="shared" si="69"/>
        <v>2.8011222797115209E-3</v>
      </c>
      <c r="H734" s="23"/>
      <c r="I734" s="23"/>
      <c r="K734" s="52">
        <v>41257</v>
      </c>
      <c r="L734" s="50">
        <v>21484237</v>
      </c>
      <c r="M734" s="50">
        <f t="shared" si="70"/>
        <v>79206</v>
      </c>
      <c r="N734" s="50">
        <f t="shared" si="71"/>
        <v>28574131</v>
      </c>
      <c r="O734" s="53"/>
      <c r="P734" s="53"/>
      <c r="Q734" s="53"/>
      <c r="R734" s="53"/>
      <c r="S734" s="53"/>
      <c r="T734" s="53"/>
      <c r="U734" s="53"/>
      <c r="V734" s="53"/>
      <c r="W734" s="53"/>
      <c r="X734" s="51"/>
    </row>
    <row r="735" spans="1:24">
      <c r="A735" s="45">
        <v>41393</v>
      </c>
      <c r="B735" s="46">
        <v>196000</v>
      </c>
      <c r="C735" s="46">
        <v>36050</v>
      </c>
      <c r="D735" s="32">
        <f t="shared" si="66"/>
        <v>11632.047477744807</v>
      </c>
      <c r="E735" s="32">
        <f t="shared" si="67"/>
        <v>7357.1428571428578</v>
      </c>
      <c r="F735" s="23">
        <f t="shared" si="68"/>
        <v>2.5841231183887814E-2</v>
      </c>
      <c r="G735" s="23">
        <f t="shared" si="69"/>
        <v>8.3565945909409578E-3</v>
      </c>
      <c r="H735" s="23"/>
      <c r="I735" s="23"/>
      <c r="K735" s="49">
        <v>41260</v>
      </c>
      <c r="L735" s="50">
        <v>21655985</v>
      </c>
      <c r="M735" s="50">
        <f t="shared" si="70"/>
        <v>171748</v>
      </c>
      <c r="N735" s="50">
        <f t="shared" si="71"/>
        <v>28745879</v>
      </c>
      <c r="O735" s="50"/>
      <c r="P735" s="50"/>
      <c r="Q735" s="50"/>
      <c r="R735" s="50"/>
      <c r="S735" s="50"/>
      <c r="T735" s="50"/>
      <c r="U735" s="50"/>
      <c r="V735" s="50"/>
      <c r="W735" s="50"/>
      <c r="X735" s="51"/>
    </row>
    <row r="736" spans="1:24">
      <c r="A736" s="45">
        <v>41394</v>
      </c>
      <c r="B736" s="46">
        <v>193500</v>
      </c>
      <c r="C736" s="46">
        <v>36050</v>
      </c>
      <c r="D736" s="32">
        <f t="shared" si="66"/>
        <v>11483.679525222553</v>
      </c>
      <c r="E736" s="32">
        <f t="shared" si="67"/>
        <v>7357.1428571428578</v>
      </c>
      <c r="F736" s="23">
        <f t="shared" si="68"/>
        <v>-1.2837146760681151E-2</v>
      </c>
      <c r="G736" s="23">
        <f t="shared" si="69"/>
        <v>0</v>
      </c>
      <c r="H736" s="23"/>
      <c r="I736" s="23"/>
      <c r="K736" s="49">
        <v>41261</v>
      </c>
      <c r="L736" s="50">
        <v>21871866</v>
      </c>
      <c r="M736" s="50">
        <f t="shared" si="70"/>
        <v>215881</v>
      </c>
      <c r="N736" s="50">
        <f t="shared" si="71"/>
        <v>28961760</v>
      </c>
      <c r="O736" s="50"/>
      <c r="P736" s="50"/>
      <c r="Q736" s="50"/>
      <c r="R736" s="50"/>
      <c r="S736" s="50"/>
      <c r="T736" s="50"/>
      <c r="U736" s="50"/>
      <c r="V736" s="50"/>
      <c r="W736" s="50"/>
      <c r="X736" s="51"/>
    </row>
    <row r="737" spans="1:24">
      <c r="A737" s="45">
        <v>41396</v>
      </c>
      <c r="B737" s="46">
        <v>204500</v>
      </c>
      <c r="C737" s="46">
        <v>38200</v>
      </c>
      <c r="D737" s="32">
        <f t="shared" si="66"/>
        <v>12136.498516320475</v>
      </c>
      <c r="E737" s="32">
        <f t="shared" si="67"/>
        <v>7795.9183673469388</v>
      </c>
      <c r="F737" s="23">
        <f t="shared" si="68"/>
        <v>5.5290463013021096E-2</v>
      </c>
      <c r="G737" s="23">
        <f t="shared" si="69"/>
        <v>5.7928651881571369E-2</v>
      </c>
      <c r="H737" s="23"/>
      <c r="I737" s="23"/>
      <c r="K737" s="49">
        <v>41263</v>
      </c>
      <c r="L737" s="50">
        <v>22181086</v>
      </c>
      <c r="M737" s="50">
        <f t="shared" si="70"/>
        <v>309220</v>
      </c>
      <c r="N737" s="50">
        <f t="shared" si="71"/>
        <v>29270980</v>
      </c>
      <c r="O737" s="50"/>
      <c r="P737" s="50"/>
      <c r="Q737" s="50"/>
      <c r="R737" s="50"/>
      <c r="S737" s="50"/>
      <c r="T737" s="50"/>
      <c r="U737" s="50"/>
      <c r="V737" s="50"/>
      <c r="W737" s="50"/>
      <c r="X737" s="51"/>
    </row>
    <row r="738" spans="1:24">
      <c r="A738" s="45">
        <v>41397</v>
      </c>
      <c r="B738" s="46">
        <v>211500</v>
      </c>
      <c r="C738" s="46">
        <v>38750</v>
      </c>
      <c r="D738" s="32">
        <f t="shared" si="66"/>
        <v>12551.928783382789</v>
      </c>
      <c r="E738" s="32">
        <f t="shared" si="67"/>
        <v>7908.1632653061233</v>
      </c>
      <c r="F738" s="23">
        <f t="shared" si="68"/>
        <v>3.3657023003476283E-2</v>
      </c>
      <c r="G738" s="23">
        <f t="shared" si="69"/>
        <v>1.4295240186827485E-2</v>
      </c>
      <c r="H738" s="23"/>
      <c r="I738" s="23"/>
      <c r="K738" s="49">
        <v>41264</v>
      </c>
      <c r="L738" s="50">
        <v>22561113</v>
      </c>
      <c r="M738" s="50">
        <f t="shared" si="70"/>
        <v>380027</v>
      </c>
      <c r="N738" s="50">
        <f t="shared" si="71"/>
        <v>29651007</v>
      </c>
      <c r="O738" s="50"/>
      <c r="P738" s="50"/>
      <c r="Q738" s="50"/>
      <c r="R738" s="50"/>
      <c r="S738" s="50"/>
      <c r="T738" s="50"/>
      <c r="U738" s="50"/>
      <c r="V738" s="50"/>
      <c r="W738" s="50"/>
      <c r="X738" s="51"/>
    </row>
    <row r="739" spans="1:24">
      <c r="A739" s="47">
        <v>41400</v>
      </c>
      <c r="B739" s="48">
        <v>206500</v>
      </c>
      <c r="C739" s="48">
        <v>38300</v>
      </c>
      <c r="D739" s="32">
        <f t="shared" si="66"/>
        <v>12255.192878338279</v>
      </c>
      <c r="E739" s="32">
        <f t="shared" si="67"/>
        <v>7816.3265306122457</v>
      </c>
      <c r="F739" s="23">
        <f t="shared" si="68"/>
        <v>-2.3924586085245281E-2</v>
      </c>
      <c r="G739" s="23">
        <f t="shared" si="69"/>
        <v>-1.1680859612756223E-2</v>
      </c>
      <c r="H739" s="23"/>
      <c r="I739" s="23"/>
      <c r="K739" s="49">
        <v>41267</v>
      </c>
      <c r="L739" s="50">
        <v>22783861</v>
      </c>
      <c r="M739" s="50">
        <f t="shared" si="70"/>
        <v>222748</v>
      </c>
      <c r="N739" s="50">
        <f t="shared" si="71"/>
        <v>29873755</v>
      </c>
      <c r="O739" s="50"/>
      <c r="P739" s="50"/>
      <c r="Q739" s="50"/>
      <c r="R739" s="50"/>
      <c r="S739" s="50"/>
      <c r="T739" s="50"/>
      <c r="U739" s="50"/>
      <c r="V739" s="50"/>
      <c r="W739" s="50"/>
      <c r="X739" s="51"/>
    </row>
    <row r="740" spans="1:24">
      <c r="A740" s="45">
        <v>41401</v>
      </c>
      <c r="B740" s="46">
        <v>213500</v>
      </c>
      <c r="C740" s="46">
        <v>38800</v>
      </c>
      <c r="D740" s="32">
        <f t="shared" si="66"/>
        <v>12670.623145400592</v>
      </c>
      <c r="E740" s="32">
        <f t="shared" si="67"/>
        <v>7918.367346938775</v>
      </c>
      <c r="F740" s="23">
        <f t="shared" si="68"/>
        <v>3.3336420267591649E-2</v>
      </c>
      <c r="G740" s="23">
        <f t="shared" si="69"/>
        <v>1.2970350442627065E-2</v>
      </c>
      <c r="H740" s="23"/>
      <c r="I740" s="23"/>
      <c r="K740" s="49">
        <v>41269</v>
      </c>
      <c r="L740" s="50">
        <v>23017118</v>
      </c>
      <c r="M740" s="50">
        <f t="shared" si="70"/>
        <v>233257</v>
      </c>
      <c r="N740" s="50">
        <f t="shared" si="71"/>
        <v>30107012</v>
      </c>
      <c r="O740" s="50"/>
      <c r="P740" s="50"/>
      <c r="Q740" s="50"/>
      <c r="R740" s="50"/>
      <c r="S740" s="50"/>
      <c r="T740" s="50"/>
      <c r="U740" s="50"/>
      <c r="V740" s="50"/>
      <c r="W740" s="50"/>
      <c r="X740" s="51"/>
    </row>
    <row r="741" spans="1:24">
      <c r="A741" s="45">
        <v>41402</v>
      </c>
      <c r="B741" s="46">
        <v>215000</v>
      </c>
      <c r="C741" s="46">
        <v>38950</v>
      </c>
      <c r="D741" s="32">
        <f t="shared" si="66"/>
        <v>12759.643916913947</v>
      </c>
      <c r="E741" s="32">
        <f t="shared" si="67"/>
        <v>7948.9795918367345</v>
      </c>
      <c r="F741" s="23">
        <f t="shared" si="68"/>
        <v>7.0011954589830339E-3</v>
      </c>
      <c r="G741" s="23">
        <f t="shared" si="69"/>
        <v>3.85852568753009E-3</v>
      </c>
      <c r="H741" s="23"/>
      <c r="I741" s="23"/>
      <c r="K741" s="49">
        <v>41270</v>
      </c>
      <c r="L741" s="50">
        <v>22992793</v>
      </c>
      <c r="M741" s="50">
        <f t="shared" si="70"/>
        <v>-24325</v>
      </c>
      <c r="N741" s="50">
        <f t="shared" si="71"/>
        <v>30082687</v>
      </c>
      <c r="O741" s="50"/>
      <c r="P741" s="50"/>
      <c r="Q741" s="50"/>
      <c r="R741" s="50"/>
      <c r="S741" s="50"/>
      <c r="T741" s="50"/>
      <c r="U741" s="50"/>
      <c r="V741" s="50"/>
      <c r="W741" s="50"/>
      <c r="X741" s="51"/>
    </row>
    <row r="742" spans="1:24">
      <c r="A742" s="45">
        <v>41403</v>
      </c>
      <c r="B742" s="46">
        <v>215000</v>
      </c>
      <c r="C742" s="46">
        <v>38400</v>
      </c>
      <c r="D742" s="32">
        <f t="shared" si="66"/>
        <v>12759.643916913947</v>
      </c>
      <c r="E742" s="32">
        <f t="shared" si="67"/>
        <v>7836.7346938775509</v>
      </c>
      <c r="F742" s="23">
        <f t="shared" si="68"/>
        <v>0</v>
      </c>
      <c r="G742" s="23">
        <f t="shared" si="69"/>
        <v>-1.4221312723076807E-2</v>
      </c>
      <c r="H742" s="23"/>
      <c r="I742" s="23"/>
      <c r="K742" s="52">
        <v>41271</v>
      </c>
      <c r="L742" s="50">
        <v>22968468</v>
      </c>
      <c r="M742" s="50">
        <f t="shared" si="70"/>
        <v>-24325</v>
      </c>
      <c r="N742" s="50">
        <f t="shared" si="71"/>
        <v>30058362</v>
      </c>
      <c r="O742" s="53"/>
      <c r="P742" s="53"/>
      <c r="Q742" s="53"/>
      <c r="R742" s="53"/>
      <c r="S742" s="53"/>
      <c r="T742" s="53"/>
      <c r="U742" s="53"/>
      <c r="V742" s="53"/>
      <c r="W742" s="53"/>
      <c r="X742" s="51"/>
    </row>
    <row r="743" spans="1:24">
      <c r="A743" s="45">
        <v>41404</v>
      </c>
      <c r="B743" s="46">
        <v>215000</v>
      </c>
      <c r="C743" s="46">
        <v>38800</v>
      </c>
      <c r="D743" s="32">
        <f t="shared" si="66"/>
        <v>12759.643916913947</v>
      </c>
      <c r="E743" s="32">
        <f t="shared" si="67"/>
        <v>7918.367346938775</v>
      </c>
      <c r="F743" s="23">
        <f t="shared" si="68"/>
        <v>0</v>
      </c>
      <c r="G743" s="23">
        <f t="shared" si="69"/>
        <v>1.0362787035546717E-2</v>
      </c>
      <c r="H743" s="23"/>
      <c r="I743" s="23"/>
      <c r="K743" s="49">
        <v>41276</v>
      </c>
      <c r="L743" s="50">
        <v>23142070</v>
      </c>
      <c r="M743" s="50">
        <f t="shared" si="70"/>
        <v>173602</v>
      </c>
      <c r="N743" s="50">
        <f t="shared" si="71"/>
        <v>30231964</v>
      </c>
      <c r="O743" s="50"/>
      <c r="P743" s="50"/>
      <c r="Q743" s="50"/>
      <c r="R743" s="50"/>
      <c r="S743" s="50"/>
      <c r="T743" s="50"/>
      <c r="U743" s="50"/>
      <c r="V743" s="50"/>
      <c r="W743" s="50"/>
      <c r="X743" s="51"/>
    </row>
    <row r="744" spans="1:24">
      <c r="A744" s="47">
        <v>41407</v>
      </c>
      <c r="B744" s="48">
        <v>225500</v>
      </c>
      <c r="C744" s="48">
        <v>40250</v>
      </c>
      <c r="D744" s="32">
        <f t="shared" si="66"/>
        <v>13382.789317507417</v>
      </c>
      <c r="E744" s="32">
        <f t="shared" si="67"/>
        <v>8214.2857142857138</v>
      </c>
      <c r="F744" s="23">
        <f t="shared" si="68"/>
        <v>4.7682130815070778E-2</v>
      </c>
      <c r="G744" s="23">
        <f t="shared" si="69"/>
        <v>3.668975723534551E-2</v>
      </c>
      <c r="H744" s="23"/>
      <c r="I744" s="23"/>
      <c r="K744" s="49">
        <v>41277</v>
      </c>
      <c r="L744" s="50">
        <v>23253546</v>
      </c>
      <c r="M744" s="50">
        <f t="shared" si="70"/>
        <v>111476</v>
      </c>
      <c r="N744" s="50">
        <f t="shared" si="71"/>
        <v>30343440</v>
      </c>
      <c r="O744" s="50"/>
      <c r="P744" s="50"/>
      <c r="Q744" s="50"/>
      <c r="R744" s="50"/>
      <c r="S744" s="50"/>
      <c r="T744" s="50"/>
      <c r="U744" s="50"/>
      <c r="V744" s="50"/>
      <c r="W744" s="50"/>
      <c r="X744" s="51"/>
    </row>
    <row r="745" spans="1:24">
      <c r="A745" s="45">
        <v>41408</v>
      </c>
      <c r="B745" s="46">
        <v>223500</v>
      </c>
      <c r="C745" s="46">
        <v>40850</v>
      </c>
      <c r="D745" s="32">
        <f t="shared" si="66"/>
        <v>13264.094955489614</v>
      </c>
      <c r="E745" s="32">
        <f t="shared" si="67"/>
        <v>8336.7346938775518</v>
      </c>
      <c r="F745" s="23">
        <f t="shared" si="68"/>
        <v>-8.9087448891103094E-3</v>
      </c>
      <c r="G745" s="23">
        <f t="shared" si="69"/>
        <v>1.4796817441439458E-2</v>
      </c>
      <c r="H745" s="23"/>
      <c r="I745" s="23"/>
      <c r="K745" s="52">
        <v>41278</v>
      </c>
      <c r="L745" s="50">
        <v>23309638</v>
      </c>
      <c r="M745" s="50">
        <f t="shared" si="70"/>
        <v>56092</v>
      </c>
      <c r="N745" s="50">
        <f t="shared" si="71"/>
        <v>30399532</v>
      </c>
      <c r="O745" s="53"/>
      <c r="P745" s="53"/>
      <c r="Q745" s="53"/>
      <c r="R745" s="53"/>
      <c r="S745" s="53"/>
      <c r="T745" s="53"/>
      <c r="U745" s="53"/>
      <c r="V745" s="53"/>
      <c r="W745" s="53"/>
      <c r="X745" s="51"/>
    </row>
    <row r="746" spans="1:24">
      <c r="A746" s="45">
        <v>41409</v>
      </c>
      <c r="B746" s="46">
        <v>218000</v>
      </c>
      <c r="C746" s="46">
        <v>40800</v>
      </c>
      <c r="D746" s="32">
        <f t="shared" si="66"/>
        <v>12937.685459940652</v>
      </c>
      <c r="E746" s="32">
        <f t="shared" si="67"/>
        <v>8326.5306122448983</v>
      </c>
      <c r="F746" s="23">
        <f t="shared" si="68"/>
        <v>-2.4916351264534953E-2</v>
      </c>
      <c r="G746" s="23">
        <f t="shared" si="69"/>
        <v>-1.2247398958962208E-3</v>
      </c>
      <c r="H746" s="23"/>
      <c r="I746" s="23"/>
      <c r="K746" s="49">
        <v>41281</v>
      </c>
      <c r="L746" s="50">
        <v>23274897</v>
      </c>
      <c r="M746" s="50">
        <f t="shared" si="70"/>
        <v>-34741</v>
      </c>
      <c r="N746" s="50">
        <f t="shared" si="71"/>
        <v>30364791</v>
      </c>
      <c r="O746" s="50"/>
      <c r="P746" s="50"/>
      <c r="Q746" s="50"/>
      <c r="R746" s="50"/>
      <c r="S746" s="50"/>
      <c r="T746" s="50"/>
      <c r="U746" s="50"/>
      <c r="V746" s="50"/>
      <c r="W746" s="50"/>
      <c r="X746" s="51"/>
    </row>
    <row r="747" spans="1:24">
      <c r="A747" s="45">
        <v>41410</v>
      </c>
      <c r="B747" s="46">
        <v>211000</v>
      </c>
      <c r="C747" s="46">
        <v>40850</v>
      </c>
      <c r="D747" s="32">
        <f t="shared" si="66"/>
        <v>12522.255192878338</v>
      </c>
      <c r="E747" s="32">
        <f t="shared" si="67"/>
        <v>8336.7346938775518</v>
      </c>
      <c r="F747" s="23">
        <f t="shared" si="68"/>
        <v>-3.2636929313021312E-2</v>
      </c>
      <c r="G747" s="23">
        <f t="shared" si="69"/>
        <v>1.2247398958962208E-3</v>
      </c>
      <c r="H747" s="23"/>
      <c r="I747" s="23"/>
      <c r="K747" s="49">
        <v>41282</v>
      </c>
      <c r="L747" s="50">
        <v>23319874</v>
      </c>
      <c r="M747" s="50">
        <f t="shared" si="70"/>
        <v>44977</v>
      </c>
      <c r="N747" s="50">
        <f t="shared" si="71"/>
        <v>30409768</v>
      </c>
      <c r="O747" s="50"/>
      <c r="P747" s="50"/>
      <c r="Q747" s="50"/>
      <c r="R747" s="50"/>
      <c r="S747" s="50"/>
      <c r="T747" s="50"/>
      <c r="U747" s="50"/>
      <c r="V747" s="50"/>
      <c r="W747" s="50"/>
      <c r="X747" s="51"/>
    </row>
    <row r="748" spans="1:24">
      <c r="A748" s="45">
        <v>41414</v>
      </c>
      <c r="B748" s="46">
        <v>217500</v>
      </c>
      <c r="C748" s="46">
        <v>40450</v>
      </c>
      <c r="D748" s="32">
        <f t="shared" si="66"/>
        <v>12908.011869436203</v>
      </c>
      <c r="E748" s="32">
        <f t="shared" si="67"/>
        <v>8255.1020408163258</v>
      </c>
      <c r="F748" s="23">
        <f t="shared" si="68"/>
        <v>3.0340717052672161E-2</v>
      </c>
      <c r="G748" s="23">
        <f t="shared" si="69"/>
        <v>-9.8401778015109187E-3</v>
      </c>
      <c r="H748" s="23"/>
      <c r="I748" s="23"/>
      <c r="K748" s="49">
        <v>41283</v>
      </c>
      <c r="L748" s="50">
        <v>23328547</v>
      </c>
      <c r="M748" s="50">
        <f t="shared" si="70"/>
        <v>8673</v>
      </c>
      <c r="N748" s="50">
        <f t="shared" si="71"/>
        <v>30418441</v>
      </c>
      <c r="O748" s="50"/>
      <c r="P748" s="50"/>
      <c r="Q748" s="50"/>
      <c r="R748" s="50"/>
      <c r="S748" s="50"/>
      <c r="T748" s="50"/>
      <c r="U748" s="50"/>
      <c r="V748" s="50"/>
      <c r="W748" s="50"/>
      <c r="X748" s="51"/>
    </row>
    <row r="749" spans="1:24">
      <c r="A749" s="47">
        <v>41415</v>
      </c>
      <c r="B749" s="48">
        <v>215000</v>
      </c>
      <c r="C749" s="48">
        <v>40050</v>
      </c>
      <c r="D749" s="32">
        <f t="shared" si="66"/>
        <v>12759.643916913947</v>
      </c>
      <c r="E749" s="32">
        <f t="shared" si="67"/>
        <v>8173.4693877551026</v>
      </c>
      <c r="F749" s="23">
        <f t="shared" si="68"/>
        <v>-1.1560822401076365E-2</v>
      </c>
      <c r="G749" s="23">
        <f t="shared" si="69"/>
        <v>-9.9379699901334106E-3</v>
      </c>
      <c r="H749" s="23"/>
      <c r="I749" s="23"/>
      <c r="K749" s="49">
        <v>41284</v>
      </c>
      <c r="L749" s="50">
        <v>23325813</v>
      </c>
      <c r="M749" s="50">
        <f t="shared" si="70"/>
        <v>-2734</v>
      </c>
      <c r="N749" s="50">
        <f t="shared" si="71"/>
        <v>30415707</v>
      </c>
      <c r="O749" s="50"/>
      <c r="P749" s="50"/>
      <c r="Q749" s="50"/>
      <c r="R749" s="50"/>
      <c r="S749" s="50"/>
      <c r="T749" s="50"/>
      <c r="U749" s="50"/>
      <c r="V749" s="50"/>
      <c r="W749" s="50"/>
      <c r="X749" s="51"/>
    </row>
    <row r="750" spans="1:24">
      <c r="A750" s="45">
        <v>41416</v>
      </c>
      <c r="B750" s="46">
        <v>215000</v>
      </c>
      <c r="C750" s="46">
        <v>39900</v>
      </c>
      <c r="D750" s="32">
        <f t="shared" si="66"/>
        <v>12759.643916913947</v>
      </c>
      <c r="E750" s="32">
        <f t="shared" si="67"/>
        <v>8142.8571428571431</v>
      </c>
      <c r="F750" s="23">
        <f t="shared" si="68"/>
        <v>0</v>
      </c>
      <c r="G750" s="23">
        <f t="shared" si="69"/>
        <v>-3.7523496185496441E-3</v>
      </c>
      <c r="H750" s="23"/>
      <c r="I750" s="23"/>
      <c r="K750" s="52">
        <v>41285</v>
      </c>
      <c r="L750" s="50">
        <v>23316842</v>
      </c>
      <c r="M750" s="50">
        <f t="shared" si="70"/>
        <v>-8971</v>
      </c>
      <c r="N750" s="50">
        <f t="shared" si="71"/>
        <v>30406736</v>
      </c>
      <c r="O750" s="53"/>
      <c r="P750" s="53"/>
      <c r="Q750" s="53"/>
      <c r="R750" s="53"/>
      <c r="S750" s="53"/>
      <c r="T750" s="53"/>
      <c r="U750" s="53"/>
      <c r="V750" s="53"/>
      <c r="W750" s="53"/>
      <c r="X750" s="51"/>
    </row>
    <row r="751" spans="1:24">
      <c r="A751" s="45">
        <v>41417</v>
      </c>
      <c r="B751" s="46">
        <v>221500</v>
      </c>
      <c r="C751" s="46">
        <v>40250</v>
      </c>
      <c r="D751" s="32">
        <f t="shared" si="66"/>
        <v>13145.40059347181</v>
      </c>
      <c r="E751" s="32">
        <f t="shared" si="67"/>
        <v>8214.2857142857138</v>
      </c>
      <c r="F751" s="23">
        <f t="shared" si="68"/>
        <v>2.978456135752694E-2</v>
      </c>
      <c r="G751" s="23">
        <f t="shared" si="69"/>
        <v>8.7336799687545152E-3</v>
      </c>
      <c r="H751" s="23"/>
      <c r="I751" s="23"/>
      <c r="K751" s="49">
        <v>41288</v>
      </c>
      <c r="L751" s="50">
        <v>23224807</v>
      </c>
      <c r="M751" s="50">
        <f t="shared" si="70"/>
        <v>-92035</v>
      </c>
      <c r="N751" s="50">
        <f t="shared" si="71"/>
        <v>30314701</v>
      </c>
      <c r="O751" s="50"/>
      <c r="P751" s="50"/>
      <c r="Q751" s="50"/>
      <c r="R751" s="50"/>
      <c r="S751" s="50"/>
      <c r="T751" s="50"/>
      <c r="U751" s="50"/>
      <c r="V751" s="50"/>
      <c r="W751" s="50"/>
      <c r="X751" s="51"/>
    </row>
    <row r="752" spans="1:24">
      <c r="A752" s="45">
        <v>41418</v>
      </c>
      <c r="B752" s="46">
        <v>220500</v>
      </c>
      <c r="C752" s="46">
        <v>40300</v>
      </c>
      <c r="D752" s="32">
        <f t="shared" si="66"/>
        <v>13086.053412462908</v>
      </c>
      <c r="E752" s="32">
        <f t="shared" si="67"/>
        <v>8224.4897959183672</v>
      </c>
      <c r="F752" s="23">
        <f t="shared" si="68"/>
        <v>-4.5248945982887534E-3</v>
      </c>
      <c r="G752" s="23">
        <f t="shared" si="69"/>
        <v>1.2414650880643308E-3</v>
      </c>
      <c r="H752" s="23"/>
      <c r="I752" s="23"/>
      <c r="K752" s="49">
        <v>41289</v>
      </c>
      <c r="L752" s="50">
        <v>23000025</v>
      </c>
      <c r="M752" s="50">
        <f t="shared" si="70"/>
        <v>-224782</v>
      </c>
      <c r="N752" s="50">
        <f t="shared" si="71"/>
        <v>30089919</v>
      </c>
      <c r="O752" s="50"/>
      <c r="P752" s="50"/>
      <c r="Q752" s="50"/>
      <c r="R752" s="50"/>
      <c r="S752" s="50"/>
      <c r="T752" s="50"/>
      <c r="U752" s="50"/>
      <c r="V752" s="50"/>
      <c r="W752" s="50"/>
      <c r="X752" s="51"/>
    </row>
    <row r="753" spans="1:24">
      <c r="A753" s="45">
        <v>41421</v>
      </c>
      <c r="B753" s="46">
        <v>217500</v>
      </c>
      <c r="C753" s="46">
        <v>40150</v>
      </c>
      <c r="D753" s="32">
        <f t="shared" si="66"/>
        <v>12908.011869436203</v>
      </c>
      <c r="E753" s="32">
        <f t="shared" si="67"/>
        <v>8193.8775510204086</v>
      </c>
      <c r="F753" s="23">
        <f t="shared" si="68"/>
        <v>-1.3698844358161821E-2</v>
      </c>
      <c r="G753" s="23">
        <f t="shared" si="69"/>
        <v>-3.7290285598672313E-3</v>
      </c>
      <c r="H753" s="23"/>
      <c r="I753" s="23"/>
      <c r="K753" s="49">
        <v>41290</v>
      </c>
      <c r="L753" s="50">
        <v>22911582</v>
      </c>
      <c r="M753" s="50">
        <f t="shared" si="70"/>
        <v>-88443</v>
      </c>
      <c r="N753" s="50">
        <f t="shared" si="71"/>
        <v>30001476</v>
      </c>
      <c r="O753" s="50"/>
      <c r="P753" s="50"/>
      <c r="Q753" s="50"/>
      <c r="R753" s="50"/>
      <c r="S753" s="50"/>
      <c r="T753" s="50"/>
      <c r="U753" s="50"/>
      <c r="V753" s="50"/>
      <c r="W753" s="50"/>
      <c r="X753" s="51"/>
    </row>
    <row r="754" spans="1:24">
      <c r="A754" s="47">
        <v>41422</v>
      </c>
      <c r="B754" s="48">
        <v>219500</v>
      </c>
      <c r="C754" s="48">
        <v>40300</v>
      </c>
      <c r="D754" s="32">
        <f t="shared" si="66"/>
        <v>13026.706231454005</v>
      </c>
      <c r="E754" s="32">
        <f t="shared" si="67"/>
        <v>8224.4897959183672</v>
      </c>
      <c r="F754" s="23">
        <f t="shared" si="68"/>
        <v>9.1533819864864086E-3</v>
      </c>
      <c r="G754" s="23">
        <f t="shared" si="69"/>
        <v>3.7290285598672313E-3</v>
      </c>
      <c r="H754" s="23"/>
      <c r="I754" s="23"/>
      <c r="K754" s="49">
        <v>41291</v>
      </c>
      <c r="L754" s="50">
        <v>22797240</v>
      </c>
      <c r="M754" s="50">
        <f t="shared" si="70"/>
        <v>-114342</v>
      </c>
      <c r="N754" s="50">
        <f t="shared" si="71"/>
        <v>29887134</v>
      </c>
      <c r="O754" s="50"/>
      <c r="P754" s="50"/>
      <c r="Q754" s="50"/>
      <c r="R754" s="50"/>
      <c r="S754" s="50"/>
      <c r="T754" s="50"/>
      <c r="U754" s="50"/>
      <c r="V754" s="50"/>
      <c r="W754" s="50"/>
      <c r="X754" s="51"/>
    </row>
    <row r="755" spans="1:24">
      <c r="A755" s="45">
        <v>41423</v>
      </c>
      <c r="B755" s="46">
        <v>208500</v>
      </c>
      <c r="C755" s="46">
        <v>38900</v>
      </c>
      <c r="D755" s="32">
        <f t="shared" si="66"/>
        <v>12373.887240356084</v>
      </c>
      <c r="E755" s="32">
        <f t="shared" si="67"/>
        <v>7938.775510204081</v>
      </c>
      <c r="F755" s="23">
        <f t="shared" si="68"/>
        <v>-5.1413191276369119E-2</v>
      </c>
      <c r="G755" s="23">
        <f t="shared" si="69"/>
        <v>-3.5357218328236684E-2</v>
      </c>
      <c r="H755" s="23"/>
      <c r="I755" s="23"/>
      <c r="K755" s="52">
        <v>41292</v>
      </c>
      <c r="L755" s="50">
        <v>22828089</v>
      </c>
      <c r="M755" s="50">
        <f t="shared" si="70"/>
        <v>30849</v>
      </c>
      <c r="N755" s="50">
        <f t="shared" si="71"/>
        <v>29917983</v>
      </c>
      <c r="O755" s="53"/>
      <c r="P755" s="53"/>
      <c r="Q755" s="53"/>
      <c r="R755" s="53"/>
      <c r="S755" s="53"/>
      <c r="T755" s="53"/>
      <c r="U755" s="53"/>
      <c r="V755" s="53"/>
      <c r="W755" s="53"/>
      <c r="X755" s="51"/>
    </row>
    <row r="756" spans="1:24">
      <c r="A756" s="45">
        <v>41424</v>
      </c>
      <c r="B756" s="46">
        <v>204500</v>
      </c>
      <c r="C756" s="46">
        <v>38400</v>
      </c>
      <c r="D756" s="32">
        <f t="shared" si="66"/>
        <v>12136.498516320475</v>
      </c>
      <c r="E756" s="32">
        <f t="shared" si="67"/>
        <v>7836.7346938775509</v>
      </c>
      <c r="F756" s="23">
        <f t="shared" si="68"/>
        <v>-1.9371065755999339E-2</v>
      </c>
      <c r="G756" s="23">
        <f t="shared" si="69"/>
        <v>-1.2936791030719874E-2</v>
      </c>
      <c r="H756" s="23"/>
      <c r="I756" s="23"/>
      <c r="K756" s="49">
        <v>41295</v>
      </c>
      <c r="L756" s="50">
        <v>22645283</v>
      </c>
      <c r="M756" s="50">
        <f t="shared" si="70"/>
        <v>-182806</v>
      </c>
      <c r="N756" s="50">
        <f t="shared" si="71"/>
        <v>29735177</v>
      </c>
      <c r="O756" s="50"/>
      <c r="P756" s="50"/>
      <c r="Q756" s="50"/>
      <c r="R756" s="50"/>
      <c r="S756" s="50"/>
      <c r="T756" s="50"/>
      <c r="U756" s="50"/>
      <c r="V756" s="50"/>
      <c r="W756" s="50"/>
      <c r="X756" s="51"/>
    </row>
    <row r="757" spans="1:24">
      <c r="A757" s="45">
        <v>41425</v>
      </c>
      <c r="B757" s="46">
        <v>209500</v>
      </c>
      <c r="C757" s="46">
        <v>38700</v>
      </c>
      <c r="D757" s="32">
        <f t="shared" si="66"/>
        <v>12433.234421364985</v>
      </c>
      <c r="E757" s="32">
        <f t="shared" si="67"/>
        <v>7897.9591836734699</v>
      </c>
      <c r="F757" s="23">
        <f t="shared" si="68"/>
        <v>2.4155763879335268E-2</v>
      </c>
      <c r="G757" s="23">
        <f t="shared" si="69"/>
        <v>7.7821404420550522E-3</v>
      </c>
      <c r="H757" s="23"/>
      <c r="I757" s="23"/>
      <c r="K757" s="49">
        <v>41296</v>
      </c>
      <c r="L757" s="50">
        <v>22438799</v>
      </c>
      <c r="M757" s="50">
        <f t="shared" si="70"/>
        <v>-206484</v>
      </c>
      <c r="N757" s="50">
        <f t="shared" si="71"/>
        <v>29528693</v>
      </c>
      <c r="O757" s="50"/>
      <c r="P757" s="50"/>
      <c r="Q757" s="50"/>
      <c r="R757" s="50"/>
      <c r="S757" s="50"/>
      <c r="T757" s="50"/>
      <c r="U757" s="50"/>
      <c r="V757" s="50"/>
      <c r="W757" s="50"/>
      <c r="X757" s="51"/>
    </row>
    <row r="758" spans="1:24">
      <c r="A758" s="45">
        <v>41428</v>
      </c>
      <c r="B758" s="46">
        <v>205500</v>
      </c>
      <c r="C758" s="46">
        <v>38400</v>
      </c>
      <c r="D758" s="32">
        <f t="shared" si="66"/>
        <v>12195.845697329378</v>
      </c>
      <c r="E758" s="32">
        <f t="shared" si="67"/>
        <v>7836.7346938775509</v>
      </c>
      <c r="F758" s="23">
        <f t="shared" si="68"/>
        <v>-1.9277705425903235E-2</v>
      </c>
      <c r="G758" s="23">
        <f t="shared" si="69"/>
        <v>-7.7821404420550522E-3</v>
      </c>
      <c r="H758" s="23"/>
      <c r="I758" s="23"/>
      <c r="K758" s="49">
        <v>41297</v>
      </c>
      <c r="L758" s="50">
        <v>22455908</v>
      </c>
      <c r="M758" s="50">
        <f t="shared" si="70"/>
        <v>17109</v>
      </c>
      <c r="N758" s="50">
        <f t="shared" si="71"/>
        <v>29545802</v>
      </c>
      <c r="O758" s="50"/>
      <c r="P758" s="50"/>
      <c r="Q758" s="50"/>
      <c r="R758" s="50"/>
      <c r="S758" s="50"/>
      <c r="T758" s="50"/>
      <c r="U758" s="50"/>
      <c r="V758" s="50"/>
      <c r="W758" s="50"/>
      <c r="X758" s="51"/>
    </row>
    <row r="759" spans="1:24">
      <c r="A759" s="47">
        <v>41429</v>
      </c>
      <c r="B759" s="48">
        <v>204500</v>
      </c>
      <c r="C759" s="48">
        <v>38000</v>
      </c>
      <c r="D759" s="32">
        <f t="shared" si="66"/>
        <v>12136.498516320475</v>
      </c>
      <c r="E759" s="32">
        <f t="shared" si="67"/>
        <v>7755.1020408163258</v>
      </c>
      <c r="F759" s="23">
        <f t="shared" si="68"/>
        <v>-4.8780584534320326E-3</v>
      </c>
      <c r="G759" s="23">
        <f t="shared" si="69"/>
        <v>-1.0471299867294448E-2</v>
      </c>
      <c r="H759" s="23"/>
      <c r="I759" s="23"/>
      <c r="K759" s="49">
        <v>41298</v>
      </c>
      <c r="L759" s="50">
        <v>22262337</v>
      </c>
      <c r="M759" s="50">
        <f t="shared" si="70"/>
        <v>-193571</v>
      </c>
      <c r="N759" s="50">
        <f t="shared" si="71"/>
        <v>29352231</v>
      </c>
      <c r="O759" s="50"/>
      <c r="P759" s="50"/>
      <c r="Q759" s="50"/>
      <c r="R759" s="50"/>
      <c r="S759" s="50"/>
      <c r="T759" s="50"/>
      <c r="U759" s="50"/>
      <c r="V759" s="50"/>
      <c r="W759" s="50"/>
      <c r="X759" s="51"/>
    </row>
    <row r="760" spans="1:24">
      <c r="A760" s="45">
        <v>41430</v>
      </c>
      <c r="B760" s="46">
        <v>208000</v>
      </c>
      <c r="C760" s="46">
        <v>37650</v>
      </c>
      <c r="D760" s="32">
        <f t="shared" si="66"/>
        <v>12344.213649851632</v>
      </c>
      <c r="E760" s="32">
        <f t="shared" si="67"/>
        <v>7683.6734693877552</v>
      </c>
      <c r="F760" s="23">
        <f t="shared" si="68"/>
        <v>1.6970104218460236E-2</v>
      </c>
      <c r="G760" s="23">
        <f t="shared" si="69"/>
        <v>-9.2532054804834729E-3</v>
      </c>
      <c r="H760" s="23"/>
      <c r="I760" s="23"/>
      <c r="K760" s="52">
        <v>41299</v>
      </c>
      <c r="L760" s="50">
        <v>21773359</v>
      </c>
      <c r="M760" s="50">
        <f t="shared" si="70"/>
        <v>-488978</v>
      </c>
      <c r="N760" s="50">
        <f t="shared" si="71"/>
        <v>28863253</v>
      </c>
      <c r="O760" s="53"/>
      <c r="P760" s="53"/>
      <c r="Q760" s="53"/>
      <c r="R760" s="53"/>
      <c r="S760" s="53"/>
      <c r="T760" s="53"/>
      <c r="U760" s="53"/>
      <c r="V760" s="53"/>
      <c r="W760" s="53"/>
      <c r="X760" s="51"/>
    </row>
    <row r="761" spans="1:24">
      <c r="A761" s="45">
        <v>41432</v>
      </c>
      <c r="B761" s="46">
        <v>206500</v>
      </c>
      <c r="C761" s="46">
        <v>37650</v>
      </c>
      <c r="D761" s="32">
        <f t="shared" si="66"/>
        <v>12255.192878338279</v>
      </c>
      <c r="E761" s="32">
        <f t="shared" si="67"/>
        <v>7683.6734693877552</v>
      </c>
      <c r="F761" s="23">
        <f t="shared" si="68"/>
        <v>-7.2376673002292335E-3</v>
      </c>
      <c r="G761" s="23">
        <f t="shared" si="69"/>
        <v>0</v>
      </c>
      <c r="H761" s="23"/>
      <c r="I761" s="23"/>
      <c r="K761" s="49">
        <v>41302</v>
      </c>
      <c r="L761" s="50">
        <v>21283261</v>
      </c>
      <c r="M761" s="50">
        <f t="shared" si="70"/>
        <v>-490098</v>
      </c>
      <c r="N761" s="50">
        <f t="shared" si="71"/>
        <v>28373155</v>
      </c>
      <c r="O761" s="50"/>
      <c r="P761" s="50"/>
      <c r="Q761" s="50"/>
      <c r="R761" s="50"/>
      <c r="S761" s="50"/>
      <c r="T761" s="50"/>
      <c r="U761" s="50"/>
      <c r="V761" s="50"/>
      <c r="W761" s="50"/>
      <c r="X761" s="51"/>
    </row>
    <row r="762" spans="1:24">
      <c r="A762" s="45">
        <v>41435</v>
      </c>
      <c r="B762" s="46">
        <v>211000</v>
      </c>
      <c r="C762" s="46">
        <v>38150</v>
      </c>
      <c r="D762" s="32">
        <f t="shared" si="66"/>
        <v>12522.255192878338</v>
      </c>
      <c r="E762" s="32">
        <f t="shared" si="67"/>
        <v>7785.7142857142862</v>
      </c>
      <c r="F762" s="23">
        <f t="shared" si="68"/>
        <v>2.1557721074978886E-2</v>
      </c>
      <c r="G762" s="23">
        <f t="shared" si="69"/>
        <v>1.3192803484562532E-2</v>
      </c>
      <c r="H762" s="23"/>
      <c r="I762" s="23"/>
      <c r="K762" s="49">
        <v>41303</v>
      </c>
      <c r="L762" s="50">
        <v>21251111</v>
      </c>
      <c r="M762" s="50">
        <f t="shared" si="70"/>
        <v>-32150</v>
      </c>
      <c r="N762" s="50">
        <f t="shared" si="71"/>
        <v>28341005</v>
      </c>
      <c r="O762" s="50"/>
      <c r="P762" s="50"/>
      <c r="Q762" s="50"/>
      <c r="R762" s="50"/>
      <c r="S762" s="50"/>
      <c r="T762" s="50"/>
      <c r="U762" s="50"/>
      <c r="V762" s="50"/>
      <c r="W762" s="50"/>
      <c r="X762" s="51"/>
    </row>
    <row r="763" spans="1:24">
      <c r="A763" s="45">
        <v>41436</v>
      </c>
      <c r="B763" s="46">
        <v>216500</v>
      </c>
      <c r="C763" s="46">
        <v>38600</v>
      </c>
      <c r="D763" s="32">
        <f t="shared" si="66"/>
        <v>12848.6646884273</v>
      </c>
      <c r="E763" s="32">
        <f t="shared" si="67"/>
        <v>7877.5510204081629</v>
      </c>
      <c r="F763" s="23">
        <f t="shared" si="68"/>
        <v>2.5732413966478518E-2</v>
      </c>
      <c r="G763" s="23">
        <f t="shared" si="69"/>
        <v>1.1726518740319491E-2</v>
      </c>
      <c r="H763" s="23"/>
      <c r="I763" s="23"/>
      <c r="K763" s="49">
        <v>41304</v>
      </c>
      <c r="L763" s="50">
        <v>21165673</v>
      </c>
      <c r="M763" s="50">
        <f t="shared" si="70"/>
        <v>-85438</v>
      </c>
      <c r="N763" s="50">
        <f t="shared" si="71"/>
        <v>28255567</v>
      </c>
      <c r="O763" s="50"/>
      <c r="P763" s="50"/>
      <c r="Q763" s="50"/>
      <c r="R763" s="50"/>
      <c r="S763" s="50"/>
      <c r="T763" s="50"/>
      <c r="U763" s="50"/>
      <c r="V763" s="50"/>
      <c r="W763" s="50"/>
      <c r="X763" s="51"/>
    </row>
    <row r="764" spans="1:24">
      <c r="A764" s="56"/>
      <c r="B764" s="46"/>
      <c r="C764" s="46"/>
      <c r="K764" s="49">
        <v>41305</v>
      </c>
      <c r="L764" s="50">
        <v>21083467</v>
      </c>
      <c r="M764" s="50">
        <f t="shared" si="70"/>
        <v>-82206</v>
      </c>
      <c r="N764" s="50">
        <f t="shared" si="71"/>
        <v>28173361</v>
      </c>
      <c r="O764" s="50"/>
      <c r="P764" s="50"/>
      <c r="Q764" s="50"/>
      <c r="R764" s="50"/>
      <c r="S764" s="50"/>
      <c r="T764" s="50"/>
      <c r="U764" s="50"/>
      <c r="V764" s="50"/>
      <c r="W764" s="50"/>
      <c r="X764" s="51"/>
    </row>
    <row r="765" spans="1:24">
      <c r="B765" s="57"/>
      <c r="C765" s="57"/>
      <c r="K765" s="52">
        <v>41306</v>
      </c>
      <c r="L765" s="50">
        <v>21053757</v>
      </c>
      <c r="M765" s="50">
        <f t="shared" si="70"/>
        <v>-29710</v>
      </c>
      <c r="N765" s="50">
        <f t="shared" si="71"/>
        <v>28143651</v>
      </c>
      <c r="O765" s="53"/>
      <c r="P765" s="53"/>
      <c r="Q765" s="53"/>
      <c r="R765" s="53"/>
      <c r="S765" s="53"/>
      <c r="T765" s="53"/>
      <c r="U765" s="53"/>
      <c r="V765" s="53"/>
      <c r="W765" s="53"/>
      <c r="X765" s="51"/>
    </row>
    <row r="766" spans="1:24">
      <c r="B766" s="57"/>
      <c r="C766" s="57"/>
      <c r="K766" s="49">
        <v>41309</v>
      </c>
      <c r="L766" s="50">
        <v>21102977</v>
      </c>
      <c r="M766" s="50">
        <f t="shared" si="70"/>
        <v>49220</v>
      </c>
      <c r="N766" s="50">
        <f t="shared" si="71"/>
        <v>28192871</v>
      </c>
      <c r="O766" s="50"/>
      <c r="P766" s="50"/>
      <c r="Q766" s="50"/>
      <c r="R766" s="50"/>
      <c r="S766" s="50"/>
      <c r="T766" s="50"/>
      <c r="U766" s="50"/>
      <c r="V766" s="50"/>
      <c r="W766" s="50"/>
      <c r="X766" s="51"/>
    </row>
    <row r="767" spans="1:24">
      <c r="B767" s="57"/>
      <c r="C767" s="57"/>
      <c r="K767" s="49">
        <v>41310</v>
      </c>
      <c r="L767" s="50">
        <v>21109642</v>
      </c>
      <c r="M767" s="50">
        <f t="shared" si="70"/>
        <v>6665</v>
      </c>
      <c r="N767" s="50">
        <f t="shared" si="71"/>
        <v>28199536</v>
      </c>
      <c r="O767" s="50"/>
      <c r="P767" s="50"/>
      <c r="Q767" s="50"/>
      <c r="R767" s="50"/>
      <c r="S767" s="50"/>
      <c r="T767" s="50"/>
      <c r="U767" s="50"/>
      <c r="V767" s="50"/>
      <c r="W767" s="50"/>
      <c r="X767" s="51"/>
    </row>
    <row r="768" spans="1:24">
      <c r="B768" s="57"/>
      <c r="C768" s="57"/>
      <c r="K768" s="49">
        <v>41311</v>
      </c>
      <c r="L768" s="50">
        <v>21027652</v>
      </c>
      <c r="M768" s="50">
        <f t="shared" si="70"/>
        <v>-81990</v>
      </c>
      <c r="N768" s="50">
        <f t="shared" si="71"/>
        <v>28117546</v>
      </c>
      <c r="O768" s="50"/>
      <c r="P768" s="50"/>
      <c r="Q768" s="50"/>
      <c r="R768" s="50"/>
      <c r="S768" s="50"/>
      <c r="T768" s="50"/>
      <c r="U768" s="50"/>
      <c r="V768" s="50"/>
      <c r="W768" s="50"/>
      <c r="X768" s="51"/>
    </row>
    <row r="769" spans="2:24">
      <c r="B769" s="57"/>
      <c r="C769" s="57"/>
      <c r="K769" s="49">
        <v>41312</v>
      </c>
      <c r="L769" s="50">
        <v>21112532</v>
      </c>
      <c r="M769" s="50">
        <f t="shared" si="70"/>
        <v>84880</v>
      </c>
      <c r="N769" s="50">
        <f t="shared" si="71"/>
        <v>28202426</v>
      </c>
      <c r="O769" s="50"/>
      <c r="P769" s="50"/>
      <c r="Q769" s="50"/>
      <c r="R769" s="50"/>
      <c r="S769" s="50"/>
      <c r="T769" s="50"/>
      <c r="U769" s="50"/>
      <c r="V769" s="50"/>
      <c r="W769" s="50"/>
      <c r="X769" s="51"/>
    </row>
    <row r="770" spans="2:24">
      <c r="B770" s="57"/>
      <c r="C770" s="57"/>
      <c r="K770" s="52">
        <v>41313</v>
      </c>
      <c r="L770" s="50">
        <v>21167265</v>
      </c>
      <c r="M770" s="50">
        <f t="shared" si="70"/>
        <v>54733</v>
      </c>
      <c r="N770" s="50">
        <f t="shared" si="71"/>
        <v>28257159</v>
      </c>
      <c r="O770" s="53"/>
      <c r="P770" s="53"/>
      <c r="Q770" s="53"/>
      <c r="R770" s="53"/>
      <c r="S770" s="53"/>
      <c r="T770" s="53"/>
      <c r="U770" s="53"/>
      <c r="V770" s="53"/>
      <c r="W770" s="53"/>
      <c r="X770" s="51"/>
    </row>
    <row r="771" spans="2:24">
      <c r="B771" s="58"/>
      <c r="C771" s="58"/>
      <c r="K771" s="49">
        <v>41317</v>
      </c>
      <c r="L771" s="50">
        <v>21293219</v>
      </c>
      <c r="M771" s="50">
        <f t="shared" si="70"/>
        <v>125954</v>
      </c>
      <c r="N771" s="50">
        <f t="shared" si="71"/>
        <v>28383113</v>
      </c>
      <c r="O771" s="50"/>
      <c r="P771" s="50"/>
      <c r="Q771" s="50"/>
      <c r="R771" s="50"/>
      <c r="S771" s="50"/>
      <c r="T771" s="50"/>
      <c r="U771" s="50"/>
      <c r="V771" s="50"/>
      <c r="W771" s="50"/>
      <c r="X771" s="51"/>
    </row>
    <row r="772" spans="2:24">
      <c r="K772" s="49">
        <v>41318</v>
      </c>
      <c r="L772" s="50">
        <v>21403501</v>
      </c>
      <c r="M772" s="50">
        <f t="shared" si="70"/>
        <v>110282</v>
      </c>
      <c r="N772" s="50">
        <f t="shared" si="71"/>
        <v>28493395</v>
      </c>
      <c r="O772" s="50"/>
      <c r="P772" s="50"/>
      <c r="Q772" s="50"/>
      <c r="R772" s="50"/>
      <c r="S772" s="50"/>
      <c r="T772" s="50"/>
      <c r="U772" s="50"/>
      <c r="V772" s="50"/>
      <c r="W772" s="50"/>
      <c r="X772" s="51"/>
    </row>
    <row r="773" spans="2:24">
      <c r="K773" s="49">
        <v>41319</v>
      </c>
      <c r="L773" s="50">
        <v>21494473</v>
      </c>
      <c r="M773" s="50">
        <f t="shared" si="70"/>
        <v>90972</v>
      </c>
      <c r="N773" s="50">
        <f t="shared" si="71"/>
        <v>28584367</v>
      </c>
      <c r="O773" s="50"/>
      <c r="P773" s="50"/>
      <c r="Q773" s="50"/>
      <c r="R773" s="50"/>
      <c r="S773" s="50"/>
      <c r="T773" s="50"/>
      <c r="U773" s="50"/>
      <c r="V773" s="50"/>
      <c r="W773" s="50"/>
      <c r="X773" s="51"/>
    </row>
    <row r="774" spans="2:24">
      <c r="K774" s="52">
        <v>41320</v>
      </c>
      <c r="L774" s="50">
        <v>21492339</v>
      </c>
      <c r="M774" s="50">
        <f t="shared" si="70"/>
        <v>-2134</v>
      </c>
      <c r="N774" s="50">
        <f t="shared" si="71"/>
        <v>28582233</v>
      </c>
      <c r="O774" s="53"/>
      <c r="P774" s="53"/>
      <c r="Q774" s="53"/>
      <c r="R774" s="53"/>
      <c r="S774" s="53"/>
      <c r="T774" s="53"/>
      <c r="U774" s="53"/>
      <c r="V774" s="53"/>
      <c r="W774" s="53"/>
      <c r="X774" s="51"/>
    </row>
  </sheetData>
  <phoneticPr fontId="2" type="noConversion"/>
  <conditionalFormatting sqref="B1">
    <cfRule type="expression" dxfId="0" priority="1" stopIfTrue="1">
      <formula>MID($B$1, 15, 10)-TODAY() &lt; 0</formula>
    </cfRule>
  </conditionalFormatting>
  <pageMargins left="0.7" right="0.7" top="0.75" bottom="0.75" header="0.3" footer="0.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3:J10"/>
  <sheetViews>
    <sheetView showGridLines="0" workbookViewId="0">
      <selection activeCell="E38" sqref="E38"/>
    </sheetView>
  </sheetViews>
  <sheetFormatPr baseColWidth="10" defaultColWidth="8.83203125" defaultRowHeight="14" x14ac:dyDescent="0"/>
  <cols>
    <col min="1" max="1" width="8.83203125" style="4"/>
    <col min="2" max="2" width="2" style="4" customWidth="1"/>
    <col min="3" max="16384" width="8.83203125" style="4"/>
  </cols>
  <sheetData>
    <row r="3" spans="1:10">
      <c r="C3" s="4">
        <v>0.01</v>
      </c>
      <c r="D3" s="4">
        <v>2.5000000000000001E-2</v>
      </c>
      <c r="E3" s="4">
        <v>0.05</v>
      </c>
      <c r="F3" s="4">
        <v>0.1</v>
      </c>
      <c r="G3" s="4">
        <v>0.9</v>
      </c>
      <c r="H3" s="4">
        <v>0.95</v>
      </c>
      <c r="I3" s="4">
        <v>0.97499999999999998</v>
      </c>
      <c r="J3" s="4">
        <v>0.99</v>
      </c>
    </row>
    <row r="5" spans="1:10">
      <c r="A5" s="4">
        <v>25</v>
      </c>
      <c r="C5" s="4">
        <v>-4.38</v>
      </c>
      <c r="D5" s="4">
        <v>-3.95</v>
      </c>
      <c r="E5" s="4">
        <v>-3.6</v>
      </c>
      <c r="F5" s="4">
        <v>-3.24</v>
      </c>
      <c r="G5" s="4">
        <v>-1.1399999999999999</v>
      </c>
      <c r="H5" s="4">
        <v>-0.8</v>
      </c>
      <c r="I5" s="4">
        <v>-0.5</v>
      </c>
      <c r="J5" s="4">
        <v>-0.15</v>
      </c>
    </row>
    <row r="6" spans="1:10">
      <c r="A6" s="4">
        <v>50</v>
      </c>
      <c r="C6" s="4">
        <v>-4.1500000000000004</v>
      </c>
      <c r="D6" s="4">
        <v>-3.8</v>
      </c>
      <c r="E6" s="4">
        <v>-3.5</v>
      </c>
      <c r="F6" s="4">
        <v>-3.18</v>
      </c>
      <c r="G6" s="4">
        <v>-1.19</v>
      </c>
      <c r="H6" s="4">
        <v>-0.87</v>
      </c>
      <c r="I6" s="4">
        <v>-0.57999999999999996</v>
      </c>
      <c r="J6" s="4">
        <v>-0.24</v>
      </c>
    </row>
    <row r="7" spans="1:10">
      <c r="A7" s="4">
        <v>100</v>
      </c>
      <c r="C7" s="4">
        <v>-4.04</v>
      </c>
      <c r="D7" s="4">
        <v>-3.73</v>
      </c>
      <c r="E7" s="4">
        <v>-3.45</v>
      </c>
      <c r="F7" s="4">
        <v>-3.15</v>
      </c>
      <c r="G7" s="4">
        <v>-1.22</v>
      </c>
      <c r="H7" s="4">
        <v>-0.9</v>
      </c>
      <c r="I7" s="4">
        <v>-0.62</v>
      </c>
      <c r="J7" s="4">
        <v>-0.28000000000000003</v>
      </c>
    </row>
    <row r="8" spans="1:10">
      <c r="A8" s="4">
        <v>250</v>
      </c>
      <c r="C8" s="4">
        <v>-3.99</v>
      </c>
      <c r="D8" s="4">
        <v>-3.69</v>
      </c>
      <c r="E8" s="4">
        <v>-3.43</v>
      </c>
      <c r="F8" s="4">
        <v>-3.13</v>
      </c>
      <c r="G8" s="4">
        <v>-1.23</v>
      </c>
      <c r="H8" s="4">
        <v>-0.92</v>
      </c>
      <c r="I8" s="4">
        <v>-0.64</v>
      </c>
      <c r="J8" s="4">
        <v>-0.31</v>
      </c>
    </row>
    <row r="9" spans="1:10">
      <c r="A9" s="4">
        <v>500</v>
      </c>
      <c r="C9" s="4">
        <v>-3.98</v>
      </c>
      <c r="D9" s="4">
        <v>-3.68</v>
      </c>
      <c r="E9" s="4">
        <v>-3.42</v>
      </c>
      <c r="F9" s="4">
        <v>-3.13</v>
      </c>
      <c r="G9" s="4">
        <v>-1.24</v>
      </c>
      <c r="H9" s="4">
        <v>-0.93</v>
      </c>
      <c r="I9" s="4">
        <v>-0.65</v>
      </c>
      <c r="J9" s="4">
        <v>-0.32</v>
      </c>
    </row>
    <row r="10" spans="1:10">
      <c r="A10" s="4">
        <v>10000</v>
      </c>
      <c r="C10" s="4">
        <v>-3.96</v>
      </c>
      <c r="D10" s="4">
        <v>-3.66</v>
      </c>
      <c r="E10" s="4">
        <v>-3.41</v>
      </c>
      <c r="F10" s="4">
        <v>-3.12</v>
      </c>
      <c r="G10" s="4">
        <v>-1.25</v>
      </c>
      <c r="H10" s="4">
        <v>-0.94</v>
      </c>
      <c r="I10" s="4">
        <v>-0.66</v>
      </c>
      <c r="J10" s="4">
        <v>-0.33</v>
      </c>
    </row>
  </sheetData>
  <phoneticPr fontId="2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3:A751"/>
  <sheetViews>
    <sheetView showGridLines="0" workbookViewId="0">
      <selection activeCell="A4" sqref="A4:A751"/>
    </sheetView>
  </sheetViews>
  <sheetFormatPr baseColWidth="10" defaultColWidth="8.83203125" defaultRowHeight="14" x14ac:dyDescent="0"/>
  <cols>
    <col min="1" max="16384" width="8.83203125" style="1"/>
  </cols>
  <sheetData>
    <row r="3" spans="1:1">
      <c r="A3" s="1" t="s">
        <v>40</v>
      </c>
    </row>
    <row r="4" spans="1:1">
      <c r="A4" s="1">
        <v>-7.1965900313386122E-2</v>
      </c>
    </row>
    <row r="5" spans="1:1">
      <c r="A5" s="1">
        <v>-6.3979363682664214E-2</v>
      </c>
    </row>
    <row r="6" spans="1:1">
      <c r="A6" s="1">
        <v>-6.6836797792141134E-2</v>
      </c>
    </row>
    <row r="7" spans="1:1">
      <c r="A7" s="1">
        <v>-6.1413103863748653E-2</v>
      </c>
    </row>
    <row r="8" spans="1:1">
      <c r="A8" s="1">
        <v>-8.604385833592687E-2</v>
      </c>
    </row>
    <row r="9" spans="1:1">
      <c r="A9" s="1">
        <v>-7.6048154520202083E-2</v>
      </c>
    </row>
    <row r="10" spans="1:1">
      <c r="A10" s="1">
        <v>-6.6497807474269699E-2</v>
      </c>
    </row>
    <row r="11" spans="1:1">
      <c r="A11" s="1">
        <v>-7.11031811003906E-2</v>
      </c>
    </row>
    <row r="12" spans="1:1">
      <c r="A12" s="1">
        <v>-7.4741297087500769E-2</v>
      </c>
    </row>
    <row r="13" spans="1:1">
      <c r="A13" s="1">
        <v>-7.3818145700455418E-2</v>
      </c>
    </row>
    <row r="14" spans="1:1">
      <c r="A14" s="1">
        <v>-6.9658024272460928E-2</v>
      </c>
    </row>
    <row r="15" spans="1:1">
      <c r="A15" s="1">
        <v>-5.6230957937462023E-2</v>
      </c>
    </row>
    <row r="16" spans="1:1">
      <c r="A16" s="1">
        <v>-7.2142771104435788E-2</v>
      </c>
    </row>
    <row r="17" spans="1:1">
      <c r="A17" s="1">
        <v>-7.9050885491672496E-2</v>
      </c>
    </row>
    <row r="18" spans="1:1">
      <c r="A18" s="1">
        <v>-6.8693471008988816E-2</v>
      </c>
    </row>
    <row r="19" spans="1:1">
      <c r="A19" s="1">
        <v>-6.31938849107474E-2</v>
      </c>
    </row>
    <row r="20" spans="1:1">
      <c r="A20" s="1">
        <v>-6.9061104567029297E-2</v>
      </c>
    </row>
    <row r="21" spans="1:1">
      <c r="A21" s="1">
        <v>-7.1939801707793016E-2</v>
      </c>
    </row>
    <row r="22" spans="1:1">
      <c r="A22" s="1">
        <v>-5.0801205691165308E-2</v>
      </c>
    </row>
    <row r="23" spans="1:1">
      <c r="A23" s="1">
        <v>-4.1495286503564266E-2</v>
      </c>
    </row>
    <row r="24" spans="1:1">
      <c r="A24" s="1">
        <v>-4.1034165544031609E-2</v>
      </c>
    </row>
    <row r="25" spans="1:1">
      <c r="A25" s="1">
        <v>-4.4087603030922295E-2</v>
      </c>
    </row>
    <row r="26" spans="1:1">
      <c r="A26" s="1">
        <v>-4.5322961782654048E-2</v>
      </c>
    </row>
    <row r="27" spans="1:1">
      <c r="A27" s="1">
        <v>-5.1897577589174126E-2</v>
      </c>
    </row>
    <row r="28" spans="1:1">
      <c r="A28" s="1">
        <v>-4.1338276793391415E-2</v>
      </c>
    </row>
    <row r="29" spans="1:1">
      <c r="A29" s="1">
        <v>-4.0408872424295694E-2</v>
      </c>
    </row>
    <row r="30" spans="1:1">
      <c r="A30" s="1">
        <v>-2.5029897655635125E-2</v>
      </c>
    </row>
    <row r="31" spans="1:1">
      <c r="A31" s="1">
        <v>-2.4084501862090768E-2</v>
      </c>
    </row>
    <row r="32" spans="1:1">
      <c r="A32" s="1">
        <v>-3.1077544995412154E-2</v>
      </c>
    </row>
    <row r="33" spans="1:1">
      <c r="A33" s="1">
        <v>-2.0154342582569207E-2</v>
      </c>
    </row>
    <row r="34" spans="1:1">
      <c r="A34" s="1">
        <v>-1.2867423554927981E-2</v>
      </c>
    </row>
    <row r="35" spans="1:1">
      <c r="A35" s="1">
        <v>-1.65460641979287E-2</v>
      </c>
    </row>
    <row r="36" spans="1:1">
      <c r="A36" s="1">
        <v>-1.7357599701864679E-2</v>
      </c>
    </row>
    <row r="37" spans="1:1">
      <c r="A37" s="1">
        <v>-1.0676105728835594E-2</v>
      </c>
    </row>
    <row r="38" spans="1:1">
      <c r="A38" s="1">
        <v>-6.5853620770335297E-3</v>
      </c>
    </row>
    <row r="39" spans="1:1">
      <c r="A39" s="1">
        <v>-1.3394229514415379E-2</v>
      </c>
    </row>
    <row r="40" spans="1:1">
      <c r="A40" s="1">
        <v>-3.860023105985988E-4</v>
      </c>
    </row>
    <row r="41" spans="1:1">
      <c r="A41" s="1">
        <v>3.4110079399978233E-3</v>
      </c>
    </row>
    <row r="42" spans="1:1">
      <c r="A42" s="1">
        <v>7.874755440012926E-3</v>
      </c>
    </row>
    <row r="43" spans="1:1">
      <c r="A43" s="1">
        <v>5.5524817830558959E-3</v>
      </c>
    </row>
    <row r="44" spans="1:1">
      <c r="A44" s="1">
        <v>4.4804280934140905E-4</v>
      </c>
    </row>
    <row r="45" spans="1:1">
      <c r="A45" s="1">
        <v>-1.8882969170856967E-3</v>
      </c>
    </row>
    <row r="46" spans="1:1">
      <c r="A46" s="1">
        <v>3.4110079399978233E-3</v>
      </c>
    </row>
    <row r="47" spans="1:1">
      <c r="A47" s="1">
        <v>2.5807113938967063E-3</v>
      </c>
    </row>
    <row r="48" spans="1:1">
      <c r="A48" s="1">
        <v>-5.9631330055402998E-3</v>
      </c>
    </row>
    <row r="49" spans="1:1">
      <c r="A49" s="1">
        <v>-1.3511160502774899E-2</v>
      </c>
    </row>
    <row r="50" spans="1:1">
      <c r="A50" s="1">
        <v>-2.9985317839866354E-2</v>
      </c>
    </row>
    <row r="51" spans="1:1">
      <c r="A51" s="1">
        <v>-3.4336382018469003E-2</v>
      </c>
    </row>
    <row r="52" spans="1:1">
      <c r="A52" s="1">
        <v>-4.2886148810683089E-2</v>
      </c>
    </row>
    <row r="53" spans="1:1">
      <c r="A53" s="1">
        <v>-4.291464415060986E-2</v>
      </c>
    </row>
    <row r="54" spans="1:1">
      <c r="A54" s="1">
        <v>-4.2935047922473935E-2</v>
      </c>
    </row>
    <row r="55" spans="1:1">
      <c r="A55" s="1">
        <v>-3.8038250032111698E-2</v>
      </c>
    </row>
    <row r="56" spans="1:1">
      <c r="A56" s="1">
        <v>-4.0986824227459806E-2</v>
      </c>
    </row>
    <row r="57" spans="1:1">
      <c r="A57" s="1">
        <v>-4.9618299234854391E-2</v>
      </c>
    </row>
    <row r="58" spans="1:1">
      <c r="A58" s="1">
        <v>-5.2690498271825703E-2</v>
      </c>
    </row>
    <row r="59" spans="1:1">
      <c r="A59" s="1">
        <v>-5.1445921569389874E-2</v>
      </c>
    </row>
    <row r="60" spans="1:1">
      <c r="A60" s="1">
        <v>-4.9002375828119504E-2</v>
      </c>
    </row>
    <row r="61" spans="1:1">
      <c r="A61" s="1">
        <v>-5.7013482236180302E-2</v>
      </c>
    </row>
    <row r="62" spans="1:1">
      <c r="A62" s="1">
        <v>-4.8404409547480043E-2</v>
      </c>
    </row>
    <row r="63" spans="1:1">
      <c r="A63" s="1">
        <v>-4.2325363471098498E-2</v>
      </c>
    </row>
    <row r="64" spans="1:1">
      <c r="A64" s="1">
        <v>-3.6240884693762965E-2</v>
      </c>
    </row>
    <row r="65" spans="1:1">
      <c r="A65" s="1">
        <v>-4.1073153727265499E-2</v>
      </c>
    </row>
    <row r="66" spans="1:1">
      <c r="A66" s="1">
        <v>-4.0986824227459806E-2</v>
      </c>
    </row>
    <row r="67" spans="1:1">
      <c r="A67" s="1">
        <v>-2.1516840185162422E-2</v>
      </c>
    </row>
    <row r="68" spans="1:1">
      <c r="A68" s="1">
        <v>-2.5210969145752493E-2</v>
      </c>
    </row>
    <row r="69" spans="1:1">
      <c r="A69" s="1">
        <v>-2.978729973083194E-2</v>
      </c>
    </row>
    <row r="70" spans="1:1">
      <c r="A70" s="1">
        <v>-2.978729973083194E-2</v>
      </c>
    </row>
    <row r="71" spans="1:1">
      <c r="A71" s="1">
        <v>-2.7255965321541176E-2</v>
      </c>
    </row>
    <row r="72" spans="1:1">
      <c r="A72" s="1">
        <v>-2.7255965321541176E-2</v>
      </c>
    </row>
    <row r="73" spans="1:1">
      <c r="A73" s="1">
        <v>-1.0036171126517779E-2</v>
      </c>
    </row>
    <row r="74" spans="1:1">
      <c r="A74" s="1">
        <v>-1.2591386137246197E-2</v>
      </c>
    </row>
    <row r="75" spans="1:1">
      <c r="A75" s="1">
        <v>-2.6227814372774994E-2</v>
      </c>
    </row>
    <row r="76" spans="1:1">
      <c r="A76" s="1">
        <v>-2.6227814372774994E-2</v>
      </c>
    </row>
    <row r="77" spans="1:1">
      <c r="A77" s="1">
        <v>-2.7140642699464479E-2</v>
      </c>
    </row>
    <row r="78" spans="1:1">
      <c r="A78" s="1">
        <v>-2.5525541447249722E-2</v>
      </c>
    </row>
    <row r="79" spans="1:1">
      <c r="A79" s="1">
        <v>-2.6918711849449828E-2</v>
      </c>
    </row>
    <row r="80" spans="1:1">
      <c r="A80" s="1">
        <v>-1.9320530255348523E-2</v>
      </c>
    </row>
    <row r="81" spans="1:1">
      <c r="A81" s="1">
        <v>-1.0612202363563306E-2</v>
      </c>
    </row>
    <row r="82" spans="1:1">
      <c r="A82" s="1">
        <v>-1.2498988210280615E-2</v>
      </c>
    </row>
    <row r="83" spans="1:1">
      <c r="A83" s="1">
        <v>-1.2543509655963625E-2</v>
      </c>
    </row>
    <row r="84" spans="1:1">
      <c r="A84" s="1">
        <v>2.8451865088756634E-3</v>
      </c>
    </row>
    <row r="85" spans="1:1">
      <c r="A85" s="1">
        <v>-2.8205510268017875E-3</v>
      </c>
    </row>
    <row r="86" spans="1:1">
      <c r="A86" s="1">
        <v>1.1522385595080564E-2</v>
      </c>
    </row>
    <row r="87" spans="1:1">
      <c r="A87" s="1">
        <v>1.0933896044682534E-2</v>
      </c>
    </row>
    <row r="88" spans="1:1">
      <c r="A88" s="1">
        <v>9.9245293368355192E-4</v>
      </c>
    </row>
    <row r="89" spans="1:1">
      <c r="A89" s="1">
        <v>7.1731972265736132E-3</v>
      </c>
    </row>
    <row r="90" spans="1:1">
      <c r="A90" s="1">
        <v>8.7015092534397098E-3</v>
      </c>
    </row>
    <row r="91" spans="1:1">
      <c r="A91" s="1">
        <v>6.5801981768087714E-3</v>
      </c>
    </row>
    <row r="92" spans="1:1">
      <c r="A92" s="1">
        <v>-5.1449124629554532E-3</v>
      </c>
    </row>
    <row r="93" spans="1:1">
      <c r="A93" s="1">
        <v>-1.1970172062546247E-2</v>
      </c>
    </row>
    <row r="94" spans="1:1">
      <c r="A94" s="1">
        <v>-2.7319704872832418E-3</v>
      </c>
    </row>
    <row r="95" spans="1:1">
      <c r="A95" s="1">
        <v>-1.3878592431709968E-2</v>
      </c>
    </row>
    <row r="96" spans="1:1">
      <c r="A96" s="1">
        <v>1.1656766964816434E-2</v>
      </c>
    </row>
    <row r="97" spans="1:1">
      <c r="A97" s="1">
        <v>1.1052523089711386E-2</v>
      </c>
    </row>
    <row r="98" spans="1:1">
      <c r="A98" s="1">
        <v>5.472130600796099E-3</v>
      </c>
    </row>
    <row r="99" spans="1:1">
      <c r="A99" s="1">
        <v>-4.5426838541091641E-3</v>
      </c>
    </row>
    <row r="100" spans="1:1">
      <c r="A100" s="1">
        <v>-7.4454435120694384E-3</v>
      </c>
    </row>
    <row r="101" spans="1:1">
      <c r="A101" s="1">
        <v>-9.5355406481072436E-3</v>
      </c>
    </row>
    <row r="102" spans="1:1">
      <c r="A102" s="1">
        <v>-1.1970172062546247E-2</v>
      </c>
    </row>
    <row r="103" spans="1:1">
      <c r="A103" s="1">
        <v>2.9940047796284119E-4</v>
      </c>
    </row>
    <row r="104" spans="1:1">
      <c r="A104" s="1">
        <v>4.5720221153775498E-3</v>
      </c>
    </row>
    <row r="105" spans="1:1">
      <c r="A105" s="1">
        <v>1.0316953618514368E-2</v>
      </c>
    </row>
    <row r="106" spans="1:1">
      <c r="A106" s="1">
        <v>5.0207571261005057E-3</v>
      </c>
    </row>
    <row r="107" spans="1:1">
      <c r="A107" s="1">
        <v>-2.7319704872832418E-3</v>
      </c>
    </row>
    <row r="108" spans="1:1">
      <c r="A108" s="1">
        <v>-9.0448672821086262E-3</v>
      </c>
    </row>
    <row r="109" spans="1:1">
      <c r="A109" s="1">
        <v>-1.3124426149023094E-2</v>
      </c>
    </row>
    <row r="110" spans="1:1">
      <c r="A110" s="1">
        <v>-3.4592145988879608E-2</v>
      </c>
    </row>
    <row r="111" spans="1:1">
      <c r="A111" s="1">
        <v>-1.1796256557093265E-2</v>
      </c>
    </row>
    <row r="112" spans="1:1">
      <c r="A112" s="1">
        <v>-9.68227737493077E-3</v>
      </c>
    </row>
    <row r="113" spans="1:1">
      <c r="A113" s="1">
        <v>-2.0031535823977542E-2</v>
      </c>
    </row>
    <row r="114" spans="1:1">
      <c r="A114" s="1">
        <v>-2.1757573293724519E-2</v>
      </c>
    </row>
    <row r="115" spans="1:1">
      <c r="A115" s="1">
        <v>-4.3809636769927884E-2</v>
      </c>
    </row>
    <row r="116" spans="1:1">
      <c r="A116" s="1">
        <v>-3.3361175730709292E-2</v>
      </c>
    </row>
    <row r="117" spans="1:1">
      <c r="A117" s="1">
        <v>-3.0465901185509736E-2</v>
      </c>
    </row>
    <row r="118" spans="1:1">
      <c r="A118" s="1">
        <v>-2.9303444563742786E-2</v>
      </c>
    </row>
    <row r="119" spans="1:1">
      <c r="A119" s="1">
        <v>-2.4605766291797337E-2</v>
      </c>
    </row>
    <row r="120" spans="1:1">
      <c r="A120" s="1">
        <v>-2.1095642421170346E-2</v>
      </c>
    </row>
    <row r="121" spans="1:1">
      <c r="A121" s="1">
        <v>-1.813388229371693E-2</v>
      </c>
    </row>
    <row r="122" spans="1:1">
      <c r="A122" s="1">
        <v>-1.9953746506935488E-2</v>
      </c>
    </row>
    <row r="123" spans="1:1">
      <c r="A123" s="1">
        <v>-3.1640989562293775E-2</v>
      </c>
    </row>
    <row r="124" spans="1:1">
      <c r="A124" s="1">
        <v>-2.4628510885783328E-2</v>
      </c>
    </row>
    <row r="125" spans="1:1">
      <c r="A125" s="1">
        <v>-1.9364616946025315E-2</v>
      </c>
    </row>
    <row r="126" spans="1:1">
      <c r="A126" s="1">
        <v>-1.5816320998124134E-2</v>
      </c>
    </row>
    <row r="127" spans="1:1">
      <c r="A127" s="1">
        <v>-1.6409320047888976E-2</v>
      </c>
    </row>
    <row r="128" spans="1:1">
      <c r="A128" s="1">
        <v>1.0603727473641023E-2</v>
      </c>
    </row>
    <row r="129" spans="1:1">
      <c r="A129" s="1">
        <v>-4.848497646814387E-3</v>
      </c>
    </row>
    <row r="130" spans="1:1">
      <c r="A130" s="1">
        <v>1.9081958553179845E-4</v>
      </c>
    </row>
    <row r="131" spans="1:1">
      <c r="A131" s="1">
        <v>-8.4595570383845242E-3</v>
      </c>
    </row>
    <row r="132" spans="1:1">
      <c r="A132" s="1">
        <v>-2.119251581113879E-2</v>
      </c>
    </row>
    <row r="133" spans="1:1">
      <c r="A133" s="1">
        <v>-1.6049934471864979E-2</v>
      </c>
    </row>
    <row r="134" spans="1:1">
      <c r="A134" s="1">
        <v>-1.9467640306379153E-2</v>
      </c>
    </row>
    <row r="135" spans="1:1">
      <c r="A135" s="1">
        <v>-2.0557202232385663E-2</v>
      </c>
    </row>
    <row r="136" spans="1:1">
      <c r="A136" s="1">
        <v>-1.9434498042190107E-2</v>
      </c>
    </row>
    <row r="137" spans="1:1">
      <c r="A137" s="1">
        <v>-1.719021528511E-2</v>
      </c>
    </row>
    <row r="138" spans="1:1">
      <c r="A138" s="1">
        <v>-1.435322870937572E-2</v>
      </c>
    </row>
    <row r="139" spans="1:1">
      <c r="A139" s="1">
        <v>-1.0967782667997028E-2</v>
      </c>
    </row>
    <row r="140" spans="1:1">
      <c r="A140" s="1">
        <v>-4.218882692347492E-3</v>
      </c>
    </row>
    <row r="141" spans="1:1">
      <c r="A141" s="1">
        <v>-1.0959964711021009E-2</v>
      </c>
    </row>
    <row r="142" spans="1:1">
      <c r="A142" s="1">
        <v>-8.1626306774005286E-3</v>
      </c>
    </row>
    <row r="143" spans="1:1">
      <c r="A143" s="1">
        <v>-8.1482847899101429E-3</v>
      </c>
    </row>
    <row r="144" spans="1:1">
      <c r="A144" s="1">
        <v>-2.5811898739477535E-2</v>
      </c>
    </row>
    <row r="145" spans="1:1">
      <c r="A145" s="1">
        <v>-1.4206699293951353E-2</v>
      </c>
    </row>
    <row r="146" spans="1:1">
      <c r="A146" s="1">
        <v>-1.1130659309882773E-2</v>
      </c>
    </row>
    <row r="147" spans="1:1">
      <c r="A147" s="1">
        <v>-5.7464723003057827E-3</v>
      </c>
    </row>
    <row r="148" spans="1:1">
      <c r="A148" s="1">
        <v>-2.7319704872832418E-3</v>
      </c>
    </row>
    <row r="149" spans="1:1">
      <c r="A149" s="1">
        <v>-6.2389740203485644E-3</v>
      </c>
    </row>
    <row r="150" spans="1:1">
      <c r="A150" s="1">
        <v>-6.6072808690194051E-3</v>
      </c>
    </row>
    <row r="151" spans="1:1">
      <c r="A151" s="1">
        <v>-6.4767827873080108E-3</v>
      </c>
    </row>
    <row r="152" spans="1:1">
      <c r="A152" s="1">
        <v>-1.2972287535530924E-2</v>
      </c>
    </row>
    <row r="153" spans="1:1">
      <c r="A153" s="1">
        <v>-6.6558012131254785E-3</v>
      </c>
    </row>
    <row r="154" spans="1:1">
      <c r="A154" s="1">
        <v>-1.9806002148012425E-2</v>
      </c>
    </row>
    <row r="155" spans="1:1">
      <c r="A155" s="1">
        <v>-1.4658418134533058E-2</v>
      </c>
    </row>
    <row r="156" spans="1:1">
      <c r="A156" s="1">
        <v>-9.1285807289844811E-3</v>
      </c>
    </row>
    <row r="157" spans="1:1">
      <c r="A157" s="1">
        <v>-1.7177978852857656E-2</v>
      </c>
    </row>
    <row r="158" spans="1:1">
      <c r="A158" s="1">
        <v>-9.4647082219250223E-3</v>
      </c>
    </row>
    <row r="159" spans="1:1">
      <c r="A159" s="1">
        <v>-3.348967441255013E-3</v>
      </c>
    </row>
    <row r="160" spans="1:1">
      <c r="A160" s="1">
        <v>-2.2906780951474914E-2</v>
      </c>
    </row>
    <row r="161" spans="1:1">
      <c r="A161" s="1">
        <v>-1.071720491370165E-2</v>
      </c>
    </row>
    <row r="162" spans="1:1">
      <c r="A162" s="1">
        <v>-7.580516486245692E-3</v>
      </c>
    </row>
    <row r="163" spans="1:1">
      <c r="A163" s="1">
        <v>-3.7923571476179418E-3</v>
      </c>
    </row>
    <row r="164" spans="1:1">
      <c r="A164" s="1">
        <v>-3.9991674423944801E-4</v>
      </c>
    </row>
    <row r="165" spans="1:1">
      <c r="A165" s="1">
        <v>-5.1042978510622561E-3</v>
      </c>
    </row>
    <row r="166" spans="1:1">
      <c r="A166" s="1">
        <v>-1.2672117452696696E-2</v>
      </c>
    </row>
    <row r="167" spans="1:1">
      <c r="A167" s="1">
        <v>-1.3768847630430514E-2</v>
      </c>
    </row>
    <row r="168" spans="1:1">
      <c r="A168" s="1">
        <v>-7.0391052861813463E-3</v>
      </c>
    </row>
    <row r="169" spans="1:1">
      <c r="A169" s="1">
        <v>-1.2867423554927981E-2</v>
      </c>
    </row>
    <row r="170" spans="1:1">
      <c r="A170" s="1">
        <v>-1.2466672537360779E-2</v>
      </c>
    </row>
    <row r="171" spans="1:1">
      <c r="A171" s="1">
        <v>-1.8624017730191511E-2</v>
      </c>
    </row>
    <row r="172" spans="1:1">
      <c r="A172" s="1">
        <v>-1.7072676045162716E-2</v>
      </c>
    </row>
    <row r="173" spans="1:1">
      <c r="A173" s="1">
        <v>-2.3902545030071387E-2</v>
      </c>
    </row>
    <row r="174" spans="1:1">
      <c r="A174" s="1">
        <v>-3.6046859112215834E-2</v>
      </c>
    </row>
    <row r="175" spans="1:1">
      <c r="A175" s="1">
        <v>-1.9939841413219916E-2</v>
      </c>
    </row>
    <row r="176" spans="1:1">
      <c r="A176" s="1">
        <v>-3.6169441844177364E-2</v>
      </c>
    </row>
    <row r="177" spans="1:1">
      <c r="A177" s="1">
        <v>-3.886785129873882E-2</v>
      </c>
    </row>
    <row r="178" spans="1:1">
      <c r="A178" s="1">
        <v>-3.2553813813467336E-2</v>
      </c>
    </row>
    <row r="179" spans="1:1">
      <c r="A179" s="1">
        <v>-3.5068548169559399E-2</v>
      </c>
    </row>
    <row r="180" spans="1:1">
      <c r="A180" s="1">
        <v>-3.6360705702824347E-2</v>
      </c>
    </row>
    <row r="181" spans="1:1">
      <c r="A181" s="1">
        <v>1.6547792978283127E-3</v>
      </c>
    </row>
    <row r="182" spans="1:1">
      <c r="A182" s="1">
        <v>2.0335650106905412E-2</v>
      </c>
    </row>
    <row r="183" spans="1:1">
      <c r="A183" s="1">
        <v>1.4339225584975246E-2</v>
      </c>
    </row>
    <row r="184" spans="1:1">
      <c r="A184" s="1">
        <v>4.4018931257943095E-3</v>
      </c>
    </row>
    <row r="185" spans="1:1">
      <c r="A185" s="1">
        <v>-2.5006977152841614E-3</v>
      </c>
    </row>
    <row r="186" spans="1:1">
      <c r="A186" s="1">
        <v>1.6616343821830526E-2</v>
      </c>
    </row>
    <row r="187" spans="1:1">
      <c r="A187" s="1">
        <v>2.6717798132880333E-3</v>
      </c>
    </row>
    <row r="188" spans="1:1">
      <c r="A188" s="1">
        <v>1.1203166543633181E-2</v>
      </c>
    </row>
    <row r="189" spans="1:1">
      <c r="A189" s="1">
        <v>2.1605206130174359E-2</v>
      </c>
    </row>
    <row r="190" spans="1:1">
      <c r="A190" s="1">
        <v>1.0518763953712096E-2</v>
      </c>
    </row>
    <row r="191" spans="1:1">
      <c r="A191" s="1">
        <v>-8.6838228037331433E-3</v>
      </c>
    </row>
    <row r="192" spans="1:1">
      <c r="A192" s="1">
        <v>5.1535726738229926E-3</v>
      </c>
    </row>
    <row r="193" spans="1:1">
      <c r="A193" s="1">
        <v>-5.5643825655202761E-3</v>
      </c>
    </row>
    <row r="194" spans="1:1">
      <c r="A194" s="1">
        <v>6.9612662531879366E-3</v>
      </c>
    </row>
    <row r="195" spans="1:1">
      <c r="A195" s="1">
        <v>1.3363627319998628E-2</v>
      </c>
    </row>
    <row r="196" spans="1:1">
      <c r="A196" s="1">
        <v>-6.4445539381452477E-4</v>
      </c>
    </row>
    <row r="197" spans="1:1">
      <c r="A197" s="1">
        <v>4.4532434516968422E-3</v>
      </c>
    </row>
    <row r="198" spans="1:1">
      <c r="A198" s="1">
        <v>-1.7503075184315264E-3</v>
      </c>
    </row>
    <row r="199" spans="1:1">
      <c r="A199" s="1">
        <v>1.399301384463314E-3</v>
      </c>
    </row>
    <row r="200" spans="1:1">
      <c r="A200" s="1">
        <v>2.1078751648451188E-3</v>
      </c>
    </row>
    <row r="201" spans="1:1">
      <c r="A201" s="1">
        <v>1.078904173430395E-2</v>
      </c>
    </row>
    <row r="202" spans="1:1">
      <c r="A202" s="1">
        <v>1.6027972104776467E-2</v>
      </c>
    </row>
    <row r="203" spans="1:1">
      <c r="A203" s="1">
        <v>1.5768632997448684E-2</v>
      </c>
    </row>
    <row r="204" spans="1:1">
      <c r="A204" s="1">
        <v>9.6673756085250417E-3</v>
      </c>
    </row>
    <row r="205" spans="1:1">
      <c r="A205" s="1">
        <v>2.0179993397761109E-2</v>
      </c>
    </row>
    <row r="206" spans="1:1">
      <c r="A206" s="1">
        <v>1.318503084860545E-2</v>
      </c>
    </row>
    <row r="207" spans="1:1">
      <c r="A207" s="1">
        <v>7.4775986242325843E-3</v>
      </c>
    </row>
    <row r="208" spans="1:1">
      <c r="A208" s="1">
        <v>1.6874131709495366E-2</v>
      </c>
    </row>
    <row r="209" spans="1:1">
      <c r="A209" s="1">
        <v>9.4838455978303315E-3</v>
      </c>
    </row>
    <row r="210" spans="1:1">
      <c r="A210" s="1">
        <v>4.0449226977603558E-3</v>
      </c>
    </row>
    <row r="211" spans="1:1">
      <c r="A211" s="1">
        <v>-3.8808375137246998E-3</v>
      </c>
    </row>
    <row r="212" spans="1:1">
      <c r="A212" s="1">
        <v>-9.119564617696696E-3</v>
      </c>
    </row>
    <row r="213" spans="1:1">
      <c r="A213" s="1">
        <v>3.0693284896177175E-4</v>
      </c>
    </row>
    <row r="214" spans="1:1">
      <c r="A214" s="1">
        <v>-2.832787155706562E-3</v>
      </c>
    </row>
    <row r="215" spans="1:1">
      <c r="A215" s="1">
        <v>2.1078751648451188E-3</v>
      </c>
    </row>
    <row r="216" spans="1:1">
      <c r="A216" s="1">
        <v>1.5009120751265925E-3</v>
      </c>
    </row>
    <row r="217" spans="1:1">
      <c r="A217" s="1">
        <v>6.0954522188394478E-3</v>
      </c>
    </row>
    <row r="218" spans="1:1">
      <c r="A218" s="1">
        <v>2.6477312900068384E-3</v>
      </c>
    </row>
    <row r="219" spans="1:1">
      <c r="A219" s="1">
        <v>1.1404683561659468E-2</v>
      </c>
    </row>
    <row r="220" spans="1:1">
      <c r="A220" s="1">
        <v>1.4544403566327802E-2</v>
      </c>
    </row>
    <row r="221" spans="1:1">
      <c r="A221" s="1">
        <v>2.5151048965543765E-3</v>
      </c>
    </row>
    <row r="222" spans="1:1">
      <c r="A222" s="1">
        <v>9.797422354141716E-3</v>
      </c>
    </row>
    <row r="223" spans="1:1">
      <c r="A223" s="1">
        <v>1.719982161823097E-2</v>
      </c>
    </row>
    <row r="224" spans="1:1">
      <c r="A224" s="1">
        <v>2.6953873751376811E-2</v>
      </c>
    </row>
    <row r="225" spans="1:1">
      <c r="A225" s="1">
        <v>2.126565424192961E-2</v>
      </c>
    </row>
    <row r="226" spans="1:1">
      <c r="A226" s="1">
        <v>1.9644068401515113E-2</v>
      </c>
    </row>
    <row r="227" spans="1:1">
      <c r="A227" s="1">
        <v>1.4638210253512085E-2</v>
      </c>
    </row>
    <row r="228" spans="1:1">
      <c r="A228" s="1">
        <v>2.5150833615224855E-2</v>
      </c>
    </row>
    <row r="229" spans="1:1">
      <c r="A229" s="1">
        <v>2.706323293744628E-2</v>
      </c>
    </row>
    <row r="230" spans="1:1">
      <c r="A230" s="1">
        <v>4.0195386174876724E-2</v>
      </c>
    </row>
    <row r="231" spans="1:1">
      <c r="A231" s="1">
        <v>2.1993429443312174E-2</v>
      </c>
    </row>
    <row r="232" spans="1:1">
      <c r="A232" s="1">
        <v>1.1960186691033492E-2</v>
      </c>
    </row>
    <row r="233" spans="1:1">
      <c r="A233" s="1">
        <v>7.5636658660878098E-3</v>
      </c>
    </row>
    <row r="234" spans="1:1">
      <c r="A234" s="1">
        <v>8.8785201536270009E-3</v>
      </c>
    </row>
    <row r="235" spans="1:1">
      <c r="A235" s="1">
        <v>2.6726057927950464E-2</v>
      </c>
    </row>
    <row r="236" spans="1:1">
      <c r="A236" s="1">
        <v>2.7893716432076943E-2</v>
      </c>
    </row>
    <row r="237" spans="1:1">
      <c r="A237" s="1">
        <v>3.9149146845194771E-2</v>
      </c>
    </row>
    <row r="238" spans="1:1">
      <c r="A238" s="1">
        <v>4.1280446294317485E-2</v>
      </c>
    </row>
    <row r="239" spans="1:1">
      <c r="A239" s="1">
        <v>4.7842981368873438E-2</v>
      </c>
    </row>
    <row r="240" spans="1:1">
      <c r="A240" s="1">
        <v>5.3634015695932291E-2</v>
      </c>
    </row>
    <row r="241" spans="1:1">
      <c r="A241" s="1">
        <v>3.7341118251576155E-2</v>
      </c>
    </row>
    <row r="242" spans="1:1">
      <c r="A242" s="1">
        <v>2.8867813855962154E-2</v>
      </c>
    </row>
    <row r="243" spans="1:1">
      <c r="A243" s="1">
        <v>2.6284792789505573E-2</v>
      </c>
    </row>
    <row r="244" spans="1:1">
      <c r="A244" s="1">
        <v>2.534939272289094E-2</v>
      </c>
    </row>
    <row r="245" spans="1:1">
      <c r="A245" s="1">
        <v>1.7674296575256321E-2</v>
      </c>
    </row>
    <row r="246" spans="1:1">
      <c r="A246" s="1">
        <v>1.6233592061506208E-2</v>
      </c>
    </row>
    <row r="247" spans="1:1">
      <c r="A247" s="1">
        <v>2.129291108588216E-2</v>
      </c>
    </row>
    <row r="248" spans="1:1">
      <c r="A248" s="1">
        <v>2.0130315083660477E-2</v>
      </c>
    </row>
    <row r="249" spans="1:1">
      <c r="A249" s="1">
        <v>1.4544403566327802E-2</v>
      </c>
    </row>
    <row r="250" spans="1:1">
      <c r="A250" s="1">
        <v>1.6953465360622033E-2</v>
      </c>
    </row>
    <row r="251" spans="1:1">
      <c r="A251" s="1">
        <v>5.5445541177414626E-3</v>
      </c>
    </row>
    <row r="252" spans="1:1">
      <c r="A252" s="1">
        <v>-2.8606837937008578E-3</v>
      </c>
    </row>
    <row r="253" spans="1:1">
      <c r="A253" s="1">
        <v>-1.8669231889054672E-2</v>
      </c>
    </row>
    <row r="254" spans="1:1">
      <c r="A254" s="1">
        <v>-1.2869773025260933E-2</v>
      </c>
    </row>
    <row r="255" spans="1:1">
      <c r="A255" s="1">
        <v>-2.0141256104281524E-2</v>
      </c>
    </row>
    <row r="256" spans="1:1">
      <c r="A256" s="1">
        <v>-1.2869773025260933E-2</v>
      </c>
    </row>
    <row r="257" spans="1:1">
      <c r="A257" s="1">
        <v>-9.4674799001497334E-3</v>
      </c>
    </row>
    <row r="258" spans="1:1">
      <c r="A258" s="1">
        <v>-4.4409992046974267E-3</v>
      </c>
    </row>
    <row r="259" spans="1:1">
      <c r="A259" s="1">
        <v>-2.6836283399935823E-3</v>
      </c>
    </row>
    <row r="260" spans="1:1">
      <c r="A260" s="1">
        <v>-6.6031311182888075E-3</v>
      </c>
    </row>
    <row r="261" spans="1:1">
      <c r="A261" s="1">
        <v>3.9444054035069342E-3</v>
      </c>
    </row>
    <row r="262" spans="1:1">
      <c r="A262" s="1">
        <v>-7.3708687896987257E-3</v>
      </c>
    </row>
    <row r="263" spans="1:1">
      <c r="A263" s="1">
        <v>-7.6245546450959267E-4</v>
      </c>
    </row>
    <row r="264" spans="1:1">
      <c r="A264" s="1">
        <v>-2.2880260718129541E-2</v>
      </c>
    </row>
    <row r="265" spans="1:1">
      <c r="A265" s="1">
        <v>-1.3270577863565336E-2</v>
      </c>
    </row>
    <row r="266" spans="1:1">
      <c r="A266" s="1">
        <v>-1.7659406523297783E-2</v>
      </c>
    </row>
    <row r="267" spans="1:1">
      <c r="A267" s="1">
        <v>-1.6631233467381712E-2</v>
      </c>
    </row>
    <row r="268" spans="1:1">
      <c r="A268" s="1">
        <v>-1.8399403885969612E-2</v>
      </c>
    </row>
    <row r="269" spans="1:1">
      <c r="A269" s="1">
        <v>-1.6631233467381712E-2</v>
      </c>
    </row>
    <row r="270" spans="1:1">
      <c r="A270" s="1">
        <v>-2.2176539711124654E-2</v>
      </c>
    </row>
    <row r="271" spans="1:1">
      <c r="A271" s="1">
        <v>-2.4413915205815151E-2</v>
      </c>
    </row>
    <row r="272" spans="1:1">
      <c r="A272" s="1">
        <v>-4.8829126134162237E-2</v>
      </c>
    </row>
    <row r="273" spans="1:1">
      <c r="A273" s="1">
        <v>-7.3498247454613974E-2</v>
      </c>
    </row>
    <row r="274" spans="1:1">
      <c r="A274" s="1">
        <v>-0.11373811295862346</v>
      </c>
    </row>
    <row r="275" spans="1:1">
      <c r="A275" s="1">
        <v>-0.1458534962686775</v>
      </c>
    </row>
    <row r="276" spans="1:1">
      <c r="A276" s="1">
        <v>-0.14941856243317364</v>
      </c>
    </row>
    <row r="277" spans="1:1">
      <c r="A277" s="1">
        <v>-0.1397170666452956</v>
      </c>
    </row>
    <row r="278" spans="1:1">
      <c r="A278" s="1">
        <v>-0.10890451550275682</v>
      </c>
    </row>
    <row r="279" spans="1:1">
      <c r="A279" s="1">
        <v>-0.10332707032024757</v>
      </c>
    </row>
    <row r="280" spans="1:1">
      <c r="A280" s="1">
        <v>-0.10680533469657227</v>
      </c>
    </row>
    <row r="281" spans="1:1">
      <c r="A281" s="1">
        <v>-0.10612297112233637</v>
      </c>
    </row>
    <row r="282" spans="1:1">
      <c r="A282" s="1">
        <v>-0.10543830752627148</v>
      </c>
    </row>
    <row r="283" spans="1:1">
      <c r="A283" s="1">
        <v>-0.11099379302098633</v>
      </c>
    </row>
    <row r="284" spans="1:1">
      <c r="A284" s="1">
        <v>-0.10126061655377772</v>
      </c>
    </row>
    <row r="285" spans="1:1">
      <c r="A285" s="1">
        <v>-8.9035357833281203E-2</v>
      </c>
    </row>
    <row r="286" spans="1:1">
      <c r="A286" s="1">
        <v>-6.4338930469673095E-2</v>
      </c>
    </row>
    <row r="287" spans="1:1">
      <c r="A287" s="1">
        <v>-8.9723236754750246E-2</v>
      </c>
    </row>
    <row r="288" spans="1:1">
      <c r="A288" s="1">
        <v>-9.5177237014937965E-2</v>
      </c>
    </row>
    <row r="289" spans="1:1">
      <c r="A289" s="1">
        <v>-8.4442146493772796E-2</v>
      </c>
    </row>
    <row r="290" spans="1:1">
      <c r="A290" s="1">
        <v>-0.11088489843093097</v>
      </c>
    </row>
    <row r="291" spans="1:1">
      <c r="A291" s="1">
        <v>-0.11579652421767417</v>
      </c>
    </row>
    <row r="292" spans="1:1">
      <c r="A292" s="1">
        <v>-0.11770657097276072</v>
      </c>
    </row>
    <row r="293" spans="1:1">
      <c r="A293" s="1">
        <v>-0.12647875681375176</v>
      </c>
    </row>
    <row r="294" spans="1:1">
      <c r="A294" s="1">
        <v>-0.14852787833881642</v>
      </c>
    </row>
    <row r="295" spans="1:1">
      <c r="A295" s="1">
        <v>-0.1616431608956006</v>
      </c>
    </row>
    <row r="296" spans="1:1">
      <c r="A296" s="1">
        <v>-0.14497996089878473</v>
      </c>
    </row>
    <row r="297" spans="1:1">
      <c r="A297" s="1">
        <v>-0.10160367484456945</v>
      </c>
    </row>
    <row r="298" spans="1:1">
      <c r="A298" s="1">
        <v>-0.10903865333208795</v>
      </c>
    </row>
    <row r="299" spans="1:1">
      <c r="A299" s="1">
        <v>-8.7495171472376398E-2</v>
      </c>
    </row>
    <row r="300" spans="1:1">
      <c r="A300" s="1">
        <v>-5.511074295241869E-2</v>
      </c>
    </row>
    <row r="301" spans="1:1">
      <c r="A301" s="1">
        <v>-2.4684116856726668E-2</v>
      </c>
    </row>
    <row r="302" spans="1:1">
      <c r="A302" s="1">
        <v>-4.7626924031216156E-2</v>
      </c>
    </row>
    <row r="303" spans="1:1">
      <c r="A303" s="1">
        <v>-3.8211796832220202E-2</v>
      </c>
    </row>
    <row r="304" spans="1:1">
      <c r="A304" s="1">
        <v>-9.4938156395443229E-3</v>
      </c>
    </row>
    <row r="305" spans="1:1">
      <c r="A305" s="1">
        <v>-3.4745626993592182E-2</v>
      </c>
    </row>
    <row r="306" spans="1:1">
      <c r="A306" s="1">
        <v>-1.9405744005047687E-2</v>
      </c>
    </row>
    <row r="307" spans="1:1">
      <c r="A307" s="1">
        <v>-5.609241728177583E-2</v>
      </c>
    </row>
    <row r="308" spans="1:1">
      <c r="A308" s="1">
        <v>-3.8871121316732982E-2</v>
      </c>
    </row>
    <row r="309" spans="1:1">
      <c r="A309" s="1">
        <v>-2.1215792234506203E-2</v>
      </c>
    </row>
    <row r="310" spans="1:1">
      <c r="A310" s="1">
        <v>-2.4087110172743564E-3</v>
      </c>
    </row>
    <row r="311" spans="1:1">
      <c r="A311" s="1">
        <v>-1.7079781788736703E-2</v>
      </c>
    </row>
    <row r="312" spans="1:1">
      <c r="A312" s="1">
        <v>-2.7077955936247733E-2</v>
      </c>
    </row>
    <row r="313" spans="1:1">
      <c r="A313" s="1">
        <v>-1.94207507174049E-3</v>
      </c>
    </row>
    <row r="314" spans="1:1">
      <c r="A314" s="1">
        <v>-6.66566178874195E-3</v>
      </c>
    </row>
    <row r="315" spans="1:1">
      <c r="A315" s="1">
        <v>-1.802625353540499E-2</v>
      </c>
    </row>
    <row r="316" spans="1:1">
      <c r="A316" s="1">
        <v>-4.8806988399852536E-2</v>
      </c>
    </row>
    <row r="317" spans="1:1">
      <c r="A317" s="1">
        <v>-5.8118978178899994E-2</v>
      </c>
    </row>
    <row r="318" spans="1:1">
      <c r="A318" s="1">
        <v>-5.9271102969458589E-2</v>
      </c>
    </row>
    <row r="319" spans="1:1">
      <c r="A319" s="1">
        <v>-2.4893330550581183E-2</v>
      </c>
    </row>
    <row r="320" spans="1:1">
      <c r="A320" s="1">
        <v>6.6675293452131967E-3</v>
      </c>
    </row>
    <row r="321" spans="1:1">
      <c r="A321" s="1">
        <v>-1.6928301734316697E-2</v>
      </c>
    </row>
    <row r="322" spans="1:1">
      <c r="A322" s="1">
        <v>-3.7005422740172378E-2</v>
      </c>
    </row>
    <row r="323" spans="1:1">
      <c r="A323" s="1">
        <v>-4.0411486805712826E-2</v>
      </c>
    </row>
    <row r="324" spans="1:1">
      <c r="A324" s="1">
        <v>-6.0473925901872505E-2</v>
      </c>
    </row>
    <row r="325" spans="1:1">
      <c r="A325" s="1">
        <v>-2.8662440993866944E-2</v>
      </c>
    </row>
    <row r="326" spans="1:1">
      <c r="A326" s="1">
        <v>2.2618363239411465E-2</v>
      </c>
    </row>
    <row r="327" spans="1:1">
      <c r="A327" s="1">
        <v>-5.7289931650919002E-3</v>
      </c>
    </row>
    <row r="328" spans="1:1">
      <c r="A328" s="1">
        <v>-4.2263442740582136E-3</v>
      </c>
    </row>
    <row r="329" spans="1:1">
      <c r="A329" s="1">
        <v>-1.3036157952556415E-2</v>
      </c>
    </row>
    <row r="330" spans="1:1">
      <c r="A330" s="1">
        <v>-2.5106055028408569E-2</v>
      </c>
    </row>
    <row r="331" spans="1:1">
      <c r="A331" s="1">
        <v>-2.5739394120957826E-2</v>
      </c>
    </row>
    <row r="332" spans="1:1">
      <c r="A332" s="1">
        <v>2.1244369666906238E-2</v>
      </c>
    </row>
    <row r="333" spans="1:1">
      <c r="A333" s="1">
        <v>2.1760051527526691E-2</v>
      </c>
    </row>
    <row r="334" spans="1:1">
      <c r="A334" s="1">
        <v>2.6268021325627444E-2</v>
      </c>
    </row>
    <row r="335" spans="1:1">
      <c r="A335" s="1">
        <v>9.3047907414600672E-3</v>
      </c>
    </row>
    <row r="336" spans="1:1">
      <c r="A336" s="1">
        <v>7.2582023617195901E-3</v>
      </c>
    </row>
    <row r="337" spans="1:1">
      <c r="A337" s="1">
        <v>1.3293970407985967E-2</v>
      </c>
    </row>
    <row r="338" spans="1:1">
      <c r="A338" s="1">
        <v>5.4313008719297784E-4</v>
      </c>
    </row>
    <row r="339" spans="1:1">
      <c r="A339" s="1">
        <v>1.6024692974453636E-2</v>
      </c>
    </row>
    <row r="340" spans="1:1">
      <c r="A340" s="1">
        <v>5.2064569752634959E-2</v>
      </c>
    </row>
    <row r="341" spans="1:1">
      <c r="A341" s="1">
        <v>5.2672615750992691E-2</v>
      </c>
    </row>
    <row r="342" spans="1:1">
      <c r="A342" s="1">
        <v>2.2962690627055693E-2</v>
      </c>
    </row>
    <row r="343" spans="1:1">
      <c r="A343" s="1">
        <v>2.639992809725733E-2</v>
      </c>
    </row>
    <row r="344" spans="1:1">
      <c r="A344" s="1">
        <v>2.2747152436750184E-2</v>
      </c>
    </row>
    <row r="345" spans="1:1">
      <c r="A345" s="1">
        <v>3.245765189658556E-2</v>
      </c>
    </row>
    <row r="346" spans="1:1">
      <c r="A346" s="1">
        <v>2.0567251797373842E-2</v>
      </c>
    </row>
    <row r="347" spans="1:1">
      <c r="A347" s="1">
        <v>2.4846001564214681E-2</v>
      </c>
    </row>
    <row r="348" spans="1:1">
      <c r="A348" s="1">
        <v>4.9514752792099159E-3</v>
      </c>
    </row>
    <row r="349" spans="1:1">
      <c r="A349" s="1">
        <v>-3.1055753825739885E-2</v>
      </c>
    </row>
    <row r="350" spans="1:1">
      <c r="A350" s="1">
        <v>-5.8842698497455714E-2</v>
      </c>
    </row>
    <row r="351" spans="1:1">
      <c r="A351" s="1">
        <v>-3.5146825982153018E-2</v>
      </c>
    </row>
    <row r="352" spans="1:1">
      <c r="A352" s="1">
        <v>-4.6291648508974603E-2</v>
      </c>
    </row>
    <row r="353" spans="1:1">
      <c r="A353" s="1">
        <v>-6.1014938489011961E-2</v>
      </c>
    </row>
    <row r="354" spans="1:1">
      <c r="A354" s="1">
        <v>-6.3943078471980996E-2</v>
      </c>
    </row>
    <row r="355" spans="1:1">
      <c r="A355" s="1">
        <v>-2.3073358406968225E-2</v>
      </c>
    </row>
    <row r="356" spans="1:1">
      <c r="A356" s="1">
        <v>-2.8188262187146762E-2</v>
      </c>
    </row>
    <row r="357" spans="1:1">
      <c r="A357" s="1">
        <v>-1.8335965744135763E-2</v>
      </c>
    </row>
    <row r="358" spans="1:1">
      <c r="A358" s="1">
        <v>-5.7930523245919296E-2</v>
      </c>
    </row>
    <row r="359" spans="1:1">
      <c r="A359" s="1">
        <v>-3.260900846184267E-2</v>
      </c>
    </row>
    <row r="360" spans="1:1">
      <c r="A360" s="1">
        <v>-3.5959095347124936E-2</v>
      </c>
    </row>
    <row r="361" spans="1:1">
      <c r="A361" s="1">
        <v>-4.6484092020095069E-2</v>
      </c>
    </row>
    <row r="362" spans="1:1">
      <c r="A362" s="1">
        <v>-5.2226361247602604E-2</v>
      </c>
    </row>
    <row r="363" spans="1:1">
      <c r="A363" s="1">
        <v>-3.4466795290789776E-2</v>
      </c>
    </row>
    <row r="364" spans="1:1">
      <c r="A364" s="1">
        <v>-3.9698559732523009E-2</v>
      </c>
    </row>
    <row r="365" spans="1:1">
      <c r="A365" s="1">
        <v>-2.237804641825214E-2</v>
      </c>
    </row>
    <row r="366" spans="1:1">
      <c r="A366" s="1">
        <v>-1.5689058267454925E-2</v>
      </c>
    </row>
    <row r="367" spans="1:1">
      <c r="A367" s="1">
        <v>-2.3903975815616541E-2</v>
      </c>
    </row>
    <row r="368" spans="1:1">
      <c r="A368" s="1">
        <v>-4.9022167429813024E-3</v>
      </c>
    </row>
    <row r="369" spans="1:1">
      <c r="A369" s="1">
        <v>-6.9494454861676047E-3</v>
      </c>
    </row>
    <row r="370" spans="1:1">
      <c r="A370" s="1">
        <v>3.4959183654770243E-4</v>
      </c>
    </row>
    <row r="371" spans="1:1">
      <c r="A371" s="1">
        <v>-2.96523295050104E-2</v>
      </c>
    </row>
    <row r="372" spans="1:1">
      <c r="A372" s="1">
        <v>-1.0783744820217045E-2</v>
      </c>
    </row>
    <row r="373" spans="1:1">
      <c r="A373" s="1">
        <v>-9.9176971751182563E-3</v>
      </c>
    </row>
    <row r="374" spans="1:1">
      <c r="A374" s="1">
        <v>-4.3971269340197239E-2</v>
      </c>
    </row>
    <row r="375" spans="1:1">
      <c r="A375" s="1">
        <v>-4.1791368700820897E-2</v>
      </c>
    </row>
    <row r="376" spans="1:1">
      <c r="A376" s="1">
        <v>-4.4401682663676389E-2</v>
      </c>
    </row>
    <row r="377" spans="1:1">
      <c r="A377" s="1">
        <v>-5.1174893817572453E-2</v>
      </c>
    </row>
    <row r="378" spans="1:1">
      <c r="A378" s="1">
        <v>-1.0353249738118464E-2</v>
      </c>
    </row>
    <row r="379" spans="1:1">
      <c r="A379" s="1">
        <v>-2.8914640488863164E-2</v>
      </c>
    </row>
    <row r="380" spans="1:1">
      <c r="A380" s="1">
        <v>-2.8553991121595956E-2</v>
      </c>
    </row>
    <row r="381" spans="1:1">
      <c r="A381" s="1">
        <v>-4.1150007135322575E-2</v>
      </c>
    </row>
    <row r="382" spans="1:1">
      <c r="A382" s="1">
        <v>-2.9290503237588972E-2</v>
      </c>
    </row>
    <row r="383" spans="1:1">
      <c r="A383" s="1">
        <v>-4.3772834508418512E-2</v>
      </c>
    </row>
    <row r="384" spans="1:1">
      <c r="A384" s="1">
        <v>-4.5560109467530197E-2</v>
      </c>
    </row>
    <row r="385" spans="1:1">
      <c r="A385" s="1">
        <v>-6.1217515006778633E-2</v>
      </c>
    </row>
    <row r="386" spans="1:1">
      <c r="A386" s="1">
        <v>-2.3442982755510933E-2</v>
      </c>
    </row>
    <row r="387" spans="1:1">
      <c r="A387" s="1">
        <v>-3.2801567028347023E-2</v>
      </c>
    </row>
    <row r="388" spans="1:1">
      <c r="A388" s="1">
        <v>-4.3367101991597323E-2</v>
      </c>
    </row>
    <row r="389" spans="1:1">
      <c r="A389" s="1">
        <v>-3.2386258187524497E-2</v>
      </c>
    </row>
    <row r="390" spans="1:1">
      <c r="A390" s="1">
        <v>-3.1259946567010921E-2</v>
      </c>
    </row>
    <row r="391" spans="1:1">
      <c r="A391" s="1">
        <v>-4.1660386357396995E-2</v>
      </c>
    </row>
    <row r="392" spans="1:1">
      <c r="A392" s="1">
        <v>-8.010273077585861E-2</v>
      </c>
    </row>
    <row r="393" spans="1:1">
      <c r="A393" s="1">
        <v>-7.7072207750970456E-2</v>
      </c>
    </row>
    <row r="394" spans="1:1">
      <c r="A394" s="1">
        <v>-8.7495171472376398E-2</v>
      </c>
    </row>
    <row r="395" spans="1:1">
      <c r="A395" s="1">
        <v>-7.7564461985543787E-2</v>
      </c>
    </row>
    <row r="396" spans="1:1">
      <c r="A396" s="1">
        <v>-8.3380096895510292E-2</v>
      </c>
    </row>
    <row r="397" spans="1:1">
      <c r="A397" s="1">
        <v>-7.9953553529774624E-2</v>
      </c>
    </row>
    <row r="398" spans="1:1">
      <c r="A398" s="1">
        <v>-7.52764158595296E-2</v>
      </c>
    </row>
    <row r="399" spans="1:1">
      <c r="A399" s="1">
        <v>-8.4711740300894789E-2</v>
      </c>
    </row>
    <row r="400" spans="1:1">
      <c r="A400" s="1">
        <v>-7.9722527489533235E-2</v>
      </c>
    </row>
    <row r="401" spans="1:1">
      <c r="A401" s="1">
        <v>-8.9124379836625245E-2</v>
      </c>
    </row>
    <row r="402" spans="1:1">
      <c r="A402" s="1">
        <v>-9.3625554527725363E-2</v>
      </c>
    </row>
    <row r="403" spans="1:1">
      <c r="A403" s="1">
        <v>-7.52764158595296E-2</v>
      </c>
    </row>
    <row r="404" spans="1:1">
      <c r="A404" s="1">
        <v>-7.082202799847348E-2</v>
      </c>
    </row>
    <row r="405" spans="1:1">
      <c r="A405" s="1">
        <v>-9.1680702922354307E-2</v>
      </c>
    </row>
    <row r="406" spans="1:1">
      <c r="A406" s="1">
        <v>-7.1242856062782245E-2</v>
      </c>
    </row>
    <row r="407" spans="1:1">
      <c r="A407" s="1">
        <v>-7.6079536211032917E-2</v>
      </c>
    </row>
    <row r="408" spans="1:1">
      <c r="A408" s="1">
        <v>-8.0965896716971741E-2</v>
      </c>
    </row>
    <row r="409" spans="1:1">
      <c r="A409" s="1">
        <v>-4.4678327140224461E-2</v>
      </c>
    </row>
    <row r="410" spans="1:1">
      <c r="A410" s="1">
        <v>-4.0856660966004377E-2</v>
      </c>
    </row>
    <row r="411" spans="1:1">
      <c r="A411" s="1">
        <v>-3.6858823057750456E-2</v>
      </c>
    </row>
    <row r="412" spans="1:1">
      <c r="A412" s="1">
        <v>-4.3073275364894137E-2</v>
      </c>
    </row>
    <row r="413" spans="1:1">
      <c r="A413" s="1">
        <v>-3.4714444846076553E-2</v>
      </c>
    </row>
    <row r="414" spans="1:1">
      <c r="A414" s="1">
        <v>-4.7224652981166848E-2</v>
      </c>
    </row>
    <row r="415" spans="1:1">
      <c r="A415" s="1">
        <v>-4.1756727471489619E-2</v>
      </c>
    </row>
    <row r="416" spans="1:1">
      <c r="A416" s="1">
        <v>-7.52764158595296E-2</v>
      </c>
    </row>
    <row r="417" spans="1:1">
      <c r="A417" s="1">
        <v>-7.569496560651956E-2</v>
      </c>
    </row>
    <row r="418" spans="1:1">
      <c r="A418" s="1">
        <v>-6.2261866093238361E-2</v>
      </c>
    </row>
    <row r="419" spans="1:1">
      <c r="A419" s="1">
        <v>-6.1772842082810975E-2</v>
      </c>
    </row>
    <row r="420" spans="1:1">
      <c r="A420" s="1">
        <v>-5.7911158754156311E-2</v>
      </c>
    </row>
    <row r="421" spans="1:1">
      <c r="A421" s="1">
        <v>-6.4098496719467768E-2</v>
      </c>
    </row>
    <row r="422" spans="1:1">
      <c r="A422" s="1">
        <v>-6.1265377383457498E-2</v>
      </c>
    </row>
    <row r="423" spans="1:1">
      <c r="A423" s="1">
        <v>-5.6468179017109321E-2</v>
      </c>
    </row>
    <row r="424" spans="1:1">
      <c r="A424" s="1">
        <v>-4.4785411748544668E-2</v>
      </c>
    </row>
    <row r="425" spans="1:1">
      <c r="A425" s="1">
        <v>-5.1452360053058754E-2</v>
      </c>
    </row>
    <row r="426" spans="1:1">
      <c r="A426" s="1">
        <v>-4.1441545711726313E-2</v>
      </c>
    </row>
    <row r="427" spans="1:1">
      <c r="A427" s="1">
        <v>-3.8076910187509583E-2</v>
      </c>
    </row>
    <row r="428" spans="1:1">
      <c r="A428" s="1">
        <v>-4.5297158160996887E-2</v>
      </c>
    </row>
    <row r="429" spans="1:1">
      <c r="A429" s="1">
        <v>-3.1332205745567165E-2</v>
      </c>
    </row>
    <row r="430" spans="1:1">
      <c r="A430" s="1">
        <v>-4.1767935515801824E-2</v>
      </c>
    </row>
    <row r="431" spans="1:1">
      <c r="A431" s="1">
        <v>-3.9029268562480013E-2</v>
      </c>
    </row>
    <row r="432" spans="1:1">
      <c r="A432" s="1">
        <v>-4.1194743617816165E-2</v>
      </c>
    </row>
    <row r="433" spans="1:1">
      <c r="A433" s="1">
        <v>-1.3070848582510841E-2</v>
      </c>
    </row>
    <row r="434" spans="1:1">
      <c r="A434" s="1">
        <v>-7.474825501283533E-4</v>
      </c>
    </row>
    <row r="435" spans="1:1">
      <c r="A435" s="1">
        <v>-6.3013562794544953E-4</v>
      </c>
    </row>
    <row r="436" spans="1:1">
      <c r="A436" s="1">
        <v>-1.8909137651028196E-2</v>
      </c>
    </row>
    <row r="437" spans="1:1">
      <c r="A437" s="1">
        <v>-2.9454050827644629E-2</v>
      </c>
    </row>
    <row r="438" spans="1:1">
      <c r="A438" s="1">
        <v>-2.0088421241157839E-2</v>
      </c>
    </row>
    <row r="439" spans="1:1">
      <c r="A439" s="1">
        <v>-4.3116058877779473E-2</v>
      </c>
    </row>
    <row r="440" spans="1:1">
      <c r="A440" s="1">
        <v>-4.782259200247907E-2</v>
      </c>
    </row>
    <row r="441" spans="1:1">
      <c r="A441" s="1">
        <v>-2.3790952940034416E-2</v>
      </c>
    </row>
    <row r="442" spans="1:1">
      <c r="A442" s="1">
        <v>-3.0063986277783172E-2</v>
      </c>
    </row>
    <row r="443" spans="1:1">
      <c r="A443" s="1">
        <v>-3.6386722925945136E-2</v>
      </c>
    </row>
    <row r="444" spans="1:1">
      <c r="A444" s="1">
        <v>-3.5539647572941035E-2</v>
      </c>
    </row>
    <row r="445" spans="1:1">
      <c r="A445" s="1">
        <v>-5.8751662534669791E-2</v>
      </c>
    </row>
    <row r="446" spans="1:1">
      <c r="A446" s="1">
        <v>-4.8389019251843912E-2</v>
      </c>
    </row>
    <row r="447" spans="1:1">
      <c r="A447" s="1">
        <v>-4.8389019251843912E-2</v>
      </c>
    </row>
    <row r="448" spans="1:1">
      <c r="A448" s="1">
        <v>-4.0408960918567161E-2</v>
      </c>
    </row>
    <row r="449" spans="1:1">
      <c r="A449" s="1">
        <v>-2.2217267491611459E-2</v>
      </c>
    </row>
    <row r="450" spans="1:1">
      <c r="A450" s="1">
        <v>-2.1762934407210999E-2</v>
      </c>
    </row>
    <row r="451" spans="1:1">
      <c r="A451" s="1">
        <v>1.750775119337078E-3</v>
      </c>
    </row>
    <row r="452" spans="1:1">
      <c r="A452" s="1">
        <v>-1.5734277450979661E-2</v>
      </c>
    </row>
    <row r="453" spans="1:1">
      <c r="A453" s="1">
        <v>-2.2776560076392727E-2</v>
      </c>
    </row>
    <row r="454" spans="1:1">
      <c r="A454" s="1">
        <v>-6.4162207158471318E-3</v>
      </c>
    </row>
    <row r="455" spans="1:1">
      <c r="A455" s="1">
        <v>-2.340456605296648E-2</v>
      </c>
    </row>
    <row r="456" spans="1:1">
      <c r="A456" s="1">
        <v>-1.8839183377419744E-2</v>
      </c>
    </row>
    <row r="457" spans="1:1">
      <c r="A457" s="1">
        <v>1.3286946917148157E-3</v>
      </c>
    </row>
    <row r="458" spans="1:1">
      <c r="A458" s="1">
        <v>-2.114072248701504E-2</v>
      </c>
    </row>
    <row r="459" spans="1:1">
      <c r="A459" s="1">
        <v>-1.6641107774282737E-2</v>
      </c>
    </row>
    <row r="460" spans="1:1">
      <c r="A460" s="1">
        <v>-8.5624163064697001E-3</v>
      </c>
    </row>
    <row r="461" spans="1:1">
      <c r="A461" s="1">
        <v>-4.0987328186234961E-3</v>
      </c>
    </row>
    <row r="462" spans="1:1">
      <c r="A462" s="1">
        <v>-1.1145395798914493E-2</v>
      </c>
    </row>
    <row r="463" spans="1:1">
      <c r="A463" s="1">
        <v>-1.0269559588938826E-2</v>
      </c>
    </row>
    <row r="464" spans="1:1">
      <c r="A464" s="1">
        <v>-5.8272388556126486E-3</v>
      </c>
    </row>
    <row r="465" spans="1:1">
      <c r="A465" s="1">
        <v>-1.2153084437198203E-2</v>
      </c>
    </row>
    <row r="466" spans="1:1">
      <c r="A466" s="1">
        <v>-2.2202222865296051E-2</v>
      </c>
    </row>
    <row r="467" spans="1:1">
      <c r="A467" s="1">
        <v>-2.1309057654106844E-2</v>
      </c>
    </row>
    <row r="468" spans="1:1">
      <c r="A468" s="1">
        <v>-1.9621502469182595E-2</v>
      </c>
    </row>
    <row r="469" spans="1:1">
      <c r="A469" s="1">
        <v>-2.7001609766805323E-2</v>
      </c>
    </row>
    <row r="470" spans="1:1">
      <c r="A470" s="1">
        <v>-2.0529641119199304E-2</v>
      </c>
    </row>
    <row r="471" spans="1:1">
      <c r="A471" s="1">
        <v>-1.5951773580220596E-2</v>
      </c>
    </row>
    <row r="472" spans="1:1">
      <c r="A472" s="1">
        <v>-8.6524710986095599E-3</v>
      </c>
    </row>
    <row r="473" spans="1:1">
      <c r="A473" s="1">
        <v>-2.7978602649977091E-2</v>
      </c>
    </row>
    <row r="474" spans="1:1">
      <c r="A474" s="1">
        <v>-1.5918917879678141E-2</v>
      </c>
    </row>
    <row r="475" spans="1:1">
      <c r="A475" s="1">
        <v>-1.9681166230213876E-2</v>
      </c>
    </row>
    <row r="476" spans="1:1">
      <c r="A476" s="1">
        <v>-2.5270471457405463E-2</v>
      </c>
    </row>
    <row r="477" spans="1:1">
      <c r="A477" s="1">
        <v>-3.095257254209649E-2</v>
      </c>
    </row>
    <row r="478" spans="1:1">
      <c r="A478" s="1">
        <v>-1.968490455831251E-2</v>
      </c>
    </row>
    <row r="479" spans="1:1">
      <c r="A479" s="1">
        <v>-1.7600157086475221E-2</v>
      </c>
    </row>
    <row r="480" spans="1:1">
      <c r="A480" s="1">
        <v>-1.7600157086475221E-2</v>
      </c>
    </row>
    <row r="481" spans="1:1">
      <c r="A481" s="1">
        <v>-1.4870829800535112E-2</v>
      </c>
    </row>
    <row r="482" spans="1:1">
      <c r="A482" s="1">
        <v>-1.6821007310237057E-2</v>
      </c>
    </row>
    <row r="483" spans="1:1">
      <c r="A483" s="1">
        <v>-2.4268023253441129E-2</v>
      </c>
    </row>
    <row r="484" spans="1:1">
      <c r="A484" s="1">
        <v>-2.3244957971750857E-2</v>
      </c>
    </row>
    <row r="485" spans="1:1">
      <c r="A485" s="1">
        <v>-2.4070728558305277E-2</v>
      </c>
    </row>
    <row r="486" spans="1:1">
      <c r="A486" s="1">
        <v>-4.1017596330817696E-2</v>
      </c>
    </row>
    <row r="487" spans="1:1">
      <c r="A487" s="1">
        <v>-4.870586530009291E-2</v>
      </c>
    </row>
    <row r="488" spans="1:1">
      <c r="A488" s="1">
        <v>-6.3471047239934464E-2</v>
      </c>
    </row>
    <row r="489" spans="1:1">
      <c r="A489" s="1">
        <v>-7.5620283711460345E-2</v>
      </c>
    </row>
    <row r="490" spans="1:1">
      <c r="A490" s="1">
        <v>-5.8797121972606448E-2</v>
      </c>
    </row>
    <row r="491" spans="1:1">
      <c r="A491" s="1">
        <v>-7.999347868274409E-2</v>
      </c>
    </row>
    <row r="492" spans="1:1">
      <c r="A492" s="1">
        <v>-9.6900249538252936E-2</v>
      </c>
    </row>
    <row r="493" spans="1:1">
      <c r="A493" s="1">
        <v>-7.8401729748325266E-2</v>
      </c>
    </row>
    <row r="494" spans="1:1">
      <c r="A494" s="1">
        <v>-8.325140025827249E-2</v>
      </c>
    </row>
    <row r="495" spans="1:1">
      <c r="A495" s="1">
        <v>-8.6531855831575299E-2</v>
      </c>
    </row>
    <row r="496" spans="1:1">
      <c r="A496" s="1">
        <v>-0.10590814213253275</v>
      </c>
    </row>
    <row r="497" spans="1:1">
      <c r="A497" s="1">
        <v>-8.4973859730093082E-2</v>
      </c>
    </row>
    <row r="498" spans="1:1">
      <c r="A498" s="1">
        <v>-7.6563198793510701E-2</v>
      </c>
    </row>
    <row r="499" spans="1:1">
      <c r="A499" s="1">
        <v>-9.5094235670446281E-2</v>
      </c>
    </row>
    <row r="500" spans="1:1">
      <c r="A500" s="1">
        <v>-8.5634120287319426E-2</v>
      </c>
    </row>
    <row r="501" spans="1:1">
      <c r="A501" s="1">
        <v>-0.11592286411594355</v>
      </c>
    </row>
    <row r="502" spans="1:1">
      <c r="A502" s="1">
        <v>-0.11035735716847483</v>
      </c>
    </row>
    <row r="503" spans="1:1">
      <c r="A503" s="1">
        <v>-9.4025615721361255E-2</v>
      </c>
    </row>
    <row r="504" spans="1:1">
      <c r="A504" s="1">
        <v>-0.10054303926439179</v>
      </c>
    </row>
    <row r="505" spans="1:1">
      <c r="A505" s="1">
        <v>-0.1012343806018734</v>
      </c>
    </row>
    <row r="506" spans="1:1">
      <c r="A506" s="1">
        <v>-0.11360567240441988</v>
      </c>
    </row>
    <row r="507" spans="1:1">
      <c r="A507" s="1">
        <v>-0.10190039234368165</v>
      </c>
    </row>
    <row r="508" spans="1:1">
      <c r="A508" s="1">
        <v>-0.10599037759520691</v>
      </c>
    </row>
    <row r="509" spans="1:1">
      <c r="A509" s="1">
        <v>-0.10347968775489313</v>
      </c>
    </row>
    <row r="510" spans="1:1">
      <c r="A510" s="1">
        <v>-0.1153789068419524</v>
      </c>
    </row>
    <row r="511" spans="1:1">
      <c r="A511" s="1">
        <v>-0.11646427839359941</v>
      </c>
    </row>
    <row r="512" spans="1:1">
      <c r="A512" s="1">
        <v>-0.10054303926439179</v>
      </c>
    </row>
    <row r="513" spans="1:1">
      <c r="A513" s="1">
        <v>-0.10035928241408065</v>
      </c>
    </row>
    <row r="514" spans="1:1">
      <c r="A514" s="1">
        <v>-0.10004835113911081</v>
      </c>
    </row>
    <row r="515" spans="1:1">
      <c r="A515" s="1">
        <v>-0.11147156084988019</v>
      </c>
    </row>
    <row r="516" spans="1:1">
      <c r="A516" s="1">
        <v>-0.11386941139111961</v>
      </c>
    </row>
    <row r="517" spans="1:1">
      <c r="A517" s="1">
        <v>-0.11919769609937436</v>
      </c>
    </row>
    <row r="518" spans="1:1">
      <c r="A518" s="1">
        <v>-9.2596189769696302E-2</v>
      </c>
    </row>
    <row r="519" spans="1:1">
      <c r="A519" s="1">
        <v>-8.1948560368899415E-2</v>
      </c>
    </row>
    <row r="520" spans="1:1">
      <c r="A520" s="1">
        <v>-9.6858914072944557E-2</v>
      </c>
    </row>
    <row r="521" spans="1:1">
      <c r="A521" s="1">
        <v>-0.10508885852885541</v>
      </c>
    </row>
    <row r="522" spans="1:1">
      <c r="A522" s="1">
        <v>-7.900645339917034E-2</v>
      </c>
    </row>
    <row r="523" spans="1:1">
      <c r="A523" s="1">
        <v>-8.4727148937931318E-2</v>
      </c>
    </row>
    <row r="524" spans="1:1">
      <c r="A524" s="1">
        <v>-6.6258081646394018E-2</v>
      </c>
    </row>
    <row r="525" spans="1:1">
      <c r="A525" s="1">
        <v>-9.2233568049655545E-2</v>
      </c>
    </row>
    <row r="526" spans="1:1">
      <c r="A526" s="1">
        <v>-7.1581871600228553E-2</v>
      </c>
    </row>
    <row r="527" spans="1:1">
      <c r="A527" s="1">
        <v>-9.0574440939922951E-2</v>
      </c>
    </row>
    <row r="528" spans="1:1">
      <c r="A528" s="1">
        <v>-9.3887629114528082E-2</v>
      </c>
    </row>
    <row r="529" spans="1:1">
      <c r="A529" s="1">
        <v>-7.4438717805351828E-2</v>
      </c>
    </row>
    <row r="530" spans="1:1">
      <c r="A530" s="1">
        <v>-8.1357280665335097E-2</v>
      </c>
    </row>
    <row r="531" spans="1:1">
      <c r="A531" s="1">
        <v>-8.3682016497283129E-2</v>
      </c>
    </row>
    <row r="532" spans="1:1">
      <c r="A532" s="1">
        <v>-7.2839737609496247E-2</v>
      </c>
    </row>
    <row r="533" spans="1:1">
      <c r="A533" s="1">
        <v>-4.122662836115687E-2</v>
      </c>
    </row>
    <row r="534" spans="1:1">
      <c r="A534" s="1">
        <v>-5.3055871294214185E-2</v>
      </c>
    </row>
    <row r="535" spans="1:1">
      <c r="A535" s="1">
        <v>-4.5065994883601412E-2</v>
      </c>
    </row>
    <row r="536" spans="1:1">
      <c r="A536" s="1">
        <v>-3.8769914046739018E-2</v>
      </c>
    </row>
    <row r="537" spans="1:1">
      <c r="A537" s="1">
        <v>-2.565316728283662E-2</v>
      </c>
    </row>
    <row r="538" spans="1:1">
      <c r="A538" s="1">
        <v>-1.796769607198101E-3</v>
      </c>
    </row>
    <row r="539" spans="1:1">
      <c r="A539" s="1">
        <v>-2.3790952940034416E-2</v>
      </c>
    </row>
    <row r="540" spans="1:1">
      <c r="A540" s="1">
        <v>-1.8408715777909812E-2</v>
      </c>
    </row>
    <row r="541" spans="1:1">
      <c r="A541" s="1">
        <v>-9.1520407792904379E-3</v>
      </c>
    </row>
    <row r="542" spans="1:1">
      <c r="A542" s="1">
        <v>-6.9400828795194158E-3</v>
      </c>
    </row>
    <row r="543" spans="1:1">
      <c r="A543" s="1">
        <v>-1.785208054282883E-2</v>
      </c>
    </row>
    <row r="544" spans="1:1">
      <c r="A544" s="1">
        <v>-2.3790952940034416E-2</v>
      </c>
    </row>
    <row r="545" spans="1:1">
      <c r="A545" s="1">
        <v>-1.7247465863826861E-2</v>
      </c>
    </row>
    <row r="546" spans="1:1">
      <c r="A546" s="1">
        <v>-1.5776812993886224E-3</v>
      </c>
    </row>
    <row r="547" spans="1:1">
      <c r="A547" s="1">
        <v>1.0701403981211222E-2</v>
      </c>
    </row>
    <row r="548" spans="1:1">
      <c r="A548" s="1">
        <v>-3.9123721827865054E-3</v>
      </c>
    </row>
    <row r="549" spans="1:1">
      <c r="A549" s="1">
        <v>6.4559576577565281E-3</v>
      </c>
    </row>
    <row r="550" spans="1:1">
      <c r="A550" s="1">
        <v>1.119392877624481E-2</v>
      </c>
    </row>
    <row r="551" spans="1:1">
      <c r="A551" s="1">
        <v>-3.7344785066650843E-4</v>
      </c>
    </row>
    <row r="552" spans="1:1">
      <c r="A552" s="1">
        <v>8.8197632029114459E-3</v>
      </c>
    </row>
    <row r="553" spans="1:1">
      <c r="A553" s="1">
        <v>1.0260637292497599E-2</v>
      </c>
    </row>
    <row r="554" spans="1:1">
      <c r="A554" s="1">
        <v>3.5082324438695522E-3</v>
      </c>
    </row>
    <row r="555" spans="1:1">
      <c r="A555" s="1">
        <v>-1.3374701467500749E-2</v>
      </c>
    </row>
    <row r="556" spans="1:1">
      <c r="A556" s="1">
        <v>-5.4408884622416664E-3</v>
      </c>
    </row>
    <row r="557" spans="1:1">
      <c r="A557" s="1">
        <v>3.1372276675885047E-3</v>
      </c>
    </row>
    <row r="558" spans="1:1">
      <c r="A558" s="1">
        <v>-1.8544310828281674E-2</v>
      </c>
    </row>
    <row r="559" spans="1:1">
      <c r="A559" s="1">
        <v>-1.5420979658286704E-2</v>
      </c>
    </row>
    <row r="560" spans="1:1">
      <c r="A560" s="1">
        <v>-2.9861002896971911E-2</v>
      </c>
    </row>
    <row r="561" spans="1:1">
      <c r="A561" s="1">
        <v>-3.785654110540726E-2</v>
      </c>
    </row>
    <row r="562" spans="1:1">
      <c r="A562" s="1">
        <v>-1.1673108071568628E-2</v>
      </c>
    </row>
    <row r="563" spans="1:1">
      <c r="A563" s="1">
        <v>-1.9604502729782425E-2</v>
      </c>
    </row>
    <row r="564" spans="1:1">
      <c r="A564" s="1">
        <v>-1.6452560265397764E-2</v>
      </c>
    </row>
    <row r="565" spans="1:1">
      <c r="A565" s="1">
        <v>-1.7976343486374446E-2</v>
      </c>
    </row>
    <row r="566" spans="1:1">
      <c r="A566" s="1">
        <v>-3.096593664572822E-2</v>
      </c>
    </row>
    <row r="567" spans="1:1">
      <c r="A567" s="1">
        <v>-2.2522142843802939E-2</v>
      </c>
    </row>
    <row r="568" spans="1:1">
      <c r="A568" s="1">
        <v>-2.2203830368595412E-2</v>
      </c>
    </row>
    <row r="569" spans="1:1">
      <c r="A569" s="1">
        <v>-1.6024880446308565E-2</v>
      </c>
    </row>
    <row r="570" spans="1:1">
      <c r="A570" s="1">
        <v>-2.852447104575262E-2</v>
      </c>
    </row>
    <row r="571" spans="1:1">
      <c r="A571" s="1">
        <v>-4.959060994313802E-2</v>
      </c>
    </row>
    <row r="572" spans="1:1">
      <c r="A572" s="1">
        <v>-4.766998562742053E-2</v>
      </c>
    </row>
    <row r="573" spans="1:1">
      <c r="A573" s="1">
        <v>-3.9652915816034806E-2</v>
      </c>
    </row>
    <row r="574" spans="1:1">
      <c r="A574" s="1">
        <v>-4.6524524802924461E-2</v>
      </c>
    </row>
    <row r="575" spans="1:1">
      <c r="A575" s="1">
        <v>-4.2724850161322436E-2</v>
      </c>
    </row>
    <row r="576" spans="1:1">
      <c r="A576" s="1">
        <v>-2.9211130994600154E-2</v>
      </c>
    </row>
    <row r="577" spans="1:1">
      <c r="A577" s="1">
        <v>-3.4022105981201811E-2</v>
      </c>
    </row>
    <row r="578" spans="1:1">
      <c r="A578" s="1">
        <v>-4.959060994313802E-2</v>
      </c>
    </row>
    <row r="579" spans="1:1">
      <c r="A579" s="1">
        <v>-5.3044844811225289E-2</v>
      </c>
    </row>
    <row r="580" spans="1:1">
      <c r="A580" s="1">
        <v>-3.2058029995003956E-2</v>
      </c>
    </row>
    <row r="581" spans="1:1">
      <c r="A581" s="1">
        <v>-3.5344682472686628E-2</v>
      </c>
    </row>
    <row r="582" spans="1:1">
      <c r="A582" s="1">
        <v>-3.7677943414655246E-2</v>
      </c>
    </row>
    <row r="583" spans="1:1">
      <c r="A583" s="1">
        <v>-3.7342871471571115E-2</v>
      </c>
    </row>
    <row r="584" spans="1:1">
      <c r="A584" s="1">
        <v>-3.2693018218727055E-2</v>
      </c>
    </row>
    <row r="585" spans="1:1">
      <c r="A585" s="1">
        <v>-1.7774297084036661E-2</v>
      </c>
    </row>
    <row r="586" spans="1:1">
      <c r="A586" s="1">
        <v>-2.2191698887056965E-2</v>
      </c>
    </row>
    <row r="587" spans="1:1">
      <c r="A587" s="1">
        <v>-1.102456946092456E-2</v>
      </c>
    </row>
    <row r="588" spans="1:1">
      <c r="A588" s="1">
        <v>-1.5181764689082833E-2</v>
      </c>
    </row>
    <row r="589" spans="1:1">
      <c r="A589" s="1">
        <v>-1.4684753360150182E-4</v>
      </c>
    </row>
    <row r="590" spans="1:1">
      <c r="A590" s="1">
        <v>-4.9741477843738835E-3</v>
      </c>
    </row>
    <row r="591" spans="1:1">
      <c r="A591" s="1">
        <v>4.6739792737247043E-3</v>
      </c>
    </row>
    <row r="592" spans="1:1">
      <c r="A592" s="1">
        <v>1.3693064889258366E-2</v>
      </c>
    </row>
    <row r="593" spans="1:1">
      <c r="A593" s="1">
        <v>2.5696238439381958E-2</v>
      </c>
    </row>
    <row r="594" spans="1:1">
      <c r="A594" s="1">
        <v>2.801617593755612E-2</v>
      </c>
    </row>
    <row r="595" spans="1:1">
      <c r="A595" s="1">
        <v>3.6165920741316526E-2</v>
      </c>
    </row>
    <row r="596" spans="1:1">
      <c r="A596" s="1">
        <v>1.1149492267526817E-2</v>
      </c>
    </row>
    <row r="597" spans="1:1">
      <c r="A597" s="1">
        <v>2.3270035088328811E-2</v>
      </c>
    </row>
    <row r="598" spans="1:1">
      <c r="A598" s="1">
        <v>2.5104580803915866E-2</v>
      </c>
    </row>
    <row r="599" spans="1:1">
      <c r="A599" s="1">
        <v>-1.1821284722941527E-2</v>
      </c>
    </row>
    <row r="600" spans="1:1">
      <c r="A600" s="1">
        <v>-1.4745473080789218E-2</v>
      </c>
    </row>
    <row r="601" spans="1:1">
      <c r="A601" s="1">
        <v>-1.5073320109317834E-2</v>
      </c>
    </row>
    <row r="602" spans="1:1">
      <c r="A602" s="1">
        <v>-3.8194720489670431E-4</v>
      </c>
    </row>
    <row r="603" spans="1:1">
      <c r="A603" s="1">
        <v>2.8180555257737439E-3</v>
      </c>
    </row>
    <row r="604" spans="1:1">
      <c r="A604" s="1">
        <v>-2.2979346396039269E-2</v>
      </c>
    </row>
    <row r="605" spans="1:1">
      <c r="A605" s="1">
        <v>-2.0473956457788489E-2</v>
      </c>
    </row>
    <row r="606" spans="1:1">
      <c r="A606" s="1">
        <v>-4.8806988399852536E-2</v>
      </c>
    </row>
    <row r="607" spans="1:1">
      <c r="A607" s="1">
        <v>-6.6740453176905135E-2</v>
      </c>
    </row>
    <row r="608" spans="1:1">
      <c r="A608" s="1">
        <v>-5.9293182475322226E-2</v>
      </c>
    </row>
    <row r="609" spans="1:1">
      <c r="A609" s="1">
        <v>-4.9276404231850535E-2</v>
      </c>
    </row>
    <row r="610" spans="1:1">
      <c r="A610" s="1">
        <v>-5.2833242866454633E-2</v>
      </c>
    </row>
    <row r="611" spans="1:1">
      <c r="A611" s="1">
        <v>-5.6560862303450143E-2</v>
      </c>
    </row>
    <row r="612" spans="1:1">
      <c r="A612" s="1">
        <v>-5.8132190129334127E-2</v>
      </c>
    </row>
    <row r="613" spans="1:1">
      <c r="A613" s="1">
        <v>-6.832998697875059E-2</v>
      </c>
    </row>
    <row r="614" spans="1:1">
      <c r="A614" s="1">
        <v>-6.502419884425148E-2</v>
      </c>
    </row>
    <row r="615" spans="1:1">
      <c r="A615" s="1">
        <v>-5.8825350272363686E-2</v>
      </c>
    </row>
    <row r="616" spans="1:1">
      <c r="A616" s="1">
        <v>-6.0577039917332876E-2</v>
      </c>
    </row>
    <row r="617" spans="1:1">
      <c r="A617" s="1">
        <v>-5.7073823019144321E-2</v>
      </c>
    </row>
    <row r="618" spans="1:1">
      <c r="A618" s="1">
        <v>-6.44617404073351E-2</v>
      </c>
    </row>
    <row r="619" spans="1:1">
      <c r="A619" s="1">
        <v>-6.1729302947399312E-2</v>
      </c>
    </row>
    <row r="620" spans="1:1">
      <c r="A620" s="1">
        <v>-5.7577254884383144E-2</v>
      </c>
    </row>
    <row r="621" spans="1:1">
      <c r="A621" s="1">
        <v>-5.7863881968369668E-2</v>
      </c>
    </row>
    <row r="622" spans="1:1">
      <c r="A622" s="1">
        <v>-5.7394289672338061E-2</v>
      </c>
    </row>
    <row r="623" spans="1:1">
      <c r="A623" s="1">
        <v>-4.5696056909565463E-2</v>
      </c>
    </row>
    <row r="624" spans="1:1">
      <c r="A624" s="1">
        <v>-4.621070210596212E-2</v>
      </c>
    </row>
    <row r="625" spans="1:1">
      <c r="A625" s="1">
        <v>-4.0596011975841506E-2</v>
      </c>
    </row>
    <row r="626" spans="1:1">
      <c r="A626" s="1">
        <v>-2.7000124527392089E-2</v>
      </c>
    </row>
    <row r="627" spans="1:1">
      <c r="A627" s="1">
        <v>-2.4168642044019251E-2</v>
      </c>
    </row>
    <row r="628" spans="1:1">
      <c r="A628" s="1">
        <v>-1.8746126834520815E-2</v>
      </c>
    </row>
    <row r="629" spans="1:1">
      <c r="A629" s="1">
        <v>-9.469299592415048E-3</v>
      </c>
    </row>
    <row r="630" spans="1:1">
      <c r="A630" s="1">
        <v>-1.3731374564910581E-2</v>
      </c>
    </row>
    <row r="631" spans="1:1">
      <c r="A631" s="1">
        <v>-1.8019295986974271E-2</v>
      </c>
    </row>
    <row r="632" spans="1:1">
      <c r="A632" s="1">
        <v>-1.3740317075177977E-2</v>
      </c>
    </row>
    <row r="633" spans="1:1">
      <c r="A633" s="1">
        <v>-1.5520385630148681E-2</v>
      </c>
    </row>
    <row r="634" spans="1:1">
      <c r="A634" s="1">
        <v>-1.2320382899478233E-2</v>
      </c>
    </row>
    <row r="635" spans="1:1">
      <c r="A635" s="1">
        <v>-4.5753703899897857E-3</v>
      </c>
    </row>
    <row r="636" spans="1:1">
      <c r="A636" s="1">
        <v>-1.4257614870949453E-3</v>
      </c>
    </row>
    <row r="637" spans="1:1">
      <c r="A637" s="1">
        <v>9.6673756085250417E-3</v>
      </c>
    </row>
    <row r="638" spans="1:1">
      <c r="A638" s="1">
        <v>7.378894618636167E-3</v>
      </c>
    </row>
    <row r="639" spans="1:1">
      <c r="A639" s="1">
        <v>8.9768663416558425E-3</v>
      </c>
    </row>
    <row r="640" spans="1:1">
      <c r="A640" s="1">
        <v>-3.2073335153786076E-3</v>
      </c>
    </row>
    <row r="641" spans="1:1">
      <c r="A641" s="1">
        <v>7.6741685811398952E-5</v>
      </c>
    </row>
    <row r="642" spans="1:1">
      <c r="A642" s="1">
        <v>-1.1596688544866396E-2</v>
      </c>
    </row>
    <row r="643" spans="1:1">
      <c r="A643" s="1">
        <v>-2.1011110963456758E-2</v>
      </c>
    </row>
    <row r="644" spans="1:1">
      <c r="A644" s="1">
        <v>-8.4356043822886306E-3</v>
      </c>
    </row>
    <row r="645" spans="1:1">
      <c r="A645" s="1">
        <v>3.2856671970238338E-3</v>
      </c>
    </row>
    <row r="646" spans="1:1">
      <c r="A646" s="1">
        <v>1.0343311957914381E-3</v>
      </c>
    </row>
    <row r="647" spans="1:1">
      <c r="A647" s="1">
        <v>-4.2263442740582136E-3</v>
      </c>
    </row>
    <row r="648" spans="1:1">
      <c r="A648" s="1">
        <v>5.8502852661765914E-3</v>
      </c>
    </row>
    <row r="649" spans="1:1">
      <c r="A649" s="1">
        <v>1.5231999384132777E-2</v>
      </c>
    </row>
    <row r="650" spans="1:1">
      <c r="A650" s="1">
        <v>3.9134177428062245E-2</v>
      </c>
    </row>
    <row r="651" spans="1:1">
      <c r="A651" s="1">
        <v>6.8280067162420188E-2</v>
      </c>
    </row>
    <row r="652" spans="1:1">
      <c r="A652" s="1">
        <v>6.6891475275761003E-2</v>
      </c>
    </row>
    <row r="653" spans="1:1">
      <c r="A653" s="1">
        <v>5.1826060878064517E-2</v>
      </c>
    </row>
    <row r="654" spans="1:1">
      <c r="A654" s="1">
        <v>4.8168352329780895E-2</v>
      </c>
    </row>
    <row r="655" spans="1:1">
      <c r="A655" s="1">
        <v>7.8930207993970214E-2</v>
      </c>
    </row>
    <row r="656" spans="1:1">
      <c r="A656" s="1">
        <v>8.5143666018637987E-2</v>
      </c>
    </row>
    <row r="657" spans="1:1">
      <c r="A657" s="1">
        <v>7.4958188590666275E-2</v>
      </c>
    </row>
    <row r="658" spans="1:1">
      <c r="A658" s="1">
        <v>7.0043142499730315E-2</v>
      </c>
    </row>
    <row r="659" spans="1:1">
      <c r="A659" s="1">
        <v>7.2648471508794721E-2</v>
      </c>
    </row>
    <row r="660" spans="1:1">
      <c r="A660" s="1">
        <v>8.0630539664973355E-2</v>
      </c>
    </row>
    <row r="661" spans="1:1">
      <c r="A661" s="1">
        <v>7.0745396810687922E-2</v>
      </c>
    </row>
    <row r="662" spans="1:1">
      <c r="A662" s="1">
        <v>7.59672428633138E-2</v>
      </c>
    </row>
    <row r="663" spans="1:1">
      <c r="A663" s="1">
        <v>7.7365087062751137E-2</v>
      </c>
    </row>
    <row r="664" spans="1:1">
      <c r="A664" s="1">
        <v>8.4100361555843328E-2</v>
      </c>
    </row>
    <row r="665" spans="1:1">
      <c r="A665" s="1">
        <v>8.2184687490774344E-2</v>
      </c>
    </row>
    <row r="666" spans="1:1">
      <c r="A666" s="1">
        <v>9.9399432069858129E-2</v>
      </c>
    </row>
    <row r="667" spans="1:1">
      <c r="A667" s="1">
        <v>0.13092568999758036</v>
      </c>
    </row>
    <row r="668" spans="1:1">
      <c r="A668" s="1">
        <v>0.13873034413228336</v>
      </c>
    </row>
    <row r="669" spans="1:1">
      <c r="A669" s="1">
        <v>0.14360486787581994</v>
      </c>
    </row>
    <row r="670" spans="1:1">
      <c r="A670" s="1">
        <v>0.14581741517716118</v>
      </c>
    </row>
    <row r="671" spans="1:1">
      <c r="A671" s="1">
        <v>0.13848432583566872</v>
      </c>
    </row>
    <row r="672" spans="1:1">
      <c r="A672" s="1">
        <v>0.13579576169015795</v>
      </c>
    </row>
    <row r="673" spans="1:1">
      <c r="A673" s="1">
        <v>0.11407783402076532</v>
      </c>
    </row>
    <row r="674" spans="1:1">
      <c r="A674" s="1">
        <v>0.13483688728082655</v>
      </c>
    </row>
    <row r="675" spans="1:1">
      <c r="A675" s="1">
        <v>0.13887801511459141</v>
      </c>
    </row>
    <row r="676" spans="1:1">
      <c r="A676" s="1">
        <v>0.12528829379057349</v>
      </c>
    </row>
    <row r="677" spans="1:1">
      <c r="A677" s="1">
        <v>0.12886492113172121</v>
      </c>
    </row>
    <row r="678" spans="1:1">
      <c r="A678" s="1">
        <v>0.13600031528697709</v>
      </c>
    </row>
    <row r="679" spans="1:1">
      <c r="A679" s="1">
        <v>0.15314359227341523</v>
      </c>
    </row>
    <row r="680" spans="1:1">
      <c r="A680" s="1">
        <v>0.14874732694594162</v>
      </c>
    </row>
    <row r="681" spans="1:1">
      <c r="A681" s="1">
        <v>0.14111207020388949</v>
      </c>
    </row>
    <row r="682" spans="1:1">
      <c r="A682" s="1">
        <v>0.15294219615998017</v>
      </c>
    </row>
    <row r="683" spans="1:1">
      <c r="A683" s="1">
        <v>0.1666324985264982</v>
      </c>
    </row>
    <row r="684" spans="1:1">
      <c r="A684" s="1">
        <v>0.15498335798160401</v>
      </c>
    </row>
    <row r="685" spans="1:1">
      <c r="A685" s="1">
        <v>0.15933726612381705</v>
      </c>
    </row>
    <row r="686" spans="1:1">
      <c r="A686" s="1">
        <v>0.17477173880278674</v>
      </c>
    </row>
    <row r="687" spans="1:1">
      <c r="A687" s="1">
        <v>0.16270825208163586</v>
      </c>
    </row>
    <row r="688" spans="1:1">
      <c r="A688" s="1">
        <v>0.16865774958390656</v>
      </c>
    </row>
    <row r="689" spans="1:1">
      <c r="A689" s="1">
        <v>0.16638083955810501</v>
      </c>
    </row>
    <row r="690" spans="1:1">
      <c r="A690" s="1">
        <v>0.16144578589528624</v>
      </c>
    </row>
    <row r="691" spans="1:1">
      <c r="A691" s="1">
        <v>0.17011787062389061</v>
      </c>
    </row>
    <row r="692" spans="1:1">
      <c r="A692" s="1">
        <v>0.16711835441384348</v>
      </c>
    </row>
    <row r="693" spans="1:1">
      <c r="A693" s="1">
        <v>0.16564432744211199</v>
      </c>
    </row>
    <row r="694" spans="1:1">
      <c r="A694" s="1">
        <v>0.17428099491091942</v>
      </c>
    </row>
    <row r="695" spans="1:1">
      <c r="A695" s="1">
        <v>0.16983944452820321</v>
      </c>
    </row>
    <row r="696" spans="1:1">
      <c r="A696" s="1">
        <v>0.16206754529386913</v>
      </c>
    </row>
    <row r="697" spans="1:1">
      <c r="A697" s="1">
        <v>0.15624348386779818</v>
      </c>
    </row>
    <row r="698" spans="1:1">
      <c r="A698" s="1">
        <v>0.17017100503913873</v>
      </c>
    </row>
    <row r="699" spans="1:1">
      <c r="A699" s="1">
        <v>0.16739707815641225</v>
      </c>
    </row>
    <row r="700" spans="1:1">
      <c r="A700" s="1">
        <v>0.17324016099919515</v>
      </c>
    </row>
    <row r="701" spans="1:1">
      <c r="A701" s="1">
        <v>0.17478128459302944</v>
      </c>
    </row>
    <row r="702" spans="1:1">
      <c r="A702" s="1">
        <v>0.17170340939305895</v>
      </c>
    </row>
    <row r="703" spans="1:1">
      <c r="A703" s="1">
        <v>0.17677642823633022</v>
      </c>
    </row>
    <row r="704" spans="1:1">
      <c r="A704" s="1">
        <v>0.18742055506902311</v>
      </c>
    </row>
    <row r="705" spans="1:1">
      <c r="A705" s="1">
        <v>0.2040395149707992</v>
      </c>
    </row>
    <row r="706" spans="1:1">
      <c r="A706" s="1">
        <v>0.19865881935154661</v>
      </c>
    </row>
    <row r="707" spans="1:1">
      <c r="A707" s="1">
        <v>0.20363712665826839</v>
      </c>
    </row>
    <row r="708" spans="1:1">
      <c r="A708" s="1">
        <v>0.19865881935154661</v>
      </c>
    </row>
    <row r="709" spans="1:1">
      <c r="A709" s="1">
        <v>0.18495601377784343</v>
      </c>
    </row>
    <row r="710" spans="1:1">
      <c r="A710" s="1">
        <v>0.17856568022465513</v>
      </c>
    </row>
    <row r="711" spans="1:1">
      <c r="A711" s="1">
        <v>0.14848633399645106</v>
      </c>
    </row>
    <row r="712" spans="1:1">
      <c r="A712" s="1">
        <v>0.14379318558754139</v>
      </c>
    </row>
    <row r="713" spans="1:1">
      <c r="A713" s="1">
        <v>0.16814672975830192</v>
      </c>
    </row>
    <row r="714" spans="1:1">
      <c r="A714" s="1">
        <v>0.18404645201264458</v>
      </c>
    </row>
    <row r="715" spans="1:1">
      <c r="A715" s="1">
        <v>0.20900218205333587</v>
      </c>
    </row>
    <row r="716" spans="1:1">
      <c r="A716" s="1">
        <v>0.20368189574645257</v>
      </c>
    </row>
    <row r="717" spans="1:1">
      <c r="A717" s="1">
        <v>0.19911457974397262</v>
      </c>
    </row>
    <row r="718" spans="1:1">
      <c r="A718" s="1">
        <v>0.19696183547852364</v>
      </c>
    </row>
    <row r="719" spans="1:1">
      <c r="A719" s="1">
        <v>0.2056304705421601</v>
      </c>
    </row>
    <row r="720" spans="1:1">
      <c r="A720" s="1">
        <v>0.2067236177843208</v>
      </c>
    </row>
    <row r="721" spans="1:1">
      <c r="A721" s="1">
        <v>0.21501709968821903</v>
      </c>
    </row>
    <row r="722" spans="1:1">
      <c r="A722" s="1">
        <v>0.2213841224502886</v>
      </c>
    </row>
    <row r="723" spans="1:1">
      <c r="A723" s="1">
        <v>0.24269854808890479</v>
      </c>
    </row>
    <row r="724" spans="1:1">
      <c r="A724" s="1">
        <v>0.22986140132822364</v>
      </c>
    </row>
    <row r="725" spans="1:1">
      <c r="A725" s="1">
        <v>0.25377164842747124</v>
      </c>
    </row>
    <row r="726" spans="1:1">
      <c r="A726" s="1">
        <v>0.27968487438006928</v>
      </c>
    </row>
    <row r="727" spans="1:1">
      <c r="A727" s="1">
        <v>0.26208786342044821</v>
      </c>
    </row>
    <row r="728" spans="1:1">
      <c r="A728" s="1">
        <v>0.2883981854767601</v>
      </c>
    </row>
    <row r="729" spans="1:1">
      <c r="A729" s="1">
        <v>0.29330919990700011</v>
      </c>
    </row>
    <row r="730" spans="1:1">
      <c r="A730" s="1">
        <v>0.30101295011233464</v>
      </c>
    </row>
    <row r="731" spans="1:1">
      <c r="A731" s="1">
        <v>0.29539938093574314</v>
      </c>
    </row>
    <row r="732" spans="1:1">
      <c r="A732" s="1">
        <v>0.32320650229568582</v>
      </c>
    </row>
    <row r="733" spans="1:1">
      <c r="A733" s="1">
        <v>0.30628225366072037</v>
      </c>
    </row>
    <row r="734" spans="1:1">
      <c r="A734" s="1">
        <v>0.28202934960448633</v>
      </c>
    </row>
    <row r="735" spans="1:1">
      <c r="A735" s="1">
        <v>0.24872897308316411</v>
      </c>
    </row>
    <row r="736" spans="1:1">
      <c r="A736" s="1">
        <v>0.28440015949791686</v>
      </c>
    </row>
    <row r="737" spans="1:1">
      <c r="A737" s="1">
        <v>0.27822278093517649</v>
      </c>
    </row>
    <row r="738" spans="1:1">
      <c r="A738" s="1">
        <v>0.28025544590129403</v>
      </c>
    </row>
    <row r="739" spans="1:1">
      <c r="A739" s="1">
        <v>0.30530893283814198</v>
      </c>
    </row>
    <row r="740" spans="1:1">
      <c r="A740" s="1">
        <v>0.30011153091838949</v>
      </c>
    </row>
    <row r="741" spans="1:1">
      <c r="A741" s="1">
        <v>0.28843271840209539</v>
      </c>
    </row>
    <row r="742" spans="1:1">
      <c r="A742" s="1">
        <v>0.29556606854671408</v>
      </c>
    </row>
    <row r="743" spans="1:1">
      <c r="A743" s="1">
        <v>0.26330604429930915</v>
      </c>
    </row>
    <row r="744" spans="1:1">
      <c r="A744" s="1">
        <v>0.25094289746752896</v>
      </c>
    </row>
    <row r="745" spans="1:1">
      <c r="A745" s="1">
        <v>0.2708830402438176</v>
      </c>
    </row>
    <row r="746" spans="1:1">
      <c r="A746" s="1">
        <v>0.25582095592096099</v>
      </c>
    </row>
    <row r="747" spans="1:1">
      <c r="A747" s="1">
        <v>0.25661524854183604</v>
      </c>
    </row>
    <row r="748" spans="1:1">
      <c r="A748" s="1">
        <v>0.27859785652899571</v>
      </c>
    </row>
    <row r="749" spans="1:1">
      <c r="A749" s="1">
        <v>0.27136018922876648</v>
      </c>
    </row>
    <row r="750" spans="1:1">
      <c r="A750" s="1">
        <v>0.28577130826128982</v>
      </c>
    </row>
    <row r="751" spans="1:1">
      <c r="A751" s="1">
        <v>0.30515141334372231</v>
      </c>
    </row>
  </sheetData>
  <phoneticPr fontId="2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E503"/>
  <sheetViews>
    <sheetView showGridLines="0" workbookViewId="0">
      <selection activeCell="A4" sqref="A4"/>
    </sheetView>
  </sheetViews>
  <sheetFormatPr baseColWidth="10" defaultColWidth="8.83203125" defaultRowHeight="14" x14ac:dyDescent="0"/>
  <cols>
    <col min="1" max="1" width="10.5" style="3" customWidth="1"/>
    <col min="2" max="2" width="16.6640625" style="2" bestFit="1" customWidth="1"/>
    <col min="3" max="3" width="18.83203125" style="3" bestFit="1" customWidth="1"/>
    <col min="4" max="4" width="8.83203125" style="3"/>
    <col min="5" max="16384" width="8.83203125" style="1"/>
  </cols>
  <sheetData>
    <row r="1" spans="1:4">
      <c r="D1" s="3">
        <f ca="1">INDIRECT("A"&amp;RIGHT(ADDRESS(MATCH(MAX(C:C),C:C,0),3,4),3))</f>
        <v>-5.5682005046052967E-2</v>
      </c>
    </row>
    <row r="2" spans="1:4">
      <c r="A2" s="3" t="s">
        <v>55</v>
      </c>
      <c r="B2" s="2" t="s">
        <v>56</v>
      </c>
      <c r="C2" s="3" t="s">
        <v>54</v>
      </c>
      <c r="D2" s="3" t="s">
        <v>62</v>
      </c>
    </row>
    <row r="3" spans="1:4" hidden="1"/>
    <row r="4" spans="1:4">
      <c r="A4" s="3">
        <v>-2.1750783221114375E-4</v>
      </c>
      <c r="B4" s="2">
        <v>10</v>
      </c>
      <c r="C4" s="3">
        <v>2.1750783221114373E-3</v>
      </c>
    </row>
    <row r="5" spans="1:4">
      <c r="A5" s="3">
        <v>-4.350156644222875E-4</v>
      </c>
      <c r="B5" s="2">
        <v>10</v>
      </c>
      <c r="C5" s="3">
        <v>4.3501566442228747E-3</v>
      </c>
    </row>
    <row r="6" spans="1:4">
      <c r="A6" s="3">
        <v>-6.5252349663343122E-4</v>
      </c>
      <c r="B6" s="2">
        <v>10</v>
      </c>
      <c r="C6" s="3">
        <v>6.5252349663343125E-3</v>
      </c>
    </row>
    <row r="7" spans="1:4">
      <c r="A7" s="3">
        <v>-8.70031328844575E-4</v>
      </c>
      <c r="B7" s="2">
        <v>10</v>
      </c>
      <c r="C7" s="3">
        <v>8.7003132884457494E-3</v>
      </c>
    </row>
    <row r="8" spans="1:4">
      <c r="A8" s="3">
        <v>-1.0875391610557187E-3</v>
      </c>
      <c r="B8" s="2">
        <v>10</v>
      </c>
      <c r="C8" s="3">
        <v>1.0875391610557186E-2</v>
      </c>
    </row>
    <row r="9" spans="1:4">
      <c r="A9" s="3">
        <v>-1.3050469932668624E-3</v>
      </c>
      <c r="B9" s="2">
        <v>10</v>
      </c>
      <c r="C9" s="3">
        <v>1.3050469932668625E-2</v>
      </c>
    </row>
    <row r="10" spans="1:4">
      <c r="A10" s="3">
        <v>-1.5225548254780062E-3</v>
      </c>
      <c r="B10" s="2">
        <v>10</v>
      </c>
      <c r="C10" s="3">
        <v>1.5225548254780062E-2</v>
      </c>
    </row>
    <row r="11" spans="1:4">
      <c r="A11" s="3">
        <v>-1.74006265768915E-3</v>
      </c>
      <c r="B11" s="2">
        <v>10</v>
      </c>
      <c r="C11" s="3">
        <v>1.7400626576891499E-2</v>
      </c>
    </row>
    <row r="12" spans="1:4">
      <c r="A12" s="3">
        <v>-1.9575704899002936E-3</v>
      </c>
      <c r="B12" s="2">
        <v>10</v>
      </c>
      <c r="C12" s="3">
        <v>1.9575704899002934E-2</v>
      </c>
    </row>
    <row r="13" spans="1:4">
      <c r="A13" s="3">
        <v>-2.1750783221114373E-3</v>
      </c>
      <c r="B13" s="2">
        <v>12</v>
      </c>
      <c r="C13" s="3">
        <v>2.610093986533725E-2</v>
      </c>
    </row>
    <row r="14" spans="1:4">
      <c r="A14" s="3">
        <v>-2.3925861543225811E-3</v>
      </c>
      <c r="B14" s="2">
        <v>12</v>
      </c>
      <c r="C14" s="3">
        <v>2.8711033851870973E-2</v>
      </c>
    </row>
    <row r="15" spans="1:4">
      <c r="A15" s="3">
        <v>-2.6100939865337249E-3</v>
      </c>
      <c r="B15" s="2">
        <v>12</v>
      </c>
      <c r="C15" s="3">
        <v>3.1321127838404697E-2</v>
      </c>
    </row>
    <row r="16" spans="1:4">
      <c r="A16" s="3">
        <v>-2.8276018187448687E-3</v>
      </c>
      <c r="B16" s="2">
        <v>12</v>
      </c>
      <c r="C16" s="3">
        <v>3.3931221824938421E-2</v>
      </c>
    </row>
    <row r="17" spans="1:5">
      <c r="A17" s="3">
        <v>-3.0451096509560125E-3</v>
      </c>
      <c r="B17" s="2">
        <v>12</v>
      </c>
      <c r="C17" s="3">
        <v>3.6541315811472151E-2</v>
      </c>
    </row>
    <row r="18" spans="1:5">
      <c r="A18" s="3">
        <v>-3.2626174831671562E-3</v>
      </c>
      <c r="B18" s="2">
        <v>12</v>
      </c>
      <c r="C18" s="3">
        <v>3.9151409798005875E-2</v>
      </c>
    </row>
    <row r="19" spans="1:5">
      <c r="A19" s="3">
        <v>-3.4801253153783E-3</v>
      </c>
      <c r="B19" s="2">
        <v>12</v>
      </c>
      <c r="C19" s="3">
        <v>4.1761503784539598E-2</v>
      </c>
    </row>
    <row r="20" spans="1:5">
      <c r="A20" s="3">
        <v>-3.6976331475894438E-3</v>
      </c>
      <c r="B20" s="2">
        <v>12</v>
      </c>
      <c r="C20" s="3">
        <v>4.4371597771073329E-2</v>
      </c>
    </row>
    <row r="21" spans="1:5">
      <c r="A21" s="3">
        <v>-3.9151409798005871E-3</v>
      </c>
      <c r="B21" s="2">
        <v>12</v>
      </c>
      <c r="C21" s="3">
        <v>4.6981691757607046E-2</v>
      </c>
    </row>
    <row r="22" spans="1:5">
      <c r="A22" s="3">
        <v>-4.1326488120117305E-3</v>
      </c>
      <c r="B22" s="2">
        <v>12</v>
      </c>
      <c r="C22" s="3">
        <v>4.9591785744140762E-2</v>
      </c>
    </row>
    <row r="23" spans="1:5">
      <c r="A23" s="3">
        <v>-4.3501566442228738E-3</v>
      </c>
      <c r="B23" s="2">
        <v>12</v>
      </c>
      <c r="C23" s="3">
        <v>5.2201879730674486E-2</v>
      </c>
    </row>
    <row r="24" spans="1:5">
      <c r="A24" s="3">
        <v>-4.5676644764340172E-3</v>
      </c>
      <c r="B24" s="2">
        <v>12</v>
      </c>
      <c r="C24" s="3">
        <v>5.4811973717208209E-2</v>
      </c>
    </row>
    <row r="25" spans="1:5">
      <c r="A25" s="3">
        <v>-4.7851723086451605E-3</v>
      </c>
      <c r="B25" s="2">
        <v>12</v>
      </c>
      <c r="C25" s="3">
        <v>5.7422067703741926E-2</v>
      </c>
    </row>
    <row r="26" spans="1:5">
      <c r="A26" s="3">
        <v>-5.0026801408563039E-3</v>
      </c>
      <c r="B26" s="2">
        <v>12</v>
      </c>
      <c r="C26" s="3">
        <v>6.0032161690275643E-2</v>
      </c>
    </row>
    <row r="27" spans="1:5">
      <c r="A27" s="3">
        <v>-5.2201879730674472E-3</v>
      </c>
      <c r="B27" s="2">
        <v>12</v>
      </c>
      <c r="C27" s="3">
        <v>6.2642255676809366E-2</v>
      </c>
    </row>
    <row r="28" spans="1:5">
      <c r="A28" s="3">
        <v>-5.4376958052785905E-3</v>
      </c>
      <c r="B28" s="2">
        <v>12</v>
      </c>
      <c r="C28" s="3">
        <v>6.525234966334309E-2</v>
      </c>
    </row>
    <row r="29" spans="1:5">
      <c r="A29" s="3">
        <v>-5.6552036374897339E-3</v>
      </c>
      <c r="B29" s="2">
        <v>12</v>
      </c>
      <c r="C29" s="3">
        <v>6.7862443649876814E-2</v>
      </c>
    </row>
    <row r="30" spans="1:5">
      <c r="A30" s="3">
        <v>-5.8727114697008772E-3</v>
      </c>
      <c r="B30" s="2">
        <v>12</v>
      </c>
      <c r="C30" s="3">
        <v>7.0472537636410523E-2</v>
      </c>
    </row>
    <row r="31" spans="1:5">
      <c r="A31" s="3">
        <v>-6.0902193019120206E-3</v>
      </c>
      <c r="B31" s="2">
        <v>13</v>
      </c>
      <c r="C31" s="3">
        <v>7.9172850924856264E-2</v>
      </c>
      <c r="E31" s="3"/>
    </row>
    <row r="32" spans="1:5">
      <c r="A32" s="3">
        <v>-6.3077271341231639E-3</v>
      </c>
      <c r="B32" s="2">
        <v>14</v>
      </c>
      <c r="C32" s="3">
        <v>8.8308179877724297E-2</v>
      </c>
    </row>
    <row r="33" spans="1:3">
      <c r="A33" s="3">
        <v>-6.5252349663343073E-3</v>
      </c>
      <c r="B33" s="2">
        <v>14</v>
      </c>
      <c r="C33" s="3">
        <v>9.1353289528680298E-2</v>
      </c>
    </row>
    <row r="34" spans="1:3">
      <c r="A34" s="3">
        <v>-6.7427427985454506E-3</v>
      </c>
      <c r="B34" s="2">
        <v>14</v>
      </c>
      <c r="C34" s="3">
        <v>9.4398399179636314E-2</v>
      </c>
    </row>
    <row r="35" spans="1:3">
      <c r="A35" s="3">
        <v>-6.9602506307565939E-3</v>
      </c>
      <c r="B35" s="2">
        <v>14</v>
      </c>
      <c r="C35" s="3">
        <v>9.7443508830592315E-2</v>
      </c>
    </row>
    <row r="36" spans="1:3">
      <c r="A36" s="3">
        <v>-7.1777584629677373E-3</v>
      </c>
      <c r="B36" s="2">
        <v>14</v>
      </c>
      <c r="C36" s="3">
        <v>0.10048861848154832</v>
      </c>
    </row>
    <row r="37" spans="1:3">
      <c r="A37" s="3">
        <v>-7.3952662951788806E-3</v>
      </c>
      <c r="B37" s="2">
        <v>14</v>
      </c>
      <c r="C37" s="3">
        <v>0.10353372813250433</v>
      </c>
    </row>
    <row r="38" spans="1:3">
      <c r="A38" s="3">
        <v>-7.612774127390024E-3</v>
      </c>
      <c r="B38" s="2">
        <v>14</v>
      </c>
      <c r="C38" s="3">
        <v>0.10657883778346033</v>
      </c>
    </row>
    <row r="39" spans="1:3">
      <c r="A39" s="3">
        <v>-7.8302819596011673E-3</v>
      </c>
      <c r="B39" s="2">
        <v>14</v>
      </c>
      <c r="C39" s="3">
        <v>0.10962394743441634</v>
      </c>
    </row>
    <row r="40" spans="1:3">
      <c r="A40" s="3">
        <v>-8.0477897918123115E-3</v>
      </c>
      <c r="B40" s="2">
        <v>14</v>
      </c>
      <c r="C40" s="3">
        <v>0.11266905708537236</v>
      </c>
    </row>
    <row r="41" spans="1:3">
      <c r="A41" s="3">
        <v>-8.2652976240234557E-3</v>
      </c>
      <c r="B41" s="2">
        <v>14</v>
      </c>
      <c r="C41" s="3">
        <v>0.11571416673632838</v>
      </c>
    </row>
    <row r="42" spans="1:3">
      <c r="A42" s="3">
        <v>-8.4828054562346E-3</v>
      </c>
      <c r="B42" s="2">
        <v>14</v>
      </c>
      <c r="C42" s="3">
        <v>0.1187592763872844</v>
      </c>
    </row>
    <row r="43" spans="1:3">
      <c r="A43" s="3">
        <v>-8.7003132884457442E-3</v>
      </c>
      <c r="B43" s="2">
        <v>14</v>
      </c>
      <c r="C43" s="3">
        <v>0.12180438603824043</v>
      </c>
    </row>
    <row r="44" spans="1:3">
      <c r="A44" s="3">
        <v>-8.9178211206568884E-3</v>
      </c>
      <c r="B44" s="2">
        <v>14</v>
      </c>
      <c r="C44" s="3">
        <v>0.12484949568919644</v>
      </c>
    </row>
    <row r="45" spans="1:3">
      <c r="A45" s="3">
        <v>-9.1353289528680326E-3</v>
      </c>
      <c r="B45" s="2">
        <v>14</v>
      </c>
      <c r="C45" s="3">
        <v>0.12789460534015246</v>
      </c>
    </row>
    <row r="46" spans="1:3">
      <c r="A46" s="3">
        <v>-9.3528367850791768E-3</v>
      </c>
      <c r="B46" s="2">
        <v>14</v>
      </c>
      <c r="C46" s="3">
        <v>0.13093971499110849</v>
      </c>
    </row>
    <row r="47" spans="1:3">
      <c r="A47" s="3">
        <v>-9.570344617290321E-3</v>
      </c>
      <c r="B47" s="2">
        <v>14</v>
      </c>
      <c r="C47" s="3">
        <v>0.13398482464206449</v>
      </c>
    </row>
    <row r="48" spans="1:3">
      <c r="A48" s="3">
        <v>-9.7878524495014652E-3</v>
      </c>
      <c r="B48" s="2">
        <v>14</v>
      </c>
      <c r="C48" s="3">
        <v>0.13702993429302052</v>
      </c>
    </row>
    <row r="49" spans="1:3">
      <c r="A49" s="3">
        <v>-1.0005360281712609E-2</v>
      </c>
      <c r="B49" s="2">
        <v>14</v>
      </c>
      <c r="C49" s="3">
        <v>0.14007504394397652</v>
      </c>
    </row>
    <row r="50" spans="1:3">
      <c r="A50" s="3">
        <v>-1.0222868113923754E-2</v>
      </c>
      <c r="B50" s="2">
        <v>16</v>
      </c>
      <c r="C50" s="3">
        <v>0.16356588982278006</v>
      </c>
    </row>
    <row r="51" spans="1:3">
      <c r="A51" s="3">
        <v>-1.0440375946134898E-2</v>
      </c>
      <c r="B51" s="2">
        <v>18</v>
      </c>
      <c r="C51" s="3">
        <v>0.18792676703042815</v>
      </c>
    </row>
    <row r="52" spans="1:3">
      <c r="A52" s="3">
        <v>-1.0657883778346042E-2</v>
      </c>
      <c r="B52" s="2">
        <v>18</v>
      </c>
      <c r="C52" s="3">
        <v>0.19184190801022877</v>
      </c>
    </row>
    <row r="53" spans="1:3">
      <c r="A53" s="3">
        <v>-1.0875391610557186E-2</v>
      </c>
      <c r="B53" s="2">
        <v>16</v>
      </c>
      <c r="C53" s="3">
        <v>0.17400626576891498</v>
      </c>
    </row>
    <row r="54" spans="1:3">
      <c r="A54" s="3">
        <v>-1.109289944276833E-2</v>
      </c>
      <c r="B54" s="2">
        <v>16</v>
      </c>
      <c r="C54" s="3">
        <v>0.17748639108429329</v>
      </c>
    </row>
    <row r="55" spans="1:3">
      <c r="A55" s="3">
        <v>-1.1310407274979475E-2</v>
      </c>
      <c r="B55" s="2">
        <v>16</v>
      </c>
      <c r="C55" s="3">
        <v>0.1809665163996716</v>
      </c>
    </row>
    <row r="56" spans="1:3">
      <c r="A56" s="3">
        <v>-1.1527915107190619E-2</v>
      </c>
      <c r="B56" s="2">
        <v>16</v>
      </c>
      <c r="C56" s="3">
        <v>0.1844466417150499</v>
      </c>
    </row>
    <row r="57" spans="1:3">
      <c r="A57" s="3">
        <v>-1.1745422939401763E-2</v>
      </c>
      <c r="B57" s="2">
        <v>16</v>
      </c>
      <c r="C57" s="3">
        <v>0.18792676703042821</v>
      </c>
    </row>
    <row r="58" spans="1:3">
      <c r="A58" s="3">
        <v>-1.1962930771612907E-2</v>
      </c>
      <c r="B58" s="2">
        <v>16</v>
      </c>
      <c r="C58" s="3">
        <v>0.19140689234580652</v>
      </c>
    </row>
    <row r="59" spans="1:3">
      <c r="A59" s="3">
        <v>-1.2180438603824052E-2</v>
      </c>
      <c r="B59" s="2">
        <v>16</v>
      </c>
      <c r="C59" s="3">
        <v>0.19488701766118482</v>
      </c>
    </row>
    <row r="60" spans="1:3">
      <c r="A60" s="3">
        <v>-1.2397946436035196E-2</v>
      </c>
      <c r="B60" s="2">
        <v>16</v>
      </c>
      <c r="C60" s="3">
        <v>0.19836714297656313</v>
      </c>
    </row>
    <row r="61" spans="1:3">
      <c r="A61" s="3">
        <v>-1.261545426824634E-2</v>
      </c>
      <c r="B61" s="2">
        <v>16</v>
      </c>
      <c r="C61" s="3">
        <v>0.20184726829194144</v>
      </c>
    </row>
    <row r="62" spans="1:3">
      <c r="A62" s="3">
        <v>-1.2832962100457484E-2</v>
      </c>
      <c r="B62" s="2">
        <v>16</v>
      </c>
      <c r="C62" s="3">
        <v>0.20532739360731975</v>
      </c>
    </row>
    <row r="63" spans="1:3">
      <c r="A63" s="3">
        <v>-1.3050469932668628E-2</v>
      </c>
      <c r="B63" s="2">
        <v>16</v>
      </c>
      <c r="C63" s="3">
        <v>0.20880751892269805</v>
      </c>
    </row>
    <row r="64" spans="1:3">
      <c r="A64" s="3">
        <v>-1.3267977764879773E-2</v>
      </c>
      <c r="B64" s="2">
        <v>18</v>
      </c>
      <c r="C64" s="3">
        <v>0.2388235997678359</v>
      </c>
    </row>
    <row r="65" spans="1:3">
      <c r="A65" s="3">
        <v>-1.3485485597090917E-2</v>
      </c>
      <c r="B65" s="2">
        <v>20</v>
      </c>
      <c r="C65" s="3">
        <v>0.26970971194181836</v>
      </c>
    </row>
    <row r="66" spans="1:3">
      <c r="A66" s="3">
        <v>-1.3702993429302061E-2</v>
      </c>
      <c r="B66" s="2">
        <v>18</v>
      </c>
      <c r="C66" s="3">
        <v>0.2466538817274371</v>
      </c>
    </row>
    <row r="67" spans="1:3">
      <c r="A67" s="3">
        <v>-1.3920501261513205E-2</v>
      </c>
      <c r="B67" s="2">
        <v>18</v>
      </c>
      <c r="C67" s="3">
        <v>0.25056902270723769</v>
      </c>
    </row>
    <row r="68" spans="1:3">
      <c r="A68" s="3">
        <v>-1.4138009093724349E-2</v>
      </c>
      <c r="B68" s="2">
        <v>18</v>
      </c>
      <c r="C68" s="3">
        <v>0.2544841636870383</v>
      </c>
    </row>
    <row r="69" spans="1:3">
      <c r="A69" s="3">
        <v>-1.4355516925935494E-2</v>
      </c>
      <c r="B69" s="2">
        <v>18</v>
      </c>
      <c r="C69" s="3">
        <v>0.25839930466683891</v>
      </c>
    </row>
    <row r="70" spans="1:3">
      <c r="A70" s="3">
        <v>-1.4573024758146638E-2</v>
      </c>
      <c r="B70" s="2">
        <v>18</v>
      </c>
      <c r="C70" s="3">
        <v>0.26231444564663947</v>
      </c>
    </row>
    <row r="71" spans="1:3">
      <c r="A71" s="3">
        <v>-1.4790532590357782E-2</v>
      </c>
      <c r="B71" s="2">
        <v>18</v>
      </c>
      <c r="C71" s="3">
        <v>0.26622958662644008</v>
      </c>
    </row>
    <row r="72" spans="1:3">
      <c r="A72" s="3">
        <v>-1.5008040422568926E-2</v>
      </c>
      <c r="B72" s="2">
        <v>18</v>
      </c>
      <c r="C72" s="3">
        <v>0.2701447276062407</v>
      </c>
    </row>
    <row r="73" spans="1:3">
      <c r="A73" s="3">
        <v>-1.5225548254780071E-2</v>
      </c>
      <c r="B73" s="2">
        <v>18</v>
      </c>
      <c r="C73" s="3">
        <v>0.27405986858604126</v>
      </c>
    </row>
    <row r="74" spans="1:3">
      <c r="A74" s="3">
        <v>-1.5443056086991215E-2</v>
      </c>
      <c r="B74" s="2">
        <v>18</v>
      </c>
      <c r="C74" s="3">
        <v>0.27797500956584187</v>
      </c>
    </row>
    <row r="75" spans="1:3">
      <c r="A75" s="3">
        <v>-1.5660563919202359E-2</v>
      </c>
      <c r="B75" s="2">
        <v>18</v>
      </c>
      <c r="C75" s="3">
        <v>0.28189015054564248</v>
      </c>
    </row>
    <row r="76" spans="1:3">
      <c r="A76" s="3">
        <v>-1.5878071751413501E-2</v>
      </c>
      <c r="B76" s="2">
        <v>18</v>
      </c>
      <c r="C76" s="3">
        <v>0.28580529152544304</v>
      </c>
    </row>
    <row r="77" spans="1:3">
      <c r="A77" s="3">
        <v>-1.6095579583624644E-2</v>
      </c>
      <c r="B77" s="2">
        <v>18</v>
      </c>
      <c r="C77" s="3">
        <v>0.2897204325052436</v>
      </c>
    </row>
    <row r="78" spans="1:3">
      <c r="A78" s="3">
        <v>-1.6313087415835786E-2</v>
      </c>
      <c r="B78" s="2">
        <v>18</v>
      </c>
      <c r="C78" s="3">
        <v>0.29363557348504415</v>
      </c>
    </row>
    <row r="79" spans="1:3">
      <c r="A79" s="3">
        <v>-1.6530595248046929E-2</v>
      </c>
      <c r="B79" s="2">
        <v>18</v>
      </c>
      <c r="C79" s="3">
        <v>0.29755071446484471</v>
      </c>
    </row>
    <row r="80" spans="1:3">
      <c r="A80" s="3">
        <v>-1.6748103080258071E-2</v>
      </c>
      <c r="B80" s="2">
        <v>18</v>
      </c>
      <c r="C80" s="3">
        <v>0.30146585544464527</v>
      </c>
    </row>
    <row r="81" spans="1:3">
      <c r="A81" s="3">
        <v>-1.6965610912469214E-2</v>
      </c>
      <c r="B81" s="2">
        <v>18</v>
      </c>
      <c r="C81" s="3">
        <v>0.30538099642444583</v>
      </c>
    </row>
    <row r="82" spans="1:3">
      <c r="A82" s="3">
        <v>-1.7183118744680356E-2</v>
      </c>
      <c r="B82" s="2">
        <v>18</v>
      </c>
      <c r="C82" s="3">
        <v>0.30929613740424644</v>
      </c>
    </row>
    <row r="83" spans="1:3">
      <c r="A83" s="3">
        <v>-1.7400626576891499E-2</v>
      </c>
      <c r="B83" s="2">
        <v>18</v>
      </c>
      <c r="C83" s="3">
        <v>0.313211278384047</v>
      </c>
    </row>
    <row r="84" spans="1:3">
      <c r="A84" s="3">
        <v>-1.7618134409102641E-2</v>
      </c>
      <c r="B84" s="2">
        <v>18</v>
      </c>
      <c r="C84" s="3">
        <v>0.31712641936384756</v>
      </c>
    </row>
    <row r="85" spans="1:3">
      <c r="A85" s="3">
        <v>-1.7835642241313784E-2</v>
      </c>
      <c r="B85" s="2">
        <v>18</v>
      </c>
      <c r="C85" s="3">
        <v>0.32104156034364811</v>
      </c>
    </row>
    <row r="86" spans="1:3">
      <c r="A86" s="3">
        <v>-1.8053150073524926E-2</v>
      </c>
      <c r="B86" s="2">
        <v>18</v>
      </c>
      <c r="C86" s="3">
        <v>0.32495670132344867</v>
      </c>
    </row>
    <row r="87" spans="1:3">
      <c r="A87" s="3">
        <v>-1.8270657905736069E-2</v>
      </c>
      <c r="B87" s="2">
        <v>18</v>
      </c>
      <c r="C87" s="3">
        <v>0.32887184230324923</v>
      </c>
    </row>
    <row r="88" spans="1:3">
      <c r="A88" s="3">
        <v>-1.8488165737947211E-2</v>
      </c>
      <c r="B88" s="2">
        <v>18</v>
      </c>
      <c r="C88" s="3">
        <v>0.33278698328304979</v>
      </c>
    </row>
    <row r="89" spans="1:3">
      <c r="A89" s="3">
        <v>-1.8705673570158354E-2</v>
      </c>
      <c r="B89" s="2">
        <v>18</v>
      </c>
      <c r="C89" s="3">
        <v>0.33670212426285034</v>
      </c>
    </row>
    <row r="90" spans="1:3">
      <c r="A90" s="3">
        <v>-1.8923181402369496E-2</v>
      </c>
      <c r="B90" s="2">
        <v>18</v>
      </c>
      <c r="C90" s="3">
        <v>0.3406172652426509</v>
      </c>
    </row>
    <row r="91" spans="1:3">
      <c r="A91" s="3">
        <v>-1.9140689234580639E-2</v>
      </c>
      <c r="B91" s="2">
        <v>18</v>
      </c>
      <c r="C91" s="3">
        <v>0.34453240622245151</v>
      </c>
    </row>
    <row r="92" spans="1:3">
      <c r="A92" s="3">
        <v>-1.9358197066791781E-2</v>
      </c>
      <c r="B92" s="2">
        <v>18</v>
      </c>
      <c r="C92" s="3">
        <v>0.34844754720225207</v>
      </c>
    </row>
    <row r="93" spans="1:3">
      <c r="A93" s="3">
        <v>-1.9575704899002924E-2</v>
      </c>
      <c r="B93" s="2">
        <v>18</v>
      </c>
      <c r="C93" s="3">
        <v>0.35236268818205263</v>
      </c>
    </row>
    <row r="94" spans="1:3">
      <c r="A94" s="3">
        <v>-1.9793212731214066E-2</v>
      </c>
      <c r="B94" s="2">
        <v>18</v>
      </c>
      <c r="C94" s="3">
        <v>0.35627782916185319</v>
      </c>
    </row>
    <row r="95" spans="1:3">
      <c r="A95" s="3">
        <v>-2.0010720563425208E-2</v>
      </c>
      <c r="B95" s="2">
        <v>18</v>
      </c>
      <c r="C95" s="3">
        <v>0.36019297014165375</v>
      </c>
    </row>
    <row r="96" spans="1:3">
      <c r="A96" s="3">
        <v>-2.0228228395636351E-2</v>
      </c>
      <c r="B96" s="2">
        <v>18</v>
      </c>
      <c r="C96" s="3">
        <v>0.3641081111214543</v>
      </c>
    </row>
    <row r="97" spans="1:3">
      <c r="A97" s="3">
        <v>-2.0445736227847493E-2</v>
      </c>
      <c r="B97" s="2">
        <v>18</v>
      </c>
      <c r="C97" s="3">
        <v>0.36802325210125486</v>
      </c>
    </row>
    <row r="98" spans="1:3">
      <c r="A98" s="3">
        <v>-2.0663244060058636E-2</v>
      </c>
      <c r="B98" s="2">
        <v>18</v>
      </c>
      <c r="C98" s="3">
        <v>0.37193839308105547</v>
      </c>
    </row>
    <row r="99" spans="1:3">
      <c r="A99" s="3">
        <v>-2.0880751892269778E-2</v>
      </c>
      <c r="B99" s="2">
        <v>16</v>
      </c>
      <c r="C99" s="3">
        <v>0.33409203027631645</v>
      </c>
    </row>
    <row r="100" spans="1:3">
      <c r="A100" s="3">
        <v>-2.1098259724480921E-2</v>
      </c>
      <c r="B100" s="2">
        <v>16</v>
      </c>
      <c r="C100" s="3">
        <v>0.33757215559169473</v>
      </c>
    </row>
    <row r="101" spans="1:3">
      <c r="A101" s="3">
        <v>-2.1315767556692063E-2</v>
      </c>
      <c r="B101" s="2">
        <v>16</v>
      </c>
      <c r="C101" s="3">
        <v>0.34105228090707301</v>
      </c>
    </row>
    <row r="102" spans="1:3">
      <c r="A102" s="3">
        <v>-2.1533275388903206E-2</v>
      </c>
      <c r="B102" s="2">
        <v>16</v>
      </c>
      <c r="C102" s="3">
        <v>0.34453240622245129</v>
      </c>
    </row>
    <row r="103" spans="1:3">
      <c r="A103" s="3">
        <v>-2.1750783221114348E-2</v>
      </c>
      <c r="B103" s="2">
        <v>16</v>
      </c>
      <c r="C103" s="3">
        <v>0.34801253153782957</v>
      </c>
    </row>
    <row r="104" spans="1:3">
      <c r="A104" s="3">
        <v>-2.1968291053325491E-2</v>
      </c>
      <c r="B104" s="2">
        <v>16</v>
      </c>
      <c r="C104" s="3">
        <v>0.35149265685320785</v>
      </c>
    </row>
    <row r="105" spans="1:3">
      <c r="A105" s="3">
        <v>-2.2185798885536633E-2</v>
      </c>
      <c r="B105" s="2">
        <v>16</v>
      </c>
      <c r="C105" s="3">
        <v>0.35497278216858613</v>
      </c>
    </row>
    <row r="106" spans="1:3">
      <c r="A106" s="3">
        <v>-2.2403306717747776E-2</v>
      </c>
      <c r="B106" s="2">
        <v>16</v>
      </c>
      <c r="C106" s="3">
        <v>0.35845290748396441</v>
      </c>
    </row>
    <row r="107" spans="1:3">
      <c r="A107" s="3">
        <v>-2.2620814549958918E-2</v>
      </c>
      <c r="B107" s="2">
        <v>16</v>
      </c>
      <c r="C107" s="3">
        <v>0.36193303279934269</v>
      </c>
    </row>
    <row r="108" spans="1:3">
      <c r="A108" s="3">
        <v>-2.2838322382170061E-2</v>
      </c>
      <c r="B108" s="2">
        <v>16</v>
      </c>
      <c r="C108" s="3">
        <v>0.36541315811472097</v>
      </c>
    </row>
    <row r="109" spans="1:3">
      <c r="A109" s="3">
        <v>-2.3055830214381203E-2</v>
      </c>
      <c r="B109" s="2">
        <v>16</v>
      </c>
      <c r="C109" s="3">
        <v>0.36889328343009925</v>
      </c>
    </row>
    <row r="110" spans="1:3">
      <c r="A110" s="3">
        <v>-2.3273338046592346E-2</v>
      </c>
      <c r="B110" s="2">
        <v>17</v>
      </c>
      <c r="C110" s="3">
        <v>0.3956467467920699</v>
      </c>
    </row>
    <row r="111" spans="1:3">
      <c r="A111" s="3">
        <v>-2.3490845878803488E-2</v>
      </c>
      <c r="B111" s="2">
        <v>18</v>
      </c>
      <c r="C111" s="3">
        <v>0.42283522581846278</v>
      </c>
    </row>
    <row r="112" spans="1:3">
      <c r="A112" s="3">
        <v>-2.3708353711014631E-2</v>
      </c>
      <c r="B112" s="2">
        <v>16</v>
      </c>
      <c r="C112" s="3">
        <v>0.37933365937623409</v>
      </c>
    </row>
    <row r="113" spans="1:3">
      <c r="A113" s="3">
        <v>-2.3925861543225773E-2</v>
      </c>
      <c r="B113" s="2">
        <v>16</v>
      </c>
      <c r="C113" s="3">
        <v>0.38281378469161237</v>
      </c>
    </row>
    <row r="114" spans="1:3">
      <c r="A114" s="3">
        <v>-2.4143369375436916E-2</v>
      </c>
      <c r="B114" s="2">
        <v>16</v>
      </c>
      <c r="C114" s="3">
        <v>0.38629391000699065</v>
      </c>
    </row>
    <row r="115" spans="1:3">
      <c r="A115" s="3">
        <v>-2.4360877207648058E-2</v>
      </c>
      <c r="B115" s="2">
        <v>16</v>
      </c>
      <c r="C115" s="3">
        <v>0.38977403532236893</v>
      </c>
    </row>
    <row r="116" spans="1:3">
      <c r="A116" s="3">
        <v>-2.45783850398592E-2</v>
      </c>
      <c r="B116" s="2">
        <v>16</v>
      </c>
      <c r="C116" s="3">
        <v>0.39325416063774721</v>
      </c>
    </row>
    <row r="117" spans="1:3">
      <c r="A117" s="3">
        <v>-2.4795892872070343E-2</v>
      </c>
      <c r="B117" s="2">
        <v>16</v>
      </c>
      <c r="C117" s="3">
        <v>0.39673428595312549</v>
      </c>
    </row>
    <row r="118" spans="1:3">
      <c r="A118" s="3">
        <v>-2.5013400704281485E-2</v>
      </c>
      <c r="B118" s="2">
        <v>16</v>
      </c>
      <c r="C118" s="3">
        <v>0.40021441126850377</v>
      </c>
    </row>
    <row r="119" spans="1:3">
      <c r="A119" s="3">
        <v>-2.5230908536492628E-2</v>
      </c>
      <c r="B119" s="2">
        <v>16</v>
      </c>
      <c r="C119" s="3">
        <v>0.40369453658388205</v>
      </c>
    </row>
    <row r="120" spans="1:3">
      <c r="A120" s="3">
        <v>-2.544841636870377E-2</v>
      </c>
      <c r="B120" s="2">
        <v>16</v>
      </c>
      <c r="C120" s="3">
        <v>0.40717466189926033</v>
      </c>
    </row>
    <row r="121" spans="1:3">
      <c r="A121" s="3">
        <v>-2.5665924200914913E-2</v>
      </c>
      <c r="B121" s="2">
        <v>16</v>
      </c>
      <c r="C121" s="3">
        <v>0.41065478721463861</v>
      </c>
    </row>
    <row r="122" spans="1:3">
      <c r="A122" s="3">
        <v>-2.5883432033126055E-2</v>
      </c>
      <c r="B122" s="2">
        <v>17</v>
      </c>
      <c r="C122" s="3">
        <v>0.44001834456314293</v>
      </c>
    </row>
    <row r="123" spans="1:3">
      <c r="A123" s="3">
        <v>-2.6100939865337198E-2</v>
      </c>
      <c r="B123" s="2">
        <v>18</v>
      </c>
      <c r="C123" s="3">
        <v>0.46981691757606958</v>
      </c>
    </row>
    <row r="124" spans="1:3">
      <c r="A124" s="3">
        <v>-2.631844769754834E-2</v>
      </c>
      <c r="B124" s="2">
        <v>18</v>
      </c>
      <c r="C124" s="3">
        <v>0.47373205855587014</v>
      </c>
    </row>
    <row r="125" spans="1:3">
      <c r="A125" s="3">
        <v>-2.6535955529759483E-2</v>
      </c>
      <c r="B125" s="2">
        <v>18</v>
      </c>
      <c r="C125" s="3">
        <v>0.4776471995356707</v>
      </c>
    </row>
    <row r="126" spans="1:3">
      <c r="A126" s="3">
        <v>-2.6753463361970625E-2</v>
      </c>
      <c r="B126" s="2">
        <v>18</v>
      </c>
      <c r="C126" s="3">
        <v>0.48156234051547125</v>
      </c>
    </row>
    <row r="127" spans="1:3">
      <c r="A127" s="3">
        <v>-2.6970971194181768E-2</v>
      </c>
      <c r="B127" s="2">
        <v>18</v>
      </c>
      <c r="C127" s="3">
        <v>0.48547748149527181</v>
      </c>
    </row>
    <row r="128" spans="1:3">
      <c r="A128" s="3">
        <v>-2.718847902639291E-2</v>
      </c>
      <c r="B128" s="2">
        <v>18</v>
      </c>
      <c r="C128" s="3">
        <v>0.48939262247507237</v>
      </c>
    </row>
    <row r="129" spans="1:3">
      <c r="A129" s="3">
        <v>-2.7405986858604053E-2</v>
      </c>
      <c r="B129" s="2">
        <v>16</v>
      </c>
      <c r="C129" s="3">
        <v>0.43849578973766484</v>
      </c>
    </row>
    <row r="130" spans="1:3">
      <c r="A130" s="3">
        <v>-2.7623494690815195E-2</v>
      </c>
      <c r="B130" s="2">
        <v>16</v>
      </c>
      <c r="C130" s="3">
        <v>0.44197591505304312</v>
      </c>
    </row>
    <row r="131" spans="1:3">
      <c r="A131" s="3">
        <v>-2.7841002523026338E-2</v>
      </c>
      <c r="B131" s="2">
        <v>16</v>
      </c>
      <c r="C131" s="3">
        <v>0.4454560403684214</v>
      </c>
    </row>
    <row r="132" spans="1:3">
      <c r="A132" s="3">
        <v>-2.805851035523748E-2</v>
      </c>
      <c r="B132" s="2">
        <v>18</v>
      </c>
      <c r="C132" s="3">
        <v>0.50505318639427466</v>
      </c>
    </row>
    <row r="133" spans="1:3">
      <c r="A133" s="3">
        <v>-2.8276018187448623E-2</v>
      </c>
      <c r="B133" s="2">
        <v>18</v>
      </c>
      <c r="C133" s="3">
        <v>0.50896832737407516</v>
      </c>
    </row>
    <row r="134" spans="1:3">
      <c r="A134" s="3">
        <v>-2.8493526019659765E-2</v>
      </c>
      <c r="B134" s="2">
        <v>18</v>
      </c>
      <c r="C134" s="3">
        <v>0.51288346835387577</v>
      </c>
    </row>
    <row r="135" spans="1:3">
      <c r="A135" s="3">
        <v>-2.8711033851870908E-2</v>
      </c>
      <c r="B135" s="2">
        <v>18</v>
      </c>
      <c r="C135" s="3">
        <v>0.51679860933367638</v>
      </c>
    </row>
    <row r="136" spans="1:3">
      <c r="A136" s="3">
        <v>-2.892854168408205E-2</v>
      </c>
      <c r="B136" s="2">
        <v>18</v>
      </c>
      <c r="C136" s="3">
        <v>0.52071375031347689</v>
      </c>
    </row>
    <row r="137" spans="1:3">
      <c r="A137" s="3">
        <v>-2.9146049516293192E-2</v>
      </c>
      <c r="B137" s="2">
        <v>18</v>
      </c>
      <c r="C137" s="3">
        <v>0.5246288912932775</v>
      </c>
    </row>
    <row r="138" spans="1:3">
      <c r="A138" s="3">
        <v>-2.9363557348504335E-2</v>
      </c>
      <c r="B138" s="2">
        <v>18</v>
      </c>
      <c r="C138" s="3">
        <v>0.528544032273078</v>
      </c>
    </row>
    <row r="139" spans="1:3">
      <c r="A139" s="3">
        <v>-2.9581065180715477E-2</v>
      </c>
      <c r="B139" s="2">
        <v>18</v>
      </c>
      <c r="C139" s="3">
        <v>0.53245917325287861</v>
      </c>
    </row>
    <row r="140" spans="1:3">
      <c r="A140" s="3">
        <v>-2.979857301292662E-2</v>
      </c>
      <c r="B140" s="2">
        <v>18</v>
      </c>
      <c r="C140" s="3">
        <v>0.53637431423267912</v>
      </c>
    </row>
    <row r="141" spans="1:3">
      <c r="A141" s="3">
        <v>-3.0016080845137762E-2</v>
      </c>
      <c r="B141" s="2">
        <v>18</v>
      </c>
      <c r="C141" s="3">
        <v>0.54028945521247973</v>
      </c>
    </row>
    <row r="142" spans="1:3">
      <c r="A142" s="3">
        <v>-3.0233588677348905E-2</v>
      </c>
      <c r="B142" s="2">
        <v>18</v>
      </c>
      <c r="C142" s="3">
        <v>0.54420459619228034</v>
      </c>
    </row>
    <row r="143" spans="1:3">
      <c r="A143" s="3">
        <v>-3.0451096509560047E-2</v>
      </c>
      <c r="B143" s="2">
        <v>18</v>
      </c>
      <c r="C143" s="3">
        <v>0.54811973717208085</v>
      </c>
    </row>
    <row r="144" spans="1:3">
      <c r="A144" s="3">
        <v>-3.066860434177119E-2</v>
      </c>
      <c r="B144" s="2">
        <v>18</v>
      </c>
      <c r="C144" s="3">
        <v>0.55203487815188146</v>
      </c>
    </row>
    <row r="145" spans="1:3">
      <c r="A145" s="3">
        <v>-3.0886112173982332E-2</v>
      </c>
      <c r="B145" s="2">
        <v>18</v>
      </c>
      <c r="C145" s="3">
        <v>0.55595001913168196</v>
      </c>
    </row>
    <row r="146" spans="1:3">
      <c r="A146" s="3">
        <v>-3.1103620006193475E-2</v>
      </c>
      <c r="B146" s="2">
        <v>18</v>
      </c>
      <c r="C146" s="3">
        <v>0.55986516011148257</v>
      </c>
    </row>
    <row r="147" spans="1:3">
      <c r="A147" s="3">
        <v>-3.1321127838404621E-2</v>
      </c>
      <c r="B147" s="2">
        <v>18</v>
      </c>
      <c r="C147" s="3">
        <v>0.56378030109128319</v>
      </c>
    </row>
    <row r="148" spans="1:3">
      <c r="A148" s="3">
        <v>-3.1538635670615767E-2</v>
      </c>
      <c r="B148" s="2">
        <v>18</v>
      </c>
      <c r="C148" s="3">
        <v>0.5676954420710838</v>
      </c>
    </row>
    <row r="149" spans="1:3">
      <c r="A149" s="3">
        <v>-3.1756143502826913E-2</v>
      </c>
      <c r="B149" s="2">
        <v>18</v>
      </c>
      <c r="C149" s="3">
        <v>0.57161058305088441</v>
      </c>
    </row>
    <row r="150" spans="1:3">
      <c r="A150" s="3">
        <v>-3.1973651335038059E-2</v>
      </c>
      <c r="B150" s="2">
        <v>18</v>
      </c>
      <c r="C150" s="3">
        <v>0.57552572403068503</v>
      </c>
    </row>
    <row r="151" spans="1:3">
      <c r="A151" s="3">
        <v>-3.2191159167249205E-2</v>
      </c>
      <c r="B151" s="2">
        <v>18</v>
      </c>
      <c r="C151" s="3">
        <v>0.57944086501048564</v>
      </c>
    </row>
    <row r="152" spans="1:3">
      <c r="A152" s="3">
        <v>-3.240866699946035E-2</v>
      </c>
      <c r="B152" s="2">
        <v>18</v>
      </c>
      <c r="C152" s="3">
        <v>0.58335600599028625</v>
      </c>
    </row>
    <row r="153" spans="1:3">
      <c r="A153" s="3">
        <v>-3.2626174831671496E-2</v>
      </c>
      <c r="B153" s="2">
        <v>18</v>
      </c>
      <c r="C153" s="3">
        <v>0.58727114697008698</v>
      </c>
    </row>
    <row r="154" spans="1:3">
      <c r="A154" s="3">
        <v>-3.2843682663882642E-2</v>
      </c>
      <c r="B154" s="2">
        <v>18</v>
      </c>
      <c r="C154" s="3">
        <v>0.59118628794988759</v>
      </c>
    </row>
    <row r="155" spans="1:3">
      <c r="A155" s="3">
        <v>-3.3061190496093788E-2</v>
      </c>
      <c r="B155" s="2">
        <v>18</v>
      </c>
      <c r="C155" s="3">
        <v>0.5951014289296882</v>
      </c>
    </row>
    <row r="156" spans="1:3">
      <c r="A156" s="3">
        <v>-3.3278698328304934E-2</v>
      </c>
      <c r="B156" s="2">
        <v>18</v>
      </c>
      <c r="C156" s="3">
        <v>0.59901656990948882</v>
      </c>
    </row>
    <row r="157" spans="1:3">
      <c r="A157" s="3">
        <v>-3.349620616051608E-2</v>
      </c>
      <c r="B157" s="2">
        <v>18</v>
      </c>
      <c r="C157" s="3">
        <v>0.60293171088928943</v>
      </c>
    </row>
    <row r="158" spans="1:3">
      <c r="A158" s="3">
        <v>-3.3713713992727226E-2</v>
      </c>
      <c r="B158" s="2">
        <v>16</v>
      </c>
      <c r="C158" s="3">
        <v>0.53941942388363562</v>
      </c>
    </row>
    <row r="159" spans="1:3">
      <c r="A159" s="3">
        <v>-3.3931221824938372E-2</v>
      </c>
      <c r="B159" s="2">
        <v>16</v>
      </c>
      <c r="C159" s="3">
        <v>0.54289954919901395</v>
      </c>
    </row>
    <row r="160" spans="1:3">
      <c r="A160" s="3">
        <v>-3.4148729657149518E-2</v>
      </c>
      <c r="B160" s="2">
        <v>16</v>
      </c>
      <c r="C160" s="3">
        <v>0.54637967451439229</v>
      </c>
    </row>
    <row r="161" spans="1:3">
      <c r="A161" s="3">
        <v>-3.4366237489360664E-2</v>
      </c>
      <c r="B161" s="2">
        <v>16</v>
      </c>
      <c r="C161" s="3">
        <v>0.54985979982977062</v>
      </c>
    </row>
    <row r="162" spans="1:3">
      <c r="A162" s="3">
        <v>-3.458374532157181E-2</v>
      </c>
      <c r="B162" s="2">
        <v>16</v>
      </c>
      <c r="C162" s="3">
        <v>0.55333992514514896</v>
      </c>
    </row>
    <row r="163" spans="1:3">
      <c r="A163" s="3">
        <v>-3.4801253153782956E-2</v>
      </c>
      <c r="B163" s="2">
        <v>16</v>
      </c>
      <c r="C163" s="3">
        <v>0.55682005046052729</v>
      </c>
    </row>
    <row r="164" spans="1:3">
      <c r="A164" s="3">
        <v>-3.5018760985994102E-2</v>
      </c>
      <c r="B164" s="2">
        <v>16</v>
      </c>
      <c r="C164" s="3">
        <v>0.56030017577590563</v>
      </c>
    </row>
    <row r="165" spans="1:3">
      <c r="A165" s="3">
        <v>-3.5236268818205248E-2</v>
      </c>
      <c r="B165" s="2">
        <v>16</v>
      </c>
      <c r="C165" s="3">
        <v>0.56378030109128396</v>
      </c>
    </row>
    <row r="166" spans="1:3">
      <c r="A166" s="3">
        <v>-3.5453776650416394E-2</v>
      </c>
      <c r="B166" s="2">
        <v>16</v>
      </c>
      <c r="C166" s="3">
        <v>0.5672604264066623</v>
      </c>
    </row>
    <row r="167" spans="1:3">
      <c r="A167" s="3">
        <v>-3.567128448262754E-2</v>
      </c>
      <c r="B167" s="2">
        <v>16</v>
      </c>
      <c r="C167" s="3">
        <v>0.57074055172204063</v>
      </c>
    </row>
    <row r="168" spans="1:3">
      <c r="A168" s="3">
        <v>-3.5888792314838686E-2</v>
      </c>
      <c r="B168" s="2">
        <v>16</v>
      </c>
      <c r="C168" s="3">
        <v>0.57422067703741897</v>
      </c>
    </row>
    <row r="169" spans="1:3">
      <c r="A169" s="3">
        <v>-3.6106300147049832E-2</v>
      </c>
      <c r="B169" s="2">
        <v>16</v>
      </c>
      <c r="C169" s="3">
        <v>0.5777008023527973</v>
      </c>
    </row>
    <row r="170" spans="1:3">
      <c r="A170" s="3">
        <v>-3.6323807979260977E-2</v>
      </c>
      <c r="B170" s="2">
        <v>16</v>
      </c>
      <c r="C170" s="3">
        <v>0.58118092766817564</v>
      </c>
    </row>
    <row r="171" spans="1:3">
      <c r="A171" s="3">
        <v>-3.6541315811472123E-2</v>
      </c>
      <c r="B171" s="2">
        <v>16</v>
      </c>
      <c r="C171" s="3">
        <v>0.58466105298355397</v>
      </c>
    </row>
    <row r="172" spans="1:3">
      <c r="A172" s="3">
        <v>-3.6758823643683269E-2</v>
      </c>
      <c r="B172" s="2">
        <v>14</v>
      </c>
      <c r="C172" s="3">
        <v>0.51462353101156577</v>
      </c>
    </row>
    <row r="173" spans="1:3">
      <c r="A173" s="3">
        <v>-3.6976331475894415E-2</v>
      </c>
      <c r="B173" s="2">
        <v>14</v>
      </c>
      <c r="C173" s="3">
        <v>0.51766864066252183</v>
      </c>
    </row>
    <row r="174" spans="1:3">
      <c r="A174" s="3">
        <v>-3.7193839308105561E-2</v>
      </c>
      <c r="B174" s="2">
        <v>14</v>
      </c>
      <c r="C174" s="3">
        <v>0.52071375031347789</v>
      </c>
    </row>
    <row r="175" spans="1:3">
      <c r="A175" s="3">
        <v>-3.7411347140316707E-2</v>
      </c>
      <c r="B175" s="2">
        <v>12</v>
      </c>
      <c r="C175" s="3">
        <v>0.44893616568380046</v>
      </c>
    </row>
    <row r="176" spans="1:3">
      <c r="A176" s="3">
        <v>-3.7628854972527853E-2</v>
      </c>
      <c r="B176" s="2">
        <v>12</v>
      </c>
      <c r="C176" s="3">
        <v>0.45154625967033424</v>
      </c>
    </row>
    <row r="177" spans="1:3">
      <c r="A177" s="3">
        <v>-3.7846362804738999E-2</v>
      </c>
      <c r="B177" s="2">
        <v>12</v>
      </c>
      <c r="C177" s="3">
        <v>0.45415635365686802</v>
      </c>
    </row>
    <row r="178" spans="1:3">
      <c r="A178" s="3">
        <v>-3.8063870636950145E-2</v>
      </c>
      <c r="B178" s="2">
        <v>12</v>
      </c>
      <c r="C178" s="3">
        <v>0.45676644764340174</v>
      </c>
    </row>
    <row r="179" spans="1:3">
      <c r="A179" s="3">
        <v>-3.8281378469161291E-2</v>
      </c>
      <c r="B179" s="2">
        <v>12</v>
      </c>
      <c r="C179" s="3">
        <v>0.45937654162993546</v>
      </c>
    </row>
    <row r="180" spans="1:3">
      <c r="A180" s="3">
        <v>-3.8498886301372437E-2</v>
      </c>
      <c r="B180" s="2">
        <v>12</v>
      </c>
      <c r="C180" s="3">
        <v>0.46198663561646924</v>
      </c>
    </row>
    <row r="181" spans="1:3">
      <c r="A181" s="3">
        <v>-3.8716394133583583E-2</v>
      </c>
      <c r="B181" s="2">
        <v>12</v>
      </c>
      <c r="C181" s="3">
        <v>0.46459672960300302</v>
      </c>
    </row>
    <row r="182" spans="1:3">
      <c r="A182" s="3">
        <v>-3.8933901965794729E-2</v>
      </c>
      <c r="B182" s="2">
        <v>12</v>
      </c>
      <c r="C182" s="3">
        <v>0.46720682358953675</v>
      </c>
    </row>
    <row r="183" spans="1:3">
      <c r="A183" s="3">
        <v>-3.9151409798005875E-2</v>
      </c>
      <c r="B183" s="2">
        <v>12</v>
      </c>
      <c r="C183" s="3">
        <v>0.46981691757607047</v>
      </c>
    </row>
    <row r="184" spans="1:3">
      <c r="A184" s="3">
        <v>-3.9368917630217021E-2</v>
      </c>
      <c r="B184" s="2">
        <v>12</v>
      </c>
      <c r="C184" s="3">
        <v>0.47242701156260425</v>
      </c>
    </row>
    <row r="185" spans="1:3">
      <c r="A185" s="3">
        <v>-3.9586425462428167E-2</v>
      </c>
      <c r="B185" s="2">
        <v>12</v>
      </c>
      <c r="C185" s="3">
        <v>0.47503710554913803</v>
      </c>
    </row>
    <row r="186" spans="1:3">
      <c r="A186" s="3">
        <v>-3.9803933294639313E-2</v>
      </c>
      <c r="B186" s="2">
        <v>12</v>
      </c>
      <c r="C186" s="3">
        <v>0.47764719953567175</v>
      </c>
    </row>
    <row r="187" spans="1:3">
      <c r="A187" s="3">
        <v>-4.0021441126850459E-2</v>
      </c>
      <c r="B187" s="2">
        <v>12</v>
      </c>
      <c r="C187" s="3">
        <v>0.48025729352220548</v>
      </c>
    </row>
    <row r="188" spans="1:3">
      <c r="A188" s="3">
        <v>-4.0238948959061605E-2</v>
      </c>
      <c r="B188" s="2">
        <v>12</v>
      </c>
      <c r="C188" s="3">
        <v>0.48286738750873925</v>
      </c>
    </row>
    <row r="189" spans="1:3">
      <c r="A189" s="3">
        <v>-4.045645679127275E-2</v>
      </c>
      <c r="B189" s="2">
        <v>12</v>
      </c>
      <c r="C189" s="3">
        <v>0.48547748149527303</v>
      </c>
    </row>
    <row r="190" spans="1:3">
      <c r="A190" s="3">
        <v>-4.0673964623483896E-2</v>
      </c>
      <c r="B190" s="2">
        <v>12</v>
      </c>
      <c r="C190" s="3">
        <v>0.48808757548180676</v>
      </c>
    </row>
    <row r="191" spans="1:3">
      <c r="A191" s="3">
        <v>-4.0891472455695042E-2</v>
      </c>
      <c r="B191" s="2">
        <v>12</v>
      </c>
      <c r="C191" s="3">
        <v>0.49069766946834048</v>
      </c>
    </row>
    <row r="192" spans="1:3">
      <c r="A192" s="3">
        <v>-4.1108980287906188E-2</v>
      </c>
      <c r="B192" s="2">
        <v>12</v>
      </c>
      <c r="C192" s="3">
        <v>0.49330776345487426</v>
      </c>
    </row>
    <row r="193" spans="1:3">
      <c r="A193" s="3">
        <v>-4.1326488120117334E-2</v>
      </c>
      <c r="B193" s="2">
        <v>12</v>
      </c>
      <c r="C193" s="3">
        <v>0.49591785744140804</v>
      </c>
    </row>
    <row r="194" spans="1:3">
      <c r="A194" s="3">
        <v>-4.154399595232848E-2</v>
      </c>
      <c r="B194" s="2">
        <v>12</v>
      </c>
      <c r="C194" s="3">
        <v>0.49852795142794176</v>
      </c>
    </row>
    <row r="195" spans="1:3">
      <c r="A195" s="3">
        <v>-4.1761503784539626E-2</v>
      </c>
      <c r="B195" s="2">
        <v>12</v>
      </c>
      <c r="C195" s="3">
        <v>0.50113804541447549</v>
      </c>
    </row>
    <row r="196" spans="1:3">
      <c r="A196" s="3">
        <v>-4.1979011616750772E-2</v>
      </c>
      <c r="B196" s="2">
        <v>12</v>
      </c>
      <c r="C196" s="3">
        <v>0.50374813940100927</v>
      </c>
    </row>
    <row r="197" spans="1:3">
      <c r="A197" s="3">
        <v>-4.2196519448961918E-2</v>
      </c>
      <c r="B197" s="2">
        <v>12</v>
      </c>
      <c r="C197" s="3">
        <v>0.50635823338754304</v>
      </c>
    </row>
    <row r="198" spans="1:3">
      <c r="A198" s="3">
        <v>-4.2414027281173064E-2</v>
      </c>
      <c r="B198" s="2">
        <v>12</v>
      </c>
      <c r="C198" s="3">
        <v>0.50896832737407682</v>
      </c>
    </row>
    <row r="199" spans="1:3">
      <c r="A199" s="3">
        <v>-4.263153511338421E-2</v>
      </c>
      <c r="B199" s="2">
        <v>12</v>
      </c>
      <c r="C199" s="3">
        <v>0.51157842136061049</v>
      </c>
    </row>
    <row r="200" spans="1:3">
      <c r="A200" s="3">
        <v>-4.2849042945595356E-2</v>
      </c>
      <c r="B200" s="2">
        <v>12</v>
      </c>
      <c r="C200" s="3">
        <v>0.51418851534714427</v>
      </c>
    </row>
    <row r="201" spans="1:3">
      <c r="A201" s="3">
        <v>-4.3066550777806502E-2</v>
      </c>
      <c r="B201" s="2">
        <v>12</v>
      </c>
      <c r="C201" s="3">
        <v>0.51679860933367805</v>
      </c>
    </row>
    <row r="202" spans="1:3">
      <c r="A202" s="3">
        <v>-4.3284058610017648E-2</v>
      </c>
      <c r="B202" s="2">
        <v>10</v>
      </c>
      <c r="C202" s="3">
        <v>0.43284058610017651</v>
      </c>
    </row>
    <row r="203" spans="1:3">
      <c r="A203" s="3">
        <v>-4.3501566442228794E-2</v>
      </c>
      <c r="B203" s="2">
        <v>10</v>
      </c>
      <c r="C203" s="3">
        <v>0.43501566442228795</v>
      </c>
    </row>
    <row r="204" spans="1:3">
      <c r="A204" s="3">
        <v>-4.371907427443994E-2</v>
      </c>
      <c r="B204" s="2">
        <v>10</v>
      </c>
      <c r="C204" s="3">
        <v>0.4371907427443994</v>
      </c>
    </row>
    <row r="205" spans="1:3">
      <c r="A205" s="3">
        <v>-4.3936582106651086E-2</v>
      </c>
      <c r="B205" s="2">
        <v>10</v>
      </c>
      <c r="C205" s="3">
        <v>0.43936582106651084</v>
      </c>
    </row>
    <row r="206" spans="1:3">
      <c r="A206" s="3">
        <v>-4.4154089938862232E-2</v>
      </c>
      <c r="B206" s="2">
        <v>10</v>
      </c>
      <c r="C206" s="3">
        <v>0.44154089938862229</v>
      </c>
    </row>
    <row r="207" spans="1:3">
      <c r="A207" s="3">
        <v>-4.4371597771073377E-2</v>
      </c>
      <c r="B207" s="2">
        <v>10</v>
      </c>
      <c r="C207" s="3">
        <v>0.44371597771073379</v>
      </c>
    </row>
    <row r="208" spans="1:3">
      <c r="A208" s="3">
        <v>-4.4589105603284523E-2</v>
      </c>
      <c r="B208" s="2">
        <v>10</v>
      </c>
      <c r="C208" s="3">
        <v>0.44589105603284523</v>
      </c>
    </row>
    <row r="209" spans="1:3">
      <c r="A209" s="3">
        <v>-4.4806613435495669E-2</v>
      </c>
      <c r="B209" s="2">
        <v>10</v>
      </c>
      <c r="C209" s="3">
        <v>0.44806613435495668</v>
      </c>
    </row>
    <row r="210" spans="1:3">
      <c r="A210" s="3">
        <v>-4.5024121267706815E-2</v>
      </c>
      <c r="B210" s="2">
        <v>10</v>
      </c>
      <c r="C210" s="3">
        <v>0.45024121267706818</v>
      </c>
    </row>
    <row r="211" spans="1:3">
      <c r="A211" s="3">
        <v>-4.5241629099917961E-2</v>
      </c>
      <c r="B211" s="2">
        <v>10</v>
      </c>
      <c r="C211" s="3">
        <v>0.45241629099917963</v>
      </c>
    </row>
    <row r="212" spans="1:3">
      <c r="A212" s="3">
        <v>-4.5459136932129107E-2</v>
      </c>
      <c r="B212" s="2">
        <v>10</v>
      </c>
      <c r="C212" s="3">
        <v>0.45459136932129107</v>
      </c>
    </row>
    <row r="213" spans="1:3">
      <c r="A213" s="3">
        <v>-4.5676644764340253E-2</v>
      </c>
      <c r="B213" s="2">
        <v>10</v>
      </c>
      <c r="C213" s="3">
        <v>0.45676644764340252</v>
      </c>
    </row>
    <row r="214" spans="1:3">
      <c r="A214" s="3">
        <v>-4.5894152596551399E-2</v>
      </c>
      <c r="B214" s="2">
        <v>10</v>
      </c>
      <c r="C214" s="3">
        <v>0.45894152596551396</v>
      </c>
    </row>
    <row r="215" spans="1:3">
      <c r="A215" s="3">
        <v>-4.6111660428762545E-2</v>
      </c>
      <c r="B215" s="2">
        <v>10</v>
      </c>
      <c r="C215" s="3">
        <v>0.46111660428762546</v>
      </c>
    </row>
    <row r="216" spans="1:3">
      <c r="A216" s="3">
        <v>-4.6329168260973691E-2</v>
      </c>
      <c r="B216" s="2">
        <v>10</v>
      </c>
      <c r="C216" s="3">
        <v>0.46329168260973691</v>
      </c>
    </row>
    <row r="217" spans="1:3">
      <c r="A217" s="3">
        <v>-4.6546676093184837E-2</v>
      </c>
      <c r="B217" s="2">
        <v>10</v>
      </c>
      <c r="C217" s="3">
        <v>0.46546676093184836</v>
      </c>
    </row>
    <row r="218" spans="1:3">
      <c r="A218" s="3">
        <v>-4.6764183925395983E-2</v>
      </c>
      <c r="B218" s="2">
        <v>10</v>
      </c>
      <c r="C218" s="3">
        <v>0.46764183925395986</v>
      </c>
    </row>
    <row r="219" spans="1:3">
      <c r="A219" s="3">
        <v>-4.6981691757607129E-2</v>
      </c>
      <c r="B219" s="2">
        <v>10</v>
      </c>
      <c r="C219" s="3">
        <v>0.4698169175760713</v>
      </c>
    </row>
    <row r="220" spans="1:3">
      <c r="A220" s="3">
        <v>-4.7199199589818275E-2</v>
      </c>
      <c r="B220" s="2">
        <v>10</v>
      </c>
      <c r="C220" s="3">
        <v>0.47199199589818275</v>
      </c>
    </row>
    <row r="221" spans="1:3">
      <c r="A221" s="3">
        <v>-4.7416707422029421E-2</v>
      </c>
      <c r="B221" s="2">
        <v>10</v>
      </c>
      <c r="C221" s="3">
        <v>0.47416707422029419</v>
      </c>
    </row>
    <row r="222" spans="1:3">
      <c r="A222" s="3">
        <v>-4.7634215254240567E-2</v>
      </c>
      <c r="B222" s="2">
        <v>10</v>
      </c>
      <c r="C222" s="3">
        <v>0.47634215254240564</v>
      </c>
    </row>
    <row r="223" spans="1:3">
      <c r="A223" s="3">
        <v>-4.7851723086451713E-2</v>
      </c>
      <c r="B223" s="2">
        <v>10</v>
      </c>
      <c r="C223" s="3">
        <v>0.47851723086451714</v>
      </c>
    </row>
    <row r="224" spans="1:3">
      <c r="A224" s="3">
        <v>-4.8069230918662859E-2</v>
      </c>
      <c r="B224" s="2">
        <v>10</v>
      </c>
      <c r="C224" s="3">
        <v>0.48069230918662859</v>
      </c>
    </row>
    <row r="225" spans="1:3">
      <c r="A225" s="3">
        <v>-4.8286738750874005E-2</v>
      </c>
      <c r="B225" s="2">
        <v>10</v>
      </c>
      <c r="C225" s="3">
        <v>0.48286738750874003</v>
      </c>
    </row>
    <row r="226" spans="1:3">
      <c r="A226" s="3">
        <v>-4.850424658308515E-2</v>
      </c>
      <c r="B226" s="2">
        <v>10</v>
      </c>
      <c r="C226" s="3">
        <v>0.48504246583085153</v>
      </c>
    </row>
    <row r="227" spans="1:3">
      <c r="A227" s="3">
        <v>-4.8721754415296296E-2</v>
      </c>
      <c r="B227" s="2">
        <v>10</v>
      </c>
      <c r="C227" s="3">
        <v>0.48721754415296298</v>
      </c>
    </row>
    <row r="228" spans="1:3">
      <c r="A228" s="3">
        <v>-4.8939262247507442E-2</v>
      </c>
      <c r="B228" s="2">
        <v>10</v>
      </c>
      <c r="C228" s="3">
        <v>0.48939262247507442</v>
      </c>
    </row>
    <row r="229" spans="1:3">
      <c r="A229" s="3">
        <v>-4.9156770079718588E-2</v>
      </c>
      <c r="B229" s="2">
        <v>10</v>
      </c>
      <c r="C229" s="3">
        <v>0.49156770079718587</v>
      </c>
    </row>
    <row r="230" spans="1:3">
      <c r="A230" s="3">
        <v>-4.9374277911929734E-2</v>
      </c>
      <c r="B230" s="2">
        <v>10</v>
      </c>
      <c r="C230" s="3">
        <v>0.49374277911929731</v>
      </c>
    </row>
    <row r="231" spans="1:3">
      <c r="A231" s="3">
        <v>-4.959178574414088E-2</v>
      </c>
      <c r="B231" s="2">
        <v>10</v>
      </c>
      <c r="C231" s="3">
        <v>0.49591785744140882</v>
      </c>
    </row>
    <row r="232" spans="1:3">
      <c r="A232" s="3">
        <v>-4.9809293576352026E-2</v>
      </c>
      <c r="B232" s="2">
        <v>10</v>
      </c>
      <c r="C232" s="3">
        <v>0.49809293576352026</v>
      </c>
    </row>
    <row r="233" spans="1:3">
      <c r="A233" s="3">
        <v>-5.0026801408563172E-2</v>
      </c>
      <c r="B233" s="2">
        <v>10</v>
      </c>
      <c r="C233" s="3">
        <v>0.50026801408563171</v>
      </c>
    </row>
    <row r="234" spans="1:3">
      <c r="A234" s="3">
        <v>-5.0244309240774318E-2</v>
      </c>
      <c r="B234" s="2">
        <v>10</v>
      </c>
      <c r="C234" s="3">
        <v>0.50244309240774321</v>
      </c>
    </row>
    <row r="235" spans="1:3">
      <c r="A235" s="3">
        <v>-5.0461817072985464E-2</v>
      </c>
      <c r="B235" s="2">
        <v>10</v>
      </c>
      <c r="C235" s="3">
        <v>0.5046181707298546</v>
      </c>
    </row>
    <row r="236" spans="1:3">
      <c r="A236" s="3">
        <v>-5.067932490519661E-2</v>
      </c>
      <c r="B236" s="2">
        <v>10</v>
      </c>
      <c r="C236" s="3">
        <v>0.5067932490519661</v>
      </c>
    </row>
    <row r="237" spans="1:3">
      <c r="A237" s="3">
        <v>-5.0896832737407756E-2</v>
      </c>
      <c r="B237" s="2">
        <v>10</v>
      </c>
      <c r="C237" s="3">
        <v>0.5089683273740776</v>
      </c>
    </row>
    <row r="238" spans="1:3">
      <c r="A238" s="3">
        <v>-5.1114340569618902E-2</v>
      </c>
      <c r="B238" s="2">
        <v>10</v>
      </c>
      <c r="C238" s="3">
        <v>0.51114340569618899</v>
      </c>
    </row>
    <row r="239" spans="1:3">
      <c r="A239" s="3">
        <v>-5.1331848401830048E-2</v>
      </c>
      <c r="B239" s="2">
        <v>10</v>
      </c>
      <c r="C239" s="3">
        <v>0.51331848401830049</v>
      </c>
    </row>
    <row r="240" spans="1:3">
      <c r="A240" s="3">
        <v>-5.1549356234041194E-2</v>
      </c>
      <c r="B240" s="2">
        <v>10</v>
      </c>
      <c r="C240" s="3">
        <v>0.51549356234041199</v>
      </c>
    </row>
    <row r="241" spans="1:3">
      <c r="A241" s="3">
        <v>-5.176686406625234E-2</v>
      </c>
      <c r="B241" s="2">
        <v>10</v>
      </c>
      <c r="C241" s="3">
        <v>0.51766864066252338</v>
      </c>
    </row>
    <row r="242" spans="1:3">
      <c r="A242" s="3">
        <v>-5.1984371898463486E-2</v>
      </c>
      <c r="B242" s="2">
        <v>10</v>
      </c>
      <c r="C242" s="3">
        <v>0.51984371898463488</v>
      </c>
    </row>
    <row r="243" spans="1:3">
      <c r="A243" s="3">
        <v>-5.2201879730674632E-2</v>
      </c>
      <c r="B243" s="2">
        <v>10</v>
      </c>
      <c r="C243" s="3">
        <v>0.52201879730674627</v>
      </c>
    </row>
    <row r="244" spans="1:3">
      <c r="A244" s="3">
        <v>-5.2419387562885777E-2</v>
      </c>
      <c r="B244" s="2">
        <v>10</v>
      </c>
      <c r="C244" s="3">
        <v>0.52419387562885777</v>
      </c>
    </row>
    <row r="245" spans="1:3">
      <c r="A245" s="3">
        <v>-5.2636895395096923E-2</v>
      </c>
      <c r="B245" s="2">
        <v>10</v>
      </c>
      <c r="C245" s="3">
        <v>0.52636895395096928</v>
      </c>
    </row>
    <row r="246" spans="1:3">
      <c r="A246" s="3">
        <v>-5.2854403227308069E-2</v>
      </c>
      <c r="B246" s="2">
        <v>10</v>
      </c>
      <c r="C246" s="3">
        <v>0.52854403227308067</v>
      </c>
    </row>
    <row r="247" spans="1:3">
      <c r="A247" s="3">
        <v>-5.3071911059519215E-2</v>
      </c>
      <c r="B247" s="2">
        <v>10</v>
      </c>
      <c r="C247" s="3">
        <v>0.53071911059519217</v>
      </c>
    </row>
    <row r="248" spans="1:3">
      <c r="A248" s="3">
        <v>-5.3289418891730361E-2</v>
      </c>
      <c r="B248" s="2">
        <v>10</v>
      </c>
      <c r="C248" s="3">
        <v>0.53289418891730356</v>
      </c>
    </row>
    <row r="249" spans="1:3">
      <c r="A249" s="3">
        <v>-5.3506926723941507E-2</v>
      </c>
      <c r="B249" s="2">
        <v>10</v>
      </c>
      <c r="C249" s="3">
        <v>0.53506926723941506</v>
      </c>
    </row>
    <row r="250" spans="1:3">
      <c r="A250" s="3">
        <v>-5.3724434556152653E-2</v>
      </c>
      <c r="B250" s="2">
        <v>10</v>
      </c>
      <c r="C250" s="3">
        <v>0.53724434556152656</v>
      </c>
    </row>
    <row r="251" spans="1:3">
      <c r="A251" s="3">
        <v>-5.3941942388363799E-2</v>
      </c>
      <c r="B251" s="2">
        <v>10</v>
      </c>
      <c r="C251" s="3">
        <v>0.53941942388363795</v>
      </c>
    </row>
    <row r="252" spans="1:3">
      <c r="A252" s="3">
        <v>-5.4159450220574945E-2</v>
      </c>
      <c r="B252" s="2">
        <v>10</v>
      </c>
      <c r="C252" s="3">
        <v>0.54159450220574945</v>
      </c>
    </row>
    <row r="253" spans="1:3">
      <c r="A253" s="3">
        <v>-5.4376958052786091E-2</v>
      </c>
      <c r="B253" s="2">
        <v>10</v>
      </c>
      <c r="C253" s="3">
        <v>0.54376958052786095</v>
      </c>
    </row>
    <row r="254" spans="1:3">
      <c r="A254" s="3">
        <v>-5.4594465884997237E-2</v>
      </c>
      <c r="B254" s="2">
        <v>10</v>
      </c>
      <c r="C254" s="3">
        <v>0.54594465884997234</v>
      </c>
    </row>
    <row r="255" spans="1:3">
      <c r="A255" s="3">
        <v>-5.4811973717208383E-2</v>
      </c>
      <c r="B255" s="2">
        <v>10</v>
      </c>
      <c r="C255" s="3">
        <v>0.54811973717208384</v>
      </c>
    </row>
    <row r="256" spans="1:3">
      <c r="A256" s="3">
        <v>-5.5029481549419529E-2</v>
      </c>
      <c r="B256" s="2">
        <v>10</v>
      </c>
      <c r="C256" s="3">
        <v>0.55029481549419534</v>
      </c>
    </row>
    <row r="257" spans="1:3">
      <c r="A257" s="3">
        <v>-5.5246989381630675E-2</v>
      </c>
      <c r="B257" s="2">
        <v>10</v>
      </c>
      <c r="C257" s="3">
        <v>0.55246989381630673</v>
      </c>
    </row>
    <row r="258" spans="1:3">
      <c r="A258" s="3">
        <v>-5.5464497213841821E-2</v>
      </c>
      <c r="B258" s="2">
        <v>11</v>
      </c>
      <c r="C258" s="3">
        <v>0.61010946935226007</v>
      </c>
    </row>
    <row r="259" spans="1:3">
      <c r="A259" s="3">
        <v>-5.5682005046052967E-2</v>
      </c>
      <c r="B259" s="2">
        <v>12</v>
      </c>
      <c r="C259" s="3">
        <v>0.66818406055263557</v>
      </c>
    </row>
    <row r="260" spans="1:3">
      <c r="A260" s="3">
        <v>-5.5899512878264113E-2</v>
      </c>
      <c r="B260" s="2">
        <v>10</v>
      </c>
      <c r="C260" s="3">
        <v>0.55899512878264113</v>
      </c>
    </row>
    <row r="261" spans="1:3">
      <c r="A261" s="3">
        <v>-5.6117020710475259E-2</v>
      </c>
      <c r="B261" s="2">
        <v>10</v>
      </c>
      <c r="C261" s="3">
        <v>0.56117020710475263</v>
      </c>
    </row>
    <row r="262" spans="1:3">
      <c r="A262" s="3">
        <v>-5.6334528542686405E-2</v>
      </c>
      <c r="B262" s="2">
        <v>10</v>
      </c>
      <c r="C262" s="3">
        <v>0.56334528542686402</v>
      </c>
    </row>
    <row r="263" spans="1:3">
      <c r="A263" s="3">
        <v>-5.655203637489755E-2</v>
      </c>
      <c r="B263" s="2">
        <v>10</v>
      </c>
      <c r="C263" s="3">
        <v>0.56552036374897552</v>
      </c>
    </row>
    <row r="264" spans="1:3">
      <c r="A264" s="3">
        <v>-5.6769544207108696E-2</v>
      </c>
      <c r="B264" s="2">
        <v>10</v>
      </c>
      <c r="C264" s="3">
        <v>0.56769544207108691</v>
      </c>
    </row>
    <row r="265" spans="1:3">
      <c r="A265" s="3">
        <v>-5.6987052039319842E-2</v>
      </c>
      <c r="B265" s="2">
        <v>9</v>
      </c>
      <c r="C265" s="3">
        <v>0.51288346835387855</v>
      </c>
    </row>
    <row r="266" spans="1:3">
      <c r="A266" s="3">
        <v>-5.7204559871530988E-2</v>
      </c>
      <c r="B266" s="2">
        <v>8</v>
      </c>
      <c r="C266" s="3">
        <v>0.45763647897224791</v>
      </c>
    </row>
    <row r="267" spans="1:3">
      <c r="A267" s="3">
        <v>-5.7422067703742134E-2</v>
      </c>
      <c r="B267" s="2">
        <v>8</v>
      </c>
      <c r="C267" s="3">
        <v>0.45937654162993707</v>
      </c>
    </row>
    <row r="268" spans="1:3">
      <c r="A268" s="3">
        <v>-5.763957553595328E-2</v>
      </c>
      <c r="B268" s="2">
        <v>8</v>
      </c>
      <c r="C268" s="3">
        <v>0.46111660428762624</v>
      </c>
    </row>
    <row r="269" spans="1:3">
      <c r="A269" s="3">
        <v>-5.7857083368164426E-2</v>
      </c>
      <c r="B269" s="2">
        <v>8</v>
      </c>
      <c r="C269" s="3">
        <v>0.46285666694531541</v>
      </c>
    </row>
    <row r="270" spans="1:3">
      <c r="A270" s="3">
        <v>-5.8074591200375572E-2</v>
      </c>
      <c r="B270" s="2">
        <v>8</v>
      </c>
      <c r="C270" s="3">
        <v>0.46459672960300458</v>
      </c>
    </row>
    <row r="271" spans="1:3">
      <c r="A271" s="3">
        <v>-5.8292099032586718E-2</v>
      </c>
      <c r="B271" s="2">
        <v>8</v>
      </c>
      <c r="C271" s="3">
        <v>0.46633679226069374</v>
      </c>
    </row>
    <row r="272" spans="1:3">
      <c r="A272" s="3">
        <v>-5.8509606864797864E-2</v>
      </c>
      <c r="B272" s="2">
        <v>8</v>
      </c>
      <c r="C272" s="3">
        <v>0.46807685491838291</v>
      </c>
    </row>
    <row r="273" spans="1:3">
      <c r="A273" s="3">
        <v>-5.872711469700901E-2</v>
      </c>
      <c r="B273" s="2">
        <v>8</v>
      </c>
      <c r="C273" s="3">
        <v>0.46981691757607208</v>
      </c>
    </row>
    <row r="274" spans="1:3">
      <c r="A274" s="3">
        <v>-5.8944622529220156E-2</v>
      </c>
      <c r="B274" s="2">
        <v>8</v>
      </c>
      <c r="C274" s="3">
        <v>0.47155698023376125</v>
      </c>
    </row>
    <row r="275" spans="1:3">
      <c r="A275" s="3">
        <v>-5.9162130361431302E-2</v>
      </c>
      <c r="B275" s="2">
        <v>8</v>
      </c>
      <c r="C275" s="3">
        <v>0.47329704289145041</v>
      </c>
    </row>
    <row r="276" spans="1:3">
      <c r="A276" s="3">
        <v>-5.9379638193642448E-2</v>
      </c>
      <c r="B276" s="2">
        <v>8</v>
      </c>
      <c r="C276" s="3">
        <v>0.47503710554913958</v>
      </c>
    </row>
    <row r="277" spans="1:3">
      <c r="A277" s="3">
        <v>-5.9597146025853594E-2</v>
      </c>
      <c r="B277" s="2">
        <v>8</v>
      </c>
      <c r="C277" s="3">
        <v>0.47677716820682875</v>
      </c>
    </row>
    <row r="278" spans="1:3">
      <c r="A278" s="3">
        <v>-5.981465385806474E-2</v>
      </c>
      <c r="B278" s="2">
        <v>8</v>
      </c>
      <c r="C278" s="3">
        <v>0.47851723086451792</v>
      </c>
    </row>
    <row r="279" spans="1:3">
      <c r="A279" s="3">
        <v>-6.0032161690275886E-2</v>
      </c>
      <c r="B279" s="2">
        <v>8</v>
      </c>
      <c r="C279" s="3">
        <v>0.48025729352220708</v>
      </c>
    </row>
    <row r="280" spans="1:3">
      <c r="A280" s="3">
        <v>-6.0249669522487032E-2</v>
      </c>
      <c r="B280" s="2">
        <v>8</v>
      </c>
      <c r="C280" s="3">
        <v>0.48199735617989625</v>
      </c>
    </row>
    <row r="281" spans="1:3">
      <c r="A281" s="3">
        <v>-6.0467177354698178E-2</v>
      </c>
      <c r="B281" s="2">
        <v>8</v>
      </c>
      <c r="C281" s="3">
        <v>0.48373741883758542</v>
      </c>
    </row>
    <row r="282" spans="1:3">
      <c r="A282" s="3">
        <v>-6.0684685186909323E-2</v>
      </c>
      <c r="B282" s="2">
        <v>8</v>
      </c>
      <c r="C282" s="3">
        <v>0.48547748149527459</v>
      </c>
    </row>
    <row r="283" spans="1:3">
      <c r="A283" s="3">
        <v>-6.0902193019120469E-2</v>
      </c>
      <c r="B283" s="2">
        <v>8</v>
      </c>
      <c r="C283" s="3">
        <v>0.48721754415296376</v>
      </c>
    </row>
    <row r="284" spans="1:3">
      <c r="A284" s="3">
        <v>-6.1119700851331615E-2</v>
      </c>
      <c r="B284" s="2">
        <v>8</v>
      </c>
      <c r="C284" s="3">
        <v>0.48895760681065292</v>
      </c>
    </row>
    <row r="285" spans="1:3">
      <c r="A285" s="3">
        <v>-6.1337208683542761E-2</v>
      </c>
      <c r="B285" s="2">
        <v>8</v>
      </c>
      <c r="C285" s="3">
        <v>0.49069766946834209</v>
      </c>
    </row>
    <row r="286" spans="1:3">
      <c r="A286" s="3">
        <v>-6.1554716515753907E-2</v>
      </c>
      <c r="B286" s="2">
        <v>8</v>
      </c>
      <c r="C286" s="3">
        <v>0.49243773212603126</v>
      </c>
    </row>
    <row r="287" spans="1:3">
      <c r="A287" s="3">
        <v>-6.1772224347965053E-2</v>
      </c>
      <c r="B287" s="2">
        <v>8</v>
      </c>
      <c r="C287" s="3">
        <v>0.49417779478372043</v>
      </c>
    </row>
    <row r="288" spans="1:3">
      <c r="A288" s="3">
        <v>-6.1989732180176199E-2</v>
      </c>
      <c r="B288" s="2">
        <v>8</v>
      </c>
      <c r="C288" s="3">
        <v>0.49591785744140959</v>
      </c>
    </row>
    <row r="289" spans="1:3">
      <c r="A289" s="3">
        <v>-6.2207240012387345E-2</v>
      </c>
      <c r="B289" s="2">
        <v>8</v>
      </c>
      <c r="C289" s="3">
        <v>0.49765792009909876</v>
      </c>
    </row>
    <row r="290" spans="1:3">
      <c r="A290" s="3">
        <v>-6.2424747844598491E-2</v>
      </c>
      <c r="B290" s="2">
        <v>8</v>
      </c>
      <c r="C290" s="3">
        <v>0.49939798275678793</v>
      </c>
    </row>
    <row r="291" spans="1:3">
      <c r="A291" s="3">
        <v>-6.264225567680963E-2</v>
      </c>
      <c r="B291" s="2">
        <v>8</v>
      </c>
      <c r="C291" s="3">
        <v>0.50113804541447704</v>
      </c>
    </row>
    <row r="292" spans="1:3">
      <c r="A292" s="3">
        <v>-6.2859763509020769E-2</v>
      </c>
      <c r="B292" s="2">
        <v>8</v>
      </c>
      <c r="C292" s="3">
        <v>0.50287810807216615</v>
      </c>
    </row>
    <row r="293" spans="1:3">
      <c r="A293" s="3">
        <v>-6.3077271341231908E-2</v>
      </c>
      <c r="B293" s="2">
        <v>8</v>
      </c>
      <c r="C293" s="3">
        <v>0.50461817072985526</v>
      </c>
    </row>
    <row r="294" spans="1:3">
      <c r="A294" s="3">
        <v>-6.3294779173443047E-2</v>
      </c>
      <c r="B294" s="2">
        <v>8</v>
      </c>
      <c r="C294" s="3">
        <v>0.50635823338754438</v>
      </c>
    </row>
    <row r="295" spans="1:3">
      <c r="A295" s="3">
        <v>-6.3512287005654186E-2</v>
      </c>
      <c r="B295" s="2">
        <v>8</v>
      </c>
      <c r="C295" s="3">
        <v>0.50809829604523349</v>
      </c>
    </row>
    <row r="296" spans="1:3">
      <c r="A296" s="3">
        <v>-6.3729794837865325E-2</v>
      </c>
      <c r="B296" s="2">
        <v>8</v>
      </c>
      <c r="C296" s="3">
        <v>0.5098383587029226</v>
      </c>
    </row>
    <row r="297" spans="1:3">
      <c r="A297" s="3">
        <v>-6.3947302670076464E-2</v>
      </c>
      <c r="B297" s="2">
        <v>8</v>
      </c>
      <c r="C297" s="3">
        <v>0.51157842136061171</v>
      </c>
    </row>
    <row r="298" spans="1:3">
      <c r="A298" s="3">
        <v>-6.4164810502287603E-2</v>
      </c>
      <c r="B298" s="2">
        <v>8</v>
      </c>
      <c r="C298" s="3">
        <v>0.51331848401830082</v>
      </c>
    </row>
    <row r="299" spans="1:3">
      <c r="A299" s="3">
        <v>-6.4382318334498742E-2</v>
      </c>
      <c r="B299" s="2">
        <v>8</v>
      </c>
      <c r="C299" s="3">
        <v>0.51505854667598994</v>
      </c>
    </row>
    <row r="300" spans="1:3">
      <c r="A300" s="3">
        <v>-6.4599826166709881E-2</v>
      </c>
      <c r="B300" s="2">
        <v>8</v>
      </c>
      <c r="C300" s="3">
        <v>0.51679860933367905</v>
      </c>
    </row>
    <row r="301" spans="1:3">
      <c r="A301" s="3">
        <v>-6.481733399892102E-2</v>
      </c>
      <c r="B301" s="2">
        <v>8</v>
      </c>
      <c r="C301" s="3">
        <v>0.51853867199136816</v>
      </c>
    </row>
    <row r="302" spans="1:3">
      <c r="A302" s="3">
        <v>-6.5034841831132159E-2</v>
      </c>
      <c r="B302" s="2">
        <v>8</v>
      </c>
      <c r="C302" s="3">
        <v>0.52027873464905727</v>
      </c>
    </row>
    <row r="303" spans="1:3">
      <c r="A303" s="3">
        <v>-6.5252349663343298E-2</v>
      </c>
      <c r="B303" s="2">
        <v>8</v>
      </c>
      <c r="C303" s="3">
        <v>0.52201879730674638</v>
      </c>
    </row>
    <row r="304" spans="1:3">
      <c r="A304" s="3">
        <v>-6.5469857495554437E-2</v>
      </c>
      <c r="B304" s="2">
        <v>8</v>
      </c>
      <c r="C304" s="3">
        <v>0.5237588599644355</v>
      </c>
    </row>
    <row r="305" spans="1:3">
      <c r="A305" s="3">
        <v>-6.5687365327765576E-2</v>
      </c>
      <c r="B305" s="2">
        <v>8</v>
      </c>
      <c r="C305" s="3">
        <v>0.52549892262212461</v>
      </c>
    </row>
    <row r="306" spans="1:3">
      <c r="A306" s="3">
        <v>-6.5904873159976715E-2</v>
      </c>
      <c r="B306" s="2">
        <v>8</v>
      </c>
      <c r="C306" s="3">
        <v>0.52723898527981372</v>
      </c>
    </row>
    <row r="307" spans="1:3">
      <c r="A307" s="3">
        <v>-6.6122380992187854E-2</v>
      </c>
      <c r="B307" s="2">
        <v>8</v>
      </c>
      <c r="C307" s="3">
        <v>0.52897904793750283</v>
      </c>
    </row>
    <row r="308" spans="1:3">
      <c r="A308" s="3">
        <v>-6.6339888824398993E-2</v>
      </c>
      <c r="B308" s="2">
        <v>8</v>
      </c>
      <c r="C308" s="3">
        <v>0.53071911059519195</v>
      </c>
    </row>
    <row r="309" spans="1:3">
      <c r="A309" s="3">
        <v>-6.6557396656610132E-2</v>
      </c>
      <c r="B309" s="2">
        <v>8</v>
      </c>
      <c r="C309" s="3">
        <v>0.53245917325288106</v>
      </c>
    </row>
    <row r="310" spans="1:3">
      <c r="A310" s="3">
        <v>-6.6774904488821271E-2</v>
      </c>
      <c r="B310" s="2">
        <v>8</v>
      </c>
      <c r="C310" s="3">
        <v>0.53419923591057017</v>
      </c>
    </row>
    <row r="311" spans="1:3">
      <c r="A311" s="3">
        <v>-6.699241232103241E-2</v>
      </c>
      <c r="B311" s="2">
        <v>8</v>
      </c>
      <c r="C311" s="3">
        <v>0.53593929856825928</v>
      </c>
    </row>
    <row r="312" spans="1:3">
      <c r="A312" s="3">
        <v>-6.7209920153243549E-2</v>
      </c>
      <c r="B312" s="2">
        <v>8</v>
      </c>
      <c r="C312" s="3">
        <v>0.53767936122594839</v>
      </c>
    </row>
    <row r="313" spans="1:3">
      <c r="A313" s="3">
        <v>-6.7427427985454688E-2</v>
      </c>
      <c r="B313" s="2">
        <v>8</v>
      </c>
      <c r="C313" s="3">
        <v>0.53941942388363751</v>
      </c>
    </row>
    <row r="314" spans="1:3">
      <c r="A314" s="3">
        <v>-6.7644935817665827E-2</v>
      </c>
      <c r="B314" s="2">
        <v>8</v>
      </c>
      <c r="C314" s="3">
        <v>0.54115948654132662</v>
      </c>
    </row>
    <row r="315" spans="1:3">
      <c r="A315" s="3">
        <v>-6.7862443649876966E-2</v>
      </c>
      <c r="B315" s="2">
        <v>8</v>
      </c>
      <c r="C315" s="3">
        <v>0.54289954919901573</v>
      </c>
    </row>
    <row r="316" spans="1:3">
      <c r="A316" s="3">
        <v>-6.8079951482088105E-2</v>
      </c>
      <c r="B316" s="2">
        <v>8</v>
      </c>
      <c r="C316" s="3">
        <v>0.54463961185670484</v>
      </c>
    </row>
    <row r="317" spans="1:3">
      <c r="A317" s="3">
        <v>-6.8297459314299244E-2</v>
      </c>
      <c r="B317" s="2">
        <v>8</v>
      </c>
      <c r="C317" s="3">
        <v>0.54637967451439395</v>
      </c>
    </row>
    <row r="318" spans="1:3">
      <c r="A318" s="3">
        <v>-6.8514967146510383E-2</v>
      </c>
      <c r="B318" s="2">
        <v>8</v>
      </c>
      <c r="C318" s="3">
        <v>0.54811973717208307</v>
      </c>
    </row>
    <row r="319" spans="1:3">
      <c r="A319" s="3">
        <v>-6.8732474978721522E-2</v>
      </c>
      <c r="B319" s="2">
        <v>8</v>
      </c>
      <c r="C319" s="3">
        <v>0.54985979982977218</v>
      </c>
    </row>
    <row r="320" spans="1:3">
      <c r="A320" s="3">
        <v>-6.8949982810932661E-2</v>
      </c>
      <c r="B320" s="2">
        <v>8</v>
      </c>
      <c r="C320" s="3">
        <v>0.55159986248746129</v>
      </c>
    </row>
    <row r="321" spans="1:3">
      <c r="A321" s="3">
        <v>-6.91674906431438E-2</v>
      </c>
      <c r="B321" s="2">
        <v>8</v>
      </c>
      <c r="C321" s="3">
        <v>0.5533399251451504</v>
      </c>
    </row>
    <row r="322" spans="1:3">
      <c r="A322" s="3">
        <v>-6.9384998475354939E-2</v>
      </c>
      <c r="B322" s="2">
        <v>8</v>
      </c>
      <c r="C322" s="3">
        <v>0.55507998780283951</v>
      </c>
    </row>
    <row r="323" spans="1:3">
      <c r="A323" s="3">
        <v>-6.9602506307566078E-2</v>
      </c>
      <c r="B323" s="2">
        <v>8</v>
      </c>
      <c r="C323" s="3">
        <v>0.55682005046052863</v>
      </c>
    </row>
    <row r="324" spans="1:3">
      <c r="A324" s="3">
        <v>-6.9820014139777217E-2</v>
      </c>
      <c r="B324" s="2">
        <v>8</v>
      </c>
      <c r="C324" s="3">
        <v>0.55856011311821774</v>
      </c>
    </row>
    <row r="325" spans="1:3">
      <c r="A325" s="3">
        <v>-7.0037521971988356E-2</v>
      </c>
      <c r="B325" s="2">
        <v>8</v>
      </c>
      <c r="C325" s="3">
        <v>0.56030017577590685</v>
      </c>
    </row>
    <row r="326" spans="1:3">
      <c r="A326" s="3">
        <v>-7.0255029804199495E-2</v>
      </c>
      <c r="B326" s="2">
        <v>8</v>
      </c>
      <c r="C326" s="3">
        <v>0.56204023843359596</v>
      </c>
    </row>
    <row r="327" spans="1:3">
      <c r="A327" s="3">
        <v>-7.0472537636410634E-2</v>
      </c>
      <c r="B327" s="2">
        <v>8</v>
      </c>
      <c r="C327" s="3">
        <v>0.56378030109128507</v>
      </c>
    </row>
    <row r="328" spans="1:3">
      <c r="A328" s="3">
        <v>-7.0690045468621773E-2</v>
      </c>
      <c r="B328" s="2">
        <v>6</v>
      </c>
      <c r="C328" s="3">
        <v>0.42414027281173061</v>
      </c>
    </row>
    <row r="329" spans="1:3">
      <c r="A329" s="3">
        <v>-7.0907553300832912E-2</v>
      </c>
      <c r="B329" s="2">
        <v>6</v>
      </c>
      <c r="C329" s="3">
        <v>0.42544531980499745</v>
      </c>
    </row>
    <row r="330" spans="1:3">
      <c r="A330" s="3">
        <v>-7.1125061133044051E-2</v>
      </c>
      <c r="B330" s="2">
        <v>6</v>
      </c>
      <c r="C330" s="3">
        <v>0.42675036679826428</v>
      </c>
    </row>
    <row r="331" spans="1:3">
      <c r="A331" s="3">
        <v>-7.134256896525519E-2</v>
      </c>
      <c r="B331" s="2">
        <v>6</v>
      </c>
      <c r="C331" s="3">
        <v>0.42805541379153111</v>
      </c>
    </row>
    <row r="332" spans="1:3">
      <c r="A332" s="3">
        <v>-7.1560076797466329E-2</v>
      </c>
      <c r="B332" s="2">
        <v>6</v>
      </c>
      <c r="C332" s="3">
        <v>0.42936046078479795</v>
      </c>
    </row>
    <row r="333" spans="1:3">
      <c r="A333" s="3">
        <v>-7.1777584629677468E-2</v>
      </c>
      <c r="B333" s="2">
        <v>6</v>
      </c>
      <c r="C333" s="3">
        <v>0.43066550777806478</v>
      </c>
    </row>
    <row r="334" spans="1:3">
      <c r="A334" s="3">
        <v>-7.1995092461888607E-2</v>
      </c>
      <c r="B334" s="2">
        <v>6</v>
      </c>
      <c r="C334" s="3">
        <v>0.43197055477133162</v>
      </c>
    </row>
    <row r="335" spans="1:3">
      <c r="A335" s="3">
        <v>-7.2212600294099746E-2</v>
      </c>
      <c r="B335" s="2">
        <v>6</v>
      </c>
      <c r="C335" s="3">
        <v>0.43327560176459845</v>
      </c>
    </row>
    <row r="336" spans="1:3">
      <c r="A336" s="3">
        <v>-7.2430108126310885E-2</v>
      </c>
      <c r="B336" s="2">
        <v>6</v>
      </c>
      <c r="C336" s="3">
        <v>0.43458064875786528</v>
      </c>
    </row>
    <row r="337" spans="1:3">
      <c r="A337" s="3">
        <v>-7.2647615958522024E-2</v>
      </c>
      <c r="B337" s="2">
        <v>6</v>
      </c>
      <c r="C337" s="3">
        <v>0.43588569575113212</v>
      </c>
    </row>
    <row r="338" spans="1:3">
      <c r="A338" s="3">
        <v>-7.2865123790733163E-2</v>
      </c>
      <c r="B338" s="2">
        <v>6</v>
      </c>
      <c r="C338" s="3">
        <v>0.43719074274439895</v>
      </c>
    </row>
    <row r="339" spans="1:3">
      <c r="A339" s="3">
        <v>-7.3082631622944302E-2</v>
      </c>
      <c r="B339" s="2">
        <v>6</v>
      </c>
      <c r="C339" s="3">
        <v>0.43849578973766579</v>
      </c>
    </row>
    <row r="340" spans="1:3">
      <c r="A340" s="3">
        <v>-7.3300139455155441E-2</v>
      </c>
      <c r="B340" s="2">
        <v>6</v>
      </c>
      <c r="C340" s="3">
        <v>0.43980083673093262</v>
      </c>
    </row>
    <row r="341" spans="1:3">
      <c r="A341" s="3">
        <v>-7.351764728736658E-2</v>
      </c>
      <c r="B341" s="2">
        <v>6</v>
      </c>
      <c r="C341" s="3">
        <v>0.44110588372419945</v>
      </c>
    </row>
    <row r="342" spans="1:3">
      <c r="A342" s="3">
        <v>-7.3735155119577719E-2</v>
      </c>
      <c r="B342" s="2">
        <v>6</v>
      </c>
      <c r="C342" s="3">
        <v>0.44241093071746629</v>
      </c>
    </row>
    <row r="343" spans="1:3">
      <c r="A343" s="3">
        <v>-7.3952662951788858E-2</v>
      </c>
      <c r="B343" s="2">
        <v>6</v>
      </c>
      <c r="C343" s="3">
        <v>0.44371597771073312</v>
      </c>
    </row>
    <row r="344" spans="1:3">
      <c r="A344" s="3">
        <v>-7.4170170783999997E-2</v>
      </c>
      <c r="B344" s="2">
        <v>6</v>
      </c>
      <c r="C344" s="3">
        <v>0.44502102470399996</v>
      </c>
    </row>
    <row r="345" spans="1:3">
      <c r="A345" s="3">
        <v>-7.4387678616211136E-2</v>
      </c>
      <c r="B345" s="2">
        <v>6</v>
      </c>
      <c r="C345" s="3">
        <v>0.44632607169726679</v>
      </c>
    </row>
    <row r="346" spans="1:3">
      <c r="A346" s="3">
        <v>-7.4605186448422275E-2</v>
      </c>
      <c r="B346" s="2">
        <v>6</v>
      </c>
      <c r="C346" s="3">
        <v>0.44763111869053362</v>
      </c>
    </row>
    <row r="347" spans="1:3">
      <c r="A347" s="3">
        <v>-7.4822694280633414E-2</v>
      </c>
      <c r="B347" s="2">
        <v>6</v>
      </c>
      <c r="C347" s="3">
        <v>0.44893616568380046</v>
      </c>
    </row>
    <row r="348" spans="1:3">
      <c r="A348" s="3">
        <v>-7.5040202112844553E-2</v>
      </c>
      <c r="B348" s="2">
        <v>6</v>
      </c>
      <c r="C348" s="3">
        <v>0.45024121267706729</v>
      </c>
    </row>
    <row r="349" spans="1:3">
      <c r="A349" s="3">
        <v>-7.5257709945055692E-2</v>
      </c>
      <c r="B349" s="2">
        <v>6</v>
      </c>
      <c r="C349" s="3">
        <v>0.45154625967033413</v>
      </c>
    </row>
    <row r="350" spans="1:3">
      <c r="A350" s="3">
        <v>-7.5475217777266831E-2</v>
      </c>
      <c r="B350" s="2">
        <v>6</v>
      </c>
      <c r="C350" s="3">
        <v>0.45285130666360096</v>
      </c>
    </row>
    <row r="351" spans="1:3">
      <c r="A351" s="3">
        <v>-7.569272560947797E-2</v>
      </c>
      <c r="B351" s="2">
        <v>6</v>
      </c>
      <c r="C351" s="3">
        <v>0.4541563536568678</v>
      </c>
    </row>
    <row r="352" spans="1:3">
      <c r="A352" s="3">
        <v>-7.5910233441689109E-2</v>
      </c>
      <c r="B352" s="2">
        <v>6</v>
      </c>
      <c r="C352" s="3">
        <v>0.45546140065013463</v>
      </c>
    </row>
    <row r="353" spans="1:3">
      <c r="A353" s="3">
        <v>-7.6127741273900248E-2</v>
      </c>
      <c r="B353" s="2">
        <v>6</v>
      </c>
      <c r="C353" s="3">
        <v>0.45676644764340146</v>
      </c>
    </row>
    <row r="354" spans="1:3">
      <c r="A354" s="3">
        <v>-7.6345249106111387E-2</v>
      </c>
      <c r="B354" s="2">
        <v>6</v>
      </c>
      <c r="C354" s="3">
        <v>0.4580714946366683</v>
      </c>
    </row>
    <row r="355" spans="1:3">
      <c r="A355" s="3">
        <v>-7.6562756938322526E-2</v>
      </c>
      <c r="B355" s="2">
        <v>6</v>
      </c>
      <c r="C355" s="3">
        <v>0.45937654162993513</v>
      </c>
    </row>
    <row r="356" spans="1:3">
      <c r="A356" s="3">
        <v>-7.6780264770533665E-2</v>
      </c>
      <c r="B356" s="2">
        <v>6</v>
      </c>
      <c r="C356" s="3">
        <v>0.46068158862320197</v>
      </c>
    </row>
    <row r="357" spans="1:3">
      <c r="A357" s="3">
        <v>-7.6997772602744805E-2</v>
      </c>
      <c r="B357" s="2">
        <v>6</v>
      </c>
      <c r="C357" s="3">
        <v>0.4619866356164688</v>
      </c>
    </row>
    <row r="358" spans="1:3">
      <c r="A358" s="3">
        <v>-7.7215280434955944E-2</v>
      </c>
      <c r="B358" s="2">
        <v>6</v>
      </c>
      <c r="C358" s="3">
        <v>0.46329168260973563</v>
      </c>
    </row>
    <row r="359" spans="1:3">
      <c r="A359" s="3">
        <v>-7.7432788267167083E-2</v>
      </c>
      <c r="B359" s="2">
        <v>6</v>
      </c>
      <c r="C359" s="3">
        <v>0.46459672960300247</v>
      </c>
    </row>
    <row r="360" spans="1:3">
      <c r="A360" s="3">
        <v>-7.7650296099378222E-2</v>
      </c>
      <c r="B360" s="2">
        <v>5</v>
      </c>
      <c r="C360" s="3">
        <v>0.38825148049689112</v>
      </c>
    </row>
    <row r="361" spans="1:3">
      <c r="A361" s="3">
        <v>-7.7867803931589361E-2</v>
      </c>
      <c r="B361" s="2">
        <v>4</v>
      </c>
      <c r="C361" s="3">
        <v>0.31147121572635744</v>
      </c>
    </row>
    <row r="362" spans="1:3">
      <c r="A362" s="3">
        <v>-7.80853117638005E-2</v>
      </c>
      <c r="B362" s="2">
        <v>4</v>
      </c>
      <c r="C362" s="3">
        <v>0.312341247055202</v>
      </c>
    </row>
    <row r="363" spans="1:3">
      <c r="A363" s="3">
        <v>-7.8302819596011639E-2</v>
      </c>
      <c r="B363" s="2">
        <v>4</v>
      </c>
      <c r="C363" s="3">
        <v>0.31321127838404655</v>
      </c>
    </row>
    <row r="364" spans="1:3">
      <c r="A364" s="3">
        <v>-7.8520327428222778E-2</v>
      </c>
      <c r="B364" s="2">
        <v>4</v>
      </c>
      <c r="C364" s="3">
        <v>0.31408130971289111</v>
      </c>
    </row>
    <row r="365" spans="1:3">
      <c r="A365" s="3">
        <v>-7.8737835260433917E-2</v>
      </c>
      <c r="B365" s="2">
        <v>4</v>
      </c>
      <c r="C365" s="3">
        <v>0.31495134104173567</v>
      </c>
    </row>
    <row r="366" spans="1:3">
      <c r="A366" s="3">
        <v>-7.8955343092645056E-2</v>
      </c>
      <c r="B366" s="2">
        <v>4</v>
      </c>
      <c r="C366" s="3">
        <v>0.31582137237058022</v>
      </c>
    </row>
    <row r="367" spans="1:3">
      <c r="A367" s="3">
        <v>-7.9172850924856195E-2</v>
      </c>
      <c r="B367" s="2">
        <v>4</v>
      </c>
      <c r="C367" s="3">
        <v>0.31669140369942478</v>
      </c>
    </row>
    <row r="368" spans="1:3">
      <c r="A368" s="3">
        <v>-7.9390358757067334E-2</v>
      </c>
      <c r="B368" s="2">
        <v>4</v>
      </c>
      <c r="C368" s="3">
        <v>0.31756143502826933</v>
      </c>
    </row>
    <row r="369" spans="1:3">
      <c r="A369" s="3">
        <v>-7.9607866589278473E-2</v>
      </c>
      <c r="B369" s="2">
        <v>4</v>
      </c>
      <c r="C369" s="3">
        <v>0.31843146635711389</v>
      </c>
    </row>
    <row r="370" spans="1:3">
      <c r="A370" s="3">
        <v>-7.9825374421489612E-2</v>
      </c>
      <c r="B370" s="2">
        <v>4</v>
      </c>
      <c r="C370" s="3">
        <v>0.31930149768595845</v>
      </c>
    </row>
    <row r="371" spans="1:3">
      <c r="A371" s="3">
        <v>-8.0042882253700751E-2</v>
      </c>
      <c r="B371" s="2">
        <v>4</v>
      </c>
      <c r="C371" s="3">
        <v>0.320171529014803</v>
      </c>
    </row>
    <row r="372" spans="1:3">
      <c r="A372" s="3">
        <v>-8.026039008591189E-2</v>
      </c>
      <c r="B372" s="2">
        <v>4</v>
      </c>
      <c r="C372" s="3">
        <v>0.32104156034364756</v>
      </c>
    </row>
    <row r="373" spans="1:3">
      <c r="A373" s="3">
        <v>-8.0477897918123029E-2</v>
      </c>
      <c r="B373" s="2">
        <v>4</v>
      </c>
      <c r="C373" s="3">
        <v>0.32191159167249211</v>
      </c>
    </row>
    <row r="374" spans="1:3">
      <c r="A374" s="3">
        <v>-8.0695405750334168E-2</v>
      </c>
      <c r="B374" s="2">
        <v>4</v>
      </c>
      <c r="C374" s="3">
        <v>0.32278162300133667</v>
      </c>
    </row>
    <row r="375" spans="1:3">
      <c r="A375" s="3">
        <v>-8.0912913582545307E-2</v>
      </c>
      <c r="B375" s="2">
        <v>4</v>
      </c>
      <c r="C375" s="3">
        <v>0.32365165433018123</v>
      </c>
    </row>
    <row r="376" spans="1:3">
      <c r="A376" s="3">
        <v>-8.1130421414756446E-2</v>
      </c>
      <c r="B376" s="2">
        <v>4</v>
      </c>
      <c r="C376" s="3">
        <v>0.32452168565902578</v>
      </c>
    </row>
    <row r="377" spans="1:3">
      <c r="A377" s="3">
        <v>-8.1347929246967585E-2</v>
      </c>
      <c r="B377" s="2">
        <v>4</v>
      </c>
      <c r="C377" s="3">
        <v>0.32539171698787034</v>
      </c>
    </row>
    <row r="378" spans="1:3">
      <c r="A378" s="3">
        <v>-8.1565437079178724E-2</v>
      </c>
      <c r="B378" s="2">
        <v>4</v>
      </c>
      <c r="C378" s="3">
        <v>0.32626174831671489</v>
      </c>
    </row>
    <row r="379" spans="1:3">
      <c r="A379" s="3">
        <v>-8.1782944911389863E-2</v>
      </c>
      <c r="B379" s="2">
        <v>4</v>
      </c>
      <c r="C379" s="3">
        <v>0.32713177964555945</v>
      </c>
    </row>
    <row r="380" spans="1:3">
      <c r="A380" s="3">
        <v>-8.2000452743601002E-2</v>
      </c>
      <c r="B380" s="2">
        <v>4</v>
      </c>
      <c r="C380" s="3">
        <v>0.32800181097440401</v>
      </c>
    </row>
    <row r="381" spans="1:3">
      <c r="A381" s="3">
        <v>-8.2217960575812141E-2</v>
      </c>
      <c r="B381" s="2">
        <v>4</v>
      </c>
      <c r="C381" s="3">
        <v>0.32887184230324856</v>
      </c>
    </row>
    <row r="382" spans="1:3">
      <c r="A382" s="3">
        <v>-8.243546840802328E-2</v>
      </c>
      <c r="B382" s="2">
        <v>4</v>
      </c>
      <c r="C382" s="3">
        <v>0.32974187363209312</v>
      </c>
    </row>
    <row r="383" spans="1:3">
      <c r="A383" s="3">
        <v>-8.2652976240234419E-2</v>
      </c>
      <c r="B383" s="2">
        <v>4</v>
      </c>
      <c r="C383" s="3">
        <v>0.33061190496093767</v>
      </c>
    </row>
    <row r="384" spans="1:3">
      <c r="A384" s="3">
        <v>-8.2870484072445558E-2</v>
      </c>
      <c r="B384" s="2">
        <v>4</v>
      </c>
      <c r="C384" s="3">
        <v>0.33148193628978223</v>
      </c>
    </row>
    <row r="385" spans="1:3">
      <c r="A385" s="3">
        <v>-8.3087991904656697E-2</v>
      </c>
      <c r="B385" s="2">
        <v>4</v>
      </c>
      <c r="C385" s="3">
        <v>0.33235196761862679</v>
      </c>
    </row>
    <row r="386" spans="1:3">
      <c r="A386" s="3">
        <v>-8.3305499736867836E-2</v>
      </c>
      <c r="B386" s="2">
        <v>4</v>
      </c>
      <c r="C386" s="3">
        <v>0.33322199894747134</v>
      </c>
    </row>
    <row r="387" spans="1:3">
      <c r="A387" s="3">
        <v>-8.3523007569078975E-2</v>
      </c>
      <c r="B387" s="2">
        <v>4</v>
      </c>
      <c r="C387" s="3">
        <v>0.3340920302763159</v>
      </c>
    </row>
    <row r="388" spans="1:3">
      <c r="A388" s="3">
        <v>-8.3740515401290114E-2</v>
      </c>
      <c r="B388" s="2">
        <v>4</v>
      </c>
      <c r="C388" s="3">
        <v>0.33496206160516045</v>
      </c>
    </row>
    <row r="389" spans="1:3">
      <c r="A389" s="3">
        <v>-8.3958023233501253E-2</v>
      </c>
      <c r="B389" s="2">
        <v>4</v>
      </c>
      <c r="C389" s="3">
        <v>0.33583209293400501</v>
      </c>
    </row>
    <row r="390" spans="1:3">
      <c r="A390" s="3">
        <v>-8.4175531065712392E-2</v>
      </c>
      <c r="B390" s="2">
        <v>4</v>
      </c>
      <c r="C390" s="3">
        <v>0.33670212426284957</v>
      </c>
    </row>
    <row r="391" spans="1:3">
      <c r="A391" s="3">
        <v>-8.4393038897923531E-2</v>
      </c>
      <c r="B391" s="2">
        <v>4</v>
      </c>
      <c r="C391" s="3">
        <v>0.33757215559169412</v>
      </c>
    </row>
    <row r="392" spans="1:3">
      <c r="A392" s="3">
        <v>-8.461054673013467E-2</v>
      </c>
      <c r="B392" s="2">
        <v>4</v>
      </c>
      <c r="C392" s="3">
        <v>0.33844218692053868</v>
      </c>
    </row>
    <row r="393" spans="1:3">
      <c r="A393" s="3">
        <v>-8.4828054562345809E-2</v>
      </c>
      <c r="B393" s="2">
        <v>4</v>
      </c>
      <c r="C393" s="3">
        <v>0.33931221824938324</v>
      </c>
    </row>
    <row r="394" spans="1:3">
      <c r="A394" s="3">
        <v>-8.5045562394556948E-2</v>
      </c>
      <c r="B394" s="2">
        <v>4</v>
      </c>
      <c r="C394" s="3">
        <v>0.34018224957822779</v>
      </c>
    </row>
    <row r="395" spans="1:3">
      <c r="A395" s="3">
        <v>-8.5263070226768087E-2</v>
      </c>
      <c r="B395" s="2">
        <v>4</v>
      </c>
      <c r="C395" s="3">
        <v>0.34105228090707235</v>
      </c>
    </row>
    <row r="396" spans="1:3">
      <c r="A396" s="3">
        <v>-8.5480578058979226E-2</v>
      </c>
      <c r="B396" s="2">
        <v>4</v>
      </c>
      <c r="C396" s="3">
        <v>0.3419223122359169</v>
      </c>
    </row>
    <row r="397" spans="1:3">
      <c r="A397" s="3">
        <v>-8.5698085891190365E-2</v>
      </c>
      <c r="B397" s="2">
        <v>4</v>
      </c>
      <c r="C397" s="3">
        <v>0.34279234356476146</v>
      </c>
    </row>
    <row r="398" spans="1:3">
      <c r="A398" s="3">
        <v>-8.5915593723401504E-2</v>
      </c>
      <c r="B398" s="2">
        <v>4</v>
      </c>
      <c r="C398" s="3">
        <v>0.34366237489360602</v>
      </c>
    </row>
    <row r="399" spans="1:3">
      <c r="A399" s="3">
        <v>-8.6133101555612643E-2</v>
      </c>
      <c r="B399" s="2">
        <v>4</v>
      </c>
      <c r="C399" s="3">
        <v>0.34453240622245057</v>
      </c>
    </row>
    <row r="400" spans="1:3">
      <c r="A400" s="3">
        <v>-8.6350609387823782E-2</v>
      </c>
      <c r="B400" s="2">
        <v>4</v>
      </c>
      <c r="C400" s="3">
        <v>0.34540243755129513</v>
      </c>
    </row>
    <row r="401" spans="1:3">
      <c r="A401" s="3">
        <v>-8.6568117220034921E-2</v>
      </c>
      <c r="B401" s="2">
        <v>4</v>
      </c>
      <c r="C401" s="3">
        <v>0.34627246888013968</v>
      </c>
    </row>
    <row r="402" spans="1:3">
      <c r="A402" s="3">
        <v>-8.678562505224606E-2</v>
      </c>
      <c r="B402" s="2">
        <v>4</v>
      </c>
      <c r="C402" s="3">
        <v>0.34714250020898424</v>
      </c>
    </row>
    <row r="403" spans="1:3">
      <c r="A403" s="3">
        <v>-8.7003132884457199E-2</v>
      </c>
      <c r="B403" s="2">
        <v>4</v>
      </c>
      <c r="C403" s="3">
        <v>0.3480125315378288</v>
      </c>
    </row>
    <row r="404" spans="1:3">
      <c r="A404" s="3">
        <v>-8.7220640716668338E-2</v>
      </c>
      <c r="B404" s="2">
        <v>4</v>
      </c>
      <c r="C404" s="3">
        <v>0.34888256286667335</v>
      </c>
    </row>
    <row r="405" spans="1:3">
      <c r="A405" s="3">
        <v>-8.7438148548879477E-2</v>
      </c>
      <c r="B405" s="2">
        <v>4</v>
      </c>
      <c r="C405" s="3">
        <v>0.34975259419551791</v>
      </c>
    </row>
    <row r="406" spans="1:3">
      <c r="A406" s="3">
        <v>-8.7655656381090616E-2</v>
      </c>
      <c r="B406" s="2">
        <v>4</v>
      </c>
      <c r="C406" s="3">
        <v>0.35062262552436246</v>
      </c>
    </row>
    <row r="407" spans="1:3">
      <c r="A407" s="3">
        <v>-8.7873164213301755E-2</v>
      </c>
      <c r="B407" s="2">
        <v>4</v>
      </c>
      <c r="C407" s="3">
        <v>0.35149265685320702</v>
      </c>
    </row>
    <row r="408" spans="1:3">
      <c r="A408" s="3">
        <v>-8.8090672045512894E-2</v>
      </c>
      <c r="B408" s="2">
        <v>4</v>
      </c>
      <c r="C408" s="3">
        <v>0.35236268818205158</v>
      </c>
    </row>
    <row r="409" spans="1:3">
      <c r="A409" s="3">
        <v>-8.8308179877724033E-2</v>
      </c>
      <c r="B409" s="2">
        <v>4</v>
      </c>
      <c r="C409" s="3">
        <v>0.35323271951089613</v>
      </c>
    </row>
    <row r="410" spans="1:3">
      <c r="A410" s="3">
        <v>-8.8525687709935172E-2</v>
      </c>
      <c r="B410" s="2">
        <v>4</v>
      </c>
      <c r="C410" s="3">
        <v>0.35410275083974069</v>
      </c>
    </row>
    <row r="411" spans="1:3">
      <c r="A411" s="3">
        <v>-8.8743195542146311E-2</v>
      </c>
      <c r="B411" s="2">
        <v>4</v>
      </c>
      <c r="C411" s="3">
        <v>0.35497278216858524</v>
      </c>
    </row>
    <row r="412" spans="1:3">
      <c r="A412" s="3">
        <v>-8.896070337435745E-2</v>
      </c>
      <c r="B412" s="2">
        <v>4</v>
      </c>
      <c r="C412" s="3">
        <v>0.3558428134974298</v>
      </c>
    </row>
    <row r="413" spans="1:3">
      <c r="A413" s="3">
        <v>-8.9178211206568589E-2</v>
      </c>
      <c r="B413" s="2">
        <v>4</v>
      </c>
      <c r="C413" s="3">
        <v>0.35671284482627436</v>
      </c>
    </row>
    <row r="414" spans="1:3">
      <c r="A414" s="3">
        <v>-8.9395719038779728E-2</v>
      </c>
      <c r="B414" s="2">
        <v>4</v>
      </c>
      <c r="C414" s="3">
        <v>0.35758287615511891</v>
      </c>
    </row>
    <row r="415" spans="1:3">
      <c r="A415" s="3">
        <v>-8.9613226870990867E-2</v>
      </c>
      <c r="B415" s="2">
        <v>4</v>
      </c>
      <c r="C415" s="3">
        <v>0.35845290748396347</v>
      </c>
    </row>
    <row r="416" spans="1:3">
      <c r="A416" s="3">
        <v>-8.9830734703202006E-2</v>
      </c>
      <c r="B416" s="2">
        <v>4</v>
      </c>
      <c r="C416" s="3">
        <v>0.35932293881280802</v>
      </c>
    </row>
    <row r="417" spans="1:3">
      <c r="A417" s="3">
        <v>-9.0048242535413145E-2</v>
      </c>
      <c r="B417" s="2">
        <v>4</v>
      </c>
      <c r="C417" s="3">
        <v>0.36019297014165258</v>
      </c>
    </row>
    <row r="418" spans="1:3">
      <c r="A418" s="3">
        <v>-9.0265750367624284E-2</v>
      </c>
      <c r="B418" s="2">
        <v>4</v>
      </c>
      <c r="C418" s="3">
        <v>0.36106300147049714</v>
      </c>
    </row>
    <row r="419" spans="1:3">
      <c r="A419" s="3">
        <v>-9.0483258199835423E-2</v>
      </c>
      <c r="B419" s="2">
        <v>4</v>
      </c>
      <c r="C419" s="3">
        <v>0.36193303279934169</v>
      </c>
    </row>
    <row r="420" spans="1:3">
      <c r="A420" s="3">
        <v>-9.0700766032046562E-2</v>
      </c>
      <c r="B420" s="2">
        <v>4</v>
      </c>
      <c r="C420" s="3">
        <v>0.36280306412818625</v>
      </c>
    </row>
    <row r="421" spans="1:3">
      <c r="A421" s="3">
        <v>-9.0918273864257701E-2</v>
      </c>
      <c r="B421" s="2">
        <v>4</v>
      </c>
      <c r="C421" s="3">
        <v>0.3636730954570308</v>
      </c>
    </row>
    <row r="422" spans="1:3">
      <c r="A422" s="3">
        <v>-9.113578169646884E-2</v>
      </c>
      <c r="B422" s="2">
        <v>4</v>
      </c>
      <c r="C422" s="3">
        <v>0.36454312678587536</v>
      </c>
    </row>
    <row r="423" spans="1:3">
      <c r="A423" s="3">
        <v>-9.1353289528679979E-2</v>
      </c>
      <c r="B423" s="2">
        <v>4</v>
      </c>
      <c r="C423" s="3">
        <v>0.36541315811471992</v>
      </c>
    </row>
    <row r="424" spans="1:3">
      <c r="A424" s="3">
        <v>-9.1570797360891118E-2</v>
      </c>
      <c r="B424" s="2">
        <v>4</v>
      </c>
      <c r="C424" s="3">
        <v>0.36628318944356447</v>
      </c>
    </row>
    <row r="425" spans="1:3">
      <c r="A425" s="3">
        <v>-9.1788305193102257E-2</v>
      </c>
      <c r="B425" s="2">
        <v>4</v>
      </c>
      <c r="C425" s="3">
        <v>0.36715322077240903</v>
      </c>
    </row>
    <row r="426" spans="1:3">
      <c r="A426" s="3">
        <v>-9.2005813025313396E-2</v>
      </c>
      <c r="B426" s="2">
        <v>4</v>
      </c>
      <c r="C426" s="3">
        <v>0.36802325210125358</v>
      </c>
    </row>
    <row r="427" spans="1:3">
      <c r="A427" s="3">
        <v>-9.2223320857524535E-2</v>
      </c>
      <c r="B427" s="2">
        <v>4</v>
      </c>
      <c r="C427" s="3">
        <v>0.36889328343009814</v>
      </c>
    </row>
    <row r="428" spans="1:3">
      <c r="A428" s="3">
        <v>-9.2440828689735674E-2</v>
      </c>
      <c r="B428" s="2">
        <v>4</v>
      </c>
      <c r="C428" s="3">
        <v>0.3697633147589427</v>
      </c>
    </row>
    <row r="429" spans="1:3">
      <c r="A429" s="3">
        <v>-9.2658336521946813E-2</v>
      </c>
      <c r="B429" s="2">
        <v>4</v>
      </c>
      <c r="C429" s="3">
        <v>0.37063334608778725</v>
      </c>
    </row>
    <row r="430" spans="1:3">
      <c r="A430" s="3">
        <v>-9.2875844354157952E-2</v>
      </c>
      <c r="B430" s="2">
        <v>4</v>
      </c>
      <c r="C430" s="3">
        <v>0.37150337741663181</v>
      </c>
    </row>
    <row r="431" spans="1:3">
      <c r="A431" s="3">
        <v>-9.3093352186369091E-2</v>
      </c>
      <c r="B431" s="2">
        <v>4</v>
      </c>
      <c r="C431" s="3">
        <v>0.37237340874547636</v>
      </c>
    </row>
    <row r="432" spans="1:3">
      <c r="A432" s="3">
        <v>-9.331086001858023E-2</v>
      </c>
      <c r="B432" s="2">
        <v>4</v>
      </c>
      <c r="C432" s="3">
        <v>0.37324344007432092</v>
      </c>
    </row>
    <row r="433" spans="1:3">
      <c r="A433" s="3">
        <v>-9.3528367850791369E-2</v>
      </c>
      <c r="B433" s="2">
        <v>4</v>
      </c>
      <c r="C433" s="3">
        <v>0.37411347140316548</v>
      </c>
    </row>
    <row r="434" spans="1:3">
      <c r="A434" s="3">
        <v>-9.3745875683002508E-2</v>
      </c>
      <c r="B434" s="2">
        <v>4</v>
      </c>
      <c r="C434" s="3">
        <v>0.37498350273201003</v>
      </c>
    </row>
    <row r="435" spans="1:3">
      <c r="A435" s="3">
        <v>-9.3963383515213647E-2</v>
      </c>
      <c r="B435" s="2">
        <v>4</v>
      </c>
      <c r="C435" s="3">
        <v>0.37585353406085459</v>
      </c>
    </row>
    <row r="436" spans="1:3">
      <c r="A436" s="3">
        <v>-9.4180891347424786E-2</v>
      </c>
      <c r="B436" s="2">
        <v>4</v>
      </c>
      <c r="C436" s="3">
        <v>0.37672356538969914</v>
      </c>
    </row>
    <row r="437" spans="1:3">
      <c r="A437" s="3">
        <v>-9.4398399179635925E-2</v>
      </c>
      <c r="B437" s="2">
        <v>4</v>
      </c>
      <c r="C437" s="3">
        <v>0.3775935967185437</v>
      </c>
    </row>
    <row r="438" spans="1:3">
      <c r="A438" s="3">
        <v>-9.4615907011847064E-2</v>
      </c>
      <c r="B438" s="2">
        <v>4</v>
      </c>
      <c r="C438" s="3">
        <v>0.37846362804738826</v>
      </c>
    </row>
    <row r="439" spans="1:3">
      <c r="A439" s="3">
        <v>-9.4833414844058203E-2</v>
      </c>
      <c r="B439" s="2">
        <v>4</v>
      </c>
      <c r="C439" s="3">
        <v>0.37933365937623281</v>
      </c>
    </row>
    <row r="440" spans="1:3">
      <c r="A440" s="3">
        <v>-9.5050922676269342E-2</v>
      </c>
      <c r="B440" s="2">
        <v>4</v>
      </c>
      <c r="C440" s="3">
        <v>0.38020369070507737</v>
      </c>
    </row>
    <row r="441" spans="1:3">
      <c r="A441" s="3">
        <v>-9.5268430508480481E-2</v>
      </c>
      <c r="B441" s="2">
        <v>4</v>
      </c>
      <c r="C441" s="3">
        <v>0.38107372203392192</v>
      </c>
    </row>
    <row r="442" spans="1:3">
      <c r="A442" s="3">
        <v>-9.548593834069162E-2</v>
      </c>
      <c r="B442" s="2">
        <v>4</v>
      </c>
      <c r="C442" s="3">
        <v>0.38194375336276648</v>
      </c>
    </row>
    <row r="443" spans="1:3">
      <c r="A443" s="3">
        <v>-9.5703446172902759E-2</v>
      </c>
      <c r="B443" s="2">
        <v>4</v>
      </c>
      <c r="C443" s="3">
        <v>0.38281378469161104</v>
      </c>
    </row>
    <row r="444" spans="1:3">
      <c r="A444" s="3">
        <v>-9.5920954005113898E-2</v>
      </c>
      <c r="B444" s="2">
        <v>4</v>
      </c>
      <c r="C444" s="3">
        <v>0.38368381602045559</v>
      </c>
    </row>
    <row r="445" spans="1:3">
      <c r="A445" s="3">
        <v>-9.6138461837325037E-2</v>
      </c>
      <c r="B445" s="2">
        <v>4</v>
      </c>
      <c r="C445" s="3">
        <v>0.38455384734930015</v>
      </c>
    </row>
    <row r="446" spans="1:3">
      <c r="A446" s="3">
        <v>-9.6355969669536176E-2</v>
      </c>
      <c r="B446" s="2">
        <v>4</v>
      </c>
      <c r="C446" s="3">
        <v>0.3854238786781447</v>
      </c>
    </row>
    <row r="447" spans="1:3">
      <c r="A447" s="3">
        <v>-9.6573477501747315E-2</v>
      </c>
      <c r="B447" s="2">
        <v>4</v>
      </c>
      <c r="C447" s="3">
        <v>0.38629391000698926</v>
      </c>
    </row>
    <row r="448" spans="1:3">
      <c r="A448" s="3">
        <v>-9.6790985333958454E-2</v>
      </c>
      <c r="B448" s="2">
        <v>4</v>
      </c>
      <c r="C448" s="3">
        <v>0.38716394133583382</v>
      </c>
    </row>
    <row r="449" spans="1:3">
      <c r="A449" s="3">
        <v>-9.7008493166169593E-2</v>
      </c>
      <c r="B449" s="2">
        <v>4</v>
      </c>
      <c r="C449" s="3">
        <v>0.38803397266467837</v>
      </c>
    </row>
    <row r="450" spans="1:3">
      <c r="A450" s="3">
        <v>-9.7226000998380732E-2</v>
      </c>
      <c r="B450" s="2">
        <v>4</v>
      </c>
      <c r="C450" s="3">
        <v>0.38890400399352293</v>
      </c>
    </row>
    <row r="451" spans="1:3">
      <c r="A451" s="3">
        <v>-9.7443508830591871E-2</v>
      </c>
      <c r="B451" s="2">
        <v>4</v>
      </c>
      <c r="C451" s="3">
        <v>0.38977403532236748</v>
      </c>
    </row>
    <row r="452" spans="1:3">
      <c r="A452" s="3">
        <v>-9.766101666280301E-2</v>
      </c>
      <c r="B452" s="2">
        <v>4</v>
      </c>
      <c r="C452" s="3">
        <v>0.39064406665121204</v>
      </c>
    </row>
    <row r="453" spans="1:3">
      <c r="A453" s="3">
        <v>-9.7878524495014149E-2</v>
      </c>
      <c r="B453" s="2">
        <v>4</v>
      </c>
      <c r="C453" s="3">
        <v>0.3915140979800566</v>
      </c>
    </row>
    <row r="454" spans="1:3">
      <c r="A454" s="3">
        <v>-9.8096032327225288E-2</v>
      </c>
      <c r="B454" s="2">
        <v>4</v>
      </c>
      <c r="C454" s="3">
        <v>0.39238412930890115</v>
      </c>
    </row>
    <row r="455" spans="1:3">
      <c r="A455" s="3">
        <v>-9.8313540159436427E-2</v>
      </c>
      <c r="B455" s="2">
        <v>4</v>
      </c>
      <c r="C455" s="3">
        <v>0.39325416063774571</v>
      </c>
    </row>
    <row r="456" spans="1:3">
      <c r="A456" s="3">
        <v>-9.8531047991647566E-2</v>
      </c>
      <c r="B456" s="2">
        <v>4</v>
      </c>
      <c r="C456" s="3">
        <v>0.39412419196659026</v>
      </c>
    </row>
    <row r="457" spans="1:3">
      <c r="A457" s="3">
        <v>-9.8748555823858705E-2</v>
      </c>
      <c r="B457" s="2">
        <v>4</v>
      </c>
      <c r="C457" s="3">
        <v>0.39499422329543482</v>
      </c>
    </row>
    <row r="458" spans="1:3">
      <c r="A458" s="3">
        <v>-9.8966063656069844E-2</v>
      </c>
      <c r="B458" s="2">
        <v>4</v>
      </c>
      <c r="C458" s="3">
        <v>0.39586425462427938</v>
      </c>
    </row>
    <row r="459" spans="1:3">
      <c r="A459" s="3">
        <v>-9.9183571488280983E-2</v>
      </c>
      <c r="B459" s="2">
        <v>4</v>
      </c>
      <c r="C459" s="3">
        <v>0.39673428595312393</v>
      </c>
    </row>
    <row r="460" spans="1:3">
      <c r="A460" s="3">
        <v>-9.9401079320492122E-2</v>
      </c>
      <c r="B460" s="2">
        <v>4</v>
      </c>
      <c r="C460" s="3">
        <v>0.39760431728196849</v>
      </c>
    </row>
    <row r="461" spans="1:3">
      <c r="A461" s="3">
        <v>-9.9618587152703261E-2</v>
      </c>
      <c r="B461" s="2">
        <v>4</v>
      </c>
      <c r="C461" s="3">
        <v>0.39847434861081305</v>
      </c>
    </row>
    <row r="462" spans="1:3">
      <c r="A462" s="3">
        <v>-9.98360949849144E-2</v>
      </c>
      <c r="B462" s="2">
        <v>4</v>
      </c>
      <c r="C462" s="3">
        <v>0.3993443799396576</v>
      </c>
    </row>
    <row r="463" spans="1:3">
      <c r="A463" s="3">
        <v>-0.10005360281712554</v>
      </c>
      <c r="B463" s="2">
        <v>4</v>
      </c>
      <c r="C463" s="3">
        <v>0.40021441126850216</v>
      </c>
    </row>
    <row r="464" spans="1:3">
      <c r="A464" s="3">
        <v>-0.10027111064933668</v>
      </c>
      <c r="B464" s="2">
        <v>4</v>
      </c>
      <c r="C464" s="3">
        <v>0.40108444259734671</v>
      </c>
    </row>
    <row r="465" spans="1:3">
      <c r="A465" s="3">
        <v>-0.10048861848154782</v>
      </c>
      <c r="B465" s="2">
        <v>4</v>
      </c>
      <c r="C465" s="3">
        <v>0.40195447392619127</v>
      </c>
    </row>
    <row r="466" spans="1:3">
      <c r="A466" s="3">
        <v>-0.10070612631375896</v>
      </c>
      <c r="B466" s="2">
        <v>4</v>
      </c>
      <c r="C466" s="3">
        <v>0.40282450525503583</v>
      </c>
    </row>
    <row r="467" spans="1:3">
      <c r="A467" s="3">
        <v>-0.1009236341459701</v>
      </c>
      <c r="B467" s="2">
        <v>4</v>
      </c>
      <c r="C467" s="3">
        <v>0.40369453658388038</v>
      </c>
    </row>
    <row r="468" spans="1:3">
      <c r="A468" s="3">
        <v>-0.10114114197818123</v>
      </c>
      <c r="B468" s="2">
        <v>4</v>
      </c>
      <c r="C468" s="3">
        <v>0.40456456791272494</v>
      </c>
    </row>
    <row r="469" spans="1:3">
      <c r="A469" s="3">
        <v>-0.10135864981039237</v>
      </c>
      <c r="B469" s="2">
        <v>4</v>
      </c>
      <c r="C469" s="3">
        <v>0.40543459924156949</v>
      </c>
    </row>
    <row r="470" spans="1:3">
      <c r="A470" s="3">
        <v>-0.10157615764260351</v>
      </c>
      <c r="B470" s="2">
        <v>4</v>
      </c>
      <c r="C470" s="3">
        <v>0.40630463057041405</v>
      </c>
    </row>
    <row r="471" spans="1:3">
      <c r="A471" s="3">
        <v>-0.10179366547481465</v>
      </c>
      <c r="B471" s="2">
        <v>4</v>
      </c>
      <c r="C471" s="3">
        <v>0.40717466189925861</v>
      </c>
    </row>
    <row r="472" spans="1:3">
      <c r="A472" s="3">
        <v>-0.10201117330702579</v>
      </c>
      <c r="B472" s="2">
        <v>4</v>
      </c>
      <c r="C472" s="3">
        <v>0.40804469322810316</v>
      </c>
    </row>
    <row r="473" spans="1:3">
      <c r="A473" s="3">
        <v>-0.10222868113923693</v>
      </c>
      <c r="B473" s="2">
        <v>4</v>
      </c>
      <c r="C473" s="3">
        <v>0.40891472455694772</v>
      </c>
    </row>
    <row r="474" spans="1:3">
      <c r="A474" s="3">
        <v>-0.10244618897144807</v>
      </c>
      <c r="B474" s="2">
        <v>5</v>
      </c>
      <c r="C474" s="3">
        <v>0.5122309448572403</v>
      </c>
    </row>
    <row r="475" spans="1:3">
      <c r="A475" s="3">
        <v>-0.10266369680365921</v>
      </c>
      <c r="B475" s="2">
        <v>6</v>
      </c>
      <c r="C475" s="3">
        <v>0.61598218082195522</v>
      </c>
    </row>
    <row r="476" spans="1:3">
      <c r="A476" s="3">
        <v>-0.10288120463587035</v>
      </c>
      <c r="B476" s="2">
        <v>6</v>
      </c>
      <c r="C476" s="3">
        <v>0.61728722781522205</v>
      </c>
    </row>
    <row r="477" spans="1:3">
      <c r="A477" s="3">
        <v>-0.10309871246808149</v>
      </c>
      <c r="B477" s="2">
        <v>6</v>
      </c>
      <c r="C477" s="3">
        <v>0.61859227480848888</v>
      </c>
    </row>
    <row r="478" spans="1:3">
      <c r="A478" s="3">
        <v>-0.10331622030029262</v>
      </c>
      <c r="B478" s="2">
        <v>6</v>
      </c>
      <c r="C478" s="3">
        <v>0.61989732180175572</v>
      </c>
    </row>
    <row r="479" spans="1:3">
      <c r="A479" s="3">
        <v>-0.10353372813250376</v>
      </c>
      <c r="B479" s="2">
        <v>6</v>
      </c>
      <c r="C479" s="3">
        <v>0.62120236879502255</v>
      </c>
    </row>
    <row r="480" spans="1:3">
      <c r="A480" s="3">
        <v>-0.1037512359647149</v>
      </c>
      <c r="B480" s="2">
        <v>6</v>
      </c>
      <c r="C480" s="3">
        <v>0.62250741578828939</v>
      </c>
    </row>
    <row r="481" spans="1:3">
      <c r="A481" s="3">
        <v>-0.10396874379692604</v>
      </c>
      <c r="B481" s="2">
        <v>5</v>
      </c>
      <c r="C481" s="3">
        <v>0.51984371898463022</v>
      </c>
    </row>
    <row r="482" spans="1:3">
      <c r="A482" s="3">
        <v>-0.10418625162913718</v>
      </c>
      <c r="B482" s="2">
        <v>4</v>
      </c>
      <c r="C482" s="3">
        <v>0.41674500651654872</v>
      </c>
    </row>
    <row r="483" spans="1:3">
      <c r="A483" s="3">
        <v>-0.10440375946134832</v>
      </c>
      <c r="B483" s="2">
        <v>4</v>
      </c>
      <c r="C483" s="3">
        <v>0.41761503784539328</v>
      </c>
    </row>
    <row r="484" spans="1:3">
      <c r="A484" s="3">
        <v>-0.10462126729355946</v>
      </c>
      <c r="B484" s="2">
        <v>4</v>
      </c>
      <c r="C484" s="3">
        <v>0.41848506917423783</v>
      </c>
    </row>
    <row r="485" spans="1:3">
      <c r="A485" s="3">
        <v>-0.1048387751257706</v>
      </c>
      <c r="B485" s="2">
        <v>4</v>
      </c>
      <c r="C485" s="3">
        <v>0.41935510050308239</v>
      </c>
    </row>
    <row r="486" spans="1:3">
      <c r="A486" s="3">
        <v>-0.10505628295798174</v>
      </c>
      <c r="B486" s="2">
        <v>4</v>
      </c>
      <c r="C486" s="3">
        <v>0.42022513183192695</v>
      </c>
    </row>
    <row r="487" spans="1:3">
      <c r="A487" s="3">
        <v>-0.10527379079019288</v>
      </c>
      <c r="B487" s="2">
        <v>2</v>
      </c>
      <c r="C487" s="3">
        <v>0.21054758158038575</v>
      </c>
    </row>
    <row r="488" spans="1:3">
      <c r="A488" s="3">
        <v>-0.10549129862240401</v>
      </c>
      <c r="B488" s="2">
        <v>2</v>
      </c>
      <c r="C488" s="3">
        <v>0.21098259724480803</v>
      </c>
    </row>
    <row r="489" spans="1:3">
      <c r="A489" s="3">
        <v>-0.10570880645461515</v>
      </c>
      <c r="B489" s="2">
        <v>2</v>
      </c>
      <c r="C489" s="3">
        <v>0.21141761290923031</v>
      </c>
    </row>
    <row r="490" spans="1:3">
      <c r="A490" s="3">
        <v>-0.10592631428682629</v>
      </c>
      <c r="B490" s="2">
        <v>2</v>
      </c>
      <c r="C490" s="3">
        <v>0.21185262857365258</v>
      </c>
    </row>
    <row r="491" spans="1:3">
      <c r="A491" s="3">
        <v>-0.10614382211903743</v>
      </c>
      <c r="B491" s="2">
        <v>2</v>
      </c>
      <c r="C491" s="3">
        <v>0.21228764423807486</v>
      </c>
    </row>
    <row r="492" spans="1:3">
      <c r="A492" s="3">
        <v>-0.10636132995124857</v>
      </c>
      <c r="B492" s="2">
        <v>2</v>
      </c>
      <c r="C492" s="3">
        <v>0.21272265990249714</v>
      </c>
    </row>
    <row r="493" spans="1:3">
      <c r="A493" s="3">
        <v>-0.10657883778345971</v>
      </c>
      <c r="B493" s="2">
        <v>2</v>
      </c>
      <c r="C493" s="3">
        <v>0.21315767556691942</v>
      </c>
    </row>
    <row r="494" spans="1:3">
      <c r="A494" s="3">
        <v>-0.10679634561567085</v>
      </c>
      <c r="B494" s="2">
        <v>2</v>
      </c>
      <c r="C494" s="3">
        <v>0.2135926912313417</v>
      </c>
    </row>
    <row r="495" spans="1:3">
      <c r="A495" s="3">
        <v>-0.10701385344788199</v>
      </c>
      <c r="B495" s="2">
        <v>2</v>
      </c>
      <c r="C495" s="3">
        <v>0.21402770689576398</v>
      </c>
    </row>
    <row r="496" spans="1:3">
      <c r="A496" s="3">
        <v>-0.10723136128009313</v>
      </c>
      <c r="B496" s="2">
        <v>2</v>
      </c>
      <c r="C496" s="3">
        <v>0.21446272256018625</v>
      </c>
    </row>
    <row r="497" spans="1:3">
      <c r="A497" s="3">
        <v>-0.10744886911230427</v>
      </c>
      <c r="B497" s="2">
        <v>2</v>
      </c>
      <c r="C497" s="3">
        <v>0.21489773822460853</v>
      </c>
    </row>
    <row r="498" spans="1:3">
      <c r="A498" s="3">
        <v>-0.1076663769445154</v>
      </c>
      <c r="B498" s="2">
        <v>2</v>
      </c>
      <c r="C498" s="3">
        <v>0.21533275388903081</v>
      </c>
    </row>
    <row r="499" spans="1:3">
      <c r="A499" s="3">
        <v>-0.10788388477672654</v>
      </c>
      <c r="B499" s="2">
        <v>2</v>
      </c>
      <c r="C499" s="3">
        <v>0.21576776955345309</v>
      </c>
    </row>
    <row r="500" spans="1:3">
      <c r="A500" s="3">
        <v>-0.10810139260893768</v>
      </c>
      <c r="B500" s="2">
        <v>2</v>
      </c>
      <c r="C500" s="3">
        <v>0.21620278521787537</v>
      </c>
    </row>
    <row r="501" spans="1:3">
      <c r="A501" s="3">
        <v>-0.10831890044114882</v>
      </c>
      <c r="B501" s="2">
        <v>2</v>
      </c>
      <c r="C501" s="3">
        <v>0.21663780088229764</v>
      </c>
    </row>
    <row r="502" spans="1:3">
      <c r="A502" s="3">
        <v>-0.10853640827335996</v>
      </c>
      <c r="B502" s="2">
        <v>1</v>
      </c>
      <c r="C502" s="3">
        <v>0.10853640827335996</v>
      </c>
    </row>
    <row r="503" spans="1:3">
      <c r="A503" s="3">
        <v>-0.1087539161055711</v>
      </c>
      <c r="B503" s="2">
        <v>1</v>
      </c>
      <c r="C503" s="3">
        <v>0.1087539161055711</v>
      </c>
    </row>
  </sheetData>
  <phoneticPr fontId="2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K2:K20"/>
  <sheetViews>
    <sheetView showGridLines="0" workbookViewId="0">
      <selection activeCell="K12" sqref="K12"/>
    </sheetView>
  </sheetViews>
  <sheetFormatPr baseColWidth="10" defaultColWidth="8.83203125" defaultRowHeight="14" x14ac:dyDescent="0"/>
  <cols>
    <col min="1" max="16384" width="8.83203125" style="30"/>
  </cols>
  <sheetData>
    <row r="2" spans="11:11">
      <c r="K2" s="30" t="s">
        <v>42</v>
      </c>
    </row>
    <row r="3" spans="11:11">
      <c r="K3" s="30" t="s">
        <v>51</v>
      </c>
    </row>
    <row r="6" spans="11:11">
      <c r="K6" s="59" t="s">
        <v>43</v>
      </c>
    </row>
    <row r="7" spans="11:11">
      <c r="K7" s="30" t="s">
        <v>44</v>
      </c>
    </row>
    <row r="8" spans="11:11">
      <c r="K8" s="30" t="s">
        <v>45</v>
      </c>
    </row>
    <row r="10" spans="11:11">
      <c r="K10" s="59" t="s">
        <v>46</v>
      </c>
    </row>
    <row r="11" spans="11:11">
      <c r="K11" s="30" t="s">
        <v>47</v>
      </c>
    </row>
    <row r="12" spans="11:11">
      <c r="K12" s="30" t="s">
        <v>48</v>
      </c>
    </row>
    <row r="14" spans="11:11">
      <c r="K14" s="59" t="s">
        <v>53</v>
      </c>
    </row>
    <row r="15" spans="11:11">
      <c r="K15" s="30" t="s">
        <v>49</v>
      </c>
    </row>
    <row r="16" spans="11:11">
      <c r="K16" s="30" t="s">
        <v>50</v>
      </c>
    </row>
    <row r="20" spans="11:11">
      <c r="K20" s="59" t="s">
        <v>52</v>
      </c>
    </row>
  </sheetData>
  <phoneticPr fontId="2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Pair_selection</vt:lpstr>
      <vt:lpstr>Strategy</vt:lpstr>
      <vt:lpstr>data</vt:lpstr>
      <vt:lpstr>DF_table</vt:lpstr>
      <vt:lpstr>DF_test</vt:lpstr>
      <vt:lpstr>OEP</vt:lpstr>
      <vt:lpstr>reference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Taesoo</dc:creator>
  <cp:lastModifiedBy>이얼</cp:lastModifiedBy>
  <dcterms:created xsi:type="dcterms:W3CDTF">2013-01-17T08:52:24Z</dcterms:created>
  <dcterms:modified xsi:type="dcterms:W3CDTF">2019-05-26T04:43:59Z</dcterms:modified>
</cp:coreProperties>
</file>