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aan Computers\Downloads\"/>
    </mc:Choice>
  </mc:AlternateContent>
  <xr:revisionPtr revIDLastSave="0" documentId="8_{53B65550-62A2-465F-92A3-0830ACEF73B0}" xr6:coauthVersionLast="36" xr6:coauthVersionMax="36" xr10:uidLastSave="{00000000-0000-0000-0000-000000000000}"/>
  <bookViews>
    <workbookView xWindow="0" yWindow="0" windowWidth="20295" windowHeight="6870" firstSheet="13" activeTab="5" xr2:uid="{00000000-000D-0000-FFFF-FFFF00000000}"/>
  </bookViews>
  <sheets>
    <sheet name="Q.NO 1 Bonus Database 1" sheetId="1" r:id="rId1"/>
    <sheet name="BONUS Database 2" sheetId="2" r:id="rId2"/>
    <sheet name="Bonus DASHBOARD" sheetId="3" r:id="rId3"/>
    <sheet name="Q.NO 2 Instructions" sheetId="4" r:id="rId4"/>
    <sheet name="2. Weight Details" sheetId="5" r:id="rId5"/>
    <sheet name="2. BMI Table" sheetId="6" r:id="rId6"/>
    <sheet name="2.Weight Chart " sheetId="7" r:id="rId7"/>
    <sheet name="Q.NO 3 Sales Dataset" sheetId="8" r:id="rId8"/>
    <sheet name="SALES DATASET 1.2" sheetId="9" r:id="rId9"/>
    <sheet name="SALES DATASET 1.3" sheetId="10" r:id="rId10"/>
    <sheet name="SALES DATASET 1.4" sheetId="11" r:id="rId11"/>
    <sheet name="Sales Dashboard" sheetId="12" r:id="rId12"/>
    <sheet name="Q.NO 4 COVID DATASET" sheetId="13" r:id="rId13"/>
    <sheet name="COVID DATASET 1.2" sheetId="14" r:id="rId14"/>
    <sheet name="COVID DATASET 1.3" sheetId="15" r:id="rId15"/>
    <sheet name="COVID DATASET 1.4" sheetId="16" r:id="rId16"/>
    <sheet name="COVID DATASET 1.5" sheetId="17" r:id="rId17"/>
    <sheet name="COVID DATASET 1,6" sheetId="18" r:id="rId18"/>
  </sheets>
  <externalReferences>
    <externalReference r:id="rId19"/>
  </externalReferences>
  <definedNames>
    <definedName name="BMI">'[1]BMI Table'!$C$5:$AL$24</definedName>
    <definedName name="BMIList">'[1]BMI Table'!$B$6:$B$24</definedName>
  </definedNames>
  <calcPr calcId="191029"/>
  <pivotCaches>
    <pivotCache cacheId="0" r:id="rId20"/>
    <pivotCache cacheId="1" r:id="rId21"/>
    <pivotCache cacheId="2" r:id="rId22"/>
    <pivotCache cacheId="3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6" l="1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C2" i="5"/>
  <c r="D2" i="5"/>
  <c r="E2" i="5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F12" i="5"/>
  <c r="E12" i="5"/>
  <c r="F11" i="5"/>
  <c r="E11" i="5"/>
  <c r="F10" i="5"/>
  <c r="E10" i="5"/>
  <c r="F9" i="5"/>
  <c r="I8" i="5"/>
  <c r="F8" i="5"/>
  <c r="I7" i="5" a="1"/>
  <c r="I7" i="5" s="1"/>
  <c r="F7" i="5"/>
  <c r="F6" i="5"/>
  <c r="L5" i="5" a="1"/>
  <c r="L5" i="5" s="1"/>
  <c r="F5" i="5"/>
  <c r="L4" i="5" a="1"/>
  <c r="L4" i="5" s="1"/>
  <c r="F4" i="5"/>
  <c r="I3" i="5"/>
  <c r="F3" i="5"/>
  <c r="F2" i="5"/>
  <c r="B7" i="4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2" i="1"/>
  <c r="D2" i="1" s="1"/>
  <c r="C12" i="5" l="1"/>
  <c r="C11" i="5"/>
  <c r="C10" i="5"/>
  <c r="I9" i="5"/>
  <c r="L7" i="5"/>
  <c r="D12" i="5"/>
  <c r="D11" i="5"/>
  <c r="D10" i="5"/>
  <c r="L8" i="5" l="1" a="1"/>
  <c r="L8" i="5" s="1"/>
  <c r="L9" i="5" s="1"/>
</calcChain>
</file>

<file path=xl/sharedStrings.xml><?xml version="1.0" encoding="utf-8"?>
<sst xmlns="http://schemas.openxmlformats.org/spreadsheetml/2006/main" count="686" uniqueCount="162">
  <si>
    <t>Employee</t>
  </si>
  <si>
    <t>No Customers</t>
  </si>
  <si>
    <t>Bonus</t>
  </si>
  <si>
    <t>Emily Smith</t>
  </si>
  <si>
    <t>Dan Jonesman</t>
  </si>
  <si>
    <t>Fred Brown</t>
  </si>
  <si>
    <t>Dora McTavish</t>
  </si>
  <si>
    <t>Patrick O'Leary</t>
  </si>
  <si>
    <t>Dawn Taylor</t>
  </si>
  <si>
    <t>Penny Joyce</t>
  </si>
  <si>
    <t>Ian Frankley</t>
  </si>
  <si>
    <t>Jeff O'Brien</t>
  </si>
  <si>
    <t>William Jones</t>
  </si>
  <si>
    <t>Bonus per Customer</t>
  </si>
  <si>
    <t>Row Labels</t>
  </si>
  <si>
    <t>Grand Total</t>
  </si>
  <si>
    <t>Sum of No Customers</t>
  </si>
  <si>
    <t>Bonus amount</t>
  </si>
  <si>
    <t>Sum of Bonus amount</t>
  </si>
  <si>
    <r>
      <rPr>
        <sz val="11"/>
        <color theme="1"/>
        <rFont val="Calibri"/>
        <family val="2"/>
      </rPr>
      <t>To create a Weight, Target Weight and BMI Tracker Dashboard Chart,</t>
    </r>
    <r>
      <rPr>
        <sz val="11"/>
        <color theme="1"/>
        <rFont val="Calibri"/>
        <family val="2"/>
      </rPr>
      <t xml:space="preserve"> go to the Weight Detail worksheet.</t>
    </r>
  </si>
  <si>
    <r>
      <rPr>
        <sz val="11"/>
        <color theme="1"/>
        <rFont val="Calibri"/>
        <family val="2"/>
      </rPr>
      <t xml:space="preserve">Fill in all the </t>
    </r>
    <r>
      <rPr>
        <sz val="11"/>
        <color theme="1"/>
        <rFont val="Calibri"/>
        <family val="2"/>
      </rPr>
      <t>red text shown below:</t>
    </r>
  </si>
  <si>
    <t>Enter in your NEAREST height in Inches (minimum 58 inches)</t>
  </si>
  <si>
    <t>Height (inches)</t>
  </si>
  <si>
    <t>Then enter your target weight range minimum and maximum</t>
  </si>
  <si>
    <t>Target Weight</t>
  </si>
  <si>
    <t>Min</t>
  </si>
  <si>
    <t>Max</t>
  </si>
  <si>
    <t>Then fill in your last and most current weigh in dates and weight</t>
  </si>
  <si>
    <t>Date</t>
  </si>
  <si>
    <t>This will then build your chart ==================================&gt;</t>
  </si>
  <si>
    <t>*  Current weight line (Red line)</t>
  </si>
  <si>
    <t>*  Target weight range (Blue band)</t>
  </si>
  <si>
    <t>*  Normal BMI weight range (Green band)</t>
  </si>
  <si>
    <t>The Chart is dynamic and will keep expanding for every date/weight you enter</t>
  </si>
  <si>
    <t>Weight</t>
  </si>
  <si>
    <t>BMI Low</t>
  </si>
  <si>
    <t>BMI Range</t>
  </si>
  <si>
    <t>Target Low</t>
  </si>
  <si>
    <t>Target Range</t>
  </si>
  <si>
    <t>&gt;= 58 Inches</t>
  </si>
  <si>
    <t>Normal BMI Range</t>
  </si>
  <si>
    <t>Current Weight</t>
  </si>
  <si>
    <t>Starting Weight</t>
  </si>
  <si>
    <t>Previous Weight</t>
  </si>
  <si>
    <t>Weight Loss</t>
  </si>
  <si>
    <t>Height</t>
  </si>
  <si>
    <t>BMI</t>
  </si>
  <si>
    <t>(inches)</t>
  </si>
  <si>
    <t>&lt;18.5 Underweight</t>
  </si>
  <si>
    <t>18.5 - 24.9 Normal</t>
  </si>
  <si>
    <t>25-29.9 overweight</t>
  </si>
  <si>
    <t>&gt;30 obeses</t>
  </si>
  <si>
    <t>Valid for Adults &gt;=20</t>
  </si>
  <si>
    <t xml:space="preserve">Table: </t>
  </si>
  <si>
    <t>Body Weight (pounds)</t>
  </si>
  <si>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</si>
  <si>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</si>
  <si>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</si>
  <si>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</si>
  <si>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</si>
  <si>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</si>
  <si>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</si>
  <si>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</si>
  <si>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</si>
  <si>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</si>
  <si>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</si>
  <si>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</si>
  <si>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</si>
  <si>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</si>
  <si>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</si>
  <si>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</si>
  <si>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</si>
  <si>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</si>
  <si>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</si>
  <si>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</si>
  <si>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</si>
  <si>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</si>
  <si>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</si>
  <si>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</si>
  <si>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</si>
  <si>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</si>
  <si>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Sum of Total</t>
  </si>
  <si>
    <t>sales in quarter wise</t>
  </si>
  <si>
    <t>Top 3 representative by sales</t>
  </si>
  <si>
    <t>jardine</t>
  </si>
  <si>
    <t>jones</t>
  </si>
  <si>
    <t>parent</t>
  </si>
  <si>
    <t>Column1</t>
  </si>
  <si>
    <t>Sum of Units</t>
  </si>
  <si>
    <t>Sum of Unit Cost</t>
  </si>
  <si>
    <t>state</t>
  </si>
  <si>
    <t>positive</t>
  </si>
  <si>
    <t>deaths</t>
  </si>
  <si>
    <t>modified</t>
  </si>
  <si>
    <t>total</t>
  </si>
  <si>
    <t>pos %</t>
  </si>
  <si>
    <t>NY</t>
  </si>
  <si>
    <t>NJ</t>
  </si>
  <si>
    <t>MI</t>
  </si>
  <si>
    <t>CA</t>
  </si>
  <si>
    <t>LA</t>
  </si>
  <si>
    <t>MA</t>
  </si>
  <si>
    <t>FL</t>
  </si>
  <si>
    <t>IL</t>
  </si>
  <si>
    <t>PA</t>
  </si>
  <si>
    <t>WA</t>
  </si>
  <si>
    <t>GA</t>
  </si>
  <si>
    <t>TX</t>
  </si>
  <si>
    <t>CT</t>
  </si>
  <si>
    <t>CO</t>
  </si>
  <si>
    <t>IN</t>
  </si>
  <si>
    <t>OH</t>
  </si>
  <si>
    <t>TN</t>
  </si>
  <si>
    <t>MD</t>
  </si>
  <si>
    <t>NC</t>
  </si>
  <si>
    <t>MO</t>
  </si>
  <si>
    <t>WI</t>
  </si>
  <si>
    <t>VA</t>
  </si>
  <si>
    <t>AZ</t>
  </si>
  <si>
    <t>SC</t>
  </si>
  <si>
    <t>NV</t>
  </si>
  <si>
    <t>AL</t>
  </si>
  <si>
    <t>MS</t>
  </si>
  <si>
    <t>UT</t>
  </si>
  <si>
    <t>OK</t>
  </si>
  <si>
    <t>MN</t>
  </si>
  <si>
    <t>OR</t>
  </si>
  <si>
    <t>KY</t>
  </si>
  <si>
    <t>ID</t>
  </si>
  <si>
    <t>RI</t>
  </si>
  <si>
    <t>DC</t>
  </si>
  <si>
    <t>AR</t>
  </si>
  <si>
    <t>IA</t>
  </si>
  <si>
    <t>KS</t>
  </si>
  <si>
    <t>NH</t>
  </si>
  <si>
    <t>DE</t>
  </si>
  <si>
    <t>ME</t>
  </si>
  <si>
    <t>NM</t>
  </si>
  <si>
    <t>VT</t>
  </si>
  <si>
    <t>PR</t>
  </si>
  <si>
    <t>HI</t>
  </si>
  <si>
    <t>NE</t>
  </si>
  <si>
    <t>MT</t>
  </si>
  <si>
    <t>WV</t>
  </si>
  <si>
    <t>SD</t>
  </si>
  <si>
    <t>ND</t>
  </si>
  <si>
    <t>WY</t>
  </si>
  <si>
    <t>AK</t>
  </si>
  <si>
    <t>GU</t>
  </si>
  <si>
    <t>VI</t>
  </si>
  <si>
    <t>MP</t>
  </si>
  <si>
    <t>AS</t>
  </si>
  <si>
    <t>Positive</t>
  </si>
  <si>
    <t>Pos %</t>
  </si>
  <si>
    <t>Deaths</t>
  </si>
  <si>
    <t>Latest</t>
  </si>
  <si>
    <t>Oldest</t>
  </si>
  <si>
    <t>Rows</t>
  </si>
  <si>
    <t>Sum of positive</t>
  </si>
  <si>
    <t>Sum of deaths</t>
  </si>
  <si>
    <t>Sum of pos %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</si>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</sst>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</font>
    <font>
      <b/>
      <sz val="11"/>
      <color theme="0"/>
      <name val="Calibri"/>
      <family val="2"/>
    </font>
    <font>
      <sz val="11"/>
      <color theme="7"/>
      <name val="Calibri"/>
      <family val="2"/>
    </font>
    <font>
      <sz val="11"/>
      <color theme="1"/>
      <name val="Calibri"/>
      <family val="2"/>
    </font>
    <font>
      <sz val="11"/>
      <color theme="7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8"/>
      <color rgb="FF0000CA"/>
      <name val="Arial"/>
      <family val="2"/>
    </font>
    <font>
      <sz val="9"/>
      <color rgb="FF000000"/>
      <name val="&quot;Arial Narrow&quot;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 style="medium">
        <color rgb="FF3587C3"/>
      </bottom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 style="medium">
        <color rgb="FF3587C3"/>
      </right>
      <top/>
      <bottom style="medium">
        <color rgb="FF3587C3"/>
      </bottom>
      <diagonal/>
    </border>
    <border>
      <left style="medium">
        <color rgb="FF3587C3"/>
      </left>
      <right/>
      <top style="medium">
        <color rgb="FF3587C3"/>
      </top>
      <bottom/>
      <diagonal/>
    </border>
    <border>
      <left style="medium">
        <color rgb="FF3587C3"/>
      </left>
      <right/>
      <top/>
      <bottom style="medium">
        <color rgb="FF3587C3"/>
      </bottom>
      <diagonal/>
    </border>
    <border>
      <left/>
      <right/>
      <top/>
      <bottom style="medium">
        <color rgb="FF3587C3"/>
      </bottom>
      <diagonal/>
    </border>
    <border>
      <left/>
      <right style="medium">
        <color rgb="FF3587C3"/>
      </right>
      <top/>
      <bottom style="medium">
        <color rgb="FF3587C3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6" xfId="0" applyBorder="1" applyAlignment="1">
      <alignment horizontal="right" wrapText="1"/>
    </xf>
    <xf numFmtId="0" fontId="0" fillId="0" borderId="5" xfId="0" applyBorder="1"/>
    <xf numFmtId="0" fontId="0" fillId="0" borderId="0" xfId="0" pivotButton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3" fillId="0" borderId="0" xfId="0" applyFont="1"/>
    <xf numFmtId="0" fontId="4" fillId="4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14" fontId="6" fillId="4" borderId="11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14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7" borderId="0" xfId="0" applyFont="1" applyFill="1" applyAlignment="1">
      <alignment horizontal="center" wrapText="1"/>
    </xf>
    <xf numFmtId="0" fontId="9" fillId="8" borderId="12" xfId="0" applyFont="1" applyFill="1" applyBorder="1" applyAlignment="1">
      <alignment horizontal="center" vertical="top" wrapText="1"/>
    </xf>
    <xf numFmtId="0" fontId="9" fillId="8" borderId="13" xfId="0" applyFont="1" applyFill="1" applyBorder="1" applyAlignment="1">
      <alignment vertical="top" wrapText="1"/>
    </xf>
    <xf numFmtId="0" fontId="9" fillId="8" borderId="14" xfId="0" applyFont="1" applyFill="1" applyBorder="1" applyAlignment="1">
      <alignment vertical="top" wrapText="1"/>
    </xf>
    <xf numFmtId="0" fontId="9" fillId="8" borderId="15" xfId="0" applyFont="1" applyFill="1" applyBorder="1" applyAlignment="1">
      <alignment vertical="top" wrapText="1"/>
    </xf>
    <xf numFmtId="0" fontId="9" fillId="8" borderId="16" xfId="0" applyFont="1" applyFill="1" applyBorder="1" applyAlignment="1">
      <alignment horizontal="center" vertical="top" wrapText="1"/>
    </xf>
    <xf numFmtId="0" fontId="9" fillId="8" borderId="13" xfId="0" applyFont="1" applyFill="1" applyBorder="1" applyAlignment="1">
      <alignment horizontal="center" vertical="top" wrapText="1"/>
    </xf>
    <xf numFmtId="0" fontId="10" fillId="4" borderId="13" xfId="0" applyFont="1" applyFill="1" applyBorder="1" applyAlignment="1">
      <alignment vertical="top" wrapText="1"/>
    </xf>
    <xf numFmtId="0" fontId="10" fillId="9" borderId="13" xfId="0" applyFont="1" applyFill="1" applyBorder="1" applyAlignment="1">
      <alignment vertical="top" wrapText="1"/>
    </xf>
    <xf numFmtId="0" fontId="10" fillId="10" borderId="13" xfId="0" applyFont="1" applyFill="1" applyBorder="1" applyAlignment="1">
      <alignment vertical="top" wrapText="1"/>
    </xf>
    <xf numFmtId="0" fontId="11" fillId="0" borderId="0" xfId="0" applyFont="1" applyAlignment="1">
      <alignment horizontal="right"/>
    </xf>
    <xf numFmtId="0" fontId="13" fillId="0" borderId="21" xfId="0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4" fontId="16" fillId="0" borderId="21" xfId="0" applyNumberFormat="1" applyFont="1" applyBorder="1" applyAlignment="1">
      <alignment horizontal="center" vertical="center"/>
    </xf>
    <xf numFmtId="0" fontId="0" fillId="0" borderId="22" xfId="0" applyBorder="1"/>
    <xf numFmtId="0" fontId="17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9" fillId="0" borderId="22" xfId="0" applyFon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20" fillId="13" borderId="0" xfId="0" applyFont="1" applyFill="1" applyAlignment="1">
      <alignment vertical="center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5" borderId="0" xfId="0" applyFill="1" applyAlignment="1">
      <alignment horizontal="right" wrapText="1"/>
    </xf>
    <xf numFmtId="22" fontId="0" fillId="15" borderId="0" xfId="0" applyNumberFormat="1" applyFill="1" applyAlignment="1">
      <alignment horizontal="right" wrapText="1"/>
    </xf>
    <xf numFmtId="9" fontId="0" fillId="15" borderId="0" xfId="0" applyNumberForma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22" fontId="0" fillId="0" borderId="0" xfId="0" applyNumberFormat="1" applyAlignment="1">
      <alignment horizontal="right" wrapText="1"/>
    </xf>
    <xf numFmtId="9" fontId="0" fillId="0" borderId="0" xfId="0" applyNumberFormat="1" applyAlignment="1">
      <alignment horizontal="right" wrapText="1"/>
    </xf>
    <xf numFmtId="0" fontId="0" fillId="16" borderId="22" xfId="0" applyFill="1" applyBorder="1" applyAlignment="1">
      <alignment wrapText="1"/>
    </xf>
    <xf numFmtId="22" fontId="0" fillId="0" borderId="22" xfId="0" applyNumberFormat="1" applyBorder="1" applyAlignment="1">
      <alignment horizontal="right" wrapText="1"/>
    </xf>
    <xf numFmtId="0" fontId="0" fillId="0" borderId="22" xfId="0" applyBorder="1" applyAlignment="1">
      <alignment horizontal="right" wrapText="1"/>
    </xf>
    <xf numFmtId="3" fontId="0" fillId="0" borderId="22" xfId="0" applyNumberFormat="1" applyBorder="1" applyAlignment="1">
      <alignment horizontal="right" wrapText="1"/>
    </xf>
    <xf numFmtId="9" fontId="0" fillId="0" borderId="22" xfId="0" applyNumberFormat="1" applyBorder="1" applyAlignment="1">
      <alignment horizontal="right" wrapText="1"/>
    </xf>
    <xf numFmtId="0" fontId="0" fillId="0" borderId="0" xfId="0" pivotButton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9" fillId="8" borderId="17" xfId="0" applyFont="1" applyFill="1" applyBorder="1" applyAlignment="1">
      <alignment horizontal="left" vertical="top" wrapText="1"/>
    </xf>
    <xf numFmtId="0" fontId="12" fillId="0" borderId="14" xfId="0" applyFont="1" applyBorder="1"/>
    <xf numFmtId="0" fontId="12" fillId="0" borderId="15" xfId="0" applyFont="1" applyBorder="1"/>
    <xf numFmtId="0" fontId="12" fillId="0" borderId="18" xfId="0" applyFont="1" applyBorder="1"/>
    <xf numFmtId="0" fontId="12" fillId="0" borderId="19" xfId="0" applyFont="1" applyBorder="1"/>
    <xf numFmtId="0" fontId="12" fillId="0" borderId="20" xfId="0" applyFont="1" applyBorder="1"/>
    <xf numFmtId="0" fontId="17" fillId="11" borderId="23" xfId="0" applyFont="1" applyFill="1" applyBorder="1" applyAlignment="1">
      <alignment horizontal="center"/>
    </xf>
    <xf numFmtId="0" fontId="17" fillId="11" borderId="24" xfId="0" applyFont="1" applyFill="1" applyBorder="1" applyAlignment="1">
      <alignment horizontal="center"/>
    </xf>
    <xf numFmtId="0" fontId="18" fillId="12" borderId="23" xfId="0" applyFont="1" applyFill="1" applyBorder="1" applyAlignment="1">
      <alignment horizontal="center" vertical="center"/>
    </xf>
    <xf numFmtId="0" fontId="18" fillId="12" borderId="24" xfId="0" applyFont="1" applyFill="1" applyBorder="1" applyAlignment="1">
      <alignment horizontal="center" vertical="center"/>
    </xf>
    <xf numFmtId="0" fontId="19" fillId="12" borderId="22" xfId="0" applyFont="1" applyFill="1" applyBorder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1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9" defaultPivotStyle="PivotStyleLight16">
    <tableStyle name="Weight Detail-style" pivot="0" count="3" xr9:uid="{A08E613C-6275-4EDD-9B64-B71DA705AB3B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calcChain" Target="calcChain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(lubna).xlsx]Q.NO 1 Bonus Database 1!PivotTable1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'Q.NO 1 Bonus Database 1'!$F$1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'Q.NO 1 Bonus Database 1'!$E$2:$E$12</c:f>
              <c:strCache>
                <c:ptCount val="10"/>
                <c:pt idx="0">
                  <c:v>Dan Jonesman</c:v>
                </c:pt>
                <c:pt idx="1">
                  <c:v>Dawn Taylor</c:v>
                </c:pt>
                <c:pt idx="2">
                  <c:v>Dora McTavish</c:v>
                </c:pt>
                <c:pt idx="3">
                  <c:v>Emily Smith</c:v>
                </c:pt>
                <c:pt idx="4">
                  <c:v>Fred Brown</c:v>
                </c:pt>
                <c:pt idx="5">
                  <c:v>Ian Frankley</c:v>
                </c:pt>
                <c:pt idx="6">
                  <c:v>Jeff O'Brien</c:v>
                </c:pt>
                <c:pt idx="7">
                  <c:v>Patrick O'Leary</c:v>
                </c:pt>
                <c:pt idx="8">
                  <c:v>Penny Joyce</c:v>
                </c:pt>
                <c:pt idx="9">
                  <c:v>William Jones</c:v>
                </c:pt>
              </c:strCache>
            </c:strRef>
          </c:cat>
          <c:val>
            <c:numRef>
              <c:f>'Q.NO 1 Bonus Database 1'!$F$2:$F$12</c:f>
              <c:numCache>
                <c:formatCode>General</c:formatCode>
                <c:ptCount val="10"/>
                <c:pt idx="0">
                  <c:v>23</c:v>
                </c:pt>
                <c:pt idx="1">
                  <c:v>51</c:v>
                </c:pt>
                <c:pt idx="2">
                  <c:v>18</c:v>
                </c:pt>
                <c:pt idx="3">
                  <c:v>15</c:v>
                </c:pt>
                <c:pt idx="4">
                  <c:v>41</c:v>
                </c:pt>
                <c:pt idx="5">
                  <c:v>19</c:v>
                </c:pt>
                <c:pt idx="6">
                  <c:v>37</c:v>
                </c:pt>
                <c:pt idx="7">
                  <c:v>7</c:v>
                </c:pt>
                <c:pt idx="8">
                  <c:v>22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6-401A-8885-589A40402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247616"/>
        <c:axId val="59459072"/>
        <c:axId val="0"/>
      </c:bar3DChart>
      <c:catAx>
        <c:axId val="59247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9459072"/>
        <c:crosses val="autoZero"/>
        <c:auto val="1"/>
        <c:lblAlgn val="ctr"/>
        <c:lblOffset val="100"/>
        <c:noMultiLvlLbl val="0"/>
      </c:catAx>
      <c:valAx>
        <c:axId val="5945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24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428935216844793"/>
          <c:y val="0.33841016568964205"/>
          <c:w val="0.86388334212565854"/>
          <c:h val="0.2310109033727613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'Q.NO 1 Bonus Database 1'!$B$1</c:f>
              <c:strCache>
                <c:ptCount val="1"/>
                <c:pt idx="0">
                  <c:v>No Customers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'Q.NO 1 Bonus Database 1'!$A$2:$A$11</c:f>
              <c:strCache>
                <c:ptCount val="10"/>
                <c:pt idx="0">
                  <c:v>Emily Smith</c:v>
                </c:pt>
                <c:pt idx="1">
                  <c:v>Dan Jonesman</c:v>
                </c:pt>
                <c:pt idx="2">
                  <c:v>Fred Brown</c:v>
                </c:pt>
                <c:pt idx="3">
                  <c:v>Dora McTavish</c:v>
                </c:pt>
                <c:pt idx="4">
                  <c:v>Patrick O'Leary</c:v>
                </c:pt>
                <c:pt idx="5">
                  <c:v>Dawn Taylor</c:v>
                </c:pt>
                <c:pt idx="6">
                  <c:v>Penny Joyce</c:v>
                </c:pt>
                <c:pt idx="7">
                  <c:v>Ian Frankley</c:v>
                </c:pt>
                <c:pt idx="8">
                  <c:v>Jeff O'Brien</c:v>
                </c:pt>
                <c:pt idx="9">
                  <c:v>William Jones</c:v>
                </c:pt>
              </c:strCache>
            </c:strRef>
          </c:cat>
          <c:val>
            <c:numRef>
              <c:f>'Q.NO 1 Bonus Database 1'!$B$2:$B$11</c:f>
              <c:numCache>
                <c:formatCode>General</c:formatCode>
                <c:ptCount val="10"/>
                <c:pt idx="0">
                  <c:v>15</c:v>
                </c:pt>
                <c:pt idx="1">
                  <c:v>23</c:v>
                </c:pt>
                <c:pt idx="2">
                  <c:v>41</c:v>
                </c:pt>
                <c:pt idx="3">
                  <c:v>18</c:v>
                </c:pt>
                <c:pt idx="4">
                  <c:v>7</c:v>
                </c:pt>
                <c:pt idx="5">
                  <c:v>51</c:v>
                </c:pt>
                <c:pt idx="6">
                  <c:v>22</c:v>
                </c:pt>
                <c:pt idx="7">
                  <c:v>19</c:v>
                </c:pt>
                <c:pt idx="8">
                  <c:v>37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0-4B04-BA6B-B756CB9E7BA8}"/>
            </c:ext>
          </c:extLst>
        </c:ser>
        <c:ser>
          <c:idx val="1"/>
          <c:order val="1"/>
          <c:tx>
            <c:strRef>
              <c:f>'Q.NO 1 Bonus Database 1'!$C$1</c:f>
              <c:strCache>
                <c:ptCount val="1"/>
                <c:pt idx="0">
                  <c:v>Bonus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'Q.NO 1 Bonus Database 1'!$A$2:$A$11</c:f>
              <c:strCache>
                <c:ptCount val="10"/>
                <c:pt idx="0">
                  <c:v>Emily Smith</c:v>
                </c:pt>
                <c:pt idx="1">
                  <c:v>Dan Jonesman</c:v>
                </c:pt>
                <c:pt idx="2">
                  <c:v>Fred Brown</c:v>
                </c:pt>
                <c:pt idx="3">
                  <c:v>Dora McTavish</c:v>
                </c:pt>
                <c:pt idx="4">
                  <c:v>Patrick O'Leary</c:v>
                </c:pt>
                <c:pt idx="5">
                  <c:v>Dawn Taylor</c:v>
                </c:pt>
                <c:pt idx="6">
                  <c:v>Penny Joyce</c:v>
                </c:pt>
                <c:pt idx="7">
                  <c:v>Ian Frankley</c:v>
                </c:pt>
                <c:pt idx="8">
                  <c:v>Jeff O'Brien</c:v>
                </c:pt>
                <c:pt idx="9">
                  <c:v>William Jones</c:v>
                </c:pt>
              </c:strCache>
            </c:strRef>
          </c:cat>
          <c:val>
            <c:numRef>
              <c:f>'Q.NO 1 Bonus Database 1'!$C$2:$C$11</c:f>
              <c:numCache>
                <c:formatCode>General</c:formatCode>
                <c:ptCount val="10"/>
                <c:pt idx="0">
                  <c:v>50</c:v>
                </c:pt>
                <c:pt idx="1">
                  <c:v>75</c:v>
                </c:pt>
                <c:pt idx="2">
                  <c:v>125</c:v>
                </c:pt>
                <c:pt idx="3">
                  <c:v>50</c:v>
                </c:pt>
                <c:pt idx="4">
                  <c:v>25</c:v>
                </c:pt>
                <c:pt idx="5">
                  <c:v>150</c:v>
                </c:pt>
                <c:pt idx="6">
                  <c:v>75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B0-4B04-BA6B-B756CB9E7B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6380416"/>
        <c:axId val="76407552"/>
        <c:axId val="0"/>
      </c:bar3DChart>
      <c:catAx>
        <c:axId val="763804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76407552"/>
        <c:crosses val="autoZero"/>
        <c:auto val="1"/>
        <c:lblAlgn val="ctr"/>
        <c:lblOffset val="100"/>
        <c:noMultiLvlLbl val="0"/>
      </c:catAx>
      <c:valAx>
        <c:axId val="76407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638041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(lubna).xlsx]Q.NO 1 Bonus Database 1!PivotTable2</c:name>
    <c:fmtId val="1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'Q.NO 1 Bonus Database 1'!$B$13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'Q.NO 1 Bonus Database 1'!$A$14:$A$24</c:f>
              <c:strCache>
                <c:ptCount val="10"/>
                <c:pt idx="0">
                  <c:v>Dan Jonesman</c:v>
                </c:pt>
                <c:pt idx="1">
                  <c:v>Dawn Taylor</c:v>
                </c:pt>
                <c:pt idx="2">
                  <c:v>Dora McTavish</c:v>
                </c:pt>
                <c:pt idx="3">
                  <c:v>Emily Smith</c:v>
                </c:pt>
                <c:pt idx="4">
                  <c:v>Fred Brown</c:v>
                </c:pt>
                <c:pt idx="5">
                  <c:v>Ian Frankley</c:v>
                </c:pt>
                <c:pt idx="6">
                  <c:v>Jeff O'Brien</c:v>
                </c:pt>
                <c:pt idx="7">
                  <c:v>Patrick O'Leary</c:v>
                </c:pt>
                <c:pt idx="8">
                  <c:v>Penny Joyce</c:v>
                </c:pt>
                <c:pt idx="9">
                  <c:v>William Jones</c:v>
                </c:pt>
              </c:strCache>
            </c:strRef>
          </c:cat>
          <c:val>
            <c:numRef>
              <c:f>'Q.NO 1 Bonus Database 1'!$B$14:$B$24</c:f>
              <c:numCache>
                <c:formatCode>General</c:formatCode>
                <c:ptCount val="10"/>
                <c:pt idx="0">
                  <c:v>1725</c:v>
                </c:pt>
                <c:pt idx="1">
                  <c:v>7650</c:v>
                </c:pt>
                <c:pt idx="2">
                  <c:v>900</c:v>
                </c:pt>
                <c:pt idx="3">
                  <c:v>750</c:v>
                </c:pt>
                <c:pt idx="4">
                  <c:v>5125</c:v>
                </c:pt>
                <c:pt idx="5">
                  <c:v>950</c:v>
                </c:pt>
                <c:pt idx="6">
                  <c:v>3700</c:v>
                </c:pt>
                <c:pt idx="7">
                  <c:v>175</c:v>
                </c:pt>
                <c:pt idx="8">
                  <c:v>1650</c:v>
                </c:pt>
                <c:pt idx="9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4-4836-8ED0-25210294BA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86934272"/>
        <c:axId val="86936192"/>
        <c:axId val="0"/>
      </c:bar3DChart>
      <c:catAx>
        <c:axId val="86934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6936192"/>
        <c:crosses val="autoZero"/>
        <c:auto val="1"/>
        <c:lblAlgn val="ctr"/>
        <c:lblOffset val="100"/>
        <c:noMultiLvlLbl val="0"/>
      </c:catAx>
      <c:valAx>
        <c:axId val="869361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69342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(lubna).xlsx]Q.NO 1 Bonus Database 1!PivotTable1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Customers by Employee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'Q.NO 1 Bonus Database 1'!$F$1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'Q.NO 1 Bonus Database 1'!$E$2:$E$12</c:f>
              <c:strCache>
                <c:ptCount val="10"/>
                <c:pt idx="0">
                  <c:v>Dan Jonesman</c:v>
                </c:pt>
                <c:pt idx="1">
                  <c:v>Dawn Taylor</c:v>
                </c:pt>
                <c:pt idx="2">
                  <c:v>Dora McTavish</c:v>
                </c:pt>
                <c:pt idx="3">
                  <c:v>Emily Smith</c:v>
                </c:pt>
                <c:pt idx="4">
                  <c:v>Fred Brown</c:v>
                </c:pt>
                <c:pt idx="5">
                  <c:v>Ian Frankley</c:v>
                </c:pt>
                <c:pt idx="6">
                  <c:v>Jeff O'Brien</c:v>
                </c:pt>
                <c:pt idx="7">
                  <c:v>Patrick O'Leary</c:v>
                </c:pt>
                <c:pt idx="8">
                  <c:v>Penny Joyce</c:v>
                </c:pt>
                <c:pt idx="9">
                  <c:v>William Jones</c:v>
                </c:pt>
              </c:strCache>
            </c:strRef>
          </c:cat>
          <c:val>
            <c:numRef>
              <c:f>'Q.NO 1 Bonus Database 1'!$F$2:$F$12</c:f>
              <c:numCache>
                <c:formatCode>General</c:formatCode>
                <c:ptCount val="10"/>
                <c:pt idx="0">
                  <c:v>23</c:v>
                </c:pt>
                <c:pt idx="1">
                  <c:v>51</c:v>
                </c:pt>
                <c:pt idx="2">
                  <c:v>18</c:v>
                </c:pt>
                <c:pt idx="3">
                  <c:v>15</c:v>
                </c:pt>
                <c:pt idx="4">
                  <c:v>41</c:v>
                </c:pt>
                <c:pt idx="5">
                  <c:v>19</c:v>
                </c:pt>
                <c:pt idx="6">
                  <c:v>37</c:v>
                </c:pt>
                <c:pt idx="7">
                  <c:v>7</c:v>
                </c:pt>
                <c:pt idx="8">
                  <c:v>22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C-4868-AA7E-79E3C945D1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2563200"/>
        <c:axId val="102609280"/>
        <c:axId val="0"/>
      </c:bar3DChart>
      <c:catAx>
        <c:axId val="102563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2609280"/>
        <c:crosses val="autoZero"/>
        <c:auto val="1"/>
        <c:lblAlgn val="ctr"/>
        <c:lblOffset val="100"/>
        <c:noMultiLvlLbl val="0"/>
      </c:catAx>
      <c:valAx>
        <c:axId val="1026092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25632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Bonus</a:t>
            </a:r>
            <a:r>
              <a:rPr lang="en-US" baseline="0"/>
              <a:t> By per Customers</a:t>
            </a:r>
            <a:endParaRPr lang="en-US"/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428935216844793"/>
          <c:y val="0.33841016568964249"/>
          <c:w val="0.86388334212565854"/>
          <c:h val="0.2310109033727614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'Q.NO 1 Bonus Database 1'!$B$1</c:f>
              <c:strCache>
                <c:ptCount val="1"/>
                <c:pt idx="0">
                  <c:v>No Customers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'Q.NO 1 Bonus Database 1'!$A$2:$A$11</c:f>
              <c:strCache>
                <c:ptCount val="10"/>
                <c:pt idx="0">
                  <c:v>Emily Smith</c:v>
                </c:pt>
                <c:pt idx="1">
                  <c:v>Dan Jonesman</c:v>
                </c:pt>
                <c:pt idx="2">
                  <c:v>Fred Brown</c:v>
                </c:pt>
                <c:pt idx="3">
                  <c:v>Dora McTavish</c:v>
                </c:pt>
                <c:pt idx="4">
                  <c:v>Patrick O'Leary</c:v>
                </c:pt>
                <c:pt idx="5">
                  <c:v>Dawn Taylor</c:v>
                </c:pt>
                <c:pt idx="6">
                  <c:v>Penny Joyce</c:v>
                </c:pt>
                <c:pt idx="7">
                  <c:v>Ian Frankley</c:v>
                </c:pt>
                <c:pt idx="8">
                  <c:v>Jeff O'Brien</c:v>
                </c:pt>
                <c:pt idx="9">
                  <c:v>William Jones</c:v>
                </c:pt>
              </c:strCache>
            </c:strRef>
          </c:cat>
          <c:val>
            <c:numRef>
              <c:f>'Q.NO 1 Bonus Database 1'!$B$2:$B$11</c:f>
              <c:numCache>
                <c:formatCode>General</c:formatCode>
                <c:ptCount val="10"/>
                <c:pt idx="0">
                  <c:v>15</c:v>
                </c:pt>
                <c:pt idx="1">
                  <c:v>23</c:v>
                </c:pt>
                <c:pt idx="2">
                  <c:v>41</c:v>
                </c:pt>
                <c:pt idx="3">
                  <c:v>18</c:v>
                </c:pt>
                <c:pt idx="4">
                  <c:v>7</c:v>
                </c:pt>
                <c:pt idx="5">
                  <c:v>51</c:v>
                </c:pt>
                <c:pt idx="6">
                  <c:v>22</c:v>
                </c:pt>
                <c:pt idx="7">
                  <c:v>19</c:v>
                </c:pt>
                <c:pt idx="8">
                  <c:v>37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D-4CDB-B7F6-964BF671A292}"/>
            </c:ext>
          </c:extLst>
        </c:ser>
        <c:ser>
          <c:idx val="1"/>
          <c:order val="1"/>
          <c:tx>
            <c:strRef>
              <c:f>'Q.NO 1 Bonus Database 1'!$C$1</c:f>
              <c:strCache>
                <c:ptCount val="1"/>
                <c:pt idx="0">
                  <c:v>Bonus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'Q.NO 1 Bonus Database 1'!$A$2:$A$11</c:f>
              <c:strCache>
                <c:ptCount val="10"/>
                <c:pt idx="0">
                  <c:v>Emily Smith</c:v>
                </c:pt>
                <c:pt idx="1">
                  <c:v>Dan Jonesman</c:v>
                </c:pt>
                <c:pt idx="2">
                  <c:v>Fred Brown</c:v>
                </c:pt>
                <c:pt idx="3">
                  <c:v>Dora McTavish</c:v>
                </c:pt>
                <c:pt idx="4">
                  <c:v>Patrick O'Leary</c:v>
                </c:pt>
                <c:pt idx="5">
                  <c:v>Dawn Taylor</c:v>
                </c:pt>
                <c:pt idx="6">
                  <c:v>Penny Joyce</c:v>
                </c:pt>
                <c:pt idx="7">
                  <c:v>Ian Frankley</c:v>
                </c:pt>
                <c:pt idx="8">
                  <c:v>Jeff O'Brien</c:v>
                </c:pt>
                <c:pt idx="9">
                  <c:v>William Jones</c:v>
                </c:pt>
              </c:strCache>
            </c:strRef>
          </c:cat>
          <c:val>
            <c:numRef>
              <c:f>'Q.NO 1 Bonus Database 1'!$C$2:$C$11</c:f>
              <c:numCache>
                <c:formatCode>General</c:formatCode>
                <c:ptCount val="10"/>
                <c:pt idx="0">
                  <c:v>50</c:v>
                </c:pt>
                <c:pt idx="1">
                  <c:v>75</c:v>
                </c:pt>
                <c:pt idx="2">
                  <c:v>125</c:v>
                </c:pt>
                <c:pt idx="3">
                  <c:v>50</c:v>
                </c:pt>
                <c:pt idx="4">
                  <c:v>25</c:v>
                </c:pt>
                <c:pt idx="5">
                  <c:v>150</c:v>
                </c:pt>
                <c:pt idx="6">
                  <c:v>75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D-4CDB-B7F6-964BF671A2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6852352"/>
        <c:axId val="86853888"/>
        <c:axId val="0"/>
      </c:bar3DChart>
      <c:catAx>
        <c:axId val="86852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6853888"/>
        <c:crosses val="autoZero"/>
        <c:auto val="1"/>
        <c:lblAlgn val="ctr"/>
        <c:lblOffset val="100"/>
        <c:noMultiLvlLbl val="0"/>
      </c:catAx>
      <c:valAx>
        <c:axId val="86853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68523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 Project (lubna).xlsx]Q.NO 1 Bonus Database 1!PivotTable2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Bonus Amount By</a:t>
            </a:r>
            <a:r>
              <a:rPr lang="en-US" baseline="0"/>
              <a:t> Each Employee</a:t>
            </a:r>
            <a:endParaRPr lang="en-US"/>
          </a:p>
        </c:rich>
      </c:tx>
      <c:overlay val="0"/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229574226849339"/>
          <c:y val="0.27829073188448705"/>
          <c:w val="0.83270028000676521"/>
          <c:h val="0.3356780411954082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'Q.NO 1 Bonus Database 1'!$B$13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'Q.NO 1 Bonus Database 1'!$A$14:$A$24</c:f>
              <c:strCache>
                <c:ptCount val="10"/>
                <c:pt idx="0">
                  <c:v>Dan Jonesman</c:v>
                </c:pt>
                <c:pt idx="1">
                  <c:v>Dawn Taylor</c:v>
                </c:pt>
                <c:pt idx="2">
                  <c:v>Dora McTavish</c:v>
                </c:pt>
                <c:pt idx="3">
                  <c:v>Emily Smith</c:v>
                </c:pt>
                <c:pt idx="4">
                  <c:v>Fred Brown</c:v>
                </c:pt>
                <c:pt idx="5">
                  <c:v>Ian Frankley</c:v>
                </c:pt>
                <c:pt idx="6">
                  <c:v>Jeff O'Brien</c:v>
                </c:pt>
                <c:pt idx="7">
                  <c:v>Patrick O'Leary</c:v>
                </c:pt>
                <c:pt idx="8">
                  <c:v>Penny Joyce</c:v>
                </c:pt>
                <c:pt idx="9">
                  <c:v>William Jones</c:v>
                </c:pt>
              </c:strCache>
            </c:strRef>
          </c:cat>
          <c:val>
            <c:numRef>
              <c:f>'Q.NO 1 Bonus Database 1'!$B$14:$B$24</c:f>
              <c:numCache>
                <c:formatCode>General</c:formatCode>
                <c:ptCount val="10"/>
                <c:pt idx="0">
                  <c:v>1725</c:v>
                </c:pt>
                <c:pt idx="1">
                  <c:v>7650</c:v>
                </c:pt>
                <c:pt idx="2">
                  <c:v>900</c:v>
                </c:pt>
                <c:pt idx="3">
                  <c:v>750</c:v>
                </c:pt>
                <c:pt idx="4">
                  <c:v>5125</c:v>
                </c:pt>
                <c:pt idx="5">
                  <c:v>950</c:v>
                </c:pt>
                <c:pt idx="6">
                  <c:v>3700</c:v>
                </c:pt>
                <c:pt idx="7">
                  <c:v>175</c:v>
                </c:pt>
                <c:pt idx="8">
                  <c:v>1650</c:v>
                </c:pt>
                <c:pt idx="9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B-403D-8639-002AC6E147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87543808"/>
        <c:axId val="87545344"/>
        <c:axId val="0"/>
      </c:bar3DChart>
      <c:catAx>
        <c:axId val="875438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7545344"/>
        <c:crosses val="autoZero"/>
        <c:auto val="1"/>
        <c:lblAlgn val="ctr"/>
        <c:lblOffset val="100"/>
        <c:noMultiLvlLbl val="0"/>
      </c:catAx>
      <c:valAx>
        <c:axId val="875453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75438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v> BMI Range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Lit>
              <c:ptCount val="11"/>
              <c:pt idx="0">
                <c:v>10-10-2023</c:v>
              </c:pt>
              <c:pt idx="1">
                <c:v>12-10-2023</c:v>
              </c:pt>
              <c:pt idx="2">
                <c:v>14-10-2023</c:v>
              </c:pt>
              <c:pt idx="3">
                <c:v>16-10-2023</c:v>
              </c:pt>
              <c:pt idx="4">
                <c:v>18-10-2023</c:v>
              </c:pt>
              <c:pt idx="5">
                <c:v>20-10-2023</c:v>
              </c:pt>
              <c:pt idx="6">
                <c:v>22-10-2023</c:v>
              </c:pt>
              <c:pt idx="7">
                <c:v>24-10-2023</c:v>
              </c:pt>
              <c:pt idx="8">
                <c:v>26-10-2023</c:v>
              </c:pt>
              <c:pt idx="9">
                <c:v>28-10-2023</c:v>
              </c:pt>
              <c:pt idx="10">
                <c:v>30-10-2023</c:v>
              </c:pt>
            </c:strLit>
          </c:cat>
          <c:val>
            <c:numLit>
              <c:formatCode>General</c:formatCode>
              <c:ptCount val="11"/>
              <c:pt idx="0">
                <c:v>36</c:v>
              </c:pt>
              <c:pt idx="1">
                <c:v>36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36</c:v>
              </c:pt>
              <c:pt idx="7">
                <c:v>36</c:v>
              </c:pt>
              <c:pt idx="8">
                <c:v>36</c:v>
              </c:pt>
              <c:pt idx="9">
                <c:v>36</c:v>
              </c:pt>
              <c:pt idx="10">
                <c:v>36</c:v>
              </c:pt>
            </c:numLit>
          </c:val>
          <c:extLst>
            <c:ext xmlns:c16="http://schemas.microsoft.com/office/drawing/2014/chart" uri="{C3380CC4-5D6E-409C-BE32-E72D297353CC}">
              <c16:uniqueId val="{00000000-A81E-477C-A200-C4210B85F7C1}"/>
            </c:ext>
          </c:extLst>
        </c:ser>
        <c:ser>
          <c:idx val="1"/>
          <c:order val="1"/>
          <c:tx>
            <c:v> Target Range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Lit>
              <c:ptCount val="11"/>
              <c:pt idx="0">
                <c:v>10-10-2023</c:v>
              </c:pt>
              <c:pt idx="1">
                <c:v>12-10-2023</c:v>
              </c:pt>
              <c:pt idx="2">
                <c:v>14-10-2023</c:v>
              </c:pt>
              <c:pt idx="3">
                <c:v>16-10-2023</c:v>
              </c:pt>
              <c:pt idx="4">
                <c:v>18-10-2023</c:v>
              </c:pt>
              <c:pt idx="5">
                <c:v>20-10-2023</c:v>
              </c:pt>
              <c:pt idx="6">
                <c:v>22-10-2023</c:v>
              </c:pt>
              <c:pt idx="7">
                <c:v>24-10-2023</c:v>
              </c:pt>
              <c:pt idx="8">
                <c:v>26-10-2023</c:v>
              </c:pt>
              <c:pt idx="9">
                <c:v>28-10-2023</c:v>
              </c:pt>
              <c:pt idx="10">
                <c:v>30-10-2023</c:v>
              </c:pt>
            </c:strLit>
          </c:cat>
          <c:val>
            <c:numLit>
              <c:formatCode>General</c:formatCode>
              <c:ptCount val="11"/>
              <c:pt idx="0">
                <c:v>10</c:v>
              </c:pt>
              <c:pt idx="1">
                <c:v>10</c:v>
              </c:pt>
              <c:pt idx="2">
                <c:v>10</c:v>
              </c:pt>
              <c:pt idx="3">
                <c:v>10</c:v>
              </c:pt>
              <c:pt idx="4">
                <c:v>10</c:v>
              </c:pt>
              <c:pt idx="5">
                <c:v>10</c:v>
              </c:pt>
              <c:pt idx="6">
                <c:v>10</c:v>
              </c:pt>
              <c:pt idx="7">
                <c:v>10</c:v>
              </c:pt>
              <c:pt idx="8">
                <c:v>10</c:v>
              </c:pt>
              <c:pt idx="9">
                <c:v>10</c:v>
              </c:pt>
              <c:pt idx="10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1-A81E-477C-A200-C4210B85F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34600"/>
        <c:axId val="297434272"/>
      </c:areaChart>
      <c:lineChart>
        <c:grouping val="stacked"/>
        <c:varyColors val="0"/>
        <c:ser>
          <c:idx val="2"/>
          <c:order val="2"/>
          <c:tx>
            <c:v> Weight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1"/>
              <c:pt idx="0">
                <c:v>10-10-2023</c:v>
              </c:pt>
              <c:pt idx="1">
                <c:v>12-10-2023</c:v>
              </c:pt>
              <c:pt idx="2">
                <c:v>14-10-2023</c:v>
              </c:pt>
              <c:pt idx="3">
                <c:v>16-10-2023</c:v>
              </c:pt>
              <c:pt idx="4">
                <c:v>18-10-2023</c:v>
              </c:pt>
              <c:pt idx="5">
                <c:v>20-10-2023</c:v>
              </c:pt>
              <c:pt idx="6">
                <c:v>22-10-2023</c:v>
              </c:pt>
              <c:pt idx="7">
                <c:v>24-10-2023</c:v>
              </c:pt>
              <c:pt idx="8">
                <c:v>26-10-2023</c:v>
              </c:pt>
              <c:pt idx="9">
                <c:v>28-10-2023</c:v>
              </c:pt>
              <c:pt idx="10">
                <c:v>30-10-2023</c:v>
              </c:pt>
            </c:strLit>
          </c:cat>
          <c:val>
            <c:numLit>
              <c:formatCode>General</c:formatCode>
              <c:ptCount val="11"/>
              <c:pt idx="0">
                <c:v>200</c:v>
              </c:pt>
              <c:pt idx="1">
                <c:v>195</c:v>
              </c:pt>
              <c:pt idx="2">
                <c:v>190</c:v>
              </c:pt>
              <c:pt idx="3">
                <c:v>185</c:v>
              </c:pt>
              <c:pt idx="4">
                <c:v>180</c:v>
              </c:pt>
              <c:pt idx="5">
                <c:v>175</c:v>
              </c:pt>
              <c:pt idx="6">
                <c:v>170</c:v>
              </c:pt>
              <c:pt idx="7">
                <c:v>165</c:v>
              </c:pt>
              <c:pt idx="8">
                <c:v>160</c:v>
              </c:pt>
              <c:pt idx="9">
                <c:v>155</c:v>
              </c:pt>
              <c:pt idx="10">
                <c:v>150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A81E-477C-A200-C4210B85F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434600"/>
        <c:axId val="297434272"/>
      </c:lineChart>
      <c:catAx>
        <c:axId val="29743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34272"/>
        <c:crosses val="autoZero"/>
        <c:auto val="1"/>
        <c:lblAlgn val="ctr"/>
        <c:lblOffset val="100"/>
        <c:noMultiLvlLbl val="0"/>
      </c:catAx>
      <c:valAx>
        <c:axId val="2974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3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0</xdr:rowOff>
    </xdr:from>
    <xdr:to>
      <xdr:col>12</xdr:col>
      <xdr:colOff>504825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1219200</xdr:colOff>
      <xdr:row>12</xdr:row>
      <xdr:rowOff>123825</xdr:rowOff>
    </xdr:from>
    <xdr:to>
      <xdr:col>11</xdr:col>
      <xdr:colOff>542925</xdr:colOff>
      <xdr:row>23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12</xdr:row>
      <xdr:rowOff>19049</xdr:rowOff>
    </xdr:from>
    <xdr:to>
      <xdr:col>5</xdr:col>
      <xdr:colOff>904875</xdr:colOff>
      <xdr:row>23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11</xdr:row>
      <xdr:rowOff>85725</xdr:rowOff>
    </xdr:from>
    <xdr:to>
      <xdr:col>6</xdr:col>
      <xdr:colOff>371475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523875</xdr:colOff>
      <xdr:row>11</xdr:row>
      <xdr:rowOff>114300</xdr:rowOff>
    </xdr:from>
    <xdr:to>
      <xdr:col>13</xdr:col>
      <xdr:colOff>352424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390526</xdr:colOff>
      <xdr:row>11</xdr:row>
      <xdr:rowOff>123825</xdr:rowOff>
    </xdr:from>
    <xdr:to>
      <xdr:col>20</xdr:col>
      <xdr:colOff>142876</xdr:colOff>
      <xdr:row>24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0</xdr:row>
      <xdr:rowOff>66675</xdr:rowOff>
    </xdr:from>
    <xdr:to>
      <xdr:col>20</xdr:col>
      <xdr:colOff>542925</xdr:colOff>
      <xdr:row>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7625" y="66675"/>
          <a:ext cx="12687300" cy="4095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2400" b="1"/>
        </a:p>
      </xdr:txBody>
    </xdr:sp>
    <xdr:clientData/>
  </xdr:twoCellAnchor>
  <xdr:twoCellAnchor>
    <xdr:from>
      <xdr:col>0</xdr:col>
      <xdr:colOff>95250</xdr:colOff>
      <xdr:row>2</xdr:row>
      <xdr:rowOff>95250</xdr:rowOff>
    </xdr:from>
    <xdr:to>
      <xdr:col>21</xdr:col>
      <xdr:colOff>0</xdr:colOff>
      <xdr:row>3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95250" y="476250"/>
          <a:ext cx="1270635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Quick summary</a:t>
          </a:r>
        </a:p>
      </xdr:txBody>
    </xdr:sp>
    <xdr:clientData/>
  </xdr:twoCellAnchor>
  <xdr:twoCellAnchor>
    <xdr:from>
      <xdr:col>0</xdr:col>
      <xdr:colOff>47625</xdr:colOff>
      <xdr:row>4</xdr:row>
      <xdr:rowOff>112394</xdr:rowOff>
    </xdr:from>
    <xdr:to>
      <xdr:col>0</xdr:col>
      <xdr:colOff>571500</xdr:colOff>
      <xdr:row>4</xdr:row>
      <xdr:rowOff>158113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 flipV="1">
          <a:off x="47625" y="874394"/>
          <a:ext cx="523875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57150</xdr:colOff>
      <xdr:row>3</xdr:row>
      <xdr:rowOff>142875</xdr:rowOff>
    </xdr:from>
    <xdr:to>
      <xdr:col>2</xdr:col>
      <xdr:colOff>38100</xdr:colOff>
      <xdr:row>6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7150" y="714375"/>
          <a:ext cx="1200150" cy="4476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Total Employee</a:t>
          </a: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2</xdr:col>
      <xdr:colOff>28575</xdr:colOff>
      <xdr:row>8</xdr:row>
      <xdr:rowOff>133350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8100" y="1143000"/>
          <a:ext cx="1209675" cy="5143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10</a:t>
          </a:r>
        </a:p>
      </xdr:txBody>
    </xdr:sp>
    <xdr:clientData/>
  </xdr:twoCellAnchor>
  <xdr:twoCellAnchor>
    <xdr:from>
      <xdr:col>2</xdr:col>
      <xdr:colOff>76200</xdr:colOff>
      <xdr:row>3</xdr:row>
      <xdr:rowOff>161925</xdr:rowOff>
    </xdr:from>
    <xdr:to>
      <xdr:col>4</xdr:col>
      <xdr:colOff>457200</xdr:colOff>
      <xdr:row>6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295400" y="733425"/>
          <a:ext cx="1600200" cy="5524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Total customers by 10</a:t>
          </a:r>
          <a:r>
            <a:rPr lang="en-US" sz="1100" b="1" baseline="0"/>
            <a:t> Employee</a:t>
          </a:r>
          <a:endParaRPr lang="en-US" sz="1100" b="1"/>
        </a:p>
      </xdr:txBody>
    </xdr:sp>
    <xdr:clientData/>
  </xdr:twoCellAnchor>
  <xdr:twoCellAnchor>
    <xdr:from>
      <xdr:col>2</xdr:col>
      <xdr:colOff>28575</xdr:colOff>
      <xdr:row>6</xdr:row>
      <xdr:rowOff>161925</xdr:rowOff>
    </xdr:from>
    <xdr:to>
      <xdr:col>4</xdr:col>
      <xdr:colOff>485775</xdr:colOff>
      <xdr:row>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247775" y="1304925"/>
          <a:ext cx="1676400" cy="3524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267</a:t>
          </a:r>
        </a:p>
      </xdr:txBody>
    </xdr:sp>
    <xdr:clientData/>
  </xdr:twoCellAnchor>
  <xdr:oneCellAnchor>
    <xdr:from>
      <xdr:col>4</xdr:col>
      <xdr:colOff>581025</xdr:colOff>
      <xdr:row>4</xdr:row>
      <xdr:rowOff>171450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019425" y="9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57150</xdr:colOff>
      <xdr:row>9</xdr:row>
      <xdr:rowOff>38100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71475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476250</xdr:colOff>
      <xdr:row>3</xdr:row>
      <xdr:rowOff>180975</xdr:rowOff>
    </xdr:from>
    <xdr:to>
      <xdr:col>7</xdr:col>
      <xdr:colOff>238125</xdr:colOff>
      <xdr:row>6</xdr:row>
      <xdr:rowOff>161925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2914650" y="752475"/>
          <a:ext cx="1590675" cy="5524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Highest No. Of Customersby Employee</a:t>
          </a:r>
        </a:p>
      </xdr:txBody>
    </xdr:sp>
    <xdr:clientData/>
  </xdr:twoCellAnchor>
  <xdr:twoCellAnchor>
    <xdr:from>
      <xdr:col>4</xdr:col>
      <xdr:colOff>495300</xdr:colOff>
      <xdr:row>6</xdr:row>
      <xdr:rowOff>161925</xdr:rowOff>
    </xdr:from>
    <xdr:to>
      <xdr:col>7</xdr:col>
      <xdr:colOff>247650</xdr:colOff>
      <xdr:row>8</xdr:row>
      <xdr:rowOff>142875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2933700" y="1304925"/>
          <a:ext cx="1581150" cy="3619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Down Taylor</a:t>
          </a:r>
        </a:p>
      </xdr:txBody>
    </xdr:sp>
    <xdr:clientData/>
  </xdr:twoCellAnchor>
  <xdr:twoCellAnchor>
    <xdr:from>
      <xdr:col>7</xdr:col>
      <xdr:colOff>247650</xdr:colOff>
      <xdr:row>4</xdr:row>
      <xdr:rowOff>0</xdr:rowOff>
    </xdr:from>
    <xdr:to>
      <xdr:col>9</xdr:col>
      <xdr:colOff>523875</xdr:colOff>
      <xdr:row>6</xdr:row>
      <xdr:rowOff>161925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4514850" y="762000"/>
          <a:ext cx="1495425" cy="5429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Lowest No. Of Customers by</a:t>
          </a:r>
        </a:p>
      </xdr:txBody>
    </xdr:sp>
    <xdr:clientData/>
  </xdr:twoCellAnchor>
  <xdr:twoCellAnchor>
    <xdr:from>
      <xdr:col>7</xdr:col>
      <xdr:colOff>285750</xdr:colOff>
      <xdr:row>6</xdr:row>
      <xdr:rowOff>142875</xdr:rowOff>
    </xdr:from>
    <xdr:to>
      <xdr:col>9</xdr:col>
      <xdr:colOff>533400</xdr:colOff>
      <xdr:row>8</xdr:row>
      <xdr:rowOff>171450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552950" y="1285875"/>
          <a:ext cx="1466850" cy="4095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Patrick O'</a:t>
          </a:r>
          <a:r>
            <a:rPr lang="en-US" sz="1100" b="1" baseline="0"/>
            <a:t> Leary</a:t>
          </a:r>
          <a:endParaRPr lang="en-US" sz="1100" b="1"/>
        </a:p>
      </xdr:txBody>
    </xdr:sp>
    <xdr:clientData/>
  </xdr:twoCellAnchor>
  <xdr:twoCellAnchor>
    <xdr:from>
      <xdr:col>9</xdr:col>
      <xdr:colOff>552450</xdr:colOff>
      <xdr:row>4</xdr:row>
      <xdr:rowOff>9525</xdr:rowOff>
    </xdr:from>
    <xdr:to>
      <xdr:col>12</xdr:col>
      <xdr:colOff>409575</xdr:colOff>
      <xdr:row>6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6038850" y="771525"/>
          <a:ext cx="1685925" cy="5429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Highest Bonus Increment Amount By employee</a:t>
          </a:r>
        </a:p>
      </xdr:txBody>
    </xdr:sp>
    <xdr:clientData/>
  </xdr:twoCellAnchor>
  <xdr:twoCellAnchor>
    <xdr:from>
      <xdr:col>9</xdr:col>
      <xdr:colOff>542925</xdr:colOff>
      <xdr:row>6</xdr:row>
      <xdr:rowOff>161925</xdr:rowOff>
    </xdr:from>
    <xdr:to>
      <xdr:col>12</xdr:col>
      <xdr:colOff>400050</xdr:colOff>
      <xdr:row>8</xdr:row>
      <xdr:rowOff>161925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029325" y="1304925"/>
          <a:ext cx="1685925" cy="3810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Down Taylor</a:t>
          </a:r>
        </a:p>
      </xdr:txBody>
    </xdr:sp>
    <xdr:clientData/>
  </xdr:twoCellAnchor>
  <xdr:twoCellAnchor>
    <xdr:from>
      <xdr:col>12</xdr:col>
      <xdr:colOff>409575</xdr:colOff>
      <xdr:row>3</xdr:row>
      <xdr:rowOff>180975</xdr:rowOff>
    </xdr:from>
    <xdr:to>
      <xdr:col>15</xdr:col>
      <xdr:colOff>561975</xdr:colOff>
      <xdr:row>6</xdr:row>
      <xdr:rowOff>171450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7724775" y="752475"/>
          <a:ext cx="1981200" cy="5619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Lowest Bonus Increment by Employee</a:t>
          </a:r>
        </a:p>
      </xdr:txBody>
    </xdr:sp>
    <xdr:clientData/>
  </xdr:twoCellAnchor>
  <xdr:twoCellAnchor>
    <xdr:from>
      <xdr:col>12</xdr:col>
      <xdr:colOff>419100</xdr:colOff>
      <xdr:row>6</xdr:row>
      <xdr:rowOff>152400</xdr:rowOff>
    </xdr:from>
    <xdr:to>
      <xdr:col>15</xdr:col>
      <xdr:colOff>561975</xdr:colOff>
      <xdr:row>8</xdr:row>
      <xdr:rowOff>180975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734300" y="1295400"/>
          <a:ext cx="1971675" cy="4095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Patrick</a:t>
          </a:r>
          <a:r>
            <a:rPr lang="en-US" sz="1100" b="1" baseline="0"/>
            <a:t> O' Leary</a:t>
          </a:r>
          <a:endParaRPr lang="en-US" sz="1100" b="1"/>
        </a:p>
      </xdr:txBody>
    </xdr:sp>
    <xdr:clientData/>
  </xdr:twoCellAnchor>
  <xdr:twoCellAnchor>
    <xdr:from>
      <xdr:col>15</xdr:col>
      <xdr:colOff>581025</xdr:colOff>
      <xdr:row>4</xdr:row>
      <xdr:rowOff>0</xdr:rowOff>
    </xdr:from>
    <xdr:to>
      <xdr:col>20</xdr:col>
      <xdr:colOff>66675</xdr:colOff>
      <xdr:row>6</xdr:row>
      <xdr:rowOff>142875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9725025" y="762000"/>
          <a:ext cx="2533650" cy="5238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Avg. Bonus Increment Amount per employee</a:t>
          </a:r>
        </a:p>
      </xdr:txBody>
    </xdr:sp>
    <xdr:clientData/>
  </xdr:twoCellAnchor>
  <xdr:twoCellAnchor>
    <xdr:from>
      <xdr:col>16</xdr:col>
      <xdr:colOff>9525</xdr:colOff>
      <xdr:row>6</xdr:row>
      <xdr:rowOff>152400</xdr:rowOff>
    </xdr:from>
    <xdr:to>
      <xdr:col>20</xdr:col>
      <xdr:colOff>85725</xdr:colOff>
      <xdr:row>8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9763125" y="1295400"/>
          <a:ext cx="2514600" cy="4095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2600.2</a:t>
          </a:r>
        </a:p>
      </xdr:txBody>
    </xdr:sp>
    <xdr:clientData/>
  </xdr:twoCellAnchor>
  <xdr:twoCellAnchor>
    <xdr:from>
      <xdr:col>6</xdr:col>
      <xdr:colOff>447675</xdr:colOff>
      <xdr:row>6</xdr:row>
      <xdr:rowOff>171450</xdr:rowOff>
    </xdr:from>
    <xdr:to>
      <xdr:col>7</xdr:col>
      <xdr:colOff>266700</xdr:colOff>
      <xdr:row>8</xdr:row>
      <xdr:rowOff>152400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4105275" y="1314450"/>
          <a:ext cx="428625" cy="3619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51</a:t>
          </a:r>
        </a:p>
      </xdr:txBody>
    </xdr:sp>
    <xdr:clientData/>
  </xdr:twoCellAnchor>
  <xdr:twoCellAnchor>
    <xdr:from>
      <xdr:col>9</xdr:col>
      <xdr:colOff>295275</xdr:colOff>
      <xdr:row>6</xdr:row>
      <xdr:rowOff>133350</xdr:rowOff>
    </xdr:from>
    <xdr:to>
      <xdr:col>9</xdr:col>
      <xdr:colOff>552450</xdr:colOff>
      <xdr:row>8</xdr:row>
      <xdr:rowOff>171450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781675" y="1276350"/>
          <a:ext cx="257175" cy="4191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7</a:t>
          </a:r>
        </a:p>
      </xdr:txBody>
    </xdr:sp>
    <xdr:clientData/>
  </xdr:twoCellAnchor>
  <xdr:twoCellAnchor>
    <xdr:from>
      <xdr:col>11</xdr:col>
      <xdr:colOff>542925</xdr:colOff>
      <xdr:row>6</xdr:row>
      <xdr:rowOff>152400</xdr:rowOff>
    </xdr:from>
    <xdr:to>
      <xdr:col>12</xdr:col>
      <xdr:colOff>419100</xdr:colOff>
      <xdr:row>8</xdr:row>
      <xdr:rowOff>161925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7248525" y="1295400"/>
          <a:ext cx="485775" cy="3905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7650</a:t>
          </a:r>
        </a:p>
      </xdr:txBody>
    </xdr:sp>
    <xdr:clientData/>
  </xdr:twoCellAnchor>
  <xdr:twoCellAnchor>
    <xdr:from>
      <xdr:col>15</xdr:col>
      <xdr:colOff>180975</xdr:colOff>
      <xdr:row>6</xdr:row>
      <xdr:rowOff>152400</xdr:rowOff>
    </xdr:from>
    <xdr:to>
      <xdr:col>15</xdr:col>
      <xdr:colOff>600075</xdr:colOff>
      <xdr:row>8</xdr:row>
      <xdr:rowOff>180975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9324975" y="1295400"/>
          <a:ext cx="419100" cy="4095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175</a:t>
          </a:r>
        </a:p>
      </xdr:txBody>
    </xdr:sp>
    <xdr:clientData/>
  </xdr:twoCellAnchor>
  <xdr:twoCellAnchor>
    <xdr:from>
      <xdr:col>0</xdr:col>
      <xdr:colOff>47625</xdr:colOff>
      <xdr:row>8</xdr:row>
      <xdr:rowOff>180975</xdr:rowOff>
    </xdr:from>
    <xdr:to>
      <xdr:col>2</xdr:col>
      <xdr:colOff>200025</xdr:colOff>
      <xdr:row>11</xdr:row>
      <xdr:rowOff>57150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7625" y="1704975"/>
          <a:ext cx="1371600" cy="4476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Dan Jonesman</a:t>
          </a:r>
        </a:p>
      </xdr:txBody>
    </xdr:sp>
    <xdr:clientData/>
  </xdr:twoCellAnchor>
  <xdr:twoCellAnchor>
    <xdr:from>
      <xdr:col>2</xdr:col>
      <xdr:colOff>266700</xdr:colOff>
      <xdr:row>9</xdr:row>
      <xdr:rowOff>0</xdr:rowOff>
    </xdr:from>
    <xdr:to>
      <xdr:col>4</xdr:col>
      <xdr:colOff>219075</xdr:colOff>
      <xdr:row>11</xdr:row>
      <xdr:rowOff>66675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485900" y="1714500"/>
          <a:ext cx="1171575" cy="4476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Down Taylor</a:t>
          </a:r>
        </a:p>
      </xdr:txBody>
    </xdr:sp>
    <xdr:clientData/>
  </xdr:twoCellAnchor>
  <xdr:twoCellAnchor>
    <xdr:from>
      <xdr:col>4</xdr:col>
      <xdr:colOff>276225</xdr:colOff>
      <xdr:row>9</xdr:row>
      <xdr:rowOff>19050</xdr:rowOff>
    </xdr:from>
    <xdr:to>
      <xdr:col>6</xdr:col>
      <xdr:colOff>361950</xdr:colOff>
      <xdr:row>11</xdr:row>
      <xdr:rowOff>66675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2714625" y="1733550"/>
          <a:ext cx="1304925" cy="4286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Dora Mc Tavish</a:t>
          </a:r>
        </a:p>
      </xdr:txBody>
    </xdr:sp>
    <xdr:clientData/>
  </xdr:twoCellAnchor>
  <xdr:twoCellAnchor>
    <xdr:from>
      <xdr:col>6</xdr:col>
      <xdr:colOff>428625</xdr:colOff>
      <xdr:row>9</xdr:row>
      <xdr:rowOff>28575</xdr:rowOff>
    </xdr:from>
    <xdr:to>
      <xdr:col>8</xdr:col>
      <xdr:colOff>438150</xdr:colOff>
      <xdr:row>11</xdr:row>
      <xdr:rowOff>85725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4086225" y="1743075"/>
          <a:ext cx="1228725" cy="4381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Emily Smith</a:t>
          </a:r>
        </a:p>
      </xdr:txBody>
    </xdr:sp>
    <xdr:clientData/>
  </xdr:twoCellAnchor>
  <xdr:twoCellAnchor>
    <xdr:from>
      <xdr:col>8</xdr:col>
      <xdr:colOff>495300</xdr:colOff>
      <xdr:row>9</xdr:row>
      <xdr:rowOff>19050</xdr:rowOff>
    </xdr:from>
    <xdr:to>
      <xdr:col>10</xdr:col>
      <xdr:colOff>514350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72100" y="1733550"/>
          <a:ext cx="1238250" cy="4476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none"/>
            <a:t>Fred Brown</a:t>
          </a:r>
        </a:p>
      </xdr:txBody>
    </xdr:sp>
    <xdr:clientData/>
  </xdr:twoCellAnchor>
  <xdr:twoCellAnchor>
    <xdr:from>
      <xdr:col>10</xdr:col>
      <xdr:colOff>571500</xdr:colOff>
      <xdr:row>9</xdr:row>
      <xdr:rowOff>9525</xdr:rowOff>
    </xdr:from>
    <xdr:to>
      <xdr:col>13</xdr:col>
      <xdr:colOff>9525</xdr:colOff>
      <xdr:row>11</xdr:row>
      <xdr:rowOff>66675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667500" y="1724025"/>
          <a:ext cx="1266825" cy="4381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Ian Frankley</a:t>
          </a:r>
        </a:p>
      </xdr:txBody>
    </xdr:sp>
    <xdr:clientData/>
  </xdr:twoCellAnchor>
  <xdr:twoCellAnchor>
    <xdr:from>
      <xdr:col>13</xdr:col>
      <xdr:colOff>76200</xdr:colOff>
      <xdr:row>9</xdr:row>
      <xdr:rowOff>38100</xdr:rowOff>
    </xdr:from>
    <xdr:to>
      <xdr:col>15</xdr:col>
      <xdr:colOff>38100</xdr:colOff>
      <xdr:row>11</xdr:row>
      <xdr:rowOff>66675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001000" y="1752600"/>
          <a:ext cx="1181100" cy="4095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Jeff O'</a:t>
          </a:r>
          <a:r>
            <a:rPr lang="en-US" sz="1100" b="1" baseline="0"/>
            <a:t> Brien</a:t>
          </a:r>
          <a:endParaRPr lang="en-US" sz="1100" b="1"/>
        </a:p>
      </xdr:txBody>
    </xdr:sp>
    <xdr:clientData/>
  </xdr:twoCellAnchor>
  <xdr:oneCellAnchor>
    <xdr:from>
      <xdr:col>2</xdr:col>
      <xdr:colOff>76200</xdr:colOff>
      <xdr:row>11</xdr:row>
      <xdr:rowOff>9525</xdr:rowOff>
    </xdr:from>
    <xdr:ext cx="47625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295400" y="2105025"/>
          <a:ext cx="47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15</xdr:col>
      <xdr:colOff>85725</xdr:colOff>
      <xdr:row>9</xdr:row>
      <xdr:rowOff>57150</xdr:rowOff>
    </xdr:from>
    <xdr:to>
      <xdr:col>16</xdr:col>
      <xdr:colOff>495300</xdr:colOff>
      <xdr:row>11</xdr:row>
      <xdr:rowOff>38100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9229725" y="1771650"/>
          <a:ext cx="1019175" cy="3619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Patrick O' Leary</a:t>
          </a:r>
        </a:p>
      </xdr:txBody>
    </xdr:sp>
    <xdr:clientData/>
  </xdr:twoCellAnchor>
  <xdr:oneCellAnchor>
    <xdr:from>
      <xdr:col>17</xdr:col>
      <xdr:colOff>76200</xdr:colOff>
      <xdr:row>10</xdr:row>
      <xdr:rowOff>57150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0439400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16</xdr:col>
      <xdr:colOff>533400</xdr:colOff>
      <xdr:row>9</xdr:row>
      <xdr:rowOff>66675</xdr:rowOff>
    </xdr:from>
    <xdr:to>
      <xdr:col>18</xdr:col>
      <xdr:colOff>304800</xdr:colOff>
      <xdr:row>11</xdr:row>
      <xdr:rowOff>57150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10287000" y="1781175"/>
          <a:ext cx="990600" cy="3714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Penny Joyce</a:t>
          </a:r>
        </a:p>
      </xdr:txBody>
    </xdr:sp>
    <xdr:clientData/>
  </xdr:twoCellAnchor>
  <xdr:twoCellAnchor>
    <xdr:from>
      <xdr:col>18</xdr:col>
      <xdr:colOff>361950</xdr:colOff>
      <xdr:row>9</xdr:row>
      <xdr:rowOff>47625</xdr:rowOff>
    </xdr:from>
    <xdr:to>
      <xdr:col>20</xdr:col>
      <xdr:colOff>190500</xdr:colOff>
      <xdr:row>11</xdr:row>
      <xdr:rowOff>66675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11334750" y="1762125"/>
          <a:ext cx="1047750" cy="4000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William Jones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571501</xdr:colOff>
      <xdr:row>4</xdr:row>
      <xdr:rowOff>106681</xdr:rowOff>
    </xdr:from>
    <xdr:ext cx="5897880" cy="2865120"/>
    <xdr:pic>
      <xdr:nvPicPr>
        <xdr:cNvPr id="3" name="image1.png">
          <a:extLst>
            <a:ext uri="{FF2B5EF4-FFF2-40B4-BE49-F238E27FC236}">
              <a16:creationId xmlns:a16="http://schemas.microsoft.com/office/drawing/2014/main" id="{3992785F-F7D9-44C0-80F3-5C96D2FD22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6501" y="838201"/>
          <a:ext cx="5897880" cy="286512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</xdr:colOff>
      <xdr:row>3</xdr:row>
      <xdr:rowOff>83820</xdr:rowOff>
    </xdr:from>
    <xdr:to>
      <xdr:col>18</xdr:col>
      <xdr:colOff>581978</xdr:colOff>
      <xdr:row>16</xdr:row>
      <xdr:rowOff>5714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96020-9537-49CE-884D-69843E683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114300</xdr:rowOff>
    </xdr:from>
    <xdr:to>
      <xdr:col>20</xdr:col>
      <xdr:colOff>351601</xdr:colOff>
      <xdr:row>22</xdr:row>
      <xdr:rowOff>41475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CC4EAE-5B48-6E07-65B4-98D46C575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6200" y="297180"/>
          <a:ext cx="12467401" cy="37676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22860</xdr:rowOff>
    </xdr:from>
    <xdr:to>
      <xdr:col>5</xdr:col>
      <xdr:colOff>349181</xdr:colOff>
      <xdr:row>9</xdr:row>
      <xdr:rowOff>71775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85253A-846C-A609-04EB-9BF2ED35F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8340" y="22860"/>
          <a:ext cx="2139881" cy="1694835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0</xdr:row>
      <xdr:rowOff>45719</xdr:rowOff>
    </xdr:from>
    <xdr:to>
      <xdr:col>16</xdr:col>
      <xdr:colOff>38100</xdr:colOff>
      <xdr:row>13</xdr:row>
      <xdr:rowOff>81558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2C09E4-7928-3138-08F9-65ED307CA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1820" y="45719"/>
          <a:ext cx="4213860" cy="2413279"/>
        </a:xfrm>
        <a:prstGeom prst="rect">
          <a:avLst/>
        </a:prstGeom>
      </xdr:spPr>
    </xdr:pic>
    <xdr:clientData/>
  </xdr:twoCellAnchor>
  <xdr:twoCellAnchor editAs="oneCell">
    <xdr:from>
      <xdr:col>2</xdr:col>
      <xdr:colOff>213360</xdr:colOff>
      <xdr:row>13</xdr:row>
      <xdr:rowOff>53340</xdr:rowOff>
    </xdr:from>
    <xdr:to>
      <xdr:col>6</xdr:col>
      <xdr:colOff>1115858</xdr:colOff>
      <xdr:row>23</xdr:row>
      <xdr:rowOff>126657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E3E2F8F-DB76-BFD3-23B9-2115E7A5C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33600" y="2430780"/>
          <a:ext cx="3340898" cy="190211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502920</xdr:colOff>
      <xdr:row>0</xdr:row>
      <xdr:rowOff>152400</xdr:rowOff>
    </xdr:from>
    <xdr:to>
      <xdr:col>16</xdr:col>
      <xdr:colOff>131454</xdr:colOff>
      <xdr:row>14</xdr:row>
      <xdr:rowOff>122139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9BFBBB-DB5A-5A7A-8BA8-2ACD49A87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6040" y="152400"/>
          <a:ext cx="4505334" cy="2530059"/>
        </a:xfrm>
        <a:prstGeom prst="rect">
          <a:avLst/>
        </a:prstGeom>
      </xdr:spPr>
    </xdr:pic>
    <xdr:clientData/>
  </xdr:twoCellAnchor>
  <xdr:twoCellAnchor editAs="oneCell">
    <xdr:from>
      <xdr:col>8</xdr:col>
      <xdr:colOff>480061</xdr:colOff>
      <xdr:row>16</xdr:row>
      <xdr:rowOff>167641</xdr:rowOff>
    </xdr:from>
    <xdr:to>
      <xdr:col>15</xdr:col>
      <xdr:colOff>473711</xdr:colOff>
      <xdr:row>30</xdr:row>
      <xdr:rowOff>121921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81DD66-035B-0F03-83BE-8C85AF6E7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3181" y="3093721"/>
          <a:ext cx="4260850" cy="2514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312888</xdr:colOff>
      <xdr:row>14</xdr:row>
      <xdr:rowOff>36785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5804C4-CEFC-771E-4FB6-4EDA9E05C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2740" y="182880"/>
          <a:ext cx="5395428" cy="2414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9</xdr:col>
      <xdr:colOff>581135</xdr:colOff>
      <xdr:row>33</xdr:row>
      <xdr:rowOff>109975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9EF41A-33F3-A649-ACC7-94328CE7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2740" y="3291840"/>
          <a:ext cx="5663675" cy="28531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83820</xdr:rowOff>
    </xdr:from>
    <xdr:to>
      <xdr:col>5</xdr:col>
      <xdr:colOff>79519</xdr:colOff>
      <xdr:row>16</xdr:row>
      <xdr:rowOff>71770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4CB1FA-5AFD-6F2E-5EA2-3DDC9DA92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3980"/>
          <a:ext cx="3127519" cy="163387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7</xdr:row>
      <xdr:rowOff>104940</xdr:rowOff>
    </xdr:from>
    <xdr:to>
      <xdr:col>8</xdr:col>
      <xdr:colOff>472440</xdr:colOff>
      <xdr:row>17</xdr:row>
      <xdr:rowOff>93111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C189C2-6887-E77F-2B9F-046367849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8960" y="1385100"/>
          <a:ext cx="2240280" cy="1816971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7</xdr:row>
      <xdr:rowOff>175260</xdr:rowOff>
    </xdr:from>
    <xdr:to>
      <xdr:col>14</xdr:col>
      <xdr:colOff>591641</xdr:colOff>
      <xdr:row>17</xdr:row>
      <xdr:rowOff>59584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31DE10-590A-E77B-C06F-ECB2A4E40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1455420"/>
          <a:ext cx="3792041" cy="1713124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</xdr:colOff>
      <xdr:row>8</xdr:row>
      <xdr:rowOff>30480</xdr:rowOff>
    </xdr:from>
    <xdr:to>
      <xdr:col>20</xdr:col>
      <xdr:colOff>187730</xdr:colOff>
      <xdr:row>17</xdr:row>
      <xdr:rowOff>109878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166FAD0-0520-3B04-991B-A5B0A6802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66860" y="1493520"/>
          <a:ext cx="3212870" cy="1725318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19</xdr:row>
      <xdr:rowOff>60960</xdr:rowOff>
    </xdr:from>
    <xdr:to>
      <xdr:col>6</xdr:col>
      <xdr:colOff>280752</xdr:colOff>
      <xdr:row>27</xdr:row>
      <xdr:rowOff>115956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B4A6ABD-51D8-3A83-2C1E-5857F0356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" y="3535680"/>
          <a:ext cx="3877392" cy="1518036"/>
        </a:xfrm>
        <a:prstGeom prst="rect">
          <a:avLst/>
        </a:prstGeom>
      </xdr:spPr>
    </xdr:pic>
    <xdr:clientData/>
  </xdr:twoCellAnchor>
  <xdr:twoCellAnchor editAs="oneCell">
    <xdr:from>
      <xdr:col>6</xdr:col>
      <xdr:colOff>297180</xdr:colOff>
      <xdr:row>19</xdr:row>
      <xdr:rowOff>76200</xdr:rowOff>
    </xdr:from>
    <xdr:to>
      <xdr:col>11</xdr:col>
      <xdr:colOff>291348</xdr:colOff>
      <xdr:row>28</xdr:row>
      <xdr:rowOff>45860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8DC24D-76D8-7609-91C6-04FBEF8B3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54780" y="3550920"/>
          <a:ext cx="3042168" cy="161558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19</xdr:row>
      <xdr:rowOff>45720</xdr:rowOff>
    </xdr:from>
    <xdr:to>
      <xdr:col>19</xdr:col>
      <xdr:colOff>183297</xdr:colOff>
      <xdr:row>28</xdr:row>
      <xdr:rowOff>39766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E4A73F9-36B7-B402-5EA6-FEFD7CC60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49440" y="3520440"/>
          <a:ext cx="4816257" cy="1639966"/>
        </a:xfrm>
        <a:prstGeom prst="rect">
          <a:avLst/>
        </a:prstGeom>
      </xdr:spPr>
    </xdr:pic>
    <xdr:clientData/>
  </xdr:twoCellAnchor>
  <xdr:twoCellAnchor editAs="oneCell">
    <xdr:from>
      <xdr:col>7</xdr:col>
      <xdr:colOff>441961</xdr:colOff>
      <xdr:row>0</xdr:row>
      <xdr:rowOff>0</xdr:rowOff>
    </xdr:from>
    <xdr:to>
      <xdr:col>15</xdr:col>
      <xdr:colOff>373381</xdr:colOff>
      <xdr:row>2</xdr:row>
      <xdr:rowOff>146348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A91C114-F5E3-99CF-B118-F6D66F094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9161" y="0"/>
          <a:ext cx="4808220" cy="512108"/>
        </a:xfrm>
        <a:prstGeom prst="rect">
          <a:avLst/>
        </a:prstGeom>
      </xdr:spPr>
    </xdr:pic>
    <xdr:clientData/>
  </xdr:twoCellAnchor>
  <xdr:oneCellAnchor>
    <xdr:from>
      <xdr:col>0</xdr:col>
      <xdr:colOff>137160</xdr:colOff>
      <xdr:row>3</xdr:row>
      <xdr:rowOff>53341</xdr:rowOff>
    </xdr:from>
    <xdr:ext cx="1287780" cy="62484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9D7C95E-C269-346F-FCFA-4E353D549026}"/>
            </a:ext>
          </a:extLst>
        </xdr:cNvPr>
        <xdr:cNvSpPr txBox="1"/>
      </xdr:nvSpPr>
      <xdr:spPr>
        <a:xfrm>
          <a:off x="137160" y="601981"/>
          <a:ext cx="1287780" cy="62484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 sales 17,362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2</xdr:col>
      <xdr:colOff>411480</xdr:colOff>
      <xdr:row>3</xdr:row>
      <xdr:rowOff>76200</xdr:rowOff>
    </xdr:from>
    <xdr:ext cx="1524000" cy="62484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1E907A9-3BF0-7437-A9F8-57F713EE3A8F}"/>
            </a:ext>
          </a:extLst>
        </xdr:cNvPr>
        <xdr:cNvSpPr txBox="1"/>
      </xdr:nvSpPr>
      <xdr:spPr>
        <a:xfrm>
          <a:off x="1630680" y="624840"/>
          <a:ext cx="1524000" cy="62484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Highest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sales by region     central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5</xdr:col>
      <xdr:colOff>297180</xdr:colOff>
      <xdr:row>3</xdr:row>
      <xdr:rowOff>83820</xdr:rowOff>
    </xdr:from>
    <xdr:ext cx="1440180" cy="609013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15B4E06-1585-852F-4D36-CEB529529673}"/>
            </a:ext>
          </a:extLst>
        </xdr:cNvPr>
        <xdr:cNvSpPr txBox="1"/>
      </xdr:nvSpPr>
      <xdr:spPr>
        <a:xfrm>
          <a:off x="3345180" y="632460"/>
          <a:ext cx="1440180" cy="60901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Highest re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 sales  Jardine      1879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8</xdr:col>
      <xdr:colOff>22860</xdr:colOff>
      <xdr:row>3</xdr:row>
      <xdr:rowOff>99060</xdr:rowOff>
    </xdr:from>
    <xdr:ext cx="1249680" cy="57150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4E507AF-7EC0-3948-36CF-990A0E5A083A}"/>
            </a:ext>
          </a:extLst>
        </xdr:cNvPr>
        <xdr:cNvSpPr txBox="1"/>
      </xdr:nvSpPr>
      <xdr:spPr>
        <a:xfrm>
          <a:off x="4899660" y="647700"/>
          <a:ext cx="1249680" cy="5715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no. of unit sold  1880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10</xdr:col>
      <xdr:colOff>152400</xdr:colOff>
      <xdr:row>3</xdr:row>
      <xdr:rowOff>91440</xdr:rowOff>
    </xdr:from>
    <xdr:ext cx="1318260" cy="57912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8898EED-76A2-6D44-FE53-7C4A96242788}"/>
            </a:ext>
          </a:extLst>
        </xdr:cNvPr>
        <xdr:cNvSpPr txBox="1"/>
      </xdr:nvSpPr>
      <xdr:spPr>
        <a:xfrm>
          <a:off x="6248400" y="640080"/>
          <a:ext cx="1318260" cy="57912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no. of sub- categry  5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twoCellAnchor>
    <xdr:from>
      <xdr:col>12</xdr:col>
      <xdr:colOff>388620</xdr:colOff>
      <xdr:row>3</xdr:row>
      <xdr:rowOff>129540</xdr:rowOff>
    </xdr:from>
    <xdr:to>
      <xdr:col>18</xdr:col>
      <xdr:colOff>106680</xdr:colOff>
      <xdr:row>6</xdr:row>
      <xdr:rowOff>114300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CD22ADA-552A-D858-9C89-054F1C8476F0}"/>
            </a:ext>
          </a:extLst>
        </xdr:cNvPr>
        <xdr:cNvSpPr txBox="1"/>
      </xdr:nvSpPr>
      <xdr:spPr>
        <a:xfrm>
          <a:off x="7703820" y="678180"/>
          <a:ext cx="3375660" cy="53340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Highest no.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units sold by sab- categry item =  Binder          ( 666)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</xdr:row>
      <xdr:rowOff>121920</xdr:rowOff>
    </xdr:from>
    <xdr:to>
      <xdr:col>11</xdr:col>
      <xdr:colOff>559782</xdr:colOff>
      <xdr:row>22</xdr:row>
      <xdr:rowOff>140527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727EC-84F3-8654-53E4-746515A2C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487680"/>
          <a:ext cx="5474682" cy="367620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3</xdr:row>
      <xdr:rowOff>99060</xdr:rowOff>
    </xdr:from>
    <xdr:to>
      <xdr:col>12</xdr:col>
      <xdr:colOff>381507</xdr:colOff>
      <xdr:row>23</xdr:row>
      <xdr:rowOff>105474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DEF88-1013-DD8C-25F2-28198EAE2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647700"/>
          <a:ext cx="5852667" cy="36640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1</xdr:row>
      <xdr:rowOff>175260</xdr:rowOff>
    </xdr:from>
    <xdr:to>
      <xdr:col>16</xdr:col>
      <xdr:colOff>285700</xdr:colOff>
      <xdr:row>26</xdr:row>
      <xdr:rowOff>108594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BAD40A-42FF-2898-CFF5-3D4CD253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8860" y="358140"/>
          <a:ext cx="8218120" cy="450533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297180</xdr:colOff>
      <xdr:row>2</xdr:row>
      <xdr:rowOff>22860</xdr:rowOff>
    </xdr:from>
    <xdr:to>
      <xdr:col>15</xdr:col>
      <xdr:colOff>553921</xdr:colOff>
      <xdr:row>28</xdr:row>
      <xdr:rowOff>23272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8E8C09-A098-AC85-2FE0-0EA449C9B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065020" y="388620"/>
          <a:ext cx="8181541" cy="475529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1</xdr:row>
      <xdr:rowOff>167640</xdr:rowOff>
    </xdr:from>
    <xdr:to>
      <xdr:col>16</xdr:col>
      <xdr:colOff>143957</xdr:colOff>
      <xdr:row>25</xdr:row>
      <xdr:rowOff>143634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DD033F-0987-7B5A-17DF-F4C059FE5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2660" y="350520"/>
          <a:ext cx="8083997" cy="43651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uchu/Downloads/BMI-Weight-Tracker%20question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ight Detail"/>
      <sheetName val="Sheet1"/>
      <sheetName val="BMI Table"/>
      <sheetName val="weight chart"/>
      <sheetName val="Pics"/>
    </sheetNames>
    <sheetDataSet>
      <sheetData sheetId="0"/>
      <sheetData sheetId="1"/>
      <sheetData sheetId="2"/>
      <sheetData sheetId="3">
        <row r="5">
          <cell r="C5">
            <v>19</v>
          </cell>
          <cell r="D5">
            <v>20</v>
          </cell>
          <cell r="E5">
            <v>21</v>
          </cell>
          <cell r="F5">
            <v>22</v>
          </cell>
          <cell r="G5">
            <v>23</v>
          </cell>
          <cell r="H5">
            <v>24</v>
          </cell>
          <cell r="I5">
            <v>25</v>
          </cell>
          <cell r="J5">
            <v>26</v>
          </cell>
          <cell r="K5">
            <v>27</v>
          </cell>
          <cell r="L5">
            <v>28</v>
          </cell>
          <cell r="M5">
            <v>29</v>
          </cell>
          <cell r="N5">
            <v>30</v>
          </cell>
          <cell r="O5">
            <v>31</v>
          </cell>
          <cell r="P5">
            <v>32</v>
          </cell>
          <cell r="Q5">
            <v>33</v>
          </cell>
          <cell r="R5">
            <v>34</v>
          </cell>
          <cell r="S5">
            <v>35</v>
          </cell>
          <cell r="T5">
            <v>36</v>
          </cell>
          <cell r="U5">
            <v>37</v>
          </cell>
          <cell r="V5">
            <v>38</v>
          </cell>
          <cell r="W5">
            <v>39</v>
          </cell>
          <cell r="X5">
            <v>40</v>
          </cell>
          <cell r="Y5">
            <v>41</v>
          </cell>
          <cell r="Z5">
            <v>42</v>
          </cell>
          <cell r="AA5">
            <v>43</v>
          </cell>
          <cell r="AB5">
            <v>44</v>
          </cell>
          <cell r="AC5">
            <v>45</v>
          </cell>
          <cell r="AD5">
            <v>46</v>
          </cell>
          <cell r="AE5">
            <v>47</v>
          </cell>
          <cell r="AF5">
            <v>48</v>
          </cell>
          <cell r="AG5">
            <v>49</v>
          </cell>
          <cell r="AH5">
            <v>50</v>
          </cell>
          <cell r="AI5">
            <v>51</v>
          </cell>
          <cell r="AJ5">
            <v>52</v>
          </cell>
          <cell r="AK5">
            <v>53</v>
          </cell>
          <cell r="AL5">
            <v>54</v>
          </cell>
        </row>
        <row r="6">
          <cell r="B6">
            <v>58</v>
          </cell>
          <cell r="C6">
            <v>91</v>
          </cell>
          <cell r="D6">
            <v>96</v>
          </cell>
          <cell r="E6">
            <v>100</v>
          </cell>
          <cell r="F6">
            <v>105</v>
          </cell>
          <cell r="G6">
            <v>110</v>
          </cell>
          <cell r="H6">
            <v>115</v>
          </cell>
          <cell r="I6">
            <v>119</v>
          </cell>
          <cell r="J6">
            <v>124</v>
          </cell>
          <cell r="K6">
            <v>129</v>
          </cell>
          <cell r="L6">
            <v>134</v>
          </cell>
          <cell r="M6">
            <v>138</v>
          </cell>
          <cell r="N6">
            <v>143</v>
          </cell>
          <cell r="O6">
            <v>148</v>
          </cell>
          <cell r="P6">
            <v>153</v>
          </cell>
          <cell r="Q6">
            <v>158</v>
          </cell>
          <cell r="R6">
            <v>162</v>
          </cell>
          <cell r="S6">
            <v>167</v>
          </cell>
          <cell r="T6">
            <v>172</v>
          </cell>
          <cell r="U6">
            <v>177</v>
          </cell>
          <cell r="V6">
            <v>181</v>
          </cell>
          <cell r="W6">
            <v>186</v>
          </cell>
          <cell r="X6">
            <v>191</v>
          </cell>
          <cell r="Y6">
            <v>196</v>
          </cell>
          <cell r="Z6">
            <v>201</v>
          </cell>
          <cell r="AA6">
            <v>205</v>
          </cell>
          <cell r="AB6">
            <v>210</v>
          </cell>
          <cell r="AC6">
            <v>215</v>
          </cell>
          <cell r="AD6">
            <v>220</v>
          </cell>
          <cell r="AE6">
            <v>224</v>
          </cell>
          <cell r="AF6">
            <v>229</v>
          </cell>
          <cell r="AG6">
            <v>234</v>
          </cell>
          <cell r="AH6">
            <v>239</v>
          </cell>
          <cell r="AI6">
            <v>244</v>
          </cell>
          <cell r="AJ6">
            <v>248</v>
          </cell>
          <cell r="AK6">
            <v>253</v>
          </cell>
          <cell r="AL6">
            <v>258</v>
          </cell>
        </row>
        <row r="7">
          <cell r="B7">
            <v>59</v>
          </cell>
          <cell r="C7">
            <v>94</v>
          </cell>
          <cell r="D7">
            <v>99</v>
          </cell>
          <cell r="E7">
            <v>104</v>
          </cell>
          <cell r="F7">
            <v>109</v>
          </cell>
          <cell r="G7">
            <v>114</v>
          </cell>
          <cell r="H7">
            <v>119</v>
          </cell>
          <cell r="I7">
            <v>124</v>
          </cell>
          <cell r="J7">
            <v>128</v>
          </cell>
          <cell r="K7">
            <v>133</v>
          </cell>
          <cell r="L7">
            <v>138</v>
          </cell>
          <cell r="M7">
            <v>143</v>
          </cell>
          <cell r="N7">
            <v>148</v>
          </cell>
          <cell r="O7">
            <v>153</v>
          </cell>
          <cell r="P7">
            <v>158</v>
          </cell>
          <cell r="Q7">
            <v>163</v>
          </cell>
          <cell r="R7">
            <v>168</v>
          </cell>
          <cell r="S7">
            <v>173</v>
          </cell>
          <cell r="T7">
            <v>178</v>
          </cell>
          <cell r="U7">
            <v>183</v>
          </cell>
          <cell r="V7">
            <v>188</v>
          </cell>
          <cell r="W7">
            <v>193</v>
          </cell>
          <cell r="X7">
            <v>198</v>
          </cell>
          <cell r="Y7">
            <v>203</v>
          </cell>
          <cell r="Z7">
            <v>208</v>
          </cell>
          <cell r="AA7">
            <v>212</v>
          </cell>
          <cell r="AB7">
            <v>217</v>
          </cell>
          <cell r="AC7">
            <v>222</v>
          </cell>
          <cell r="AD7">
            <v>227</v>
          </cell>
          <cell r="AE7">
            <v>232</v>
          </cell>
          <cell r="AF7">
            <v>237</v>
          </cell>
          <cell r="AG7">
            <v>242</v>
          </cell>
          <cell r="AH7">
            <v>247</v>
          </cell>
          <cell r="AI7">
            <v>252</v>
          </cell>
          <cell r="AJ7">
            <v>257</v>
          </cell>
          <cell r="AK7">
            <v>262</v>
          </cell>
          <cell r="AL7">
            <v>267</v>
          </cell>
        </row>
        <row r="8">
          <cell r="B8">
            <v>60</v>
          </cell>
          <cell r="C8">
            <v>97</v>
          </cell>
          <cell r="D8">
            <v>102</v>
          </cell>
          <cell r="E8">
            <v>107</v>
          </cell>
          <cell r="F8">
            <v>112</v>
          </cell>
          <cell r="G8">
            <v>118</v>
          </cell>
          <cell r="H8">
            <v>123</v>
          </cell>
          <cell r="I8">
            <v>128</v>
          </cell>
          <cell r="J8">
            <v>133</v>
          </cell>
          <cell r="K8">
            <v>138</v>
          </cell>
          <cell r="L8">
            <v>143</v>
          </cell>
          <cell r="M8">
            <v>148</v>
          </cell>
          <cell r="N8">
            <v>153</v>
          </cell>
          <cell r="O8">
            <v>158</v>
          </cell>
          <cell r="P8">
            <v>163</v>
          </cell>
          <cell r="Q8">
            <v>168</v>
          </cell>
          <cell r="R8">
            <v>174</v>
          </cell>
          <cell r="S8">
            <v>179</v>
          </cell>
          <cell r="T8">
            <v>184</v>
          </cell>
          <cell r="U8">
            <v>189</v>
          </cell>
          <cell r="V8">
            <v>194</v>
          </cell>
          <cell r="W8">
            <v>199</v>
          </cell>
          <cell r="X8">
            <v>204</v>
          </cell>
          <cell r="Y8">
            <v>209</v>
          </cell>
          <cell r="Z8">
            <v>215</v>
          </cell>
          <cell r="AA8">
            <v>220</v>
          </cell>
          <cell r="AB8">
            <v>225</v>
          </cell>
          <cell r="AC8">
            <v>230</v>
          </cell>
          <cell r="AD8">
            <v>235</v>
          </cell>
          <cell r="AE8">
            <v>240</v>
          </cell>
          <cell r="AF8">
            <v>245</v>
          </cell>
          <cell r="AG8">
            <v>250</v>
          </cell>
          <cell r="AH8">
            <v>255</v>
          </cell>
          <cell r="AI8">
            <v>261</v>
          </cell>
          <cell r="AJ8">
            <v>266</v>
          </cell>
          <cell r="AK8">
            <v>271</v>
          </cell>
          <cell r="AL8">
            <v>276</v>
          </cell>
        </row>
        <row r="9">
          <cell r="B9">
            <v>61</v>
          </cell>
          <cell r="C9">
            <v>100</v>
          </cell>
          <cell r="D9">
            <v>106</v>
          </cell>
          <cell r="E9">
            <v>111</v>
          </cell>
          <cell r="F9">
            <v>116</v>
          </cell>
          <cell r="G9">
            <v>122</v>
          </cell>
          <cell r="H9">
            <v>127</v>
          </cell>
          <cell r="I9">
            <v>132</v>
          </cell>
          <cell r="J9">
            <v>137</v>
          </cell>
          <cell r="K9">
            <v>143</v>
          </cell>
          <cell r="L9">
            <v>148</v>
          </cell>
          <cell r="M9">
            <v>153</v>
          </cell>
          <cell r="N9">
            <v>158</v>
          </cell>
          <cell r="O9">
            <v>164</v>
          </cell>
          <cell r="P9">
            <v>169</v>
          </cell>
          <cell r="Q9">
            <v>174</v>
          </cell>
          <cell r="R9">
            <v>180</v>
          </cell>
          <cell r="S9">
            <v>185</v>
          </cell>
          <cell r="T9">
            <v>190</v>
          </cell>
          <cell r="U9">
            <v>195</v>
          </cell>
          <cell r="V9">
            <v>201</v>
          </cell>
          <cell r="W9">
            <v>206</v>
          </cell>
          <cell r="X9">
            <v>211</v>
          </cell>
          <cell r="Y9">
            <v>217</v>
          </cell>
          <cell r="Z9">
            <v>222</v>
          </cell>
          <cell r="AA9">
            <v>227</v>
          </cell>
          <cell r="AB9">
            <v>232</v>
          </cell>
          <cell r="AC9">
            <v>238</v>
          </cell>
          <cell r="AD9">
            <v>243</v>
          </cell>
          <cell r="AE9">
            <v>248</v>
          </cell>
          <cell r="AF9">
            <v>254</v>
          </cell>
          <cell r="AG9">
            <v>259</v>
          </cell>
          <cell r="AH9">
            <v>264</v>
          </cell>
          <cell r="AI9">
            <v>269</v>
          </cell>
          <cell r="AJ9">
            <v>275</v>
          </cell>
          <cell r="AK9">
            <v>280</v>
          </cell>
          <cell r="AL9">
            <v>285</v>
          </cell>
        </row>
        <row r="10">
          <cell r="B10">
            <v>62</v>
          </cell>
          <cell r="C10">
            <v>104</v>
          </cell>
          <cell r="D10">
            <v>109</v>
          </cell>
          <cell r="E10">
            <v>115</v>
          </cell>
          <cell r="F10">
            <v>120</v>
          </cell>
          <cell r="G10">
            <v>126</v>
          </cell>
          <cell r="H10">
            <v>131</v>
          </cell>
          <cell r="I10">
            <v>136</v>
          </cell>
          <cell r="J10">
            <v>142</v>
          </cell>
          <cell r="K10">
            <v>147</v>
          </cell>
          <cell r="L10">
            <v>153</v>
          </cell>
          <cell r="M10">
            <v>158</v>
          </cell>
          <cell r="N10">
            <v>164</v>
          </cell>
          <cell r="O10">
            <v>169</v>
          </cell>
          <cell r="P10">
            <v>175</v>
          </cell>
          <cell r="Q10">
            <v>180</v>
          </cell>
          <cell r="R10">
            <v>186</v>
          </cell>
          <cell r="S10">
            <v>191</v>
          </cell>
          <cell r="T10">
            <v>196</v>
          </cell>
          <cell r="U10">
            <v>202</v>
          </cell>
          <cell r="V10">
            <v>207</v>
          </cell>
          <cell r="W10">
            <v>213</v>
          </cell>
          <cell r="X10">
            <v>218</v>
          </cell>
          <cell r="Y10">
            <v>224</v>
          </cell>
          <cell r="Z10">
            <v>229</v>
          </cell>
          <cell r="AA10">
            <v>235</v>
          </cell>
          <cell r="AB10">
            <v>240</v>
          </cell>
          <cell r="AC10">
            <v>246</v>
          </cell>
          <cell r="AD10">
            <v>251</v>
          </cell>
          <cell r="AE10">
            <v>256</v>
          </cell>
          <cell r="AF10">
            <v>262</v>
          </cell>
          <cell r="AG10">
            <v>267</v>
          </cell>
          <cell r="AH10">
            <v>273</v>
          </cell>
          <cell r="AI10">
            <v>278</v>
          </cell>
          <cell r="AJ10">
            <v>284</v>
          </cell>
          <cell r="AK10">
            <v>289</v>
          </cell>
          <cell r="AL10">
            <v>295</v>
          </cell>
        </row>
        <row r="11">
          <cell r="B11">
            <v>63</v>
          </cell>
          <cell r="C11">
            <v>107</v>
          </cell>
          <cell r="D11">
            <v>113</v>
          </cell>
          <cell r="E11">
            <v>118</v>
          </cell>
          <cell r="F11">
            <v>124</v>
          </cell>
          <cell r="G11">
            <v>130</v>
          </cell>
          <cell r="H11">
            <v>135</v>
          </cell>
          <cell r="I11">
            <v>141</v>
          </cell>
          <cell r="J11">
            <v>146</v>
          </cell>
          <cell r="K11">
            <v>152</v>
          </cell>
          <cell r="L11">
            <v>158</v>
          </cell>
          <cell r="M11">
            <v>163</v>
          </cell>
          <cell r="N11">
            <v>169</v>
          </cell>
          <cell r="O11">
            <v>175</v>
          </cell>
          <cell r="P11">
            <v>180</v>
          </cell>
          <cell r="Q11">
            <v>186</v>
          </cell>
          <cell r="R11">
            <v>191</v>
          </cell>
          <cell r="S11">
            <v>197</v>
          </cell>
          <cell r="T11">
            <v>203</v>
          </cell>
          <cell r="U11">
            <v>208</v>
          </cell>
          <cell r="V11">
            <v>214</v>
          </cell>
          <cell r="W11">
            <v>220</v>
          </cell>
          <cell r="X11">
            <v>225</v>
          </cell>
          <cell r="Y11">
            <v>231</v>
          </cell>
          <cell r="Z11">
            <v>237</v>
          </cell>
          <cell r="AA11">
            <v>242</v>
          </cell>
          <cell r="AB11">
            <v>248</v>
          </cell>
          <cell r="AC11">
            <v>254</v>
          </cell>
          <cell r="AD11">
            <v>259</v>
          </cell>
          <cell r="AE11">
            <v>265</v>
          </cell>
          <cell r="AF11">
            <v>270</v>
          </cell>
          <cell r="AG11">
            <v>278</v>
          </cell>
          <cell r="AH11">
            <v>282</v>
          </cell>
          <cell r="AI11">
            <v>287</v>
          </cell>
          <cell r="AJ11">
            <v>293</v>
          </cell>
          <cell r="AK11">
            <v>299</v>
          </cell>
          <cell r="AL11">
            <v>304</v>
          </cell>
        </row>
        <row r="12">
          <cell r="B12">
            <v>64</v>
          </cell>
          <cell r="C12">
            <v>110</v>
          </cell>
          <cell r="D12">
            <v>116</v>
          </cell>
          <cell r="E12">
            <v>122</v>
          </cell>
          <cell r="F12">
            <v>128</v>
          </cell>
          <cell r="G12">
            <v>134</v>
          </cell>
          <cell r="H12">
            <v>140</v>
          </cell>
          <cell r="I12">
            <v>145</v>
          </cell>
          <cell r="J12">
            <v>151</v>
          </cell>
          <cell r="K12">
            <v>157</v>
          </cell>
          <cell r="L12">
            <v>163</v>
          </cell>
          <cell r="M12">
            <v>169</v>
          </cell>
          <cell r="N12">
            <v>174</v>
          </cell>
          <cell r="O12">
            <v>180</v>
          </cell>
          <cell r="P12">
            <v>186</v>
          </cell>
          <cell r="Q12">
            <v>192</v>
          </cell>
          <cell r="R12">
            <v>197</v>
          </cell>
          <cell r="S12">
            <v>204</v>
          </cell>
          <cell r="T12">
            <v>209</v>
          </cell>
          <cell r="U12">
            <v>215</v>
          </cell>
          <cell r="V12">
            <v>221</v>
          </cell>
          <cell r="W12">
            <v>227</v>
          </cell>
          <cell r="X12">
            <v>232</v>
          </cell>
          <cell r="Y12">
            <v>238</v>
          </cell>
          <cell r="Z12">
            <v>244</v>
          </cell>
          <cell r="AA12">
            <v>250</v>
          </cell>
          <cell r="AB12">
            <v>256</v>
          </cell>
          <cell r="AC12">
            <v>262</v>
          </cell>
          <cell r="AD12">
            <v>267</v>
          </cell>
          <cell r="AE12">
            <v>273</v>
          </cell>
          <cell r="AF12">
            <v>279</v>
          </cell>
          <cell r="AG12">
            <v>285</v>
          </cell>
          <cell r="AH12">
            <v>291</v>
          </cell>
          <cell r="AI12">
            <v>296</v>
          </cell>
          <cell r="AJ12">
            <v>302</v>
          </cell>
          <cell r="AK12">
            <v>308</v>
          </cell>
          <cell r="AL12">
            <v>314</v>
          </cell>
        </row>
        <row r="13">
          <cell r="B13">
            <v>65</v>
          </cell>
          <cell r="C13">
            <v>114</v>
          </cell>
          <cell r="D13">
            <v>120</v>
          </cell>
          <cell r="E13">
            <v>126</v>
          </cell>
          <cell r="F13">
            <v>132</v>
          </cell>
          <cell r="G13">
            <v>138</v>
          </cell>
          <cell r="H13">
            <v>144</v>
          </cell>
          <cell r="I13">
            <v>150</v>
          </cell>
          <cell r="J13">
            <v>156</v>
          </cell>
          <cell r="K13">
            <v>162</v>
          </cell>
          <cell r="L13">
            <v>168</v>
          </cell>
          <cell r="M13">
            <v>174</v>
          </cell>
          <cell r="N13">
            <v>180</v>
          </cell>
          <cell r="O13">
            <v>186</v>
          </cell>
          <cell r="P13">
            <v>192</v>
          </cell>
          <cell r="Q13">
            <v>198</v>
          </cell>
          <cell r="R13">
            <v>204</v>
          </cell>
          <cell r="S13">
            <v>210</v>
          </cell>
          <cell r="T13">
            <v>216</v>
          </cell>
          <cell r="U13">
            <v>222</v>
          </cell>
          <cell r="V13">
            <v>228</v>
          </cell>
          <cell r="W13">
            <v>234</v>
          </cell>
          <cell r="X13">
            <v>240</v>
          </cell>
          <cell r="Y13">
            <v>246</v>
          </cell>
          <cell r="Z13">
            <v>252</v>
          </cell>
          <cell r="AA13">
            <v>258</v>
          </cell>
          <cell r="AB13">
            <v>264</v>
          </cell>
          <cell r="AC13">
            <v>270</v>
          </cell>
          <cell r="AD13">
            <v>276</v>
          </cell>
          <cell r="AE13">
            <v>282</v>
          </cell>
          <cell r="AF13">
            <v>288</v>
          </cell>
          <cell r="AG13">
            <v>294</v>
          </cell>
          <cell r="AH13">
            <v>300</v>
          </cell>
          <cell r="AI13">
            <v>306</v>
          </cell>
          <cell r="AJ13">
            <v>312</v>
          </cell>
          <cell r="AK13">
            <v>318</v>
          </cell>
          <cell r="AL13">
            <v>324</v>
          </cell>
        </row>
        <row r="14">
          <cell r="B14">
            <v>66</v>
          </cell>
          <cell r="C14">
            <v>118</v>
          </cell>
          <cell r="D14">
            <v>124</v>
          </cell>
          <cell r="E14">
            <v>130</v>
          </cell>
          <cell r="F14">
            <v>136</v>
          </cell>
          <cell r="G14">
            <v>142</v>
          </cell>
          <cell r="H14">
            <v>148</v>
          </cell>
          <cell r="I14">
            <v>155</v>
          </cell>
          <cell r="J14">
            <v>161</v>
          </cell>
          <cell r="K14">
            <v>167</v>
          </cell>
          <cell r="L14">
            <v>173</v>
          </cell>
          <cell r="M14">
            <v>179</v>
          </cell>
          <cell r="N14">
            <v>186</v>
          </cell>
          <cell r="O14">
            <v>192</v>
          </cell>
          <cell r="P14">
            <v>198</v>
          </cell>
          <cell r="Q14">
            <v>204</v>
          </cell>
          <cell r="R14">
            <v>210</v>
          </cell>
          <cell r="S14">
            <v>216</v>
          </cell>
          <cell r="T14">
            <v>223</v>
          </cell>
          <cell r="U14">
            <v>229</v>
          </cell>
          <cell r="V14">
            <v>235</v>
          </cell>
          <cell r="W14">
            <v>241</v>
          </cell>
          <cell r="X14">
            <v>247</v>
          </cell>
          <cell r="Y14">
            <v>253</v>
          </cell>
          <cell r="Z14">
            <v>260</v>
          </cell>
          <cell r="AA14">
            <v>266</v>
          </cell>
          <cell r="AB14">
            <v>272</v>
          </cell>
          <cell r="AC14">
            <v>278</v>
          </cell>
          <cell r="AD14">
            <v>284</v>
          </cell>
          <cell r="AE14">
            <v>291</v>
          </cell>
          <cell r="AF14">
            <v>297</v>
          </cell>
          <cell r="AG14">
            <v>303</v>
          </cell>
          <cell r="AH14">
            <v>309</v>
          </cell>
          <cell r="AI14">
            <v>315</v>
          </cell>
          <cell r="AJ14">
            <v>322</v>
          </cell>
          <cell r="AK14">
            <v>328</v>
          </cell>
          <cell r="AL14">
            <v>334</v>
          </cell>
        </row>
        <row r="15">
          <cell r="B15">
            <v>67</v>
          </cell>
          <cell r="C15">
            <v>121</v>
          </cell>
          <cell r="D15">
            <v>127</v>
          </cell>
          <cell r="E15">
            <v>134</v>
          </cell>
          <cell r="F15">
            <v>140</v>
          </cell>
          <cell r="G15">
            <v>146</v>
          </cell>
          <cell r="H15">
            <v>153</v>
          </cell>
          <cell r="I15">
            <v>159</v>
          </cell>
          <cell r="J15">
            <v>166</v>
          </cell>
          <cell r="K15">
            <v>172</v>
          </cell>
          <cell r="L15">
            <v>178</v>
          </cell>
          <cell r="M15">
            <v>185</v>
          </cell>
          <cell r="N15">
            <v>191</v>
          </cell>
          <cell r="O15">
            <v>198</v>
          </cell>
          <cell r="P15">
            <v>204</v>
          </cell>
          <cell r="Q15">
            <v>211</v>
          </cell>
          <cell r="R15">
            <v>217</v>
          </cell>
          <cell r="S15">
            <v>223</v>
          </cell>
          <cell r="T15">
            <v>230</v>
          </cell>
          <cell r="U15">
            <v>236</v>
          </cell>
          <cell r="V15">
            <v>242</v>
          </cell>
          <cell r="W15">
            <v>249</v>
          </cell>
          <cell r="X15">
            <v>255</v>
          </cell>
          <cell r="Y15">
            <v>261</v>
          </cell>
          <cell r="Z15">
            <v>268</v>
          </cell>
          <cell r="AA15">
            <v>274</v>
          </cell>
          <cell r="AB15">
            <v>280</v>
          </cell>
          <cell r="AC15">
            <v>287</v>
          </cell>
          <cell r="AD15">
            <v>293</v>
          </cell>
          <cell r="AE15">
            <v>299</v>
          </cell>
          <cell r="AF15">
            <v>306</v>
          </cell>
          <cell r="AG15">
            <v>312</v>
          </cell>
          <cell r="AH15">
            <v>319</v>
          </cell>
          <cell r="AI15">
            <v>325</v>
          </cell>
          <cell r="AJ15">
            <v>331</v>
          </cell>
          <cell r="AK15">
            <v>338</v>
          </cell>
          <cell r="AL15">
            <v>344</v>
          </cell>
        </row>
        <row r="16">
          <cell r="B16">
            <v>68</v>
          </cell>
          <cell r="C16">
            <v>125</v>
          </cell>
          <cell r="D16">
            <v>131</v>
          </cell>
          <cell r="E16">
            <v>138</v>
          </cell>
          <cell r="F16">
            <v>144</v>
          </cell>
          <cell r="G16">
            <v>151</v>
          </cell>
          <cell r="H16">
            <v>158</v>
          </cell>
          <cell r="I16">
            <v>164</v>
          </cell>
          <cell r="J16">
            <v>171</v>
          </cell>
          <cell r="K16">
            <v>177</v>
          </cell>
          <cell r="L16">
            <v>184</v>
          </cell>
          <cell r="M16">
            <v>190</v>
          </cell>
          <cell r="N16">
            <v>197</v>
          </cell>
          <cell r="O16">
            <v>203</v>
          </cell>
          <cell r="P16">
            <v>210</v>
          </cell>
          <cell r="Q16">
            <v>216</v>
          </cell>
          <cell r="R16">
            <v>223</v>
          </cell>
          <cell r="S16">
            <v>230</v>
          </cell>
          <cell r="T16">
            <v>236</v>
          </cell>
          <cell r="U16">
            <v>243</v>
          </cell>
          <cell r="V16">
            <v>249</v>
          </cell>
          <cell r="W16">
            <v>256</v>
          </cell>
          <cell r="X16">
            <v>262</v>
          </cell>
          <cell r="Y16">
            <v>269</v>
          </cell>
          <cell r="Z16">
            <v>276</v>
          </cell>
          <cell r="AA16">
            <v>282</v>
          </cell>
          <cell r="AB16">
            <v>289</v>
          </cell>
          <cell r="AC16">
            <v>295</v>
          </cell>
          <cell r="AD16">
            <v>302</v>
          </cell>
          <cell r="AE16">
            <v>308</v>
          </cell>
          <cell r="AF16">
            <v>315</v>
          </cell>
          <cell r="AG16">
            <v>322</v>
          </cell>
          <cell r="AH16">
            <v>328</v>
          </cell>
          <cell r="AI16">
            <v>335</v>
          </cell>
          <cell r="AJ16">
            <v>341</v>
          </cell>
          <cell r="AK16">
            <v>348</v>
          </cell>
          <cell r="AL16">
            <v>354</v>
          </cell>
        </row>
        <row r="17">
          <cell r="B17">
            <v>69</v>
          </cell>
          <cell r="C17">
            <v>128</v>
          </cell>
          <cell r="D17">
            <v>135</v>
          </cell>
          <cell r="E17">
            <v>142</v>
          </cell>
          <cell r="F17">
            <v>149</v>
          </cell>
          <cell r="G17">
            <v>155</v>
          </cell>
          <cell r="H17">
            <v>162</v>
          </cell>
          <cell r="I17">
            <v>169</v>
          </cell>
          <cell r="J17">
            <v>176</v>
          </cell>
          <cell r="K17">
            <v>182</v>
          </cell>
          <cell r="L17">
            <v>189</v>
          </cell>
          <cell r="M17">
            <v>196</v>
          </cell>
          <cell r="N17">
            <v>203</v>
          </cell>
          <cell r="O17">
            <v>209</v>
          </cell>
          <cell r="P17">
            <v>216</v>
          </cell>
          <cell r="Q17">
            <v>223</v>
          </cell>
          <cell r="R17">
            <v>230</v>
          </cell>
          <cell r="S17">
            <v>236</v>
          </cell>
          <cell r="T17">
            <v>243</v>
          </cell>
          <cell r="U17">
            <v>250</v>
          </cell>
          <cell r="V17">
            <v>257</v>
          </cell>
          <cell r="W17">
            <v>263</v>
          </cell>
          <cell r="X17">
            <v>270</v>
          </cell>
          <cell r="Y17">
            <v>277</v>
          </cell>
          <cell r="Z17">
            <v>284</v>
          </cell>
          <cell r="AA17">
            <v>291</v>
          </cell>
          <cell r="AB17">
            <v>297</v>
          </cell>
          <cell r="AC17">
            <v>304</v>
          </cell>
          <cell r="AD17">
            <v>311</v>
          </cell>
          <cell r="AE17">
            <v>318</v>
          </cell>
          <cell r="AF17">
            <v>324</v>
          </cell>
          <cell r="AG17">
            <v>331</v>
          </cell>
          <cell r="AH17">
            <v>338</v>
          </cell>
          <cell r="AI17">
            <v>345</v>
          </cell>
          <cell r="AJ17">
            <v>351</v>
          </cell>
          <cell r="AK17">
            <v>358</v>
          </cell>
          <cell r="AL17">
            <v>365</v>
          </cell>
        </row>
        <row r="18">
          <cell r="B18">
            <v>70</v>
          </cell>
          <cell r="C18">
            <v>132</v>
          </cell>
          <cell r="D18">
            <v>139</v>
          </cell>
          <cell r="E18">
            <v>146</v>
          </cell>
          <cell r="F18">
            <v>153</v>
          </cell>
          <cell r="G18">
            <v>160</v>
          </cell>
          <cell r="H18">
            <v>167</v>
          </cell>
          <cell r="I18">
            <v>174</v>
          </cell>
          <cell r="J18">
            <v>181</v>
          </cell>
          <cell r="K18">
            <v>188</v>
          </cell>
          <cell r="L18">
            <v>195</v>
          </cell>
          <cell r="M18">
            <v>202</v>
          </cell>
          <cell r="N18">
            <v>209</v>
          </cell>
          <cell r="O18">
            <v>216</v>
          </cell>
          <cell r="P18">
            <v>222</v>
          </cell>
          <cell r="Q18">
            <v>229</v>
          </cell>
          <cell r="R18">
            <v>236</v>
          </cell>
          <cell r="S18">
            <v>243</v>
          </cell>
          <cell r="T18">
            <v>250</v>
          </cell>
          <cell r="U18">
            <v>257</v>
          </cell>
          <cell r="V18">
            <v>264</v>
          </cell>
          <cell r="W18">
            <v>271</v>
          </cell>
          <cell r="X18">
            <v>278</v>
          </cell>
          <cell r="Y18">
            <v>285</v>
          </cell>
          <cell r="Z18">
            <v>292</v>
          </cell>
          <cell r="AA18">
            <v>299</v>
          </cell>
          <cell r="AB18">
            <v>306</v>
          </cell>
          <cell r="AC18">
            <v>313</v>
          </cell>
          <cell r="AD18">
            <v>320</v>
          </cell>
          <cell r="AE18">
            <v>327</v>
          </cell>
          <cell r="AF18">
            <v>334</v>
          </cell>
          <cell r="AG18">
            <v>341</v>
          </cell>
          <cell r="AH18">
            <v>348</v>
          </cell>
          <cell r="AI18">
            <v>355</v>
          </cell>
          <cell r="AJ18">
            <v>362</v>
          </cell>
          <cell r="AK18">
            <v>369</v>
          </cell>
          <cell r="AL18">
            <v>376</v>
          </cell>
        </row>
        <row r="19">
          <cell r="B19">
            <v>71</v>
          </cell>
          <cell r="C19">
            <v>136</v>
          </cell>
          <cell r="D19">
            <v>143</v>
          </cell>
          <cell r="E19">
            <v>150</v>
          </cell>
          <cell r="F19">
            <v>157</v>
          </cell>
          <cell r="G19">
            <v>165</v>
          </cell>
          <cell r="H19">
            <v>172</v>
          </cell>
          <cell r="I19">
            <v>179</v>
          </cell>
          <cell r="J19">
            <v>186</v>
          </cell>
          <cell r="K19">
            <v>193</v>
          </cell>
          <cell r="L19">
            <v>200</v>
          </cell>
          <cell r="M19">
            <v>208</v>
          </cell>
          <cell r="N19">
            <v>215</v>
          </cell>
          <cell r="O19">
            <v>222</v>
          </cell>
          <cell r="P19">
            <v>229</v>
          </cell>
          <cell r="Q19">
            <v>236</v>
          </cell>
          <cell r="R19">
            <v>243</v>
          </cell>
          <cell r="S19">
            <v>250</v>
          </cell>
          <cell r="T19">
            <v>257</v>
          </cell>
          <cell r="U19">
            <v>265</v>
          </cell>
          <cell r="V19">
            <v>272</v>
          </cell>
          <cell r="W19">
            <v>279</v>
          </cell>
          <cell r="X19">
            <v>286</v>
          </cell>
          <cell r="Y19">
            <v>293</v>
          </cell>
          <cell r="Z19">
            <v>301</v>
          </cell>
          <cell r="AA19">
            <v>308</v>
          </cell>
          <cell r="AB19">
            <v>315</v>
          </cell>
          <cell r="AC19">
            <v>322</v>
          </cell>
          <cell r="AD19">
            <v>329</v>
          </cell>
          <cell r="AE19">
            <v>338</v>
          </cell>
          <cell r="AF19">
            <v>343</v>
          </cell>
          <cell r="AG19">
            <v>351</v>
          </cell>
          <cell r="AH19">
            <v>358</v>
          </cell>
          <cell r="AI19">
            <v>365</v>
          </cell>
          <cell r="AJ19">
            <v>372</v>
          </cell>
          <cell r="AK19">
            <v>379</v>
          </cell>
          <cell r="AL19">
            <v>386</v>
          </cell>
        </row>
        <row r="20">
          <cell r="B20">
            <v>72</v>
          </cell>
          <cell r="C20">
            <v>140</v>
          </cell>
          <cell r="D20">
            <v>147</v>
          </cell>
          <cell r="E20">
            <v>154</v>
          </cell>
          <cell r="F20">
            <v>162</v>
          </cell>
          <cell r="G20">
            <v>169</v>
          </cell>
          <cell r="H20">
            <v>177</v>
          </cell>
          <cell r="I20">
            <v>184</v>
          </cell>
          <cell r="J20">
            <v>191</v>
          </cell>
          <cell r="K20">
            <v>199</v>
          </cell>
          <cell r="L20">
            <v>206</v>
          </cell>
          <cell r="M20">
            <v>213</v>
          </cell>
          <cell r="N20">
            <v>221</v>
          </cell>
          <cell r="O20">
            <v>228</v>
          </cell>
          <cell r="P20">
            <v>235</v>
          </cell>
          <cell r="Q20">
            <v>242</v>
          </cell>
          <cell r="R20">
            <v>250</v>
          </cell>
          <cell r="S20">
            <v>258</v>
          </cell>
          <cell r="T20">
            <v>265</v>
          </cell>
          <cell r="U20">
            <v>272</v>
          </cell>
          <cell r="V20">
            <v>279</v>
          </cell>
          <cell r="W20">
            <v>287</v>
          </cell>
          <cell r="X20">
            <v>294</v>
          </cell>
          <cell r="Y20">
            <v>302</v>
          </cell>
          <cell r="Z20">
            <v>309</v>
          </cell>
          <cell r="AA20">
            <v>316</v>
          </cell>
          <cell r="AB20">
            <v>324</v>
          </cell>
          <cell r="AC20">
            <v>331</v>
          </cell>
          <cell r="AD20">
            <v>338</v>
          </cell>
          <cell r="AE20">
            <v>346</v>
          </cell>
          <cell r="AF20">
            <v>353</v>
          </cell>
          <cell r="AG20">
            <v>361</v>
          </cell>
          <cell r="AH20">
            <v>368</v>
          </cell>
          <cell r="AI20">
            <v>375</v>
          </cell>
          <cell r="AJ20">
            <v>383</v>
          </cell>
          <cell r="AK20">
            <v>390</v>
          </cell>
          <cell r="AL20">
            <v>397</v>
          </cell>
        </row>
        <row r="21">
          <cell r="B21">
            <v>73</v>
          </cell>
          <cell r="C21">
            <v>144</v>
          </cell>
          <cell r="D21">
            <v>151</v>
          </cell>
          <cell r="E21">
            <v>159</v>
          </cell>
          <cell r="F21">
            <v>166</v>
          </cell>
          <cell r="G21">
            <v>174</v>
          </cell>
          <cell r="H21">
            <v>182</v>
          </cell>
          <cell r="I21">
            <v>189</v>
          </cell>
          <cell r="J21">
            <v>197</v>
          </cell>
          <cell r="K21">
            <v>204</v>
          </cell>
          <cell r="L21">
            <v>212</v>
          </cell>
          <cell r="M21">
            <v>219</v>
          </cell>
          <cell r="N21">
            <v>227</v>
          </cell>
          <cell r="O21">
            <v>235</v>
          </cell>
          <cell r="P21">
            <v>242</v>
          </cell>
          <cell r="Q21">
            <v>250</v>
          </cell>
          <cell r="R21">
            <v>257</v>
          </cell>
          <cell r="S21">
            <v>265</v>
          </cell>
          <cell r="T21">
            <v>272</v>
          </cell>
          <cell r="U21">
            <v>280</v>
          </cell>
          <cell r="V21">
            <v>288</v>
          </cell>
          <cell r="W21">
            <v>295</v>
          </cell>
          <cell r="X21">
            <v>302</v>
          </cell>
          <cell r="Y21">
            <v>310</v>
          </cell>
          <cell r="Z21">
            <v>318</v>
          </cell>
          <cell r="AA21">
            <v>325</v>
          </cell>
          <cell r="AB21">
            <v>333</v>
          </cell>
          <cell r="AC21">
            <v>340</v>
          </cell>
          <cell r="AD21">
            <v>348</v>
          </cell>
          <cell r="AE21">
            <v>355</v>
          </cell>
          <cell r="AF21">
            <v>363</v>
          </cell>
          <cell r="AG21">
            <v>371</v>
          </cell>
          <cell r="AH21">
            <v>378</v>
          </cell>
          <cell r="AI21">
            <v>386</v>
          </cell>
          <cell r="AJ21">
            <v>393</v>
          </cell>
          <cell r="AK21">
            <v>401</v>
          </cell>
          <cell r="AL21">
            <v>408</v>
          </cell>
        </row>
        <row r="22">
          <cell r="B22">
            <v>74</v>
          </cell>
          <cell r="C22">
            <v>148</v>
          </cell>
          <cell r="D22">
            <v>155</v>
          </cell>
          <cell r="E22">
            <v>163</v>
          </cell>
          <cell r="F22">
            <v>171</v>
          </cell>
          <cell r="G22">
            <v>179</v>
          </cell>
          <cell r="H22">
            <v>186</v>
          </cell>
          <cell r="I22">
            <v>194</v>
          </cell>
          <cell r="J22">
            <v>202</v>
          </cell>
          <cell r="K22">
            <v>210</v>
          </cell>
          <cell r="L22">
            <v>218</v>
          </cell>
          <cell r="M22">
            <v>225</v>
          </cell>
          <cell r="N22">
            <v>233</v>
          </cell>
          <cell r="O22">
            <v>241</v>
          </cell>
          <cell r="P22">
            <v>249</v>
          </cell>
          <cell r="Q22">
            <v>256</v>
          </cell>
          <cell r="R22">
            <v>264</v>
          </cell>
          <cell r="S22">
            <v>272</v>
          </cell>
          <cell r="T22">
            <v>280</v>
          </cell>
          <cell r="U22">
            <v>287</v>
          </cell>
          <cell r="V22">
            <v>295</v>
          </cell>
          <cell r="W22">
            <v>303</v>
          </cell>
          <cell r="X22">
            <v>311</v>
          </cell>
          <cell r="Y22">
            <v>319</v>
          </cell>
          <cell r="Z22">
            <v>326</v>
          </cell>
          <cell r="AA22">
            <v>334</v>
          </cell>
          <cell r="AB22">
            <v>342</v>
          </cell>
          <cell r="AC22">
            <v>350</v>
          </cell>
          <cell r="AD22">
            <v>358</v>
          </cell>
          <cell r="AE22">
            <v>365</v>
          </cell>
          <cell r="AF22">
            <v>373</v>
          </cell>
          <cell r="AG22">
            <v>381</v>
          </cell>
          <cell r="AH22">
            <v>389</v>
          </cell>
          <cell r="AI22">
            <v>396</v>
          </cell>
          <cell r="AJ22">
            <v>404</v>
          </cell>
          <cell r="AK22">
            <v>412</v>
          </cell>
          <cell r="AL22">
            <v>420</v>
          </cell>
        </row>
        <row r="23">
          <cell r="B23">
            <v>75</v>
          </cell>
          <cell r="C23">
            <v>152</v>
          </cell>
          <cell r="D23">
            <v>160</v>
          </cell>
          <cell r="E23">
            <v>168</v>
          </cell>
          <cell r="F23">
            <v>176</v>
          </cell>
          <cell r="G23">
            <v>184</v>
          </cell>
          <cell r="H23">
            <v>192</v>
          </cell>
          <cell r="I23">
            <v>200</v>
          </cell>
          <cell r="J23">
            <v>208</v>
          </cell>
          <cell r="K23">
            <v>216</v>
          </cell>
          <cell r="L23">
            <v>224</v>
          </cell>
          <cell r="M23">
            <v>232</v>
          </cell>
          <cell r="N23">
            <v>240</v>
          </cell>
          <cell r="O23">
            <v>248</v>
          </cell>
          <cell r="P23">
            <v>256</v>
          </cell>
          <cell r="Q23">
            <v>264</v>
          </cell>
          <cell r="R23">
            <v>272</v>
          </cell>
          <cell r="S23">
            <v>279</v>
          </cell>
          <cell r="T23">
            <v>287</v>
          </cell>
          <cell r="U23">
            <v>295</v>
          </cell>
          <cell r="V23">
            <v>303</v>
          </cell>
          <cell r="W23">
            <v>311</v>
          </cell>
          <cell r="X23">
            <v>319</v>
          </cell>
          <cell r="Y23">
            <v>327</v>
          </cell>
          <cell r="Z23">
            <v>335</v>
          </cell>
          <cell r="AA23">
            <v>343</v>
          </cell>
          <cell r="AB23">
            <v>351</v>
          </cell>
          <cell r="AC23">
            <v>359</v>
          </cell>
          <cell r="AD23">
            <v>367</v>
          </cell>
          <cell r="AE23">
            <v>375</v>
          </cell>
          <cell r="AF23">
            <v>383</v>
          </cell>
          <cell r="AG23">
            <v>391</v>
          </cell>
          <cell r="AH23">
            <v>399</v>
          </cell>
          <cell r="AI23">
            <v>407</v>
          </cell>
          <cell r="AJ23">
            <v>415</v>
          </cell>
          <cell r="AK23">
            <v>423</v>
          </cell>
          <cell r="AL23">
            <v>431</v>
          </cell>
        </row>
        <row r="24">
          <cell r="B24">
            <v>76</v>
          </cell>
          <cell r="C24">
            <v>156</v>
          </cell>
          <cell r="D24">
            <v>164</v>
          </cell>
          <cell r="E24">
            <v>172</v>
          </cell>
          <cell r="F24">
            <v>180</v>
          </cell>
          <cell r="G24">
            <v>189</v>
          </cell>
          <cell r="H24">
            <v>197</v>
          </cell>
          <cell r="I24">
            <v>205</v>
          </cell>
          <cell r="J24">
            <v>213</v>
          </cell>
          <cell r="K24">
            <v>221</v>
          </cell>
          <cell r="L24">
            <v>230</v>
          </cell>
          <cell r="M24">
            <v>238</v>
          </cell>
          <cell r="N24">
            <v>246</v>
          </cell>
          <cell r="O24">
            <v>254</v>
          </cell>
          <cell r="P24">
            <v>263</v>
          </cell>
          <cell r="Q24">
            <v>271</v>
          </cell>
          <cell r="R24">
            <v>279</v>
          </cell>
          <cell r="S24">
            <v>287</v>
          </cell>
          <cell r="T24">
            <v>295</v>
          </cell>
          <cell r="U24">
            <v>304</v>
          </cell>
          <cell r="V24">
            <v>312</v>
          </cell>
          <cell r="W24">
            <v>320</v>
          </cell>
          <cell r="X24">
            <v>328</v>
          </cell>
          <cell r="Y24">
            <v>336</v>
          </cell>
          <cell r="Z24">
            <v>344</v>
          </cell>
          <cell r="AA24">
            <v>353</v>
          </cell>
          <cell r="AB24">
            <v>361</v>
          </cell>
          <cell r="AC24">
            <v>369</v>
          </cell>
          <cell r="AD24">
            <v>377</v>
          </cell>
          <cell r="AE24">
            <v>385</v>
          </cell>
          <cell r="AF24">
            <v>394</v>
          </cell>
          <cell r="AG24">
            <v>402</v>
          </cell>
          <cell r="AH24">
            <v>410</v>
          </cell>
          <cell r="AI24">
            <v>418</v>
          </cell>
          <cell r="AJ24">
            <v>426</v>
          </cell>
          <cell r="AK24">
            <v>435</v>
          </cell>
          <cell r="AL24">
            <v>443</v>
          </cell>
        </row>
      </sheetData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uchu/Downloads/Sales%20dataset%20question%203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zhar/Desktop/Skill%20Academy%20Notes/Major%20Assignments/Hackathon/Hackathon%201%20Solution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09.516595023146" createdVersion="3" refreshedVersion="3" minRefreshableVersion="3" recordCount="10" xr:uid="{00000000-000A-0000-FFFF-FFFF02000000}">
  <cacheSource type="worksheet">
    <worksheetSource ref="A1:B11" sheet="Q.NO 1 Bonus Database 1"/>
  </cacheSource>
  <cacheFields count="2">
    <cacheField name="Employee" numFmtId="0">
      <sharedItems count="10">
        <s v="Emily Smith"/>
        <s v="Dan Jonesman"/>
        <s v="Fred Brown"/>
        <s v="Dora McTavish"/>
        <s v="Patrick O'Leary"/>
        <s v="Dawn Taylor"/>
        <s v="Penny Joyce"/>
        <s v="Ian Frankley"/>
        <s v="Jeff O'Brien"/>
        <s v="William Jones"/>
      </sharedItems>
    </cacheField>
    <cacheField name="No Customers" numFmtId="0">
      <sharedItems containsSemiMixedTypes="0" containsString="0" containsNumber="1" containsInteger="1" minValue="7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09.528936111114" createdVersion="3" refreshedVersion="3" minRefreshableVersion="3" recordCount="10" xr:uid="{00000000-000A-0000-FFFF-FFFF03000000}">
  <cacheSource type="worksheet">
    <worksheetSource ref="A1:D11" sheet="Q.NO 1 Bonus Database 1"/>
  </cacheSource>
  <cacheFields count="4">
    <cacheField name="Employee" numFmtId="0">
      <sharedItems count="10">
        <s v="Emily Smith"/>
        <s v="Dan Jonesman"/>
        <s v="Fred Brown"/>
        <s v="Dora McTavish"/>
        <s v="Patrick O'Leary"/>
        <s v="Dawn Taylor"/>
        <s v="Penny Joyce"/>
        <s v="Ian Frankley"/>
        <s v="Jeff O'Brien"/>
        <s v="William Jones"/>
      </sharedItems>
    </cacheField>
    <cacheField name="No Customers" numFmtId="0">
      <sharedItems containsSemiMixedTypes="0" containsString="0" containsNumber="1" containsInteger="1" minValue="7" maxValue="51"/>
    </cacheField>
    <cacheField name="Bonus" numFmtId="0">
      <sharedItems containsSemiMixedTypes="0" containsString="0" containsNumber="1" containsInteger="1" minValue="25" maxValue="150"/>
    </cacheField>
    <cacheField name="Bonus amount" numFmtId="0">
      <sharedItems containsSemiMixedTypes="0" containsString="0" containsNumber="1" containsInteger="1" minValue="175" maxValue="76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10.94629039352" createdVersion="6" refreshedVersion="6" minRefreshableVersion="3" recordCount="43" xr:uid="{4235DA07-6D07-4579-8E27-0FFD8AACD884}">
  <cacheSource type="worksheet">
    <worksheetSource ref="A1:G44" sheet="Sheet1" r:id="rId2"/>
  </cacheSource>
  <cacheFields count="9">
    <cacheField name="OrderDate" numFmtId="164">
      <sharedItems containsSemiMixedTypes="0" containsNonDate="0" containsDate="1" containsString="0" minDate="2014-01-06T00:00:00" maxDate="2015-12-22T00:00:00" count="43">
        <d v="2014-09-01T00:00:00"/>
        <d v="2015-06-17T00:00:00"/>
        <d v="2015-09-10T00:00:00"/>
        <d v="2015-11-17T00:00:00"/>
        <d v="2015-10-31T00:00:00"/>
        <d v="2014-02-26T00:00:00"/>
        <d v="2014-10-05T00:00:00"/>
        <d v="2015-12-21T00:00:00"/>
        <d v="2014-02-09T00:00:00"/>
        <d v="2015-08-07T00:00:00"/>
        <d v="2015-01-15T00:00:00"/>
        <d v="2014-01-23T00:00:00"/>
        <d v="2015-03-24T00:00:00"/>
        <d v="2015-05-14T00:00:00"/>
        <d v="2015-07-21T00:00:00"/>
        <d v="2015-04-10T00:00:00"/>
        <d v="2014-12-12T00:00:00"/>
        <d v="2014-04-18T00:00:00"/>
        <d v="2015-05-31T00:00:00"/>
        <d v="2015-02-01T00:00:00"/>
        <d v="2014-05-05T00:00:00"/>
        <d v="2014-06-25T00:00:00"/>
        <d v="2015-12-04T00:00:00"/>
        <d v="2014-11-25T00:00:00"/>
        <d v="2015-02-18T00:00:00"/>
        <d v="2014-11-08T00:00:00"/>
        <d v="2014-09-18T00:00:00"/>
        <d v="2014-07-12T00:00:00"/>
        <d v="2014-08-15T00:00:00"/>
        <d v="2014-04-01T00:00:00"/>
        <d v="2014-06-08T00:00:00"/>
        <d v="2015-07-04T00:00:00"/>
        <d v="2014-10-22T00:00:00"/>
        <d v="2014-12-29T00:00:00"/>
        <d v="2014-07-29T00:00:00"/>
        <d v="2014-01-06T00:00:00"/>
        <d v="2015-04-27T00:00:00"/>
        <d v="2015-08-24T00:00:00"/>
        <d v="2015-03-07T00:00:00"/>
        <d v="2014-05-22T00:00:00"/>
        <d v="2014-03-15T00:00:00"/>
        <d v="2015-10-14T00:00:00"/>
        <d v="2015-09-27T00:00:00"/>
      </sharedItems>
      <fieldGroup par="8" base="0">
        <rangePr groupBy="months" startDate="2014-01-06T00:00:00" endDate="2015-12-22T00:00:00"/>
        <groupItems count="14">
          <s v="&lt;1/6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2/2015"/>
        </groupItems>
      </fieldGroup>
    </cacheField>
    <cacheField name="Region" numFmtId="0">
      <sharedItems count="3">
        <s v="Central"/>
        <s v="East"/>
        <s v="West"/>
      </sharedItems>
    </cacheField>
    <cacheField name="Rep" numFmtId="0">
      <sharedItems count="11">
        <s v="Smith"/>
        <s v="Kivell"/>
        <s v="Gill"/>
        <s v="Jardine"/>
        <s v="Andrews"/>
        <s v="Morgan"/>
        <s v="Jones"/>
        <s v="Parent"/>
        <s v="Howard"/>
        <s v="Sorvino"/>
        <s v="Thompson"/>
      </sharedItems>
    </cacheField>
    <cacheField name="Item" numFmtId="0">
      <sharedItems count="5">
        <s v="Desk"/>
        <s v="Pencil"/>
        <s v="Binder"/>
        <s v="Pen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0">
      <sharedItems containsSemiMixedTypes="0" containsString="0" containsNumber="1" minValue="1.29" maxValue="275"/>
    </cacheField>
    <cacheField name="Total" numFmtId="0">
      <sharedItems containsSemiMixedTypes="0" containsString="0" containsNumber="1" minValue="9.0299999999999994" maxValue="1879.06"/>
    </cacheField>
    <cacheField name="Quarters" numFmtId="0" databaseField="0">
      <fieldGroup base="0">
        <rangePr groupBy="quarters" startDate="2014-01-06T00:00:00" endDate="2015-12-22T00:00:00"/>
        <groupItems count="6">
          <s v="&lt;1/6/2014"/>
          <s v="Qtr1"/>
          <s v="Qtr2"/>
          <s v="Qtr3"/>
          <s v="Qtr4"/>
          <s v="&gt;12/22/2015"/>
        </groupItems>
      </fieldGroup>
    </cacheField>
    <cacheField name="Years" numFmtId="0" databaseField="0">
      <fieldGroup base="0">
        <rangePr groupBy="years" startDate="2014-01-06T00:00:00" endDate="2015-12-22T00:00:00"/>
        <groupItems count="4">
          <s v="&lt;1/6/2014"/>
          <s v="2014"/>
          <s v="2015"/>
          <s v="&gt;12/22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har aftab" refreshedDate="45212.507495254627" createdVersion="8" refreshedVersion="8" minRefreshableVersion="3" recordCount="56" xr:uid="{CAD8871F-0FB1-4357-AD8F-378A1E3E90D4}">
  <cacheSource type="worksheet">
    <worksheetSource ref="B3:G59" sheet="Covid Data" r:id="rId2"/>
  </cacheSource>
  <cacheFields count="6">
    <cacheField name="state" numFmtId="0">
      <sharedItems count="56">
        <s v="NY"/>
        <s v="NJ"/>
        <s v="MI"/>
        <s v="CA"/>
        <s v="LA"/>
        <s v="MA"/>
        <s v="FL"/>
        <s v="IL"/>
        <s v="PA"/>
        <s v="WA"/>
        <s v="GA"/>
        <s v="TX"/>
        <s v="CT"/>
        <s v="CO"/>
        <s v="IN"/>
        <s v="OH"/>
        <s v="TN"/>
        <s v="MD"/>
        <s v="NC"/>
        <s v="MO"/>
        <s v="WI"/>
        <s v="VA"/>
        <s v="AZ"/>
        <s v="SC"/>
        <s v="NV"/>
        <s v="AL"/>
        <s v="MS"/>
        <s v="UT"/>
        <s v="OK"/>
        <s v="MN"/>
        <s v="OR"/>
        <s v="KY"/>
        <s v="ID"/>
        <s v="RI"/>
        <s v="DC"/>
        <s v="AR"/>
        <s v="IA"/>
        <s v="KS"/>
        <s v="NH"/>
        <s v="DE"/>
        <s v="ME"/>
        <s v="NM"/>
        <s v="VT"/>
        <s v="PR"/>
        <s v="HI"/>
        <s v="NE"/>
        <s v="MT"/>
        <s v="WV"/>
        <s v="SD"/>
        <s v="ND"/>
        <s v="WY"/>
        <s v="AK"/>
        <s v="GU"/>
        <s v="VI"/>
        <s v="MP"/>
        <s v="AS"/>
      </sharedItems>
    </cacheField>
    <cacheField name="positive" numFmtId="0">
      <sharedItems containsSemiMixedTypes="0" containsString="0" containsNumber="1" containsInteger="1" minValue="0" maxValue="92381" count="56">
        <n v="92381"/>
        <n v="25590"/>
        <n v="10791"/>
        <n v="9191"/>
        <n v="9150"/>
        <n v="8966"/>
        <n v="8010"/>
        <n v="7695"/>
        <n v="7016"/>
        <n v="5984"/>
        <n v="5348"/>
        <n v="4669"/>
        <n v="3824"/>
        <n v="3342"/>
        <n v="3039"/>
        <n v="2902"/>
        <n v="2845"/>
        <n v="2331"/>
        <n v="1857"/>
        <n v="1834"/>
        <n v="1730"/>
        <n v="1706"/>
        <n v="1598"/>
        <n v="1554"/>
        <n v="1458"/>
        <n v="1233"/>
        <n v="1177"/>
        <n v="1074"/>
        <n v="879"/>
        <n v="742"/>
        <n v="736"/>
        <n v="680"/>
        <n v="669"/>
        <n v="657"/>
        <n v="653"/>
        <n v="643"/>
        <n v="614"/>
        <n v="552"/>
        <n v="415"/>
        <n v="393"/>
        <n v="376"/>
        <n v="363"/>
        <n v="338"/>
        <n v="316"/>
        <n v="258"/>
        <n v="246"/>
        <n v="227"/>
        <n v="217"/>
        <n v="165"/>
        <n v="159"/>
        <n v="150"/>
        <n v="143"/>
        <n v="82"/>
        <n v="33"/>
        <n v="8"/>
        <n v="0"/>
      </sharedItems>
    </cacheField>
    <cacheField name="deaths" numFmtId="0">
      <sharedItems containsString="0" containsBlank="1" containsNumber="1" containsInteger="1" minValue="0" maxValue="2373" count="41">
        <n v="2373"/>
        <n v="537"/>
        <n v="417"/>
        <n v="203"/>
        <n v="310"/>
        <n v="154"/>
        <n v="128"/>
        <n v="157"/>
        <n v="90"/>
        <n v="247"/>
        <n v="163"/>
        <n v="70"/>
        <n v="112"/>
        <n v="80"/>
        <n v="78"/>
        <n v="81"/>
        <n v="32"/>
        <n v="36"/>
        <n v="16"/>
        <n v="19"/>
        <n v="31"/>
        <n v="41"/>
        <n v="38"/>
        <n v="26"/>
        <n v="7"/>
        <n v="34"/>
        <n v="18"/>
        <n v="20"/>
        <n v="9"/>
        <n v="12"/>
        <n v="11"/>
        <n v="13"/>
        <n v="4"/>
        <n v="6"/>
        <n v="17"/>
        <n v="1"/>
        <n v="5"/>
        <n v="2"/>
        <n v="3"/>
        <n v="0"/>
        <m/>
      </sharedItems>
    </cacheField>
    <cacheField name="modified" numFmtId="22">
      <sharedItems containsSemiMixedTypes="0" containsNonDate="0" containsDate="1" containsString="0" minDate="2023-03-30T21:00:00" maxDate="2023-04-02T14:45:00"/>
    </cacheField>
    <cacheField name="total" numFmtId="0">
      <sharedItems containsSemiMixedTypes="0" containsString="0" containsNumber="1" containsInteger="1" minValue="20" maxValue="238965" count="56">
        <n v="238965"/>
        <n v="59110"/>
        <n v="22684"/>
        <n v="33000"/>
        <n v="51086"/>
        <n v="56608"/>
        <n v="77296"/>
        <n v="43656"/>
        <n v="54714"/>
        <n v="74798"/>
        <n v="22957"/>
        <n v="50679"/>
        <n v="18300"/>
        <n v="18645"/>
        <n v="16285"/>
        <n v="34918"/>
        <n v="34611"/>
        <n v="21221"/>
        <n v="28679"/>
        <n v="19683"/>
        <n v="22047"/>
        <n v="17589"/>
        <n v="22709"/>
        <n v="6995"/>
        <n v="14046"/>
        <n v="8736"/>
        <n v="5930"/>
        <n v="21065"/>
        <n v="2144"/>
        <n v="22394"/>
        <n v="14868"/>
        <n v="7900"/>
        <n v="7282"/>
        <n v="5069"/>
        <n v="5070"/>
        <n v="8523"/>
        <n v="8668"/>
        <n v="6611"/>
        <n v="6493"/>
        <n v="4959"/>
        <n v="6464"/>
        <n v="14011"/>
        <n v="5049"/>
        <n v="1920"/>
        <n v="10464"/>
        <n v="4224"/>
        <n v="5320"/>
        <n v="5493"/>
        <n v="4382"/>
        <n v="4980"/>
        <n v="2589"/>
        <n v="5022"/>
        <n v="524"/>
        <n v="182"/>
        <n v="21"/>
        <n v="20"/>
      </sharedItems>
    </cacheField>
    <cacheField name="pos %" numFmtId="9">
      <sharedItems containsSemiMixedTypes="0" containsString="0" containsNumber="1" minValue="0" maxValue="0.48" count="26">
        <n v="0.39"/>
        <n v="0.43"/>
        <n v="0.48"/>
        <n v="0.28000000000000003"/>
        <n v="0.18"/>
        <n v="0.16"/>
        <n v="0.1"/>
        <n v="0.13"/>
        <n v="0.08"/>
        <n v="0.23"/>
        <n v="0.09"/>
        <n v="0.21"/>
        <n v="0.19"/>
        <n v="0.11"/>
        <n v="0.06"/>
        <n v="7.0000000000000007E-2"/>
        <n v="0.22"/>
        <n v="0.14000000000000001"/>
        <n v="0.2"/>
        <n v="0.05"/>
        <n v="0.41"/>
        <n v="0.03"/>
        <n v="0.02"/>
        <n v="0.04"/>
        <n v="0.38"/>
        <n v="0"/>
      </sharedItems>
    </cacheField>
  </cacheFields>
  <extLst>
    <ext xmlns:x14="http://schemas.microsoft.com/office/spreadsheetml/2009/9/main" uri="{725AE2AE-9491-48be-B2B4-4EB974FC3084}">
      <x14:pivotCacheDefinition pivotCacheId="20050416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15"/>
  </r>
  <r>
    <x v="1"/>
    <n v="23"/>
  </r>
  <r>
    <x v="2"/>
    <n v="41"/>
  </r>
  <r>
    <x v="3"/>
    <n v="18"/>
  </r>
  <r>
    <x v="4"/>
    <n v="7"/>
  </r>
  <r>
    <x v="5"/>
    <n v="51"/>
  </r>
  <r>
    <x v="6"/>
    <n v="22"/>
  </r>
  <r>
    <x v="7"/>
    <n v="19"/>
  </r>
  <r>
    <x v="8"/>
    <n v="37"/>
  </r>
  <r>
    <x v="9"/>
    <n v="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x v="0"/>
    <n v="15"/>
    <n v="50"/>
    <n v="750"/>
  </r>
  <r>
    <x v="1"/>
    <n v="23"/>
    <n v="75"/>
    <n v="1725"/>
  </r>
  <r>
    <x v="2"/>
    <n v="41"/>
    <n v="125"/>
    <n v="5125"/>
  </r>
  <r>
    <x v="3"/>
    <n v="18"/>
    <n v="50"/>
    <n v="900"/>
  </r>
  <r>
    <x v="4"/>
    <n v="7"/>
    <n v="25"/>
    <n v="175"/>
  </r>
  <r>
    <x v="5"/>
    <n v="51"/>
    <n v="150"/>
    <n v="7650"/>
  </r>
  <r>
    <x v="6"/>
    <n v="22"/>
    <n v="75"/>
    <n v="1650"/>
  </r>
  <r>
    <x v="7"/>
    <n v="19"/>
    <n v="50"/>
    <n v="950"/>
  </r>
  <r>
    <x v="8"/>
    <n v="37"/>
    <n v="100"/>
    <n v="3700"/>
  </r>
  <r>
    <x v="9"/>
    <n v="34"/>
    <n v="100"/>
    <n v="34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x v="0"/>
    <n v="2"/>
    <n v="125"/>
    <n v="250"/>
  </r>
  <r>
    <x v="1"/>
    <x v="0"/>
    <x v="1"/>
    <x v="0"/>
    <n v="5"/>
    <n v="125"/>
    <n v="625"/>
  </r>
  <r>
    <x v="2"/>
    <x v="0"/>
    <x v="2"/>
    <x v="1"/>
    <n v="7"/>
    <n v="1.29"/>
    <n v="9.0299999999999994"/>
  </r>
  <r>
    <x v="3"/>
    <x v="0"/>
    <x v="3"/>
    <x v="2"/>
    <n v="11"/>
    <n v="4.99"/>
    <n v="54.89"/>
  </r>
  <r>
    <x v="4"/>
    <x v="0"/>
    <x v="4"/>
    <x v="1"/>
    <n v="14"/>
    <n v="1.29"/>
    <n v="18.059999999999999"/>
  </r>
  <r>
    <x v="5"/>
    <x v="0"/>
    <x v="2"/>
    <x v="3"/>
    <n v="27"/>
    <n v="19.989999999999998"/>
    <n v="539.73"/>
  </r>
  <r>
    <x v="6"/>
    <x v="0"/>
    <x v="5"/>
    <x v="2"/>
    <n v="28"/>
    <n v="8.99"/>
    <n v="251.72"/>
  </r>
  <r>
    <x v="7"/>
    <x v="0"/>
    <x v="4"/>
    <x v="2"/>
    <n v="28"/>
    <n v="4.99"/>
    <n v="139.72"/>
  </r>
  <r>
    <x v="8"/>
    <x v="0"/>
    <x v="3"/>
    <x v="1"/>
    <n v="36"/>
    <n v="4.99"/>
    <n v="179.64"/>
  </r>
  <r>
    <x v="9"/>
    <x v="0"/>
    <x v="1"/>
    <x v="4"/>
    <n v="42"/>
    <n v="23.95"/>
    <n v="1005.9"/>
  </r>
  <r>
    <x v="10"/>
    <x v="0"/>
    <x v="2"/>
    <x v="2"/>
    <n v="46"/>
    <n v="8.99"/>
    <n v="413.54"/>
  </r>
  <r>
    <x v="11"/>
    <x v="0"/>
    <x v="1"/>
    <x v="2"/>
    <n v="50"/>
    <n v="19.989999999999998"/>
    <n v="999.5"/>
  </r>
  <r>
    <x v="12"/>
    <x v="0"/>
    <x v="3"/>
    <x v="4"/>
    <n v="50"/>
    <n v="4.99"/>
    <n v="249.5"/>
  </r>
  <r>
    <x v="13"/>
    <x v="0"/>
    <x v="2"/>
    <x v="1"/>
    <n v="53"/>
    <n v="1.29"/>
    <n v="68.37"/>
  </r>
  <r>
    <x v="14"/>
    <x v="0"/>
    <x v="5"/>
    <x v="4"/>
    <n v="55"/>
    <n v="12.49"/>
    <n v="686.95"/>
  </r>
  <r>
    <x v="15"/>
    <x v="0"/>
    <x v="4"/>
    <x v="1"/>
    <n v="66"/>
    <n v="1.99"/>
    <n v="131.34"/>
  </r>
  <r>
    <x v="16"/>
    <x v="0"/>
    <x v="0"/>
    <x v="1"/>
    <n v="67"/>
    <n v="1.29"/>
    <n v="86.43"/>
  </r>
  <r>
    <x v="17"/>
    <x v="0"/>
    <x v="4"/>
    <x v="1"/>
    <n v="75"/>
    <n v="1.99"/>
    <n v="149.25"/>
  </r>
  <r>
    <x v="18"/>
    <x v="0"/>
    <x v="2"/>
    <x v="2"/>
    <n v="80"/>
    <n v="8.99"/>
    <n v="719.2"/>
  </r>
  <r>
    <x v="19"/>
    <x v="0"/>
    <x v="0"/>
    <x v="2"/>
    <n v="87"/>
    <n v="15"/>
    <n v="1305"/>
  </r>
  <r>
    <x v="20"/>
    <x v="0"/>
    <x v="3"/>
    <x v="1"/>
    <n v="90"/>
    <n v="4.99"/>
    <n v="449.1"/>
  </r>
  <r>
    <x v="21"/>
    <x v="0"/>
    <x v="5"/>
    <x v="1"/>
    <n v="90"/>
    <n v="4.99"/>
    <n v="449.1"/>
  </r>
  <r>
    <x v="22"/>
    <x v="0"/>
    <x v="3"/>
    <x v="2"/>
    <n v="94"/>
    <n v="19.989999999999998"/>
    <n v="1879.06"/>
  </r>
  <r>
    <x v="23"/>
    <x v="0"/>
    <x v="1"/>
    <x v="4"/>
    <n v="96"/>
    <n v="4.99"/>
    <n v="479.04"/>
  </r>
  <r>
    <x v="24"/>
    <x v="1"/>
    <x v="6"/>
    <x v="2"/>
    <n v="4"/>
    <n v="4.99"/>
    <n v="19.96"/>
  </r>
  <r>
    <x v="25"/>
    <x v="1"/>
    <x v="7"/>
    <x v="3"/>
    <n v="15"/>
    <n v="19.989999999999998"/>
    <n v="299.85000000000002"/>
  </r>
  <r>
    <x v="26"/>
    <x v="1"/>
    <x v="6"/>
    <x v="4"/>
    <n v="16"/>
    <n v="15.99"/>
    <n v="255.84"/>
  </r>
  <r>
    <x v="27"/>
    <x v="1"/>
    <x v="8"/>
    <x v="2"/>
    <n v="29"/>
    <n v="1.99"/>
    <n v="57.71"/>
  </r>
  <r>
    <x v="28"/>
    <x v="1"/>
    <x v="6"/>
    <x v="1"/>
    <n v="35"/>
    <n v="4.99"/>
    <n v="174.65"/>
  </r>
  <r>
    <x v="29"/>
    <x v="1"/>
    <x v="6"/>
    <x v="2"/>
    <n v="60"/>
    <n v="4.99"/>
    <n v="299.39999999999998"/>
  </r>
  <r>
    <x v="30"/>
    <x v="1"/>
    <x v="6"/>
    <x v="2"/>
    <n v="60"/>
    <n v="8.99"/>
    <n v="539.4"/>
  </r>
  <r>
    <x v="31"/>
    <x v="1"/>
    <x v="6"/>
    <x v="4"/>
    <n v="62"/>
    <n v="4.99"/>
    <n v="309.38"/>
  </r>
  <r>
    <x v="32"/>
    <x v="1"/>
    <x v="6"/>
    <x v="3"/>
    <n v="64"/>
    <n v="8.99"/>
    <n v="575.36"/>
  </r>
  <r>
    <x v="33"/>
    <x v="1"/>
    <x v="7"/>
    <x v="4"/>
    <n v="74"/>
    <n v="15.99"/>
    <n v="1183.26"/>
  </r>
  <r>
    <x v="34"/>
    <x v="1"/>
    <x v="7"/>
    <x v="2"/>
    <n v="81"/>
    <n v="19.989999999999998"/>
    <n v="1619.19"/>
  </r>
  <r>
    <x v="35"/>
    <x v="1"/>
    <x v="6"/>
    <x v="1"/>
    <n v="95"/>
    <n v="1.99"/>
    <n v="189.05"/>
  </r>
  <r>
    <x v="36"/>
    <x v="1"/>
    <x v="8"/>
    <x v="3"/>
    <n v="96"/>
    <n v="4.99"/>
    <n v="479.04"/>
  </r>
  <r>
    <x v="37"/>
    <x v="2"/>
    <x v="9"/>
    <x v="0"/>
    <n v="3"/>
    <n v="275"/>
    <n v="825"/>
  </r>
  <r>
    <x v="38"/>
    <x v="2"/>
    <x v="9"/>
    <x v="2"/>
    <n v="7"/>
    <n v="19.989999999999998"/>
    <n v="139.93"/>
  </r>
  <r>
    <x v="39"/>
    <x v="2"/>
    <x v="10"/>
    <x v="1"/>
    <n v="32"/>
    <n v="1.99"/>
    <n v="63.68"/>
  </r>
  <r>
    <x v="40"/>
    <x v="2"/>
    <x v="9"/>
    <x v="1"/>
    <n v="56"/>
    <n v="2.99"/>
    <n v="167.44"/>
  </r>
  <r>
    <x v="41"/>
    <x v="2"/>
    <x v="10"/>
    <x v="2"/>
    <n v="57"/>
    <n v="19.989999999999998"/>
    <n v="1139.43"/>
  </r>
  <r>
    <x v="42"/>
    <x v="2"/>
    <x v="9"/>
    <x v="3"/>
    <n v="76"/>
    <n v="1.99"/>
    <n v="151.2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d v="2023-04-02T09:45:00"/>
    <x v="0"/>
    <x v="0"/>
  </r>
  <r>
    <x v="1"/>
    <x v="1"/>
    <x v="1"/>
    <d v="2023-04-02T11:00:00"/>
    <x v="1"/>
    <x v="1"/>
  </r>
  <r>
    <x v="2"/>
    <x v="2"/>
    <x v="2"/>
    <d v="2023-04-02T09:00:00"/>
    <x v="2"/>
    <x v="2"/>
  </r>
  <r>
    <x v="3"/>
    <x v="3"/>
    <x v="3"/>
    <d v="2023-04-01T22:00:00"/>
    <x v="3"/>
    <x v="3"/>
  </r>
  <r>
    <x v="4"/>
    <x v="4"/>
    <x v="4"/>
    <d v="2023-04-02T11:00:00"/>
    <x v="4"/>
    <x v="4"/>
  </r>
  <r>
    <x v="5"/>
    <x v="5"/>
    <x v="5"/>
    <d v="2023-04-02T14:00:00"/>
    <x v="5"/>
    <x v="5"/>
  </r>
  <r>
    <x v="6"/>
    <x v="6"/>
    <x v="6"/>
    <d v="2023-04-02T09:01:00"/>
    <x v="6"/>
    <x v="6"/>
  </r>
  <r>
    <x v="7"/>
    <x v="7"/>
    <x v="7"/>
    <d v="2023-04-01T22:00:00"/>
    <x v="7"/>
    <x v="4"/>
  </r>
  <r>
    <x v="8"/>
    <x v="8"/>
    <x v="8"/>
    <d v="2023-04-02T10:00:00"/>
    <x v="8"/>
    <x v="7"/>
  </r>
  <r>
    <x v="9"/>
    <x v="9"/>
    <x v="9"/>
    <d v="2023-04-01T18:00:00"/>
    <x v="9"/>
    <x v="8"/>
  </r>
  <r>
    <x v="10"/>
    <x v="10"/>
    <x v="10"/>
    <d v="2023-04-02T09:28:00"/>
    <x v="10"/>
    <x v="9"/>
  </r>
  <r>
    <x v="11"/>
    <x v="11"/>
    <x v="11"/>
    <d v="2023-04-01T19:00:00"/>
    <x v="11"/>
    <x v="10"/>
  </r>
  <r>
    <x v="12"/>
    <x v="12"/>
    <x v="12"/>
    <d v="2023-04-02T13:30:00"/>
    <x v="12"/>
    <x v="11"/>
  </r>
  <r>
    <x v="13"/>
    <x v="13"/>
    <x v="13"/>
    <d v="2023-04-01T16:00:00"/>
    <x v="13"/>
    <x v="4"/>
  </r>
  <r>
    <x v="14"/>
    <x v="14"/>
    <x v="14"/>
    <d v="2023-04-01T21:59:00"/>
    <x v="14"/>
    <x v="12"/>
  </r>
  <r>
    <x v="15"/>
    <x v="15"/>
    <x v="15"/>
    <d v="2023-04-02T12:00:00"/>
    <x v="15"/>
    <x v="8"/>
  </r>
  <r>
    <x v="16"/>
    <x v="16"/>
    <x v="16"/>
    <d v="2023-04-02T13:00:00"/>
    <x v="16"/>
    <x v="8"/>
  </r>
  <r>
    <x v="17"/>
    <x v="17"/>
    <x v="17"/>
    <d v="2023-04-02T08:00:00"/>
    <x v="17"/>
    <x v="13"/>
  </r>
  <r>
    <x v="18"/>
    <x v="18"/>
    <x v="18"/>
    <d v="2023-04-02T12:00:00"/>
    <x v="18"/>
    <x v="14"/>
  </r>
  <r>
    <x v="19"/>
    <x v="19"/>
    <x v="19"/>
    <d v="2023-04-02T13:00:00"/>
    <x v="19"/>
    <x v="10"/>
  </r>
  <r>
    <x v="20"/>
    <x v="20"/>
    <x v="20"/>
    <d v="2023-04-02T14:00:00"/>
    <x v="20"/>
    <x v="8"/>
  </r>
  <r>
    <x v="21"/>
    <x v="21"/>
    <x v="21"/>
    <d v="2023-04-02T07:00:00"/>
    <x v="21"/>
    <x v="6"/>
  </r>
  <r>
    <x v="22"/>
    <x v="22"/>
    <x v="16"/>
    <d v="2023-04-01T22:00:00"/>
    <x v="22"/>
    <x v="15"/>
  </r>
  <r>
    <x v="23"/>
    <x v="23"/>
    <x v="20"/>
    <d v="2023-04-02T14:04:00"/>
    <x v="23"/>
    <x v="16"/>
  </r>
  <r>
    <x v="24"/>
    <x v="24"/>
    <x v="22"/>
    <d v="2023-04-02T07:30:00"/>
    <x v="24"/>
    <x v="6"/>
  </r>
  <r>
    <x v="25"/>
    <x v="25"/>
    <x v="16"/>
    <d v="2023-04-01T22:00:00"/>
    <x v="25"/>
    <x v="17"/>
  </r>
  <r>
    <x v="26"/>
    <x v="26"/>
    <x v="23"/>
    <d v="2023-04-01T17:00:00"/>
    <x v="26"/>
    <x v="18"/>
  </r>
  <r>
    <x v="27"/>
    <x v="27"/>
    <x v="24"/>
    <d v="2023-04-02T13:00:00"/>
    <x v="27"/>
    <x v="19"/>
  </r>
  <r>
    <x v="28"/>
    <x v="28"/>
    <x v="25"/>
    <d v="2023-04-01T06:00:00"/>
    <x v="28"/>
    <x v="20"/>
  </r>
  <r>
    <x v="29"/>
    <x v="29"/>
    <x v="26"/>
    <d v="2023-04-02T10:00:00"/>
    <x v="29"/>
    <x v="21"/>
  </r>
  <r>
    <x v="30"/>
    <x v="30"/>
    <x v="19"/>
    <d v="2023-04-01T09:00:00"/>
    <x v="30"/>
    <x v="19"/>
  </r>
  <r>
    <x v="31"/>
    <x v="31"/>
    <x v="27"/>
    <d v="2023-04-01T15:00:00"/>
    <x v="31"/>
    <x v="10"/>
  </r>
  <r>
    <x v="32"/>
    <x v="32"/>
    <x v="28"/>
    <d v="2023-04-01T17:00:00"/>
    <x v="32"/>
    <x v="10"/>
  </r>
  <r>
    <x v="33"/>
    <x v="33"/>
    <x v="29"/>
    <d v="2023-04-02T13:58:00"/>
    <x v="33"/>
    <x v="7"/>
  </r>
  <r>
    <x v="34"/>
    <x v="34"/>
    <x v="29"/>
    <d v="2023-04-02T07:00:00"/>
    <x v="34"/>
    <x v="7"/>
  </r>
  <r>
    <x v="35"/>
    <x v="35"/>
    <x v="29"/>
    <d v="2023-04-02T12:45:00"/>
    <x v="35"/>
    <x v="8"/>
  </r>
  <r>
    <x v="36"/>
    <x v="36"/>
    <x v="30"/>
    <d v="2023-04-01T22:00:00"/>
    <x v="36"/>
    <x v="15"/>
  </r>
  <r>
    <x v="37"/>
    <x v="37"/>
    <x v="31"/>
    <d v="2023-04-02T10:00:00"/>
    <x v="37"/>
    <x v="8"/>
  </r>
  <r>
    <x v="38"/>
    <x v="38"/>
    <x v="32"/>
    <d v="2023-04-01T07:00:00"/>
    <x v="38"/>
    <x v="14"/>
  </r>
  <r>
    <x v="39"/>
    <x v="39"/>
    <x v="29"/>
    <d v="2023-04-02T14:45:00"/>
    <x v="39"/>
    <x v="8"/>
  </r>
  <r>
    <x v="40"/>
    <x v="40"/>
    <x v="24"/>
    <d v="2023-04-02T08:00:00"/>
    <x v="40"/>
    <x v="14"/>
  </r>
  <r>
    <x v="41"/>
    <x v="41"/>
    <x v="33"/>
    <d v="2023-03-31T22:00:00"/>
    <x v="41"/>
    <x v="21"/>
  </r>
  <r>
    <x v="42"/>
    <x v="42"/>
    <x v="34"/>
    <d v="2023-04-02T11:00:00"/>
    <x v="42"/>
    <x v="15"/>
  </r>
  <r>
    <x v="43"/>
    <x v="43"/>
    <x v="29"/>
    <d v="2023-04-02T05:00:00"/>
    <x v="43"/>
    <x v="5"/>
  </r>
  <r>
    <x v="44"/>
    <x v="44"/>
    <x v="35"/>
    <d v="2023-04-01T16:00:00"/>
    <x v="44"/>
    <x v="22"/>
  </r>
  <r>
    <x v="45"/>
    <x v="45"/>
    <x v="36"/>
    <d v="2023-04-02T12:00:00"/>
    <x v="45"/>
    <x v="14"/>
  </r>
  <r>
    <x v="46"/>
    <x v="46"/>
    <x v="36"/>
    <d v="2023-04-02T08:00:00"/>
    <x v="46"/>
    <x v="23"/>
  </r>
  <r>
    <x v="47"/>
    <x v="47"/>
    <x v="37"/>
    <d v="2023-04-01T22:17:00"/>
    <x v="47"/>
    <x v="23"/>
  </r>
  <r>
    <x v="48"/>
    <x v="48"/>
    <x v="37"/>
    <d v="2023-04-01T16:00:00"/>
    <x v="48"/>
    <x v="23"/>
  </r>
  <r>
    <x v="49"/>
    <x v="49"/>
    <x v="38"/>
    <d v="2023-04-02T10:56:00"/>
    <x v="49"/>
    <x v="21"/>
  </r>
  <r>
    <x v="50"/>
    <x v="50"/>
    <x v="39"/>
    <d v="2023-04-02T08:30:00"/>
    <x v="50"/>
    <x v="14"/>
  </r>
  <r>
    <x v="51"/>
    <x v="51"/>
    <x v="38"/>
    <d v="2023-04-01T19:00:00"/>
    <x v="51"/>
    <x v="21"/>
  </r>
  <r>
    <x v="52"/>
    <x v="52"/>
    <x v="38"/>
    <d v="2023-04-02T06:30:00"/>
    <x v="52"/>
    <x v="5"/>
  </r>
  <r>
    <x v="53"/>
    <x v="53"/>
    <x v="40"/>
    <d v="2023-04-02T07:30:00"/>
    <x v="53"/>
    <x v="4"/>
  </r>
  <r>
    <x v="54"/>
    <x v="54"/>
    <x v="35"/>
    <d v="2023-04-02T01:00:00"/>
    <x v="54"/>
    <x v="24"/>
  </r>
  <r>
    <x v="55"/>
    <x v="55"/>
    <x v="39"/>
    <d v="2023-03-30T21:00:00"/>
    <x v="55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>
  <location ref="A13:B24" firstHeaderRow="1" firstDataRow="1" firstDataCol="1"/>
  <pivotFields count="4">
    <pivotField axis="axisRow" showAll="0">
      <items count="11">
        <item x="1"/>
        <item x="5"/>
        <item x="3"/>
        <item x="0"/>
        <item x="2"/>
        <item x="7"/>
        <item x="8"/>
        <item x="4"/>
        <item x="6"/>
        <item x="9"/>
        <item t="default"/>
      </items>
    </pivotField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Bonus amount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E1:F12" firstHeaderRow="1" firstDataRow="1" firstDataCol="1"/>
  <pivotFields count="2">
    <pivotField axis="axisRow" showAll="0">
      <items count="11">
        <item x="1"/>
        <item x="5"/>
        <item x="3"/>
        <item x="0"/>
        <item x="2"/>
        <item x="7"/>
        <item x="8"/>
        <item x="4"/>
        <item x="6"/>
        <item x="9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o Customers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87A15-1823-48DC-957E-88FA63CB17B4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 fieldListSortAscending="1">
  <location ref="A1:B5" firstHeaderRow="1" firstDataRow="1" firstDataCol="1"/>
  <pivotFields count="9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12">
        <item x="4"/>
        <item x="2"/>
        <item x="8"/>
        <item x="3"/>
        <item x="6"/>
        <item x="1"/>
        <item x="5"/>
        <item x="7"/>
        <item x="0"/>
        <item x="9"/>
        <item x="10"/>
        <item t="default"/>
      </items>
    </pivotField>
    <pivotField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dataField="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6" baseField="0" baseItem="0"/>
  </dataFields>
  <chartFormats count="8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55F5D-8963-4B66-A912-F2B5DFB21C7F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B7" firstHeaderRow="1" firstDataRow="1" firstDataCol="1"/>
  <pivotFields count="9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dataField="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B5892B-6405-44D2-80EB-6FE904B3E238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8:B24" firstHeaderRow="1" firstDataRow="1" firstDataCol="1"/>
  <pivotFields count="9">
    <pivotField numFmtId="164" showAll="0"/>
    <pivotField showAll="0"/>
    <pivotField showAll="0"/>
    <pivotField axis="axisRow" showAll="0">
      <items count="6">
        <item x="2"/>
        <item x="0"/>
        <item x="3"/>
        <item x="4"/>
        <item x="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Unit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7FE34-AACD-471F-8EA6-380EB38B7F83}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E37:G43" firstHeaderRow="0" firstDataRow="1" firstDataCol="1"/>
  <pivotFields count="9">
    <pivotField numFmtId="164" showAll="0"/>
    <pivotField showAll="0"/>
    <pivotField showAll="0"/>
    <pivotField axis="axisRow" showAll="0">
      <items count="6">
        <item x="2"/>
        <item x="0"/>
        <item x="3"/>
        <item x="4"/>
        <item x="1"/>
        <item t="default"/>
      </items>
    </pivotField>
    <pivotField dataField="1" showAll="0"/>
    <pivotField dataField="1" showAll="0"/>
    <pivotField showAll="0"/>
    <pivotField showAll="0" defaultSubtotal="0"/>
    <pivotField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 Cost" fld="5" baseField="0" baseItem="0"/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C91BF-799E-4D3D-8CD4-53F8131E9408}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9:B57" firstHeaderRow="1" firstDataRow="1" firstDataCol="1"/>
  <pivotFields count="9">
    <pivotField numFmtId="164" showAll="0"/>
    <pivotField showAll="0">
      <items count="4">
        <item x="0"/>
        <item x="1"/>
        <item x="2"/>
        <item t="default"/>
      </items>
    </pivotField>
    <pivotField axis="axisRow" showAll="0">
      <items count="12">
        <item x="4"/>
        <item x="2"/>
        <item x="8"/>
        <item x="3"/>
        <item x="6"/>
        <item x="1"/>
        <item x="5"/>
        <item x="7"/>
        <item x="0"/>
        <item x="9"/>
        <item x="10"/>
        <item t="default"/>
      </items>
    </pivotField>
    <pivotField axis="axisRow" showAll="0">
      <items count="6">
        <item x="2"/>
        <item x="0"/>
        <item x="3"/>
        <item x="4"/>
        <item x="1"/>
        <item t="default"/>
      </items>
    </pivotField>
    <pivotField dataField="1" showAll="0"/>
    <pivotField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/>
  </pivotFields>
  <rowFields count="2">
    <field x="3"/>
    <field x="2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 v="5"/>
    </i>
    <i r="1">
      <x v="8"/>
    </i>
    <i r="1">
      <x v="9"/>
    </i>
    <i>
      <x v="2"/>
    </i>
    <i r="1">
      <x v="1"/>
    </i>
    <i r="1">
      <x v="2"/>
    </i>
    <i r="1">
      <x v="4"/>
    </i>
    <i r="1">
      <x v="7"/>
    </i>
    <i r="1">
      <x v="9"/>
    </i>
    <i>
      <x v="3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3"/>
    </i>
    <i r="1">
      <x v="4"/>
    </i>
    <i r="1">
      <x v="6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 of Units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CBE50-3A14-4983-B15D-332B420E3E76}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B13" firstHeaderRow="1" firstDataRow="1" firstDataCol="1"/>
  <pivotFields count="9">
    <pivotField numFmtId="164" showAll="0"/>
    <pivotField showAll="0"/>
    <pivotField axis="axisRow" showAll="0">
      <items count="12">
        <item x="4"/>
        <item x="2"/>
        <item x="8"/>
        <item x="3"/>
        <item x="6"/>
        <item x="1"/>
        <item x="5"/>
        <item x="7"/>
        <item x="0"/>
        <item x="9"/>
        <item x="10"/>
        <item t="default"/>
      </items>
    </pivotField>
    <pivotField showAll="0"/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624D3-3E2F-487F-8598-6C16CA56ED33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0" firstHeaderRow="1" firstDataRow="1" firstDataCol="1"/>
  <pivotFields count="6">
    <pivotField axis="axisRow" showAll="0">
      <items count="57">
        <item x="51"/>
        <item x="25"/>
        <item x="35"/>
        <item x="55"/>
        <item x="22"/>
        <item x="3"/>
        <item x="13"/>
        <item x="12"/>
        <item x="34"/>
        <item x="39"/>
        <item x="6"/>
        <item x="10"/>
        <item x="52"/>
        <item x="44"/>
        <item x="36"/>
        <item x="32"/>
        <item x="7"/>
        <item x="14"/>
        <item x="37"/>
        <item x="31"/>
        <item x="4"/>
        <item x="5"/>
        <item x="17"/>
        <item x="40"/>
        <item x="2"/>
        <item x="29"/>
        <item x="19"/>
        <item x="54"/>
        <item x="26"/>
        <item x="46"/>
        <item x="18"/>
        <item x="49"/>
        <item x="45"/>
        <item x="38"/>
        <item x="1"/>
        <item x="41"/>
        <item x="24"/>
        <item x="0"/>
        <item x="15"/>
        <item x="28"/>
        <item x="30"/>
        <item x="8"/>
        <item x="43"/>
        <item x="33"/>
        <item x="23"/>
        <item x="48"/>
        <item x="16"/>
        <item x="11"/>
        <item x="27"/>
        <item x="21"/>
        <item x="53"/>
        <item x="42"/>
        <item x="9"/>
        <item x="20"/>
        <item x="47"/>
        <item x="50"/>
        <item t="default"/>
      </items>
    </pivotField>
    <pivotField dataField="1" showAll="0">
      <items count="57"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42">
        <item x="39"/>
        <item x="35"/>
        <item x="37"/>
        <item x="38"/>
        <item x="32"/>
        <item x="36"/>
        <item x="33"/>
        <item x="24"/>
        <item x="28"/>
        <item x="30"/>
        <item x="29"/>
        <item x="31"/>
        <item x="18"/>
        <item x="34"/>
        <item x="26"/>
        <item x="19"/>
        <item x="27"/>
        <item x="23"/>
        <item x="20"/>
        <item x="16"/>
        <item x="25"/>
        <item x="17"/>
        <item x="22"/>
        <item x="21"/>
        <item x="11"/>
        <item x="14"/>
        <item x="13"/>
        <item x="15"/>
        <item x="8"/>
        <item x="12"/>
        <item x="6"/>
        <item x="5"/>
        <item x="7"/>
        <item x="10"/>
        <item x="3"/>
        <item x="9"/>
        <item x="4"/>
        <item x="2"/>
        <item x="1"/>
        <item x="0"/>
        <item x="40"/>
        <item t="default"/>
      </items>
    </pivotField>
    <pivotField numFmtId="22" showAll="0"/>
    <pivotField showAll="0">
      <items count="57">
        <item x="55"/>
        <item x="54"/>
        <item x="53"/>
        <item x="52"/>
        <item x="43"/>
        <item x="28"/>
        <item x="50"/>
        <item x="45"/>
        <item x="48"/>
        <item x="39"/>
        <item x="49"/>
        <item x="51"/>
        <item x="42"/>
        <item x="33"/>
        <item x="34"/>
        <item x="46"/>
        <item x="47"/>
        <item x="26"/>
        <item x="40"/>
        <item x="38"/>
        <item x="37"/>
        <item x="23"/>
        <item x="32"/>
        <item x="31"/>
        <item x="35"/>
        <item x="36"/>
        <item x="25"/>
        <item x="44"/>
        <item x="41"/>
        <item x="24"/>
        <item x="30"/>
        <item x="14"/>
        <item x="21"/>
        <item x="12"/>
        <item x="13"/>
        <item x="19"/>
        <item x="27"/>
        <item x="17"/>
        <item x="20"/>
        <item x="29"/>
        <item x="2"/>
        <item x="22"/>
        <item x="10"/>
        <item x="18"/>
        <item x="3"/>
        <item x="16"/>
        <item x="15"/>
        <item x="7"/>
        <item x="11"/>
        <item x="4"/>
        <item x="8"/>
        <item x="5"/>
        <item x="1"/>
        <item x="9"/>
        <item x="6"/>
        <item x="0"/>
        <item t="default"/>
      </items>
    </pivotField>
    <pivotField numFmtId="9" showAll="0">
      <items count="27">
        <item x="25"/>
        <item x="22"/>
        <item x="21"/>
        <item x="23"/>
        <item x="19"/>
        <item x="14"/>
        <item x="15"/>
        <item x="8"/>
        <item x="10"/>
        <item x="6"/>
        <item x="13"/>
        <item x="7"/>
        <item x="17"/>
        <item x="5"/>
        <item x="4"/>
        <item x="12"/>
        <item x="18"/>
        <item x="11"/>
        <item x="16"/>
        <item x="9"/>
        <item x="3"/>
        <item x="24"/>
        <item x="0"/>
        <item x="20"/>
        <item x="1"/>
        <item x="2"/>
        <item t="default"/>
      </items>
    </pivotField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Sum of positive" fld="1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">
      <pivotArea dataOnly="0" labelOnly="1" fieldPosition="0">
        <references count="1">
          <reference field="0" count="6">
            <x v="50"/>
            <x v="51"/>
            <x v="52"/>
            <x v="53"/>
            <x v="54"/>
            <x v="55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D810F-4181-42A2-AF5A-4BEEFFC9271B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60" firstHeaderRow="1" firstDataRow="1" firstDataCol="1"/>
  <pivotFields count="6">
    <pivotField axis="axisRow" showAll="0">
      <items count="57">
        <item x="51"/>
        <item x="25"/>
        <item x="35"/>
        <item x="55"/>
        <item x="22"/>
        <item x="3"/>
        <item x="13"/>
        <item x="12"/>
        <item x="34"/>
        <item x="39"/>
        <item x="6"/>
        <item x="10"/>
        <item x="52"/>
        <item x="44"/>
        <item x="36"/>
        <item x="32"/>
        <item x="7"/>
        <item x="14"/>
        <item x="37"/>
        <item x="31"/>
        <item x="4"/>
        <item x="5"/>
        <item x="17"/>
        <item x="40"/>
        <item x="2"/>
        <item x="29"/>
        <item x="19"/>
        <item x="54"/>
        <item x="26"/>
        <item x="46"/>
        <item x="18"/>
        <item x="49"/>
        <item x="45"/>
        <item x="38"/>
        <item x="1"/>
        <item x="41"/>
        <item x="24"/>
        <item x="0"/>
        <item x="15"/>
        <item x="28"/>
        <item x="30"/>
        <item x="8"/>
        <item x="43"/>
        <item x="33"/>
        <item x="23"/>
        <item x="48"/>
        <item x="16"/>
        <item x="11"/>
        <item x="27"/>
        <item x="21"/>
        <item x="53"/>
        <item x="42"/>
        <item x="9"/>
        <item x="20"/>
        <item x="47"/>
        <item x="50"/>
        <item t="default"/>
      </items>
    </pivotField>
    <pivotField showAll="0">
      <items count="57"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42">
        <item x="39"/>
        <item x="35"/>
        <item x="37"/>
        <item x="38"/>
        <item x="32"/>
        <item x="36"/>
        <item x="33"/>
        <item x="24"/>
        <item x="28"/>
        <item x="30"/>
        <item x="29"/>
        <item x="31"/>
        <item x="18"/>
        <item x="34"/>
        <item x="26"/>
        <item x="19"/>
        <item x="27"/>
        <item x="23"/>
        <item x="20"/>
        <item x="16"/>
        <item x="25"/>
        <item x="17"/>
        <item x="22"/>
        <item x="21"/>
        <item x="11"/>
        <item x="14"/>
        <item x="13"/>
        <item x="15"/>
        <item x="8"/>
        <item x="12"/>
        <item x="6"/>
        <item x="5"/>
        <item x="7"/>
        <item x="10"/>
        <item x="3"/>
        <item x="9"/>
        <item x="4"/>
        <item x="2"/>
        <item x="1"/>
        <item x="0"/>
        <item x="40"/>
        <item t="default"/>
      </items>
    </pivotField>
    <pivotField numFmtId="22" showAll="0"/>
    <pivotField showAll="0">
      <items count="57">
        <item x="55"/>
        <item x="54"/>
        <item x="53"/>
        <item x="52"/>
        <item x="43"/>
        <item x="28"/>
        <item x="50"/>
        <item x="45"/>
        <item x="48"/>
        <item x="39"/>
        <item x="49"/>
        <item x="51"/>
        <item x="42"/>
        <item x="33"/>
        <item x="34"/>
        <item x="46"/>
        <item x="47"/>
        <item x="26"/>
        <item x="40"/>
        <item x="38"/>
        <item x="37"/>
        <item x="23"/>
        <item x="32"/>
        <item x="31"/>
        <item x="35"/>
        <item x="36"/>
        <item x="25"/>
        <item x="44"/>
        <item x="41"/>
        <item x="24"/>
        <item x="30"/>
        <item x="14"/>
        <item x="21"/>
        <item x="12"/>
        <item x="13"/>
        <item x="19"/>
        <item x="27"/>
        <item x="17"/>
        <item x="20"/>
        <item x="29"/>
        <item x="2"/>
        <item x="22"/>
        <item x="10"/>
        <item x="18"/>
        <item x="3"/>
        <item x="16"/>
        <item x="15"/>
        <item x="7"/>
        <item x="11"/>
        <item x="4"/>
        <item x="8"/>
        <item x="5"/>
        <item x="1"/>
        <item x="9"/>
        <item x="6"/>
        <item x="0"/>
        <item t="default"/>
      </items>
    </pivotField>
    <pivotField numFmtId="9" showAll="0">
      <items count="27">
        <item x="25"/>
        <item x="22"/>
        <item x="21"/>
        <item x="23"/>
        <item x="19"/>
        <item x="14"/>
        <item x="15"/>
        <item x="8"/>
        <item x="10"/>
        <item x="6"/>
        <item x="13"/>
        <item x="7"/>
        <item x="17"/>
        <item x="5"/>
        <item x="4"/>
        <item x="12"/>
        <item x="18"/>
        <item x="11"/>
        <item x="16"/>
        <item x="9"/>
        <item x="3"/>
        <item x="24"/>
        <item x="0"/>
        <item x="20"/>
        <item x="1"/>
        <item x="2"/>
        <item t="default"/>
      </items>
    </pivotField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Sum of deaths" fld="2" baseField="0" baseItem="0"/>
  </dataFields>
  <chartFormats count="5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EA226-9A53-40B1-BBEB-412D15E7E1D2}" name="PivotTable1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60" firstHeaderRow="1" firstDataRow="1" firstDataCol="1"/>
  <pivotFields count="6">
    <pivotField axis="axisRow" showAll="0">
      <items count="57">
        <item x="51"/>
        <item x="25"/>
        <item x="35"/>
        <item x="55"/>
        <item x="22"/>
        <item x="3"/>
        <item x="13"/>
        <item x="12"/>
        <item x="34"/>
        <item x="39"/>
        <item x="6"/>
        <item x="10"/>
        <item x="52"/>
        <item x="44"/>
        <item x="36"/>
        <item x="32"/>
        <item x="7"/>
        <item x="14"/>
        <item x="37"/>
        <item x="31"/>
        <item x="4"/>
        <item x="5"/>
        <item x="17"/>
        <item x="40"/>
        <item x="2"/>
        <item x="29"/>
        <item x="19"/>
        <item x="54"/>
        <item x="26"/>
        <item x="46"/>
        <item x="18"/>
        <item x="49"/>
        <item x="45"/>
        <item x="38"/>
        <item x="1"/>
        <item x="41"/>
        <item x="24"/>
        <item x="0"/>
        <item x="15"/>
        <item x="28"/>
        <item x="30"/>
        <item x="8"/>
        <item x="43"/>
        <item x="33"/>
        <item x="23"/>
        <item x="48"/>
        <item x="16"/>
        <item x="11"/>
        <item x="27"/>
        <item x="21"/>
        <item x="53"/>
        <item x="42"/>
        <item x="9"/>
        <item x="20"/>
        <item x="47"/>
        <item x="50"/>
        <item t="default"/>
      </items>
    </pivotField>
    <pivotField showAll="0">
      <items count="57"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42">
        <item x="39"/>
        <item x="35"/>
        <item x="37"/>
        <item x="38"/>
        <item x="32"/>
        <item x="36"/>
        <item x="33"/>
        <item x="24"/>
        <item x="28"/>
        <item x="30"/>
        <item x="29"/>
        <item x="31"/>
        <item x="18"/>
        <item x="34"/>
        <item x="26"/>
        <item x="19"/>
        <item x="27"/>
        <item x="23"/>
        <item x="20"/>
        <item x="16"/>
        <item x="25"/>
        <item x="17"/>
        <item x="22"/>
        <item x="21"/>
        <item x="11"/>
        <item x="14"/>
        <item x="13"/>
        <item x="15"/>
        <item x="8"/>
        <item x="12"/>
        <item x="6"/>
        <item x="5"/>
        <item x="7"/>
        <item x="10"/>
        <item x="3"/>
        <item x="9"/>
        <item x="4"/>
        <item x="2"/>
        <item x="1"/>
        <item x="0"/>
        <item x="40"/>
        <item t="default"/>
      </items>
    </pivotField>
    <pivotField numFmtId="22" showAll="0"/>
    <pivotField showAll="0">
      <items count="57">
        <item x="55"/>
        <item x="54"/>
        <item x="53"/>
        <item x="52"/>
        <item x="43"/>
        <item x="28"/>
        <item x="50"/>
        <item x="45"/>
        <item x="48"/>
        <item x="39"/>
        <item x="49"/>
        <item x="51"/>
        <item x="42"/>
        <item x="33"/>
        <item x="34"/>
        <item x="46"/>
        <item x="47"/>
        <item x="26"/>
        <item x="40"/>
        <item x="38"/>
        <item x="37"/>
        <item x="23"/>
        <item x="32"/>
        <item x="31"/>
        <item x="35"/>
        <item x="36"/>
        <item x="25"/>
        <item x="44"/>
        <item x="41"/>
        <item x="24"/>
        <item x="30"/>
        <item x="14"/>
        <item x="21"/>
        <item x="12"/>
        <item x="13"/>
        <item x="19"/>
        <item x="27"/>
        <item x="17"/>
        <item x="20"/>
        <item x="29"/>
        <item x="2"/>
        <item x="22"/>
        <item x="10"/>
        <item x="18"/>
        <item x="3"/>
        <item x="16"/>
        <item x="15"/>
        <item x="7"/>
        <item x="11"/>
        <item x="4"/>
        <item x="8"/>
        <item x="5"/>
        <item x="1"/>
        <item x="9"/>
        <item x="6"/>
        <item x="0"/>
        <item t="default"/>
      </items>
    </pivotField>
    <pivotField dataField="1" numFmtId="9" showAll="0">
      <items count="27">
        <item x="25"/>
        <item x="22"/>
        <item x="21"/>
        <item x="23"/>
        <item x="19"/>
        <item x="14"/>
        <item x="15"/>
        <item x="8"/>
        <item x="10"/>
        <item x="6"/>
        <item x="13"/>
        <item x="7"/>
        <item x="17"/>
        <item x="5"/>
        <item x="4"/>
        <item x="12"/>
        <item x="18"/>
        <item x="11"/>
        <item x="16"/>
        <item x="9"/>
        <item x="3"/>
        <item x="24"/>
        <item x="0"/>
        <item x="20"/>
        <item x="1"/>
        <item x="2"/>
        <item t="default"/>
      </items>
    </pivotField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Sum of pos %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1A54E-F04C-4F59-A4FB-B2534124EC64}" name="PivotTable1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60" firstHeaderRow="1" firstDataRow="1" firstDataCol="1"/>
  <pivotFields count="6">
    <pivotField axis="axisRow" showAll="0">
      <items count="57">
        <item x="51"/>
        <item x="25"/>
        <item x="35"/>
        <item x="55"/>
        <item x="22"/>
        <item x="3"/>
        <item x="13"/>
        <item x="12"/>
        <item x="34"/>
        <item x="39"/>
        <item x="6"/>
        <item x="10"/>
        <item x="52"/>
        <item x="44"/>
        <item x="36"/>
        <item x="32"/>
        <item x="7"/>
        <item x="14"/>
        <item x="37"/>
        <item x="31"/>
        <item x="4"/>
        <item x="5"/>
        <item x="17"/>
        <item x="40"/>
        <item x="2"/>
        <item x="29"/>
        <item x="19"/>
        <item x="54"/>
        <item x="26"/>
        <item x="46"/>
        <item x="18"/>
        <item x="49"/>
        <item x="45"/>
        <item x="38"/>
        <item x="1"/>
        <item x="41"/>
        <item x="24"/>
        <item x="0"/>
        <item x="15"/>
        <item x="28"/>
        <item x="30"/>
        <item x="8"/>
        <item x="43"/>
        <item x="33"/>
        <item x="23"/>
        <item x="48"/>
        <item x="16"/>
        <item x="11"/>
        <item x="27"/>
        <item x="21"/>
        <item x="53"/>
        <item x="42"/>
        <item x="9"/>
        <item x="20"/>
        <item x="47"/>
        <item x="50"/>
        <item t="default"/>
      </items>
    </pivotField>
    <pivotField showAll="0">
      <items count="57"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42">
        <item x="39"/>
        <item x="35"/>
        <item x="37"/>
        <item x="38"/>
        <item x="32"/>
        <item x="36"/>
        <item x="33"/>
        <item x="24"/>
        <item x="28"/>
        <item x="30"/>
        <item x="29"/>
        <item x="31"/>
        <item x="18"/>
        <item x="34"/>
        <item x="26"/>
        <item x="19"/>
        <item x="27"/>
        <item x="23"/>
        <item x="20"/>
        <item x="16"/>
        <item x="25"/>
        <item x="17"/>
        <item x="22"/>
        <item x="21"/>
        <item x="11"/>
        <item x="14"/>
        <item x="13"/>
        <item x="15"/>
        <item x="8"/>
        <item x="12"/>
        <item x="6"/>
        <item x="5"/>
        <item x="7"/>
        <item x="10"/>
        <item x="3"/>
        <item x="9"/>
        <item x="4"/>
        <item x="2"/>
        <item x="1"/>
        <item x="0"/>
        <item x="40"/>
        <item t="default"/>
      </items>
    </pivotField>
    <pivotField numFmtId="22" showAll="0"/>
    <pivotField showAll="0">
      <items count="57">
        <item x="55"/>
        <item x="54"/>
        <item x="53"/>
        <item x="52"/>
        <item x="43"/>
        <item x="28"/>
        <item x="50"/>
        <item x="45"/>
        <item x="48"/>
        <item x="39"/>
        <item x="49"/>
        <item x="51"/>
        <item x="42"/>
        <item x="33"/>
        <item x="34"/>
        <item x="46"/>
        <item x="47"/>
        <item x="26"/>
        <item x="40"/>
        <item x="38"/>
        <item x="37"/>
        <item x="23"/>
        <item x="32"/>
        <item x="31"/>
        <item x="35"/>
        <item x="36"/>
        <item x="25"/>
        <item x="44"/>
        <item x="41"/>
        <item x="24"/>
        <item x="30"/>
        <item x="14"/>
        <item x="21"/>
        <item x="12"/>
        <item x="13"/>
        <item x="19"/>
        <item x="27"/>
        <item x="17"/>
        <item x="20"/>
        <item x="29"/>
        <item x="2"/>
        <item x="22"/>
        <item x="10"/>
        <item x="18"/>
        <item x="3"/>
        <item x="16"/>
        <item x="15"/>
        <item x="7"/>
        <item x="11"/>
        <item x="4"/>
        <item x="8"/>
        <item x="5"/>
        <item x="1"/>
        <item x="9"/>
        <item x="6"/>
        <item x="0"/>
        <item t="default"/>
      </items>
    </pivotField>
    <pivotField numFmtId="9" showAll="0">
      <items count="27">
        <item x="25"/>
        <item x="22"/>
        <item x="21"/>
        <item x="23"/>
        <item x="19"/>
        <item x="14"/>
        <item x="15"/>
        <item x="8"/>
        <item x="10"/>
        <item x="6"/>
        <item x="13"/>
        <item x="7"/>
        <item x="17"/>
        <item x="5"/>
        <item x="4"/>
        <item x="12"/>
        <item x="18"/>
        <item x="11"/>
        <item x="16"/>
        <item x="9"/>
        <item x="3"/>
        <item x="24"/>
        <item x="0"/>
        <item x="20"/>
        <item x="1"/>
        <item x="2"/>
        <item t="default"/>
      </items>
    </pivotField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Sum of deaths" fld="2" baseField="0" baseItem="0"/>
  </dataFields>
  <chartFormats count="28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6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79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8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82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83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84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85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86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87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88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89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90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9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92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93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94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95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96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97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98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99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100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0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102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103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104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105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106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107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108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109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110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11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112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113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1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3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4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1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7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7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7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7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7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79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180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8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82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8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84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185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86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87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88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89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90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9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92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93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94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95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96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97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98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199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200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20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202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203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204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205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206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207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208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209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2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2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2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2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214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2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2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4" format="217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4" format="218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4" format="219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4" format="220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4" format="22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4" format="222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4" format="223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4" format="224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4" format="225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226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227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228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6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6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6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6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6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6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8" format="6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8" format="67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8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8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8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8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8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8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8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8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8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8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8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8" format="79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8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8" format="8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8" format="82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8" format="83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8" format="84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8" format="85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8" format="86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8" format="87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8" format="88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8" format="89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8" format="90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8" format="9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8" format="92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8" format="93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8" format="94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8" format="95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8" format="96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8" format="97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8" format="98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8" format="99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8" format="100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8" format="10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8" format="102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8" format="103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8" format="104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8" format="105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8" format="106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8" format="107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8" format="108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8" format="109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8" format="110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8" format="11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8" format="112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8" format="113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8" format="1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5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5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5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5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5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5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5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5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5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5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5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5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5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5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5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5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5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5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5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5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5" format="53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5" format="54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5" format="55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5" format="56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01282-947A-42FE-A2F2-5F14AEA39F62}" name="PivotTable2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60" firstHeaderRow="1" firstDataRow="1" firstDataCol="1"/>
  <pivotFields count="6">
    <pivotField axis="axisRow" showAll="0">
      <items count="57">
        <item x="51"/>
        <item x="25"/>
        <item x="35"/>
        <item x="55"/>
        <item x="22"/>
        <item x="3"/>
        <item x="13"/>
        <item x="12"/>
        <item x="34"/>
        <item x="39"/>
        <item x="6"/>
        <item x="10"/>
        <item x="52"/>
        <item x="44"/>
        <item x="36"/>
        <item x="32"/>
        <item x="7"/>
        <item x="14"/>
        <item x="37"/>
        <item x="31"/>
        <item x="4"/>
        <item x="5"/>
        <item x="17"/>
        <item x="40"/>
        <item x="2"/>
        <item x="29"/>
        <item x="19"/>
        <item x="54"/>
        <item x="26"/>
        <item x="46"/>
        <item x="18"/>
        <item x="49"/>
        <item x="45"/>
        <item x="38"/>
        <item x="1"/>
        <item x="41"/>
        <item x="24"/>
        <item x="0"/>
        <item x="15"/>
        <item x="28"/>
        <item x="30"/>
        <item x="8"/>
        <item x="43"/>
        <item x="33"/>
        <item x="23"/>
        <item x="48"/>
        <item x="16"/>
        <item x="11"/>
        <item x="27"/>
        <item x="21"/>
        <item x="53"/>
        <item x="42"/>
        <item x="9"/>
        <item x="20"/>
        <item x="47"/>
        <item x="50"/>
        <item t="default"/>
      </items>
    </pivotField>
    <pivotField showAll="0">
      <items count="57"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42">
        <item x="39"/>
        <item x="35"/>
        <item x="37"/>
        <item x="38"/>
        <item x="32"/>
        <item x="36"/>
        <item x="33"/>
        <item x="24"/>
        <item x="28"/>
        <item x="30"/>
        <item x="29"/>
        <item x="31"/>
        <item x="18"/>
        <item x="34"/>
        <item x="26"/>
        <item x="19"/>
        <item x="27"/>
        <item x="23"/>
        <item x="20"/>
        <item x="16"/>
        <item x="25"/>
        <item x="17"/>
        <item x="22"/>
        <item x="21"/>
        <item x="11"/>
        <item x="14"/>
        <item x="13"/>
        <item x="15"/>
        <item x="8"/>
        <item x="12"/>
        <item x="6"/>
        <item x="5"/>
        <item x="7"/>
        <item x="10"/>
        <item x="3"/>
        <item x="9"/>
        <item x="4"/>
        <item x="2"/>
        <item x="1"/>
        <item x="0"/>
        <item x="40"/>
        <item t="default"/>
      </items>
    </pivotField>
    <pivotField numFmtId="22" showAll="0"/>
    <pivotField dataField="1" showAll="0">
      <items count="57">
        <item x="55"/>
        <item x="54"/>
        <item x="53"/>
        <item x="52"/>
        <item x="43"/>
        <item x="28"/>
        <item x="50"/>
        <item x="45"/>
        <item x="48"/>
        <item x="39"/>
        <item x="49"/>
        <item x="51"/>
        <item x="42"/>
        <item x="33"/>
        <item x="34"/>
        <item x="46"/>
        <item x="47"/>
        <item x="26"/>
        <item x="40"/>
        <item x="38"/>
        <item x="37"/>
        <item x="23"/>
        <item x="32"/>
        <item x="31"/>
        <item x="35"/>
        <item x="36"/>
        <item x="25"/>
        <item x="44"/>
        <item x="41"/>
        <item x="24"/>
        <item x="30"/>
        <item x="14"/>
        <item x="21"/>
        <item x="12"/>
        <item x="13"/>
        <item x="19"/>
        <item x="27"/>
        <item x="17"/>
        <item x="20"/>
        <item x="29"/>
        <item x="2"/>
        <item x="22"/>
        <item x="10"/>
        <item x="18"/>
        <item x="3"/>
        <item x="16"/>
        <item x="15"/>
        <item x="7"/>
        <item x="11"/>
        <item x="4"/>
        <item x="8"/>
        <item x="5"/>
        <item x="1"/>
        <item x="9"/>
        <item x="6"/>
        <item x="0"/>
        <item t="default"/>
      </items>
    </pivotField>
    <pivotField numFmtId="9" showAll="0">
      <items count="27">
        <item x="25"/>
        <item x="22"/>
        <item x="21"/>
        <item x="23"/>
        <item x="19"/>
        <item x="14"/>
        <item x="15"/>
        <item x="8"/>
        <item x="10"/>
        <item x="6"/>
        <item x="13"/>
        <item x="7"/>
        <item x="17"/>
        <item x="5"/>
        <item x="4"/>
        <item x="12"/>
        <item x="18"/>
        <item x="11"/>
        <item x="16"/>
        <item x="9"/>
        <item x="3"/>
        <item x="24"/>
        <item x="0"/>
        <item x="20"/>
        <item x="1"/>
        <item x="2"/>
        <item t="default"/>
      </items>
    </pivotField>
  </pivotFields>
  <rowFields count="1"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Sum of total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2A4BD-ACC9-4F55-936F-CE16E4999B63}" name="Table_1" displayName="Table_1" ref="A1:F13" headerRowDxfId="7">
  <tableColumns count="6">
    <tableColumn id="1" xr3:uid="{48C16A2A-03C1-42FD-8BA3-D27C11DDCBB7}" name="Date"/>
    <tableColumn id="2" xr3:uid="{59155C45-4593-4002-B465-6BFA2FD062C9}" name="Weight"/>
    <tableColumn id="3" xr3:uid="{CC486A4F-8F40-4EE2-ABDF-C23C63180C67}" name="BMI Low"/>
    <tableColumn id="4" xr3:uid="{991F1486-7C06-4A97-A729-04348F2F6A5A}" name="BMI Range"/>
    <tableColumn id="5" xr3:uid="{2BDF5501-9FF8-47A4-ACE8-0B2E0D96478F}" name="Target Low"/>
    <tableColumn id="6" xr3:uid="{E8CAE41A-9D8B-4DF3-AB1A-9FEED4FE48CB}" name="Target Range"/>
  </tableColumns>
  <tableStyleInfo name="Weight Detai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3C690E-405C-4EA3-8492-52C355997B27}" name="Table1" displayName="Table1" ref="I10:I11" insertRow="1" totalsRowShown="0">
  <autoFilter ref="I10:I11" xr:uid="{1D3C690E-405C-4EA3-8492-52C355997B27}"/>
  <tableColumns count="1">
    <tableColumn id="1" xr3:uid="{71ECCF79-4EE8-476D-AD19-C8F9E23795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A13" sqref="A13:B24"/>
    </sheetView>
  </sheetViews>
  <sheetFormatPr defaultRowHeight="15"/>
  <cols>
    <col min="1" max="1" width="14.140625" customWidth="1"/>
    <col min="2" max="2" width="20.5703125" customWidth="1"/>
    <col min="3" max="3" width="10.7109375" customWidth="1"/>
    <col min="4" max="4" width="17.5703125" customWidth="1"/>
    <col min="5" max="5" width="20.85546875" customWidth="1"/>
    <col min="6" max="6" width="20.28515625" customWidth="1"/>
  </cols>
  <sheetData>
    <row r="1" spans="1:6" ht="19.5" thickBot="1">
      <c r="A1" s="10" t="s">
        <v>0</v>
      </c>
      <c r="B1" s="11" t="s">
        <v>1</v>
      </c>
      <c r="C1" s="12" t="s">
        <v>2</v>
      </c>
      <c r="D1" s="13" t="s">
        <v>17</v>
      </c>
      <c r="E1" s="6" t="s">
        <v>14</v>
      </c>
      <c r="F1" t="s">
        <v>16</v>
      </c>
    </row>
    <row r="2" spans="1:6" ht="15.75" thickBot="1">
      <c r="A2" s="1" t="s">
        <v>3</v>
      </c>
      <c r="B2" s="4">
        <v>15</v>
      </c>
      <c r="C2" s="5">
        <f>LOOKUP(B2,'BONUS Database 2'!$A$2:$A$7,'BONUS Database 2'!$B$2:$B$7)</f>
        <v>50</v>
      </c>
      <c r="D2" s="5">
        <f>B2*C2</f>
        <v>750</v>
      </c>
      <c r="E2" s="7" t="s">
        <v>4</v>
      </c>
      <c r="F2">
        <v>23</v>
      </c>
    </row>
    <row r="3" spans="1:6" ht="15.75" thickBot="1">
      <c r="A3" s="1" t="s">
        <v>4</v>
      </c>
      <c r="B3" s="4">
        <v>23</v>
      </c>
      <c r="C3" s="5">
        <f>LOOKUP(B3,'BONUS Database 2'!$A$2:$A$7,'BONUS Database 2'!$B$2:$B$7)</f>
        <v>75</v>
      </c>
      <c r="D3" s="5">
        <f t="shared" ref="D3:D11" si="0">B3*C3</f>
        <v>1725</v>
      </c>
      <c r="E3" s="7" t="s">
        <v>8</v>
      </c>
      <c r="F3">
        <v>51</v>
      </c>
    </row>
    <row r="4" spans="1:6" ht="15.75" thickBot="1">
      <c r="A4" s="1" t="s">
        <v>5</v>
      </c>
      <c r="B4" s="4">
        <v>41</v>
      </c>
      <c r="C4" s="5">
        <f>LOOKUP(B4,'BONUS Database 2'!$A$2:$A$7,'BONUS Database 2'!$B$2:$B$7)</f>
        <v>125</v>
      </c>
      <c r="D4" s="5">
        <f t="shared" si="0"/>
        <v>5125</v>
      </c>
      <c r="E4" s="7" t="s">
        <v>6</v>
      </c>
      <c r="F4">
        <v>18</v>
      </c>
    </row>
    <row r="5" spans="1:6" ht="15.75" thickBot="1">
      <c r="A5" s="1" t="s">
        <v>6</v>
      </c>
      <c r="B5" s="4">
        <v>18</v>
      </c>
      <c r="C5" s="5">
        <f>LOOKUP(B5,'BONUS Database 2'!$A$2:$A$7,'BONUS Database 2'!$B$2:$B$7)</f>
        <v>50</v>
      </c>
      <c r="D5" s="5">
        <f t="shared" si="0"/>
        <v>900</v>
      </c>
      <c r="E5" s="7" t="s">
        <v>3</v>
      </c>
      <c r="F5">
        <v>15</v>
      </c>
    </row>
    <row r="6" spans="1:6" ht="15.75" thickBot="1">
      <c r="A6" s="1" t="s">
        <v>7</v>
      </c>
      <c r="B6" s="4">
        <v>7</v>
      </c>
      <c r="C6" s="5">
        <f>LOOKUP(B6,'BONUS Database 2'!$A$2:$A$7,'BONUS Database 2'!$B$2:$B$7)</f>
        <v>25</v>
      </c>
      <c r="D6" s="5">
        <f t="shared" si="0"/>
        <v>175</v>
      </c>
      <c r="E6" s="7" t="s">
        <v>5</v>
      </c>
      <c r="F6">
        <v>41</v>
      </c>
    </row>
    <row r="7" spans="1:6" ht="15.75" thickBot="1">
      <c r="A7" s="1" t="s">
        <v>8</v>
      </c>
      <c r="B7" s="4">
        <v>51</v>
      </c>
      <c r="C7" s="5">
        <f>LOOKUP(B7,'BONUS Database 2'!$A$2:$A$7,'BONUS Database 2'!$B$2:$B$7)</f>
        <v>150</v>
      </c>
      <c r="D7" s="5">
        <f t="shared" si="0"/>
        <v>7650</v>
      </c>
      <c r="E7" s="7" t="s">
        <v>10</v>
      </c>
      <c r="F7">
        <v>19</v>
      </c>
    </row>
    <row r="8" spans="1:6" ht="18.75" customHeight="1" thickBot="1">
      <c r="A8" s="1" t="s">
        <v>9</v>
      </c>
      <c r="B8" s="4">
        <v>22</v>
      </c>
      <c r="C8" s="5">
        <f>LOOKUP(B8,'BONUS Database 2'!$A$2:$A$7,'BONUS Database 2'!$B$2:$B$7)</f>
        <v>75</v>
      </c>
      <c r="D8" s="5">
        <f t="shared" si="0"/>
        <v>1650</v>
      </c>
      <c r="E8" s="7" t="s">
        <v>11</v>
      </c>
      <c r="F8">
        <v>37</v>
      </c>
    </row>
    <row r="9" spans="1:6" ht="18" customHeight="1" thickBot="1">
      <c r="A9" s="1" t="s">
        <v>10</v>
      </c>
      <c r="B9" s="4">
        <v>19</v>
      </c>
      <c r="C9" s="5">
        <f>LOOKUP(B9,'BONUS Database 2'!$A$2:$A$7,'BONUS Database 2'!$B$2:$B$7)</f>
        <v>50</v>
      </c>
      <c r="D9" s="5">
        <f t="shared" si="0"/>
        <v>950</v>
      </c>
      <c r="E9" s="7" t="s">
        <v>7</v>
      </c>
      <c r="F9">
        <v>7</v>
      </c>
    </row>
    <row r="10" spans="1:6" ht="16.5" customHeight="1" thickBot="1">
      <c r="A10" s="1" t="s">
        <v>11</v>
      </c>
      <c r="B10" s="4">
        <v>37</v>
      </c>
      <c r="C10" s="5">
        <f>LOOKUP(B10,'BONUS Database 2'!$A$2:$A$7,'BONUS Database 2'!$B$2:$B$7)</f>
        <v>100</v>
      </c>
      <c r="D10" s="5">
        <f t="shared" si="0"/>
        <v>3700</v>
      </c>
      <c r="E10" s="7" t="s">
        <v>9</v>
      </c>
      <c r="F10">
        <v>22</v>
      </c>
    </row>
    <row r="11" spans="1:6" ht="18.75" customHeight="1" thickBot="1">
      <c r="A11" s="1" t="s">
        <v>12</v>
      </c>
      <c r="B11" s="4">
        <v>34</v>
      </c>
      <c r="C11" s="5">
        <f>LOOKUP(B11,'BONUS Database 2'!$A$2:$A$7,'BONUS Database 2'!$B$2:$B$7)</f>
        <v>100</v>
      </c>
      <c r="D11" s="5">
        <f t="shared" si="0"/>
        <v>3400</v>
      </c>
      <c r="E11" s="7" t="s">
        <v>12</v>
      </c>
      <c r="F11">
        <v>34</v>
      </c>
    </row>
    <row r="12" spans="1:6">
      <c r="E12" s="7" t="s">
        <v>15</v>
      </c>
      <c r="F12">
        <v>267</v>
      </c>
    </row>
    <row r="13" spans="1:6">
      <c r="A13" s="6" t="s">
        <v>14</v>
      </c>
      <c r="B13" t="s">
        <v>18</v>
      </c>
    </row>
    <row r="14" spans="1:6">
      <c r="A14" s="7" t="s">
        <v>4</v>
      </c>
      <c r="B14">
        <v>1725</v>
      </c>
    </row>
    <row r="15" spans="1:6">
      <c r="A15" s="7" t="s">
        <v>8</v>
      </c>
      <c r="B15">
        <v>7650</v>
      </c>
    </row>
    <row r="16" spans="1:6">
      <c r="A16" s="7" t="s">
        <v>6</v>
      </c>
      <c r="B16">
        <v>900</v>
      </c>
    </row>
    <row r="17" spans="1:2">
      <c r="A17" s="7" t="s">
        <v>3</v>
      </c>
      <c r="B17">
        <v>750</v>
      </c>
    </row>
    <row r="18" spans="1:2">
      <c r="A18" s="7" t="s">
        <v>5</v>
      </c>
      <c r="B18">
        <v>5125</v>
      </c>
    </row>
    <row r="19" spans="1:2">
      <c r="A19" s="7" t="s">
        <v>10</v>
      </c>
      <c r="B19">
        <v>950</v>
      </c>
    </row>
    <row r="20" spans="1:2">
      <c r="A20" s="7" t="s">
        <v>11</v>
      </c>
      <c r="B20">
        <v>3700</v>
      </c>
    </row>
    <row r="21" spans="1:2">
      <c r="A21" s="7" t="s">
        <v>7</v>
      </c>
      <c r="B21">
        <v>175</v>
      </c>
    </row>
    <row r="22" spans="1:2">
      <c r="A22" s="7" t="s">
        <v>9</v>
      </c>
      <c r="B22">
        <v>1650</v>
      </c>
    </row>
    <row r="23" spans="1:2">
      <c r="A23" s="7" t="s">
        <v>12</v>
      </c>
      <c r="B23">
        <v>3400</v>
      </c>
    </row>
    <row r="24" spans="1:2">
      <c r="A24" s="7" t="s">
        <v>15</v>
      </c>
      <c r="B24">
        <v>26025</v>
      </c>
    </row>
  </sheetData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opLeftCell="C1" workbookViewId="0">
      <selection activeCell="F2" sqref="F2"/>
    </sheetView>
  </sheetViews>
  <sheetFormatPr defaultRowHeight="15"/>
  <cols>
    <col min="1" max="1" width="14.5703125" customWidth="1"/>
    <col min="2" max="2" width="16.7109375" customWidth="1"/>
    <col min="3" max="3" width="18.28515625" customWidth="1"/>
    <col min="4" max="4" width="23.7109375" customWidth="1"/>
  </cols>
  <sheetData>
    <row r="1" spans="1:4" ht="32.25" customHeight="1" thickBot="1">
      <c r="A1" s="8" t="s">
        <v>1</v>
      </c>
      <c r="B1" s="9" t="s">
        <v>13</v>
      </c>
      <c r="C1" s="70" t="s">
        <v>1</v>
      </c>
      <c r="D1" s="71" t="s">
        <v>13</v>
      </c>
    </row>
    <row r="2" spans="1:4" ht="15.75" thickBot="1">
      <c r="A2" s="2">
        <v>0</v>
      </c>
      <c r="B2" s="3">
        <v>25</v>
      </c>
      <c r="C2" s="2">
        <v>0</v>
      </c>
      <c r="D2" s="3">
        <v>25</v>
      </c>
    </row>
    <row r="3" spans="1:4" ht="15.75" thickBot="1">
      <c r="A3" s="2">
        <v>10</v>
      </c>
      <c r="B3" s="3">
        <v>50</v>
      </c>
      <c r="C3" s="2">
        <v>10</v>
      </c>
      <c r="D3" s="3">
        <v>50</v>
      </c>
    </row>
    <row r="4" spans="1:4" ht="15.75" thickBot="1">
      <c r="A4" s="2">
        <v>20</v>
      </c>
      <c r="B4" s="3">
        <v>75</v>
      </c>
      <c r="C4" s="2">
        <v>20</v>
      </c>
      <c r="D4" s="3">
        <v>75</v>
      </c>
    </row>
    <row r="5" spans="1:4" ht="15.75" thickBot="1">
      <c r="A5" s="2">
        <v>30</v>
      </c>
      <c r="B5" s="3">
        <v>100</v>
      </c>
      <c r="C5" s="2">
        <v>30</v>
      </c>
      <c r="D5" s="3">
        <v>100</v>
      </c>
    </row>
    <row r="6" spans="1:4" ht="15.75" thickBot="1">
      <c r="A6" s="2">
        <v>40</v>
      </c>
      <c r="B6" s="3">
        <v>125</v>
      </c>
      <c r="C6" s="2">
        <v>40</v>
      </c>
      <c r="D6" s="3">
        <v>125</v>
      </c>
    </row>
    <row r="7" spans="1:4" ht="15.75" thickBot="1">
      <c r="A7" s="2">
        <v>50</v>
      </c>
      <c r="B7" s="3">
        <v>150</v>
      </c>
      <c r="C7" s="2">
        <v>50</v>
      </c>
      <c r="D7" s="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W18" sqref="W1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4805-5A27-43D2-AAF2-5E63F40835DF}">
  <dimension ref="A2:J23"/>
  <sheetViews>
    <sheetView topLeftCell="A7" workbookViewId="0">
      <selection activeCell="R2" sqref="R2"/>
    </sheetView>
  </sheetViews>
  <sheetFormatPr defaultRowHeight="15"/>
  <cols>
    <col min="1" max="1" width="12.28515625" customWidth="1"/>
  </cols>
  <sheetData>
    <row r="2" spans="1:10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</row>
    <row r="4" spans="1:10">
      <c r="A4" s="14" t="s">
        <v>20</v>
      </c>
      <c r="B4" s="14"/>
      <c r="C4" s="14"/>
      <c r="D4" s="14"/>
      <c r="E4" s="14"/>
      <c r="F4" s="14"/>
      <c r="G4" s="14"/>
      <c r="H4" s="14"/>
      <c r="I4" s="14"/>
      <c r="J4" s="14"/>
    </row>
    <row r="6" spans="1:10">
      <c r="A6" s="14" t="s">
        <v>21</v>
      </c>
    </row>
    <row r="7" spans="1:10">
      <c r="A7" s="14" t="s">
        <v>22</v>
      </c>
      <c r="B7" s="15">
        <f>12*5+10</f>
        <v>70</v>
      </c>
    </row>
    <row r="9" spans="1:10">
      <c r="A9" s="14" t="s">
        <v>23</v>
      </c>
    </row>
    <row r="10" spans="1:10">
      <c r="A10" s="14" t="s">
        <v>24</v>
      </c>
    </row>
    <row r="11" spans="1:10">
      <c r="A11" s="14" t="s">
        <v>25</v>
      </c>
      <c r="B11" s="15">
        <v>175</v>
      </c>
    </row>
    <row r="12" spans="1:10">
      <c r="A12" s="14" t="s">
        <v>26</v>
      </c>
      <c r="B12" s="15">
        <v>185</v>
      </c>
    </row>
    <row r="14" spans="1:10">
      <c r="A14" s="14" t="s">
        <v>27</v>
      </c>
    </row>
    <row r="15" spans="1:10" ht="30.75" thickBot="1">
      <c r="A15" s="16" t="s">
        <v>28</v>
      </c>
      <c r="B15" s="16" t="s">
        <v>34</v>
      </c>
      <c r="C15" s="16" t="s">
        <v>35</v>
      </c>
      <c r="D15" s="16" t="s">
        <v>36</v>
      </c>
      <c r="E15" s="16" t="s">
        <v>37</v>
      </c>
      <c r="F15" s="17" t="s">
        <v>38</v>
      </c>
      <c r="G15" s="18"/>
    </row>
    <row r="16" spans="1:10" ht="15.75" thickTop="1">
      <c r="A16" s="19">
        <v>40787</v>
      </c>
      <c r="B16" s="20">
        <v>215</v>
      </c>
      <c r="C16" s="21">
        <v>136</v>
      </c>
      <c r="D16" s="21">
        <v>36</v>
      </c>
      <c r="E16" s="21">
        <v>175</v>
      </c>
      <c r="F16" s="22">
        <v>10</v>
      </c>
      <c r="G16" s="22"/>
    </row>
    <row r="17" spans="1:7">
      <c r="A17" s="23">
        <v>40788</v>
      </c>
      <c r="B17" s="24">
        <v>214</v>
      </c>
      <c r="C17" s="25"/>
      <c r="D17" s="25"/>
      <c r="E17" s="25"/>
      <c r="F17" s="25"/>
      <c r="G17" s="25"/>
    </row>
    <row r="18" spans="1:7">
      <c r="E18" s="26"/>
    </row>
    <row r="19" spans="1:7">
      <c r="A19" s="14" t="s">
        <v>29</v>
      </c>
    </row>
    <row r="20" spans="1:7">
      <c r="A20" s="14" t="s">
        <v>30</v>
      </c>
    </row>
    <row r="21" spans="1:7">
      <c r="A21" s="14" t="s">
        <v>31</v>
      </c>
    </row>
    <row r="22" spans="1:7">
      <c r="A22" s="14" t="s">
        <v>32</v>
      </c>
    </row>
    <row r="23" spans="1:7">
      <c r="A23" s="14" t="s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A06E-2210-4624-949B-3D865F0D2008}">
  <dimension ref="A1:L13"/>
  <sheetViews>
    <sheetView workbookViewId="0">
      <selection sqref="A1:F12"/>
    </sheetView>
  </sheetViews>
  <sheetFormatPr defaultRowHeight="15"/>
  <cols>
    <col min="1" max="1" width="13.7109375" customWidth="1"/>
    <col min="8" max="8" width="18.5703125" customWidth="1"/>
    <col min="9" max="9" width="14.28515625" customWidth="1"/>
    <col min="11" max="11" width="17" customWidth="1"/>
    <col min="12" max="12" width="9.85546875" customWidth="1"/>
  </cols>
  <sheetData>
    <row r="1" spans="1:12" ht="30">
      <c r="A1" s="30" t="s">
        <v>28</v>
      </c>
      <c r="B1" s="30" t="s">
        <v>34</v>
      </c>
      <c r="C1" s="30" t="s">
        <v>35</v>
      </c>
      <c r="D1" s="30" t="s">
        <v>36</v>
      </c>
      <c r="E1" s="30" t="s">
        <v>37</v>
      </c>
      <c r="F1" s="30" t="s">
        <v>38</v>
      </c>
      <c r="I1" s="25" t="s">
        <v>39</v>
      </c>
    </row>
    <row r="2" spans="1:12">
      <c r="A2" s="27">
        <v>45209</v>
      </c>
      <c r="B2" s="28">
        <v>200</v>
      </c>
      <c r="C2" s="25">
        <f>IFERROR($L$4,"")</f>
        <v>136</v>
      </c>
      <c r="D2" s="25">
        <f>IFERROR($L$5-$L$4,"")</f>
        <v>36</v>
      </c>
      <c r="E2" s="25">
        <f>IF(ISBLANK($I$4),"",$I$4)</f>
        <v>150</v>
      </c>
      <c r="F2" s="25">
        <f>IF($I$5-$I$4=0,"",$I$5-$I$4)</f>
        <v>10</v>
      </c>
      <c r="H2" s="14" t="s">
        <v>22</v>
      </c>
      <c r="I2" s="29">
        <v>71</v>
      </c>
    </row>
    <row r="3" spans="1:12">
      <c r="A3" s="27">
        <v>45211</v>
      </c>
      <c r="B3" s="28">
        <v>195</v>
      </c>
      <c r="C3" s="25">
        <f t="shared" ref="C3:C12" si="0">IFERROR($L$4,"")</f>
        <v>136</v>
      </c>
      <c r="D3" s="25">
        <f t="shared" ref="D3:D12" si="1">IFERROR($L$5-$L$4,"")</f>
        <v>36</v>
      </c>
      <c r="E3" s="25">
        <f t="shared" ref="E3:E12" si="2">IF(ISBLANK($I$4),"",$I$4)</f>
        <v>150</v>
      </c>
      <c r="F3" s="25">
        <f t="shared" ref="F3:F12" si="3">IF($I$5-$I$4=0,"",$I$5-$I$4)</f>
        <v>10</v>
      </c>
      <c r="H3" s="14" t="s">
        <v>24</v>
      </c>
      <c r="I3" s="25" t="str">
        <f>IF(ISNUMBER(I2),TRUNC(I2/12)&amp;" ft"&amp;" "&amp;I2-TRUNC(I2/12)*12&amp;" in","")</f>
        <v>5 ft 11 in</v>
      </c>
      <c r="K3" s="14" t="s">
        <v>40</v>
      </c>
    </row>
    <row r="4" spans="1:12">
      <c r="A4" s="27">
        <v>45213</v>
      </c>
      <c r="B4" s="28">
        <v>190</v>
      </c>
      <c r="C4" s="25">
        <f t="shared" si="0"/>
        <v>136</v>
      </c>
      <c r="D4" s="25">
        <f t="shared" si="1"/>
        <v>36</v>
      </c>
      <c r="E4" s="25">
        <f t="shared" si="2"/>
        <v>150</v>
      </c>
      <c r="F4" s="25">
        <f t="shared" si="3"/>
        <v>10</v>
      </c>
      <c r="H4" s="25" t="s">
        <v>25</v>
      </c>
      <c r="I4" s="29">
        <v>150</v>
      </c>
      <c r="K4" s="25" t="s">
        <v>25</v>
      </c>
      <c r="L4" s="25">
        <f t="array" ref="L4">IF(AND(ISNUMBER(I2),I2&gt;58),INDEX(BMI,MATCH(I2,BMIList,0)+1,1),"")</f>
        <v>136</v>
      </c>
    </row>
    <row r="5" spans="1:12">
      <c r="A5" s="27">
        <v>45215</v>
      </c>
      <c r="B5" s="28">
        <v>185</v>
      </c>
      <c r="C5" s="25">
        <f t="shared" si="0"/>
        <v>136</v>
      </c>
      <c r="D5" s="25">
        <f t="shared" si="1"/>
        <v>36</v>
      </c>
      <c r="E5" s="25">
        <f t="shared" si="2"/>
        <v>150</v>
      </c>
      <c r="F5" s="25">
        <f t="shared" si="3"/>
        <v>10</v>
      </c>
      <c r="H5" s="25" t="s">
        <v>26</v>
      </c>
      <c r="I5" s="29">
        <v>160</v>
      </c>
      <c r="K5" s="25" t="s">
        <v>26</v>
      </c>
      <c r="L5" s="25">
        <f t="array" ref="L5">IF(AND(ISNUMBER(I2),I2&gt;58),INDEX(BMI,MATCH(I2,BMIList,0)+1,6),"")</f>
        <v>172</v>
      </c>
    </row>
    <row r="6" spans="1:12">
      <c r="A6" s="27">
        <v>45217</v>
      </c>
      <c r="B6" s="28">
        <v>180</v>
      </c>
      <c r="C6" s="25">
        <f t="shared" si="0"/>
        <v>136</v>
      </c>
      <c r="D6" s="25">
        <f t="shared" si="1"/>
        <v>36</v>
      </c>
      <c r="E6" s="25">
        <f t="shared" si="2"/>
        <v>150</v>
      </c>
      <c r="F6" s="25">
        <f t="shared" si="3"/>
        <v>10</v>
      </c>
    </row>
    <row r="7" spans="1:12">
      <c r="A7" s="27">
        <v>45219</v>
      </c>
      <c r="B7" s="28">
        <v>175</v>
      </c>
      <c r="C7" s="25">
        <f t="shared" si="0"/>
        <v>136</v>
      </c>
      <c r="D7" s="25">
        <f t="shared" si="1"/>
        <v>36</v>
      </c>
      <c r="E7" s="25">
        <f t="shared" si="2"/>
        <v>150</v>
      </c>
      <c r="F7" s="25">
        <f t="shared" si="3"/>
        <v>10</v>
      </c>
      <c r="H7" s="14" t="s">
        <v>41</v>
      </c>
      <c r="I7" s="14">
        <f t="array" ref="I7">IF(ISNUMBER(B2),INDEX(B:B,COUNT(B:B)+1,),"")</f>
        <v>150</v>
      </c>
      <c r="K7" s="14" t="s">
        <v>41</v>
      </c>
      <c r="L7" s="14">
        <f>IF(ISNUMBER(I7),I7,"")</f>
        <v>150</v>
      </c>
    </row>
    <row r="8" spans="1:12">
      <c r="A8" s="27">
        <v>45221</v>
      </c>
      <c r="B8" s="28">
        <v>170</v>
      </c>
      <c r="C8" s="25">
        <f t="shared" si="0"/>
        <v>136</v>
      </c>
      <c r="D8" s="25">
        <f t="shared" si="1"/>
        <v>36</v>
      </c>
      <c r="E8" s="25">
        <f t="shared" si="2"/>
        <v>150</v>
      </c>
      <c r="F8" s="25">
        <f t="shared" si="3"/>
        <v>10</v>
      </c>
      <c r="H8" s="14" t="s">
        <v>42</v>
      </c>
      <c r="I8" s="14">
        <f>IF($B$2=0,"",$B$2)</f>
        <v>200</v>
      </c>
      <c r="K8" s="14" t="s">
        <v>43</v>
      </c>
      <c r="L8" s="14">
        <f t="array" ref="L8">IF(ISNUMBER(L7),INDEX(B:B,COUNT(B:B),),"Please enter all data in Yellow (Height, Target Min and Max)")</f>
        <v>155</v>
      </c>
    </row>
    <row r="9" spans="1:12">
      <c r="A9" s="27">
        <v>45223</v>
      </c>
      <c r="B9" s="28">
        <v>165</v>
      </c>
      <c r="C9" s="25">
        <f t="shared" si="0"/>
        <v>136</v>
      </c>
      <c r="D9" s="25">
        <f t="shared" si="1"/>
        <v>36</v>
      </c>
      <c r="E9" s="25">
        <f t="shared" si="2"/>
        <v>150</v>
      </c>
      <c r="F9" s="25">
        <f t="shared" si="3"/>
        <v>10</v>
      </c>
      <c r="H9" s="14" t="s">
        <v>44</v>
      </c>
      <c r="I9" s="14">
        <f>IFERROR(I7-I8,"")</f>
        <v>-50</v>
      </c>
      <c r="K9" s="14" t="s">
        <v>44</v>
      </c>
      <c r="L9" s="14">
        <f>IFERROR(L7-L8,"Please Put Weights in B2 and B3 to calculate this metric")</f>
        <v>-5</v>
      </c>
    </row>
    <row r="10" spans="1:12">
      <c r="A10" s="27">
        <v>45225</v>
      </c>
      <c r="B10" s="28">
        <v>160</v>
      </c>
      <c r="C10" s="25">
        <f t="shared" si="0"/>
        <v>136</v>
      </c>
      <c r="D10" s="25">
        <f t="shared" si="1"/>
        <v>36</v>
      </c>
      <c r="E10" s="25">
        <f t="shared" si="2"/>
        <v>150</v>
      </c>
      <c r="F10" s="25">
        <f t="shared" si="3"/>
        <v>10</v>
      </c>
    </row>
    <row r="11" spans="1:12">
      <c r="A11" s="27">
        <v>45227</v>
      </c>
      <c r="B11" s="28">
        <v>155</v>
      </c>
      <c r="C11" s="25">
        <f t="shared" si="0"/>
        <v>136</v>
      </c>
      <c r="D11" s="25">
        <f t="shared" si="1"/>
        <v>36</v>
      </c>
      <c r="E11" s="25">
        <f t="shared" si="2"/>
        <v>150</v>
      </c>
      <c r="F11" s="25">
        <f t="shared" si="3"/>
        <v>10</v>
      </c>
    </row>
    <row r="12" spans="1:12">
      <c r="A12" s="27">
        <v>45229</v>
      </c>
      <c r="B12" s="28">
        <v>150</v>
      </c>
      <c r="C12" s="25">
        <f t="shared" si="0"/>
        <v>136</v>
      </c>
      <c r="D12" s="25">
        <f t="shared" si="1"/>
        <v>36</v>
      </c>
      <c r="E12" s="25">
        <f t="shared" si="2"/>
        <v>150</v>
      </c>
      <c r="F12" s="25">
        <f t="shared" si="3"/>
        <v>10</v>
      </c>
    </row>
    <row r="13" spans="1:12">
      <c r="A13" s="27"/>
      <c r="B13" s="28"/>
      <c r="C13" s="25"/>
      <c r="D13" s="25"/>
      <c r="E13" s="25"/>
      <c r="F13" s="25"/>
    </row>
  </sheetData>
  <phoneticPr fontId="21" type="noConversion"/>
  <conditionalFormatting sqref="L8:L9">
    <cfRule type="expression" dxfId="8" priority="1" stopIfTrue="1">
      <formula>IF(ISNUMBER($L$8),FALSE,TRUE)</formula>
    </cfRule>
  </conditionalFormatting>
  <dataValidations count="1">
    <dataValidation type="decimal" allowBlank="1" showInputMessage="1" showErrorMessage="1" prompt="Must be whole number in Inches - Between 58 and 76" sqref="I2" xr:uid="{90AB9C4F-B47D-494B-B77A-6E20A40DABA2}">
      <formula1>58</formula1>
      <formula2>76</formula2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990-112B-4204-88F4-88B678464848}">
  <dimension ref="A1:AL31"/>
  <sheetViews>
    <sheetView tabSelected="1" topLeftCell="A10" workbookViewId="0">
      <selection activeCell="A26" sqref="A26"/>
    </sheetView>
  </sheetViews>
  <sheetFormatPr defaultRowHeight="15"/>
  <sheetData>
    <row r="1" spans="1:38" ht="15.75" thickBot="1"/>
    <row r="2" spans="1:38">
      <c r="B2" s="40" t="s">
        <v>53</v>
      </c>
      <c r="C2" s="72" t="s">
        <v>54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4"/>
    </row>
    <row r="3" spans="1:38" ht="15.75" thickBot="1"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7"/>
    </row>
    <row r="4" spans="1:38" ht="15.75" thickBot="1">
      <c r="B4" s="31" t="s">
        <v>45</v>
      </c>
      <c r="C4" s="32" t="s">
        <v>46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/>
    </row>
    <row r="5" spans="1:38" ht="29.25" thickBot="1">
      <c r="B5" s="35" t="s">
        <v>47</v>
      </c>
      <c r="C5" s="32">
        <v>19</v>
      </c>
      <c r="D5" s="32">
        <v>20</v>
      </c>
      <c r="E5" s="32">
        <v>21</v>
      </c>
      <c r="F5" s="32">
        <v>22</v>
      </c>
      <c r="G5" s="32">
        <v>23</v>
      </c>
      <c r="H5" s="32">
        <v>24</v>
      </c>
      <c r="I5" s="32">
        <v>25</v>
      </c>
      <c r="J5" s="32">
        <v>26</v>
      </c>
      <c r="K5" s="32">
        <v>27</v>
      </c>
      <c r="L5" s="32">
        <v>28</v>
      </c>
      <c r="M5" s="32">
        <v>29</v>
      </c>
      <c r="N5" s="32">
        <v>30</v>
      </c>
      <c r="O5" s="32">
        <v>31</v>
      </c>
      <c r="P5" s="32">
        <v>32</v>
      </c>
      <c r="Q5" s="32">
        <v>33</v>
      </c>
      <c r="R5" s="32">
        <v>34</v>
      </c>
      <c r="S5" s="32">
        <v>35</v>
      </c>
      <c r="T5" s="32">
        <v>36</v>
      </c>
      <c r="U5" s="32">
        <v>37</v>
      </c>
      <c r="V5" s="32">
        <v>38</v>
      </c>
      <c r="W5" s="32">
        <v>39</v>
      </c>
      <c r="X5" s="32">
        <v>40</v>
      </c>
      <c r="Y5" s="32">
        <v>41</v>
      </c>
      <c r="Z5" s="32">
        <v>42</v>
      </c>
      <c r="AA5" s="32">
        <v>43</v>
      </c>
      <c r="AB5" s="32">
        <v>44</v>
      </c>
      <c r="AC5" s="32">
        <v>45</v>
      </c>
      <c r="AD5" s="32">
        <v>46</v>
      </c>
      <c r="AE5" s="32">
        <v>47</v>
      </c>
      <c r="AF5" s="32">
        <v>48</v>
      </c>
      <c r="AG5" s="32">
        <v>49</v>
      </c>
      <c r="AH5" s="32">
        <v>50</v>
      </c>
      <c r="AI5" s="32">
        <v>51</v>
      </c>
      <c r="AJ5" s="32">
        <v>52</v>
      </c>
      <c r="AK5" s="32">
        <v>53</v>
      </c>
      <c r="AL5" s="32">
        <v>54</v>
      </c>
    </row>
    <row r="6" spans="1:38" ht="15.75" thickBot="1">
      <c r="A6" s="14" t="str">
        <f t="shared" ref="A6:A24" si="0">TRUNC(B6/12)&amp;" FT"&amp;" "&amp;B6-TRUNC(B6/12)*12&amp;" in"</f>
        <v>4 FT 10 in</v>
      </c>
      <c r="B6" s="36">
        <v>58</v>
      </c>
      <c r="C6" s="37">
        <v>91</v>
      </c>
      <c r="D6" s="37">
        <v>96</v>
      </c>
      <c r="E6" s="37">
        <v>100</v>
      </c>
      <c r="F6" s="37">
        <v>105</v>
      </c>
      <c r="G6" s="37">
        <v>110</v>
      </c>
      <c r="H6" s="37">
        <v>115</v>
      </c>
      <c r="I6" s="38">
        <v>119</v>
      </c>
      <c r="J6" s="38">
        <v>124</v>
      </c>
      <c r="K6" s="38">
        <v>129</v>
      </c>
      <c r="L6" s="38">
        <v>134</v>
      </c>
      <c r="M6" s="38">
        <v>138</v>
      </c>
      <c r="N6" s="38">
        <v>143</v>
      </c>
      <c r="O6" s="39">
        <v>148</v>
      </c>
      <c r="P6" s="39">
        <v>153</v>
      </c>
      <c r="Q6" s="39">
        <v>158</v>
      </c>
      <c r="R6" s="39">
        <v>162</v>
      </c>
      <c r="S6" s="39">
        <v>167</v>
      </c>
      <c r="T6" s="39">
        <v>172</v>
      </c>
      <c r="U6" s="39">
        <v>177</v>
      </c>
      <c r="V6" s="39">
        <v>181</v>
      </c>
      <c r="W6" s="39">
        <v>186</v>
      </c>
      <c r="X6" s="39">
        <v>191</v>
      </c>
      <c r="Y6" s="39">
        <v>196</v>
      </c>
      <c r="Z6" s="39">
        <v>201</v>
      </c>
      <c r="AA6" s="39">
        <v>205</v>
      </c>
      <c r="AB6" s="39">
        <v>210</v>
      </c>
      <c r="AC6" s="39">
        <v>215</v>
      </c>
      <c r="AD6" s="39">
        <v>220</v>
      </c>
      <c r="AE6" s="39">
        <v>224</v>
      </c>
      <c r="AF6" s="39">
        <v>229</v>
      </c>
      <c r="AG6" s="39">
        <v>234</v>
      </c>
      <c r="AH6" s="39">
        <v>239</v>
      </c>
      <c r="AI6" s="39">
        <v>244</v>
      </c>
      <c r="AJ6" s="39">
        <v>248</v>
      </c>
      <c r="AK6" s="39">
        <v>253</v>
      </c>
      <c r="AL6" s="39">
        <v>258</v>
      </c>
    </row>
    <row r="7" spans="1:38" ht="15.75" thickBot="1">
      <c r="A7" s="14" t="str">
        <f t="shared" si="0"/>
        <v>4 FT 11 in</v>
      </c>
      <c r="B7" s="36">
        <v>59</v>
      </c>
      <c r="C7" s="37">
        <v>94</v>
      </c>
      <c r="D7" s="37">
        <v>99</v>
      </c>
      <c r="E7" s="37">
        <v>104</v>
      </c>
      <c r="F7" s="37">
        <v>109</v>
      </c>
      <c r="G7" s="37">
        <v>114</v>
      </c>
      <c r="H7" s="37">
        <v>119</v>
      </c>
      <c r="I7" s="38">
        <v>124</v>
      </c>
      <c r="J7" s="38">
        <v>128</v>
      </c>
      <c r="K7" s="38">
        <v>133</v>
      </c>
      <c r="L7" s="38">
        <v>138</v>
      </c>
      <c r="M7" s="38">
        <v>143</v>
      </c>
      <c r="N7" s="38">
        <v>148</v>
      </c>
      <c r="O7" s="39">
        <v>153</v>
      </c>
      <c r="P7" s="39">
        <v>158</v>
      </c>
      <c r="Q7" s="39">
        <v>163</v>
      </c>
      <c r="R7" s="39">
        <v>168</v>
      </c>
      <c r="S7" s="39">
        <v>173</v>
      </c>
      <c r="T7" s="39">
        <v>178</v>
      </c>
      <c r="U7" s="39">
        <v>183</v>
      </c>
      <c r="V7" s="39">
        <v>188</v>
      </c>
      <c r="W7" s="39">
        <v>193</v>
      </c>
      <c r="X7" s="39">
        <v>198</v>
      </c>
      <c r="Y7" s="39">
        <v>203</v>
      </c>
      <c r="Z7" s="39">
        <v>208</v>
      </c>
      <c r="AA7" s="39">
        <v>212</v>
      </c>
      <c r="AB7" s="39">
        <v>217</v>
      </c>
      <c r="AC7" s="39">
        <v>222</v>
      </c>
      <c r="AD7" s="39">
        <v>227</v>
      </c>
      <c r="AE7" s="39">
        <v>232</v>
      </c>
      <c r="AF7" s="39">
        <v>237</v>
      </c>
      <c r="AG7" s="39">
        <v>242</v>
      </c>
      <c r="AH7" s="39">
        <v>247</v>
      </c>
      <c r="AI7" s="39">
        <v>252</v>
      </c>
      <c r="AJ7" s="39">
        <v>257</v>
      </c>
      <c r="AK7" s="39">
        <v>262</v>
      </c>
      <c r="AL7" s="39">
        <v>267</v>
      </c>
    </row>
    <row r="8" spans="1:38" ht="15.75" thickBot="1">
      <c r="A8" s="14" t="str">
        <f t="shared" si="0"/>
        <v>5 FT 0 in</v>
      </c>
      <c r="B8" s="36">
        <v>60</v>
      </c>
      <c r="C8" s="37">
        <v>97</v>
      </c>
      <c r="D8" s="37">
        <v>102</v>
      </c>
      <c r="E8" s="37">
        <v>107</v>
      </c>
      <c r="F8" s="37">
        <v>112</v>
      </c>
      <c r="G8" s="37">
        <v>118</v>
      </c>
      <c r="H8" s="37">
        <v>123</v>
      </c>
      <c r="I8" s="38">
        <v>128</v>
      </c>
      <c r="J8" s="38">
        <v>133</v>
      </c>
      <c r="K8" s="38">
        <v>138</v>
      </c>
      <c r="L8" s="38">
        <v>143</v>
      </c>
      <c r="M8" s="38">
        <v>148</v>
      </c>
      <c r="N8" s="38">
        <v>153</v>
      </c>
      <c r="O8" s="39">
        <v>158</v>
      </c>
      <c r="P8" s="39">
        <v>163</v>
      </c>
      <c r="Q8" s="39">
        <v>168</v>
      </c>
      <c r="R8" s="39">
        <v>174</v>
      </c>
      <c r="S8" s="39">
        <v>179</v>
      </c>
      <c r="T8" s="39">
        <v>184</v>
      </c>
      <c r="U8" s="39">
        <v>189</v>
      </c>
      <c r="V8" s="39">
        <v>194</v>
      </c>
      <c r="W8" s="39">
        <v>199</v>
      </c>
      <c r="X8" s="39">
        <v>204</v>
      </c>
      <c r="Y8" s="39">
        <v>209</v>
      </c>
      <c r="Z8" s="39">
        <v>215</v>
      </c>
      <c r="AA8" s="39">
        <v>220</v>
      </c>
      <c r="AB8" s="39">
        <v>225</v>
      </c>
      <c r="AC8" s="39">
        <v>230</v>
      </c>
      <c r="AD8" s="39">
        <v>235</v>
      </c>
      <c r="AE8" s="39">
        <v>240</v>
      </c>
      <c r="AF8" s="39">
        <v>245</v>
      </c>
      <c r="AG8" s="39">
        <v>250</v>
      </c>
      <c r="AH8" s="39">
        <v>255</v>
      </c>
      <c r="AI8" s="39">
        <v>261</v>
      </c>
      <c r="AJ8" s="39">
        <v>266</v>
      </c>
      <c r="AK8" s="39">
        <v>271</v>
      </c>
      <c r="AL8" s="39">
        <v>276</v>
      </c>
    </row>
    <row r="9" spans="1:38" ht="15.75" thickBot="1">
      <c r="A9" s="14" t="str">
        <f t="shared" si="0"/>
        <v>5 FT 1 in</v>
      </c>
      <c r="B9" s="36">
        <v>61</v>
      </c>
      <c r="C9" s="37">
        <v>100</v>
      </c>
      <c r="D9" s="37">
        <v>106</v>
      </c>
      <c r="E9" s="37">
        <v>111</v>
      </c>
      <c r="F9" s="37">
        <v>116</v>
      </c>
      <c r="G9" s="37">
        <v>122</v>
      </c>
      <c r="H9" s="37">
        <v>127</v>
      </c>
      <c r="I9" s="38">
        <v>132</v>
      </c>
      <c r="J9" s="38">
        <v>137</v>
      </c>
      <c r="K9" s="38">
        <v>143</v>
      </c>
      <c r="L9" s="38">
        <v>148</v>
      </c>
      <c r="M9" s="38">
        <v>153</v>
      </c>
      <c r="N9" s="38">
        <v>158</v>
      </c>
      <c r="O9" s="39">
        <v>164</v>
      </c>
      <c r="P9" s="39">
        <v>169</v>
      </c>
      <c r="Q9" s="39">
        <v>174</v>
      </c>
      <c r="R9" s="39">
        <v>180</v>
      </c>
      <c r="S9" s="39">
        <v>185</v>
      </c>
      <c r="T9" s="39">
        <v>190</v>
      </c>
      <c r="U9" s="39">
        <v>195</v>
      </c>
      <c r="V9" s="39">
        <v>201</v>
      </c>
      <c r="W9" s="39">
        <v>206</v>
      </c>
      <c r="X9" s="39">
        <v>211</v>
      </c>
      <c r="Y9" s="39">
        <v>217</v>
      </c>
      <c r="Z9" s="39">
        <v>222</v>
      </c>
      <c r="AA9" s="39">
        <v>227</v>
      </c>
      <c r="AB9" s="39">
        <v>232</v>
      </c>
      <c r="AC9" s="39">
        <v>238</v>
      </c>
      <c r="AD9" s="39">
        <v>243</v>
      </c>
      <c r="AE9" s="39">
        <v>248</v>
      </c>
      <c r="AF9" s="39">
        <v>254</v>
      </c>
      <c r="AG9" s="39">
        <v>259</v>
      </c>
      <c r="AH9" s="39">
        <v>264</v>
      </c>
      <c r="AI9" s="39">
        <v>269</v>
      </c>
      <c r="AJ9" s="39">
        <v>275</v>
      </c>
      <c r="AK9" s="39">
        <v>280</v>
      </c>
      <c r="AL9" s="39">
        <v>285</v>
      </c>
    </row>
    <row r="10" spans="1:38" ht="15.75" thickBot="1">
      <c r="A10" s="14" t="str">
        <f t="shared" si="0"/>
        <v>5 FT 2 in</v>
      </c>
      <c r="B10" s="36">
        <v>62</v>
      </c>
      <c r="C10" s="37">
        <v>104</v>
      </c>
      <c r="D10" s="37">
        <v>109</v>
      </c>
      <c r="E10" s="37">
        <v>115</v>
      </c>
      <c r="F10" s="37">
        <v>120</v>
      </c>
      <c r="G10" s="37">
        <v>126</v>
      </c>
      <c r="H10" s="37">
        <v>131</v>
      </c>
      <c r="I10" s="38">
        <v>136</v>
      </c>
      <c r="J10" s="38">
        <v>142</v>
      </c>
      <c r="K10" s="38">
        <v>147</v>
      </c>
      <c r="L10" s="38">
        <v>153</v>
      </c>
      <c r="M10" s="38">
        <v>158</v>
      </c>
      <c r="N10" s="38">
        <v>164</v>
      </c>
      <c r="O10" s="39">
        <v>169</v>
      </c>
      <c r="P10" s="39">
        <v>175</v>
      </c>
      <c r="Q10" s="39">
        <v>180</v>
      </c>
      <c r="R10" s="39">
        <v>186</v>
      </c>
      <c r="S10" s="39">
        <v>191</v>
      </c>
      <c r="T10" s="39">
        <v>196</v>
      </c>
      <c r="U10" s="39">
        <v>202</v>
      </c>
      <c r="V10" s="39">
        <v>207</v>
      </c>
      <c r="W10" s="39">
        <v>213</v>
      </c>
      <c r="X10" s="39">
        <v>218</v>
      </c>
      <c r="Y10" s="39">
        <v>224</v>
      </c>
      <c r="Z10" s="39">
        <v>229</v>
      </c>
      <c r="AA10" s="39">
        <v>235</v>
      </c>
      <c r="AB10" s="39">
        <v>240</v>
      </c>
      <c r="AC10" s="39">
        <v>246</v>
      </c>
      <c r="AD10" s="39">
        <v>251</v>
      </c>
      <c r="AE10" s="39">
        <v>256</v>
      </c>
      <c r="AF10" s="39">
        <v>262</v>
      </c>
      <c r="AG10" s="39">
        <v>267</v>
      </c>
      <c r="AH10" s="39">
        <v>273</v>
      </c>
      <c r="AI10" s="39">
        <v>278</v>
      </c>
      <c r="AJ10" s="39">
        <v>284</v>
      </c>
      <c r="AK10" s="39">
        <v>289</v>
      </c>
      <c r="AL10" s="39">
        <v>295</v>
      </c>
    </row>
    <row r="11" spans="1:38" ht="15.75" thickBot="1">
      <c r="A11" s="14" t="str">
        <f t="shared" si="0"/>
        <v>5 FT 3 in</v>
      </c>
      <c r="B11" s="36">
        <v>63</v>
      </c>
      <c r="C11" s="37">
        <v>107</v>
      </c>
      <c r="D11" s="37">
        <v>113</v>
      </c>
      <c r="E11" s="37">
        <v>118</v>
      </c>
      <c r="F11" s="37">
        <v>124</v>
      </c>
      <c r="G11" s="37">
        <v>130</v>
      </c>
      <c r="H11" s="37">
        <v>135</v>
      </c>
      <c r="I11" s="38">
        <v>141</v>
      </c>
      <c r="J11" s="38">
        <v>146</v>
      </c>
      <c r="K11" s="38">
        <v>152</v>
      </c>
      <c r="L11" s="38">
        <v>158</v>
      </c>
      <c r="M11" s="38">
        <v>163</v>
      </c>
      <c r="N11" s="38">
        <v>169</v>
      </c>
      <c r="O11" s="39">
        <v>175</v>
      </c>
      <c r="P11" s="39">
        <v>180</v>
      </c>
      <c r="Q11" s="39">
        <v>186</v>
      </c>
      <c r="R11" s="39">
        <v>191</v>
      </c>
      <c r="S11" s="39">
        <v>197</v>
      </c>
      <c r="T11" s="39">
        <v>203</v>
      </c>
      <c r="U11" s="39">
        <v>208</v>
      </c>
      <c r="V11" s="39">
        <v>214</v>
      </c>
      <c r="W11" s="39">
        <v>220</v>
      </c>
      <c r="X11" s="39">
        <v>225</v>
      </c>
      <c r="Y11" s="39">
        <v>231</v>
      </c>
      <c r="Z11" s="39">
        <v>237</v>
      </c>
      <c r="AA11" s="39">
        <v>242</v>
      </c>
      <c r="AB11" s="39">
        <v>248</v>
      </c>
      <c r="AC11" s="39">
        <v>254</v>
      </c>
      <c r="AD11" s="39">
        <v>259</v>
      </c>
      <c r="AE11" s="39">
        <v>265</v>
      </c>
      <c r="AF11" s="39">
        <v>270</v>
      </c>
      <c r="AG11" s="39">
        <v>278</v>
      </c>
      <c r="AH11" s="39">
        <v>282</v>
      </c>
      <c r="AI11" s="39">
        <v>287</v>
      </c>
      <c r="AJ11" s="39">
        <v>293</v>
      </c>
      <c r="AK11" s="39">
        <v>299</v>
      </c>
      <c r="AL11" s="39">
        <v>304</v>
      </c>
    </row>
    <row r="12" spans="1:38" ht="15.75" thickBot="1">
      <c r="A12" s="14" t="str">
        <f t="shared" si="0"/>
        <v>5 FT 4 in</v>
      </c>
      <c r="B12" s="36">
        <v>64</v>
      </c>
      <c r="C12" s="37">
        <v>110</v>
      </c>
      <c r="D12" s="37">
        <v>116</v>
      </c>
      <c r="E12" s="37">
        <v>122</v>
      </c>
      <c r="F12" s="37">
        <v>128</v>
      </c>
      <c r="G12" s="37">
        <v>134</v>
      </c>
      <c r="H12" s="37">
        <v>140</v>
      </c>
      <c r="I12" s="38">
        <v>145</v>
      </c>
      <c r="J12" s="38">
        <v>151</v>
      </c>
      <c r="K12" s="38">
        <v>157</v>
      </c>
      <c r="L12" s="38">
        <v>163</v>
      </c>
      <c r="M12" s="38">
        <v>169</v>
      </c>
      <c r="N12" s="38">
        <v>174</v>
      </c>
      <c r="O12" s="39">
        <v>180</v>
      </c>
      <c r="P12" s="39">
        <v>186</v>
      </c>
      <c r="Q12" s="39">
        <v>192</v>
      </c>
      <c r="R12" s="39">
        <v>197</v>
      </c>
      <c r="S12" s="39">
        <v>204</v>
      </c>
      <c r="T12" s="39">
        <v>209</v>
      </c>
      <c r="U12" s="39">
        <v>215</v>
      </c>
      <c r="V12" s="39">
        <v>221</v>
      </c>
      <c r="W12" s="39">
        <v>227</v>
      </c>
      <c r="X12" s="39">
        <v>232</v>
      </c>
      <c r="Y12" s="39">
        <v>238</v>
      </c>
      <c r="Z12" s="39">
        <v>244</v>
      </c>
      <c r="AA12" s="39">
        <v>250</v>
      </c>
      <c r="AB12" s="39">
        <v>256</v>
      </c>
      <c r="AC12" s="39">
        <v>262</v>
      </c>
      <c r="AD12" s="39">
        <v>267</v>
      </c>
      <c r="AE12" s="39">
        <v>273</v>
      </c>
      <c r="AF12" s="39">
        <v>279</v>
      </c>
      <c r="AG12" s="39">
        <v>285</v>
      </c>
      <c r="AH12" s="39">
        <v>291</v>
      </c>
      <c r="AI12" s="39">
        <v>296</v>
      </c>
      <c r="AJ12" s="39">
        <v>302</v>
      </c>
      <c r="AK12" s="39">
        <v>308</v>
      </c>
      <c r="AL12" s="39">
        <v>314</v>
      </c>
    </row>
    <row r="13" spans="1:38" ht="15.75" thickBot="1">
      <c r="A13" s="14" t="str">
        <f t="shared" si="0"/>
        <v>5 FT 5 in</v>
      </c>
      <c r="B13" s="36">
        <v>65</v>
      </c>
      <c r="C13" s="37">
        <v>114</v>
      </c>
      <c r="D13" s="37">
        <v>120</v>
      </c>
      <c r="E13" s="37">
        <v>126</v>
      </c>
      <c r="F13" s="37">
        <v>132</v>
      </c>
      <c r="G13" s="37">
        <v>138</v>
      </c>
      <c r="H13" s="37">
        <v>144</v>
      </c>
      <c r="I13" s="38">
        <v>150</v>
      </c>
      <c r="J13" s="38">
        <v>156</v>
      </c>
      <c r="K13" s="38">
        <v>162</v>
      </c>
      <c r="L13" s="38">
        <v>168</v>
      </c>
      <c r="M13" s="38">
        <v>174</v>
      </c>
      <c r="N13" s="38">
        <v>180</v>
      </c>
      <c r="O13" s="39">
        <v>186</v>
      </c>
      <c r="P13" s="39">
        <v>192</v>
      </c>
      <c r="Q13" s="39">
        <v>198</v>
      </c>
      <c r="R13" s="39">
        <v>204</v>
      </c>
      <c r="S13" s="39">
        <v>210</v>
      </c>
      <c r="T13" s="39">
        <v>216</v>
      </c>
      <c r="U13" s="39">
        <v>222</v>
      </c>
      <c r="V13" s="39">
        <v>228</v>
      </c>
      <c r="W13" s="39">
        <v>234</v>
      </c>
      <c r="X13" s="39">
        <v>240</v>
      </c>
      <c r="Y13" s="39">
        <v>246</v>
      </c>
      <c r="Z13" s="39">
        <v>252</v>
      </c>
      <c r="AA13" s="39">
        <v>258</v>
      </c>
      <c r="AB13" s="39">
        <v>264</v>
      </c>
      <c r="AC13" s="39">
        <v>270</v>
      </c>
      <c r="AD13" s="39">
        <v>276</v>
      </c>
      <c r="AE13" s="39">
        <v>282</v>
      </c>
      <c r="AF13" s="39">
        <v>288</v>
      </c>
      <c r="AG13" s="39">
        <v>294</v>
      </c>
      <c r="AH13" s="39">
        <v>300</v>
      </c>
      <c r="AI13" s="39">
        <v>306</v>
      </c>
      <c r="AJ13" s="39">
        <v>312</v>
      </c>
      <c r="AK13" s="39">
        <v>318</v>
      </c>
      <c r="AL13" s="39">
        <v>324</v>
      </c>
    </row>
    <row r="14" spans="1:38" ht="15.75" thickBot="1">
      <c r="A14" s="14" t="str">
        <f t="shared" si="0"/>
        <v>5 FT 6 in</v>
      </c>
      <c r="B14" s="36">
        <v>66</v>
      </c>
      <c r="C14" s="37">
        <v>118</v>
      </c>
      <c r="D14" s="37">
        <v>124</v>
      </c>
      <c r="E14" s="37">
        <v>130</v>
      </c>
      <c r="F14" s="37">
        <v>136</v>
      </c>
      <c r="G14" s="37">
        <v>142</v>
      </c>
      <c r="H14" s="37">
        <v>148</v>
      </c>
      <c r="I14" s="38">
        <v>155</v>
      </c>
      <c r="J14" s="38">
        <v>161</v>
      </c>
      <c r="K14" s="38">
        <v>167</v>
      </c>
      <c r="L14" s="38">
        <v>173</v>
      </c>
      <c r="M14" s="38">
        <v>179</v>
      </c>
      <c r="N14" s="38">
        <v>186</v>
      </c>
      <c r="O14" s="39">
        <v>192</v>
      </c>
      <c r="P14" s="39">
        <v>198</v>
      </c>
      <c r="Q14" s="39">
        <v>204</v>
      </c>
      <c r="R14" s="39">
        <v>210</v>
      </c>
      <c r="S14" s="39">
        <v>216</v>
      </c>
      <c r="T14" s="39">
        <v>223</v>
      </c>
      <c r="U14" s="39">
        <v>229</v>
      </c>
      <c r="V14" s="39">
        <v>235</v>
      </c>
      <c r="W14" s="39">
        <v>241</v>
      </c>
      <c r="X14" s="39">
        <v>247</v>
      </c>
      <c r="Y14" s="39">
        <v>253</v>
      </c>
      <c r="Z14" s="39">
        <v>260</v>
      </c>
      <c r="AA14" s="39">
        <v>266</v>
      </c>
      <c r="AB14" s="39">
        <v>272</v>
      </c>
      <c r="AC14" s="39">
        <v>278</v>
      </c>
      <c r="AD14" s="39">
        <v>284</v>
      </c>
      <c r="AE14" s="39">
        <v>291</v>
      </c>
      <c r="AF14" s="39">
        <v>297</v>
      </c>
      <c r="AG14" s="39">
        <v>303</v>
      </c>
      <c r="AH14" s="39">
        <v>309</v>
      </c>
      <c r="AI14" s="39">
        <v>315</v>
      </c>
      <c r="AJ14" s="39">
        <v>322</v>
      </c>
      <c r="AK14" s="39">
        <v>328</v>
      </c>
      <c r="AL14" s="39">
        <v>334</v>
      </c>
    </row>
    <row r="15" spans="1:38" ht="15.75" thickBot="1">
      <c r="A15" s="14" t="str">
        <f t="shared" si="0"/>
        <v>5 FT 7 in</v>
      </c>
      <c r="B15" s="36">
        <v>67</v>
      </c>
      <c r="C15" s="37">
        <v>121</v>
      </c>
      <c r="D15" s="37">
        <v>127</v>
      </c>
      <c r="E15" s="37">
        <v>134</v>
      </c>
      <c r="F15" s="37">
        <v>140</v>
      </c>
      <c r="G15" s="37">
        <v>146</v>
      </c>
      <c r="H15" s="37">
        <v>153</v>
      </c>
      <c r="I15" s="38">
        <v>159</v>
      </c>
      <c r="J15" s="38">
        <v>166</v>
      </c>
      <c r="K15" s="38">
        <v>172</v>
      </c>
      <c r="L15" s="38">
        <v>178</v>
      </c>
      <c r="M15" s="38">
        <v>185</v>
      </c>
      <c r="N15" s="38">
        <v>191</v>
      </c>
      <c r="O15" s="39">
        <v>198</v>
      </c>
      <c r="P15" s="39">
        <v>204</v>
      </c>
      <c r="Q15" s="39">
        <v>211</v>
      </c>
      <c r="R15" s="39">
        <v>217</v>
      </c>
      <c r="S15" s="39">
        <v>223</v>
      </c>
      <c r="T15" s="39">
        <v>230</v>
      </c>
      <c r="U15" s="39">
        <v>236</v>
      </c>
      <c r="V15" s="39">
        <v>242</v>
      </c>
      <c r="W15" s="39">
        <v>249</v>
      </c>
      <c r="X15" s="39">
        <v>255</v>
      </c>
      <c r="Y15" s="39">
        <v>261</v>
      </c>
      <c r="Z15" s="39">
        <v>268</v>
      </c>
      <c r="AA15" s="39">
        <v>274</v>
      </c>
      <c r="AB15" s="39">
        <v>280</v>
      </c>
      <c r="AC15" s="39">
        <v>287</v>
      </c>
      <c r="AD15" s="39">
        <v>293</v>
      </c>
      <c r="AE15" s="39">
        <v>299</v>
      </c>
      <c r="AF15" s="39">
        <v>306</v>
      </c>
      <c r="AG15" s="39">
        <v>312</v>
      </c>
      <c r="AH15" s="39">
        <v>319</v>
      </c>
      <c r="AI15" s="39">
        <v>325</v>
      </c>
      <c r="AJ15" s="39">
        <v>331</v>
      </c>
      <c r="AK15" s="39">
        <v>338</v>
      </c>
      <c r="AL15" s="39">
        <v>344</v>
      </c>
    </row>
    <row r="16" spans="1:38" ht="15.75" thickBot="1">
      <c r="A16" s="14" t="str">
        <f t="shared" si="0"/>
        <v>5 FT 8 in</v>
      </c>
      <c r="B16" s="36">
        <v>68</v>
      </c>
      <c r="C16" s="37">
        <v>125</v>
      </c>
      <c r="D16" s="37">
        <v>131</v>
      </c>
      <c r="E16" s="37">
        <v>138</v>
      </c>
      <c r="F16" s="37">
        <v>144</v>
      </c>
      <c r="G16" s="37">
        <v>151</v>
      </c>
      <c r="H16" s="37">
        <v>158</v>
      </c>
      <c r="I16" s="38">
        <v>164</v>
      </c>
      <c r="J16" s="38">
        <v>171</v>
      </c>
      <c r="K16" s="38">
        <v>177</v>
      </c>
      <c r="L16" s="38">
        <v>184</v>
      </c>
      <c r="M16" s="38">
        <v>190</v>
      </c>
      <c r="N16" s="38">
        <v>197</v>
      </c>
      <c r="O16" s="39">
        <v>203</v>
      </c>
      <c r="P16" s="39">
        <v>210</v>
      </c>
      <c r="Q16" s="39">
        <v>216</v>
      </c>
      <c r="R16" s="39">
        <v>223</v>
      </c>
      <c r="S16" s="39">
        <v>230</v>
      </c>
      <c r="T16" s="39">
        <v>236</v>
      </c>
      <c r="U16" s="39">
        <v>243</v>
      </c>
      <c r="V16" s="39">
        <v>249</v>
      </c>
      <c r="W16" s="39">
        <v>256</v>
      </c>
      <c r="X16" s="39">
        <v>262</v>
      </c>
      <c r="Y16" s="39">
        <v>269</v>
      </c>
      <c r="Z16" s="39">
        <v>276</v>
      </c>
      <c r="AA16" s="39">
        <v>282</v>
      </c>
      <c r="AB16" s="39">
        <v>289</v>
      </c>
      <c r="AC16" s="39">
        <v>295</v>
      </c>
      <c r="AD16" s="39">
        <v>302</v>
      </c>
      <c r="AE16" s="39">
        <v>308</v>
      </c>
      <c r="AF16" s="39">
        <v>315</v>
      </c>
      <c r="AG16" s="39">
        <v>322</v>
      </c>
      <c r="AH16" s="39">
        <v>328</v>
      </c>
      <c r="AI16" s="39">
        <v>335</v>
      </c>
      <c r="AJ16" s="39">
        <v>341</v>
      </c>
      <c r="AK16" s="39">
        <v>348</v>
      </c>
      <c r="AL16" s="39">
        <v>354</v>
      </c>
    </row>
    <row r="17" spans="1:38" ht="15.75" thickBot="1">
      <c r="A17" s="14" t="str">
        <f t="shared" si="0"/>
        <v>5 FT 9 in</v>
      </c>
      <c r="B17" s="36">
        <v>69</v>
      </c>
      <c r="C17" s="37">
        <v>128</v>
      </c>
      <c r="D17" s="37">
        <v>135</v>
      </c>
      <c r="E17" s="37">
        <v>142</v>
      </c>
      <c r="F17" s="37">
        <v>149</v>
      </c>
      <c r="G17" s="37">
        <v>155</v>
      </c>
      <c r="H17" s="37">
        <v>162</v>
      </c>
      <c r="I17" s="38">
        <v>169</v>
      </c>
      <c r="J17" s="38">
        <v>176</v>
      </c>
      <c r="K17" s="38">
        <v>182</v>
      </c>
      <c r="L17" s="38">
        <v>189</v>
      </c>
      <c r="M17" s="38">
        <v>196</v>
      </c>
      <c r="N17" s="38">
        <v>203</v>
      </c>
      <c r="O17" s="39">
        <v>209</v>
      </c>
      <c r="P17" s="39">
        <v>216</v>
      </c>
      <c r="Q17" s="39">
        <v>223</v>
      </c>
      <c r="R17" s="39">
        <v>230</v>
      </c>
      <c r="S17" s="39">
        <v>236</v>
      </c>
      <c r="T17" s="39">
        <v>243</v>
      </c>
      <c r="U17" s="39">
        <v>250</v>
      </c>
      <c r="V17" s="39">
        <v>257</v>
      </c>
      <c r="W17" s="39">
        <v>263</v>
      </c>
      <c r="X17" s="39">
        <v>270</v>
      </c>
      <c r="Y17" s="39">
        <v>277</v>
      </c>
      <c r="Z17" s="39">
        <v>284</v>
      </c>
      <c r="AA17" s="39">
        <v>291</v>
      </c>
      <c r="AB17" s="39">
        <v>297</v>
      </c>
      <c r="AC17" s="39">
        <v>304</v>
      </c>
      <c r="AD17" s="39">
        <v>311</v>
      </c>
      <c r="AE17" s="39">
        <v>318</v>
      </c>
      <c r="AF17" s="39">
        <v>324</v>
      </c>
      <c r="AG17" s="39">
        <v>331</v>
      </c>
      <c r="AH17" s="39">
        <v>338</v>
      </c>
      <c r="AI17" s="39">
        <v>345</v>
      </c>
      <c r="AJ17" s="39">
        <v>351</v>
      </c>
      <c r="AK17" s="39">
        <v>358</v>
      </c>
      <c r="AL17" s="39">
        <v>365</v>
      </c>
    </row>
    <row r="18" spans="1:38" ht="15.75" thickBot="1">
      <c r="A18" s="14" t="str">
        <f t="shared" si="0"/>
        <v>5 FT 10 in</v>
      </c>
      <c r="B18" s="36">
        <v>70</v>
      </c>
      <c r="C18" s="37">
        <v>132</v>
      </c>
      <c r="D18" s="37">
        <v>139</v>
      </c>
      <c r="E18" s="37">
        <v>146</v>
      </c>
      <c r="F18" s="37">
        <v>153</v>
      </c>
      <c r="G18" s="37">
        <v>160</v>
      </c>
      <c r="H18" s="37">
        <v>167</v>
      </c>
      <c r="I18" s="38">
        <v>174</v>
      </c>
      <c r="J18" s="38">
        <v>181</v>
      </c>
      <c r="K18" s="38">
        <v>188</v>
      </c>
      <c r="L18" s="38">
        <v>195</v>
      </c>
      <c r="M18" s="38">
        <v>202</v>
      </c>
      <c r="N18" s="38">
        <v>209</v>
      </c>
      <c r="O18" s="39">
        <v>216</v>
      </c>
      <c r="P18" s="39">
        <v>222</v>
      </c>
      <c r="Q18" s="39">
        <v>229</v>
      </c>
      <c r="R18" s="39">
        <v>236</v>
      </c>
      <c r="S18" s="39">
        <v>243</v>
      </c>
      <c r="T18" s="39">
        <v>250</v>
      </c>
      <c r="U18" s="39">
        <v>257</v>
      </c>
      <c r="V18" s="39">
        <v>264</v>
      </c>
      <c r="W18" s="39">
        <v>271</v>
      </c>
      <c r="X18" s="39">
        <v>278</v>
      </c>
      <c r="Y18" s="39">
        <v>285</v>
      </c>
      <c r="Z18" s="39">
        <v>292</v>
      </c>
      <c r="AA18" s="39">
        <v>299</v>
      </c>
      <c r="AB18" s="39">
        <v>306</v>
      </c>
      <c r="AC18" s="39">
        <v>313</v>
      </c>
      <c r="AD18" s="39">
        <v>320</v>
      </c>
      <c r="AE18" s="39">
        <v>327</v>
      </c>
      <c r="AF18" s="39">
        <v>334</v>
      </c>
      <c r="AG18" s="39">
        <v>341</v>
      </c>
      <c r="AH18" s="39">
        <v>348</v>
      </c>
      <c r="AI18" s="39">
        <v>355</v>
      </c>
      <c r="AJ18" s="39">
        <v>362</v>
      </c>
      <c r="AK18" s="39">
        <v>369</v>
      </c>
      <c r="AL18" s="39">
        <v>376</v>
      </c>
    </row>
    <row r="19" spans="1:38" ht="15.75" thickBot="1">
      <c r="A19" s="14" t="str">
        <f t="shared" si="0"/>
        <v>5 FT 11 in</v>
      </c>
      <c r="B19" s="36">
        <v>71</v>
      </c>
      <c r="C19" s="37">
        <v>136</v>
      </c>
      <c r="D19" s="37">
        <v>143</v>
      </c>
      <c r="E19" s="37">
        <v>150</v>
      </c>
      <c r="F19" s="37">
        <v>157</v>
      </c>
      <c r="G19" s="37">
        <v>165</v>
      </c>
      <c r="H19" s="37">
        <v>172</v>
      </c>
      <c r="I19" s="38">
        <v>179</v>
      </c>
      <c r="J19" s="38">
        <v>186</v>
      </c>
      <c r="K19" s="38">
        <v>193</v>
      </c>
      <c r="L19" s="38">
        <v>200</v>
      </c>
      <c r="M19" s="38">
        <v>208</v>
      </c>
      <c r="N19" s="38">
        <v>215</v>
      </c>
      <c r="O19" s="39">
        <v>222</v>
      </c>
      <c r="P19" s="39">
        <v>229</v>
      </c>
      <c r="Q19" s="39">
        <v>236</v>
      </c>
      <c r="R19" s="39">
        <v>243</v>
      </c>
      <c r="S19" s="39">
        <v>250</v>
      </c>
      <c r="T19" s="39">
        <v>257</v>
      </c>
      <c r="U19" s="39">
        <v>265</v>
      </c>
      <c r="V19" s="39">
        <v>272</v>
      </c>
      <c r="W19" s="39">
        <v>279</v>
      </c>
      <c r="X19" s="39">
        <v>286</v>
      </c>
      <c r="Y19" s="39">
        <v>293</v>
      </c>
      <c r="Z19" s="39">
        <v>301</v>
      </c>
      <c r="AA19" s="39">
        <v>308</v>
      </c>
      <c r="AB19" s="39">
        <v>315</v>
      </c>
      <c r="AC19" s="39">
        <v>322</v>
      </c>
      <c r="AD19" s="39">
        <v>329</v>
      </c>
      <c r="AE19" s="39">
        <v>338</v>
      </c>
      <c r="AF19" s="39">
        <v>343</v>
      </c>
      <c r="AG19" s="39">
        <v>351</v>
      </c>
      <c r="AH19" s="39">
        <v>358</v>
      </c>
      <c r="AI19" s="39">
        <v>365</v>
      </c>
      <c r="AJ19" s="39">
        <v>372</v>
      </c>
      <c r="AK19" s="39">
        <v>379</v>
      </c>
      <c r="AL19" s="39">
        <v>386</v>
      </c>
    </row>
    <row r="20" spans="1:38" ht="15.75" thickBot="1">
      <c r="A20" s="14" t="str">
        <f t="shared" si="0"/>
        <v>6 FT 0 in</v>
      </c>
      <c r="B20" s="36">
        <v>72</v>
      </c>
      <c r="C20" s="37">
        <v>140</v>
      </c>
      <c r="D20" s="37">
        <v>147</v>
      </c>
      <c r="E20" s="37">
        <v>154</v>
      </c>
      <c r="F20" s="37">
        <v>162</v>
      </c>
      <c r="G20" s="37">
        <v>169</v>
      </c>
      <c r="H20" s="37">
        <v>177</v>
      </c>
      <c r="I20" s="38">
        <v>184</v>
      </c>
      <c r="J20" s="38">
        <v>191</v>
      </c>
      <c r="K20" s="38">
        <v>199</v>
      </c>
      <c r="L20" s="38">
        <v>206</v>
      </c>
      <c r="M20" s="38">
        <v>213</v>
      </c>
      <c r="N20" s="38">
        <v>221</v>
      </c>
      <c r="O20" s="39">
        <v>228</v>
      </c>
      <c r="P20" s="39">
        <v>235</v>
      </c>
      <c r="Q20" s="39">
        <v>242</v>
      </c>
      <c r="R20" s="39">
        <v>250</v>
      </c>
      <c r="S20" s="39">
        <v>258</v>
      </c>
      <c r="T20" s="39">
        <v>265</v>
      </c>
      <c r="U20" s="39">
        <v>272</v>
      </c>
      <c r="V20" s="39">
        <v>279</v>
      </c>
      <c r="W20" s="39">
        <v>287</v>
      </c>
      <c r="X20" s="39">
        <v>294</v>
      </c>
      <c r="Y20" s="39">
        <v>302</v>
      </c>
      <c r="Z20" s="39">
        <v>309</v>
      </c>
      <c r="AA20" s="39">
        <v>316</v>
      </c>
      <c r="AB20" s="39">
        <v>324</v>
      </c>
      <c r="AC20" s="39">
        <v>331</v>
      </c>
      <c r="AD20" s="39">
        <v>338</v>
      </c>
      <c r="AE20" s="39">
        <v>346</v>
      </c>
      <c r="AF20" s="39">
        <v>353</v>
      </c>
      <c r="AG20" s="39">
        <v>361</v>
      </c>
      <c r="AH20" s="39">
        <v>368</v>
      </c>
      <c r="AI20" s="39">
        <v>375</v>
      </c>
      <c r="AJ20" s="39">
        <v>383</v>
      </c>
      <c r="AK20" s="39">
        <v>390</v>
      </c>
      <c r="AL20" s="39">
        <v>397</v>
      </c>
    </row>
    <row r="21" spans="1:38" ht="15.75" thickBot="1">
      <c r="A21" s="14" t="str">
        <f t="shared" si="0"/>
        <v>6 FT 1 in</v>
      </c>
      <c r="B21" s="36">
        <v>73</v>
      </c>
      <c r="C21" s="37">
        <v>144</v>
      </c>
      <c r="D21" s="37">
        <v>151</v>
      </c>
      <c r="E21" s="37">
        <v>159</v>
      </c>
      <c r="F21" s="37">
        <v>166</v>
      </c>
      <c r="G21" s="37">
        <v>174</v>
      </c>
      <c r="H21" s="37">
        <v>182</v>
      </c>
      <c r="I21" s="38">
        <v>189</v>
      </c>
      <c r="J21" s="38">
        <v>197</v>
      </c>
      <c r="K21" s="38">
        <v>204</v>
      </c>
      <c r="L21" s="38">
        <v>212</v>
      </c>
      <c r="M21" s="38">
        <v>219</v>
      </c>
      <c r="N21" s="38">
        <v>227</v>
      </c>
      <c r="O21" s="39">
        <v>235</v>
      </c>
      <c r="P21" s="39">
        <v>242</v>
      </c>
      <c r="Q21" s="39">
        <v>250</v>
      </c>
      <c r="R21" s="39">
        <v>257</v>
      </c>
      <c r="S21" s="39">
        <v>265</v>
      </c>
      <c r="T21" s="39">
        <v>272</v>
      </c>
      <c r="U21" s="39">
        <v>280</v>
      </c>
      <c r="V21" s="39">
        <v>288</v>
      </c>
      <c r="W21" s="39">
        <v>295</v>
      </c>
      <c r="X21" s="39">
        <v>302</v>
      </c>
      <c r="Y21" s="39">
        <v>310</v>
      </c>
      <c r="Z21" s="39">
        <v>318</v>
      </c>
      <c r="AA21" s="39">
        <v>325</v>
      </c>
      <c r="AB21" s="39">
        <v>333</v>
      </c>
      <c r="AC21" s="39">
        <v>340</v>
      </c>
      <c r="AD21" s="39">
        <v>348</v>
      </c>
      <c r="AE21" s="39">
        <v>355</v>
      </c>
      <c r="AF21" s="39">
        <v>363</v>
      </c>
      <c r="AG21" s="39">
        <v>371</v>
      </c>
      <c r="AH21" s="39">
        <v>378</v>
      </c>
      <c r="AI21" s="39">
        <v>386</v>
      </c>
      <c r="AJ21" s="39">
        <v>393</v>
      </c>
      <c r="AK21" s="39">
        <v>401</v>
      </c>
      <c r="AL21" s="39">
        <v>408</v>
      </c>
    </row>
    <row r="22" spans="1:38" ht="15.75" thickBot="1">
      <c r="A22" s="14" t="str">
        <f t="shared" si="0"/>
        <v>6 FT 2 in</v>
      </c>
      <c r="B22" s="36">
        <v>74</v>
      </c>
      <c r="C22" s="37">
        <v>148</v>
      </c>
      <c r="D22" s="37">
        <v>155</v>
      </c>
      <c r="E22" s="37">
        <v>163</v>
      </c>
      <c r="F22" s="37">
        <v>171</v>
      </c>
      <c r="G22" s="37">
        <v>179</v>
      </c>
      <c r="H22" s="37">
        <v>186</v>
      </c>
      <c r="I22" s="38">
        <v>194</v>
      </c>
      <c r="J22" s="38">
        <v>202</v>
      </c>
      <c r="K22" s="38">
        <v>210</v>
      </c>
      <c r="L22" s="38">
        <v>218</v>
      </c>
      <c r="M22" s="38">
        <v>225</v>
      </c>
      <c r="N22" s="38">
        <v>233</v>
      </c>
      <c r="O22" s="39">
        <v>241</v>
      </c>
      <c r="P22" s="39">
        <v>249</v>
      </c>
      <c r="Q22" s="39">
        <v>256</v>
      </c>
      <c r="R22" s="39">
        <v>264</v>
      </c>
      <c r="S22" s="39">
        <v>272</v>
      </c>
      <c r="T22" s="39">
        <v>280</v>
      </c>
      <c r="U22" s="39">
        <v>287</v>
      </c>
      <c r="V22" s="39">
        <v>295</v>
      </c>
      <c r="W22" s="39">
        <v>303</v>
      </c>
      <c r="X22" s="39">
        <v>311</v>
      </c>
      <c r="Y22" s="39">
        <v>319</v>
      </c>
      <c r="Z22" s="39">
        <v>326</v>
      </c>
      <c r="AA22" s="39">
        <v>334</v>
      </c>
      <c r="AB22" s="39">
        <v>342</v>
      </c>
      <c r="AC22" s="39">
        <v>350</v>
      </c>
      <c r="AD22" s="39">
        <v>358</v>
      </c>
      <c r="AE22" s="39">
        <v>365</v>
      </c>
      <c r="AF22" s="39">
        <v>373</v>
      </c>
      <c r="AG22" s="39">
        <v>381</v>
      </c>
      <c r="AH22" s="39">
        <v>389</v>
      </c>
      <c r="AI22" s="39">
        <v>396</v>
      </c>
      <c r="AJ22" s="39">
        <v>404</v>
      </c>
      <c r="AK22" s="39">
        <v>412</v>
      </c>
      <c r="AL22" s="39">
        <v>420</v>
      </c>
    </row>
    <row r="23" spans="1:38" ht="15.75" thickBot="1">
      <c r="A23" s="14" t="str">
        <f t="shared" si="0"/>
        <v>6 FT 3 in</v>
      </c>
      <c r="B23" s="36">
        <v>75</v>
      </c>
      <c r="C23" s="37">
        <v>152</v>
      </c>
      <c r="D23" s="37">
        <v>160</v>
      </c>
      <c r="E23" s="37">
        <v>168</v>
      </c>
      <c r="F23" s="37">
        <v>176</v>
      </c>
      <c r="G23" s="37">
        <v>184</v>
      </c>
      <c r="H23" s="37">
        <v>192</v>
      </c>
      <c r="I23" s="38">
        <v>200</v>
      </c>
      <c r="J23" s="38">
        <v>208</v>
      </c>
      <c r="K23" s="38">
        <v>216</v>
      </c>
      <c r="L23" s="38">
        <v>224</v>
      </c>
      <c r="M23" s="38">
        <v>232</v>
      </c>
      <c r="N23" s="38">
        <v>240</v>
      </c>
      <c r="O23" s="39">
        <v>248</v>
      </c>
      <c r="P23" s="39">
        <v>256</v>
      </c>
      <c r="Q23" s="39">
        <v>264</v>
      </c>
      <c r="R23" s="39">
        <v>272</v>
      </c>
      <c r="S23" s="39">
        <v>279</v>
      </c>
      <c r="T23" s="39">
        <v>287</v>
      </c>
      <c r="U23" s="39">
        <v>295</v>
      </c>
      <c r="V23" s="39">
        <v>303</v>
      </c>
      <c r="W23" s="39">
        <v>311</v>
      </c>
      <c r="X23" s="39">
        <v>319</v>
      </c>
      <c r="Y23" s="39">
        <v>327</v>
      </c>
      <c r="Z23" s="39">
        <v>335</v>
      </c>
      <c r="AA23" s="39">
        <v>343</v>
      </c>
      <c r="AB23" s="39">
        <v>351</v>
      </c>
      <c r="AC23" s="39">
        <v>359</v>
      </c>
      <c r="AD23" s="39">
        <v>367</v>
      </c>
      <c r="AE23" s="39">
        <v>375</v>
      </c>
      <c r="AF23" s="39">
        <v>383</v>
      </c>
      <c r="AG23" s="39">
        <v>391</v>
      </c>
      <c r="AH23" s="39">
        <v>399</v>
      </c>
      <c r="AI23" s="39">
        <v>407</v>
      </c>
      <c r="AJ23" s="39">
        <v>415</v>
      </c>
      <c r="AK23" s="39">
        <v>423</v>
      </c>
      <c r="AL23" s="39">
        <v>431</v>
      </c>
    </row>
    <row r="24" spans="1:38" ht="15.75" thickBot="1">
      <c r="A24" s="14" t="str">
        <f t="shared" si="0"/>
        <v>6 FT 4 in</v>
      </c>
      <c r="B24" s="36">
        <v>76</v>
      </c>
      <c r="C24" s="37">
        <v>156</v>
      </c>
      <c r="D24" s="37">
        <v>164</v>
      </c>
      <c r="E24" s="37">
        <v>172</v>
      </c>
      <c r="F24" s="37">
        <v>180</v>
      </c>
      <c r="G24" s="37">
        <v>189</v>
      </c>
      <c r="H24" s="37">
        <v>197</v>
      </c>
      <c r="I24" s="38">
        <v>205</v>
      </c>
      <c r="J24" s="38">
        <v>213</v>
      </c>
      <c r="K24" s="38">
        <v>221</v>
      </c>
      <c r="L24" s="38">
        <v>230</v>
      </c>
      <c r="M24" s="38">
        <v>238</v>
      </c>
      <c r="N24" s="38">
        <v>246</v>
      </c>
      <c r="O24" s="39">
        <v>254</v>
      </c>
      <c r="P24" s="39">
        <v>263</v>
      </c>
      <c r="Q24" s="39">
        <v>271</v>
      </c>
      <c r="R24" s="39">
        <v>279</v>
      </c>
      <c r="S24" s="39">
        <v>287</v>
      </c>
      <c r="T24" s="39">
        <v>295</v>
      </c>
      <c r="U24" s="39">
        <v>304</v>
      </c>
      <c r="V24" s="39">
        <v>312</v>
      </c>
      <c r="W24" s="39">
        <v>320</v>
      </c>
      <c r="X24" s="39">
        <v>328</v>
      </c>
      <c r="Y24" s="39">
        <v>336</v>
      </c>
      <c r="Z24" s="39">
        <v>344</v>
      </c>
      <c r="AA24" s="39">
        <v>353</v>
      </c>
      <c r="AB24" s="39">
        <v>361</v>
      </c>
      <c r="AC24" s="39">
        <v>369</v>
      </c>
      <c r="AD24" s="39">
        <v>377</v>
      </c>
      <c r="AE24" s="39">
        <v>385</v>
      </c>
      <c r="AF24" s="39">
        <v>394</v>
      </c>
      <c r="AG24" s="39">
        <v>402</v>
      </c>
      <c r="AH24" s="39">
        <v>410</v>
      </c>
      <c r="AI24" s="39">
        <v>418</v>
      </c>
      <c r="AJ24" s="39">
        <v>426</v>
      </c>
      <c r="AK24" s="39">
        <v>435</v>
      </c>
      <c r="AL24" s="39">
        <v>443</v>
      </c>
    </row>
    <row r="26" spans="1:38" ht="14.45" customHeight="1">
      <c r="B26" s="25" t="s">
        <v>48</v>
      </c>
    </row>
    <row r="27" spans="1:38">
      <c r="B27" s="25" t="s">
        <v>49</v>
      </c>
    </row>
    <row r="28" spans="1:38">
      <c r="B28" s="25" t="s">
        <v>50</v>
      </c>
    </row>
    <row r="29" spans="1:38">
      <c r="B29" s="25" t="s">
        <v>51</v>
      </c>
    </row>
    <row r="30" spans="1:38">
      <c r="B30" s="25"/>
    </row>
    <row r="31" spans="1:38">
      <c r="B31" s="25" t="s">
        <v>52</v>
      </c>
    </row>
  </sheetData>
  <mergeCells count="1">
    <mergeCell ref="C2:A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B8E5-970C-49CF-AC98-DBFEAA855145}">
  <dimension ref="A1"/>
  <sheetViews>
    <sheetView workbookViewId="0">
      <selection activeCell="W15" sqref="W15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9C77-15A0-47DF-AC1F-0BBB38530C0C}">
  <dimension ref="A1:G44"/>
  <sheetViews>
    <sheetView workbookViewId="0">
      <selection sqref="A1:G44"/>
    </sheetView>
  </sheetViews>
  <sheetFormatPr defaultRowHeight="15"/>
  <cols>
    <col min="1" max="1" width="16.5703125" customWidth="1"/>
  </cols>
  <sheetData>
    <row r="1" spans="1:7">
      <c r="A1" s="41" t="s">
        <v>55</v>
      </c>
      <c r="B1" s="41" t="s">
        <v>56</v>
      </c>
      <c r="C1" s="41" t="s">
        <v>57</v>
      </c>
      <c r="D1" s="41" t="s">
        <v>58</v>
      </c>
      <c r="E1" s="41" t="s">
        <v>59</v>
      </c>
      <c r="F1" s="41" t="s">
        <v>60</v>
      </c>
      <c r="G1" s="41" t="s">
        <v>61</v>
      </c>
    </row>
    <row r="2" spans="1:7">
      <c r="A2" s="42">
        <v>41883</v>
      </c>
      <c r="B2" s="43" t="s">
        <v>62</v>
      </c>
      <c r="C2" s="43" t="s">
        <v>63</v>
      </c>
      <c r="D2" s="44" t="s">
        <v>64</v>
      </c>
      <c r="E2" s="43">
        <v>2</v>
      </c>
      <c r="F2" s="45">
        <v>125</v>
      </c>
      <c r="G2" s="45">
        <v>250</v>
      </c>
    </row>
    <row r="3" spans="1:7">
      <c r="A3" s="42">
        <v>42172</v>
      </c>
      <c r="B3" s="43" t="s">
        <v>62</v>
      </c>
      <c r="C3" s="43" t="s">
        <v>65</v>
      </c>
      <c r="D3" s="44" t="s">
        <v>64</v>
      </c>
      <c r="E3" s="43">
        <v>5</v>
      </c>
      <c r="F3" s="45">
        <v>125</v>
      </c>
      <c r="G3" s="45">
        <v>625</v>
      </c>
    </row>
    <row r="4" spans="1:7">
      <c r="A4" s="42">
        <v>42257</v>
      </c>
      <c r="B4" s="43" t="s">
        <v>62</v>
      </c>
      <c r="C4" s="43" t="s">
        <v>66</v>
      </c>
      <c r="D4" s="44" t="s">
        <v>67</v>
      </c>
      <c r="E4" s="43">
        <v>7</v>
      </c>
      <c r="F4" s="45">
        <v>1.29</v>
      </c>
      <c r="G4" s="45">
        <v>9.0299999999999994</v>
      </c>
    </row>
    <row r="5" spans="1:7">
      <c r="A5" s="42">
        <v>42325</v>
      </c>
      <c r="B5" s="43" t="s">
        <v>62</v>
      </c>
      <c r="C5" s="43" t="s">
        <v>68</v>
      </c>
      <c r="D5" s="44" t="s">
        <v>69</v>
      </c>
      <c r="E5" s="43">
        <v>11</v>
      </c>
      <c r="F5" s="45">
        <v>4.99</v>
      </c>
      <c r="G5" s="45">
        <v>54.89</v>
      </c>
    </row>
    <row r="6" spans="1:7">
      <c r="A6" s="42">
        <v>42308</v>
      </c>
      <c r="B6" s="43" t="s">
        <v>62</v>
      </c>
      <c r="C6" s="43" t="s">
        <v>70</v>
      </c>
      <c r="D6" s="44" t="s">
        <v>67</v>
      </c>
      <c r="E6" s="43">
        <v>14</v>
      </c>
      <c r="F6" s="45">
        <v>1.29</v>
      </c>
      <c r="G6" s="45">
        <v>18.059999999999999</v>
      </c>
    </row>
    <row r="7" spans="1:7">
      <c r="A7" s="42">
        <v>41696</v>
      </c>
      <c r="B7" s="43" t="s">
        <v>62</v>
      </c>
      <c r="C7" s="43" t="s">
        <v>66</v>
      </c>
      <c r="D7" s="44" t="s">
        <v>71</v>
      </c>
      <c r="E7" s="43">
        <v>27</v>
      </c>
      <c r="F7" s="45">
        <v>19.989999999999998</v>
      </c>
      <c r="G7" s="45">
        <v>539.73</v>
      </c>
    </row>
    <row r="8" spans="1:7">
      <c r="A8" s="42">
        <v>41917</v>
      </c>
      <c r="B8" s="43" t="s">
        <v>62</v>
      </c>
      <c r="C8" s="43" t="s">
        <v>72</v>
      </c>
      <c r="D8" s="44" t="s">
        <v>69</v>
      </c>
      <c r="E8" s="43">
        <v>28</v>
      </c>
      <c r="F8" s="45">
        <v>8.99</v>
      </c>
      <c r="G8" s="45">
        <v>251.72</v>
      </c>
    </row>
    <row r="9" spans="1:7">
      <c r="A9" s="42">
        <v>42359</v>
      </c>
      <c r="B9" s="43" t="s">
        <v>62</v>
      </c>
      <c r="C9" s="43" t="s">
        <v>70</v>
      </c>
      <c r="D9" s="44" t="s">
        <v>69</v>
      </c>
      <c r="E9" s="43">
        <v>28</v>
      </c>
      <c r="F9" s="45">
        <v>4.99</v>
      </c>
      <c r="G9" s="45">
        <v>139.72</v>
      </c>
    </row>
    <row r="10" spans="1:7">
      <c r="A10" s="42">
        <v>41679</v>
      </c>
      <c r="B10" s="43" t="s">
        <v>62</v>
      </c>
      <c r="C10" s="43" t="s">
        <v>68</v>
      </c>
      <c r="D10" s="44" t="s">
        <v>67</v>
      </c>
      <c r="E10" s="43">
        <v>36</v>
      </c>
      <c r="F10" s="45">
        <v>4.99</v>
      </c>
      <c r="G10" s="45">
        <v>179.64</v>
      </c>
    </row>
    <row r="11" spans="1:7">
      <c r="A11" s="42">
        <v>42223</v>
      </c>
      <c r="B11" s="43" t="s">
        <v>62</v>
      </c>
      <c r="C11" s="43" t="s">
        <v>65</v>
      </c>
      <c r="D11" s="44" t="s">
        <v>73</v>
      </c>
      <c r="E11" s="43">
        <v>42</v>
      </c>
      <c r="F11" s="45">
        <v>23.95</v>
      </c>
      <c r="G11" s="46">
        <v>1005.9</v>
      </c>
    </row>
    <row r="12" spans="1:7">
      <c r="A12" s="42">
        <v>42019</v>
      </c>
      <c r="B12" s="43" t="s">
        <v>62</v>
      </c>
      <c r="C12" s="43" t="s">
        <v>66</v>
      </c>
      <c r="D12" s="44" t="s">
        <v>69</v>
      </c>
      <c r="E12" s="43">
        <v>46</v>
      </c>
      <c r="F12" s="45">
        <v>8.99</v>
      </c>
      <c r="G12" s="45">
        <v>413.54</v>
      </c>
    </row>
    <row r="13" spans="1:7">
      <c r="A13" s="42">
        <v>41662</v>
      </c>
      <c r="B13" s="43" t="s">
        <v>62</v>
      </c>
      <c r="C13" s="43" t="s">
        <v>65</v>
      </c>
      <c r="D13" s="44" t="s">
        <v>69</v>
      </c>
      <c r="E13" s="43">
        <v>50</v>
      </c>
      <c r="F13" s="45">
        <v>19.989999999999998</v>
      </c>
      <c r="G13" s="45">
        <v>999.5</v>
      </c>
    </row>
    <row r="14" spans="1:7">
      <c r="A14" s="42">
        <v>42087</v>
      </c>
      <c r="B14" s="43" t="s">
        <v>62</v>
      </c>
      <c r="C14" s="43" t="s">
        <v>68</v>
      </c>
      <c r="D14" s="44" t="s">
        <v>73</v>
      </c>
      <c r="E14" s="43">
        <v>50</v>
      </c>
      <c r="F14" s="45">
        <v>4.99</v>
      </c>
      <c r="G14" s="45">
        <v>249.5</v>
      </c>
    </row>
    <row r="15" spans="1:7">
      <c r="A15" s="42">
        <v>42138</v>
      </c>
      <c r="B15" s="43" t="s">
        <v>62</v>
      </c>
      <c r="C15" s="43" t="s">
        <v>66</v>
      </c>
      <c r="D15" s="44" t="s">
        <v>67</v>
      </c>
      <c r="E15" s="43">
        <v>53</v>
      </c>
      <c r="F15" s="45">
        <v>1.29</v>
      </c>
      <c r="G15" s="45">
        <v>68.37</v>
      </c>
    </row>
    <row r="16" spans="1:7">
      <c r="A16" s="42">
        <v>42206</v>
      </c>
      <c r="B16" s="43" t="s">
        <v>62</v>
      </c>
      <c r="C16" s="43" t="s">
        <v>72</v>
      </c>
      <c r="D16" s="44" t="s">
        <v>73</v>
      </c>
      <c r="E16" s="43">
        <v>55</v>
      </c>
      <c r="F16" s="45">
        <v>12.49</v>
      </c>
      <c r="G16" s="45">
        <v>686.95</v>
      </c>
    </row>
    <row r="17" spans="1:7">
      <c r="A17" s="42">
        <v>42104</v>
      </c>
      <c r="B17" s="43" t="s">
        <v>62</v>
      </c>
      <c r="C17" s="43" t="s">
        <v>70</v>
      </c>
      <c r="D17" s="44" t="s">
        <v>67</v>
      </c>
      <c r="E17" s="43">
        <v>66</v>
      </c>
      <c r="F17" s="45">
        <v>1.99</v>
      </c>
      <c r="G17" s="45">
        <v>131.34</v>
      </c>
    </row>
    <row r="18" spans="1:7">
      <c r="A18" s="42">
        <v>41985</v>
      </c>
      <c r="B18" s="43" t="s">
        <v>62</v>
      </c>
      <c r="C18" s="43" t="s">
        <v>63</v>
      </c>
      <c r="D18" s="44" t="s">
        <v>67</v>
      </c>
      <c r="E18" s="43">
        <v>67</v>
      </c>
      <c r="F18" s="45">
        <v>1.29</v>
      </c>
      <c r="G18" s="45">
        <v>86.43</v>
      </c>
    </row>
    <row r="19" spans="1:7">
      <c r="A19" s="42">
        <v>41747</v>
      </c>
      <c r="B19" s="43" t="s">
        <v>62</v>
      </c>
      <c r="C19" s="43" t="s">
        <v>70</v>
      </c>
      <c r="D19" s="44" t="s">
        <v>67</v>
      </c>
      <c r="E19" s="43">
        <v>75</v>
      </c>
      <c r="F19" s="45">
        <v>1.99</v>
      </c>
      <c r="G19" s="45">
        <v>149.25</v>
      </c>
    </row>
    <row r="20" spans="1:7">
      <c r="A20" s="42">
        <v>42155</v>
      </c>
      <c r="B20" s="43" t="s">
        <v>62</v>
      </c>
      <c r="C20" s="43" t="s">
        <v>66</v>
      </c>
      <c r="D20" s="44" t="s">
        <v>69</v>
      </c>
      <c r="E20" s="43">
        <v>80</v>
      </c>
      <c r="F20" s="45">
        <v>8.99</v>
      </c>
      <c r="G20" s="45">
        <v>719.2</v>
      </c>
    </row>
    <row r="21" spans="1:7">
      <c r="A21" s="42">
        <v>42036</v>
      </c>
      <c r="B21" s="43" t="s">
        <v>62</v>
      </c>
      <c r="C21" s="43" t="s">
        <v>63</v>
      </c>
      <c r="D21" s="44" t="s">
        <v>69</v>
      </c>
      <c r="E21" s="43">
        <v>87</v>
      </c>
      <c r="F21" s="45">
        <v>15</v>
      </c>
      <c r="G21" s="46">
        <v>1305</v>
      </c>
    </row>
    <row r="22" spans="1:7">
      <c r="A22" s="42">
        <v>41764</v>
      </c>
      <c r="B22" s="43" t="s">
        <v>62</v>
      </c>
      <c r="C22" s="43" t="s">
        <v>68</v>
      </c>
      <c r="D22" s="44" t="s">
        <v>67</v>
      </c>
      <c r="E22" s="43">
        <v>90</v>
      </c>
      <c r="F22" s="45">
        <v>4.99</v>
      </c>
      <c r="G22" s="45">
        <v>449.1</v>
      </c>
    </row>
    <row r="23" spans="1:7">
      <c r="A23" s="42">
        <v>41815</v>
      </c>
      <c r="B23" s="43" t="s">
        <v>62</v>
      </c>
      <c r="C23" s="43" t="s">
        <v>72</v>
      </c>
      <c r="D23" s="44" t="s">
        <v>67</v>
      </c>
      <c r="E23" s="43">
        <v>90</v>
      </c>
      <c r="F23" s="45">
        <v>4.99</v>
      </c>
      <c r="G23" s="45">
        <v>449.1</v>
      </c>
    </row>
    <row r="24" spans="1:7">
      <c r="A24" s="42">
        <v>42342</v>
      </c>
      <c r="B24" s="43" t="s">
        <v>62</v>
      </c>
      <c r="C24" s="43" t="s">
        <v>68</v>
      </c>
      <c r="D24" s="44" t="s">
        <v>69</v>
      </c>
      <c r="E24" s="43">
        <v>94</v>
      </c>
      <c r="F24" s="45">
        <v>19.989999999999998</v>
      </c>
      <c r="G24" s="46">
        <v>1879.06</v>
      </c>
    </row>
    <row r="25" spans="1:7">
      <c r="A25" s="42">
        <v>41968</v>
      </c>
      <c r="B25" s="43" t="s">
        <v>62</v>
      </c>
      <c r="C25" s="43" t="s">
        <v>65</v>
      </c>
      <c r="D25" s="44" t="s">
        <v>73</v>
      </c>
      <c r="E25" s="43">
        <v>96</v>
      </c>
      <c r="F25" s="45">
        <v>4.99</v>
      </c>
      <c r="G25" s="45">
        <v>479.04</v>
      </c>
    </row>
    <row r="26" spans="1:7">
      <c r="A26" s="42">
        <v>42053</v>
      </c>
      <c r="B26" s="43" t="s">
        <v>74</v>
      </c>
      <c r="C26" s="43" t="s">
        <v>75</v>
      </c>
      <c r="D26" s="44" t="s">
        <v>69</v>
      </c>
      <c r="E26" s="43">
        <v>4</v>
      </c>
      <c r="F26" s="45">
        <v>4.99</v>
      </c>
      <c r="G26" s="45">
        <v>19.96</v>
      </c>
    </row>
    <row r="27" spans="1:7">
      <c r="A27" s="42">
        <v>41951</v>
      </c>
      <c r="B27" s="43" t="s">
        <v>74</v>
      </c>
      <c r="C27" s="43" t="s">
        <v>76</v>
      </c>
      <c r="D27" s="44" t="s">
        <v>71</v>
      </c>
      <c r="E27" s="43">
        <v>15</v>
      </c>
      <c r="F27" s="45">
        <v>19.989999999999998</v>
      </c>
      <c r="G27" s="45">
        <v>299.85000000000002</v>
      </c>
    </row>
    <row r="28" spans="1:7">
      <c r="A28" s="42">
        <v>41900</v>
      </c>
      <c r="B28" s="43" t="s">
        <v>74</v>
      </c>
      <c r="C28" s="43" t="s">
        <v>75</v>
      </c>
      <c r="D28" s="44" t="s">
        <v>73</v>
      </c>
      <c r="E28" s="43">
        <v>16</v>
      </c>
      <c r="F28" s="45">
        <v>15.99</v>
      </c>
      <c r="G28" s="45">
        <v>255.84</v>
      </c>
    </row>
    <row r="29" spans="1:7">
      <c r="A29" s="42">
        <v>41832</v>
      </c>
      <c r="B29" s="43" t="s">
        <v>74</v>
      </c>
      <c r="C29" s="43" t="s">
        <v>77</v>
      </c>
      <c r="D29" s="44" t="s">
        <v>69</v>
      </c>
      <c r="E29" s="43">
        <v>29</v>
      </c>
      <c r="F29" s="45">
        <v>1.99</v>
      </c>
      <c r="G29" s="45">
        <v>57.71</v>
      </c>
    </row>
    <row r="30" spans="1:7">
      <c r="A30" s="42">
        <v>41866</v>
      </c>
      <c r="B30" s="43" t="s">
        <v>74</v>
      </c>
      <c r="C30" s="43" t="s">
        <v>75</v>
      </c>
      <c r="D30" s="44" t="s">
        <v>67</v>
      </c>
      <c r="E30" s="43">
        <v>35</v>
      </c>
      <c r="F30" s="45">
        <v>4.99</v>
      </c>
      <c r="G30" s="45">
        <v>174.65</v>
      </c>
    </row>
    <row r="31" spans="1:7">
      <c r="A31" s="42">
        <v>41730</v>
      </c>
      <c r="B31" s="43" t="s">
        <v>74</v>
      </c>
      <c r="C31" s="43" t="s">
        <v>75</v>
      </c>
      <c r="D31" s="44" t="s">
        <v>69</v>
      </c>
      <c r="E31" s="43">
        <v>60</v>
      </c>
      <c r="F31" s="45">
        <v>4.99</v>
      </c>
      <c r="G31" s="45">
        <v>299.39999999999998</v>
      </c>
    </row>
    <row r="32" spans="1:7">
      <c r="A32" s="42">
        <v>41798</v>
      </c>
      <c r="B32" s="43" t="s">
        <v>74</v>
      </c>
      <c r="C32" s="43" t="s">
        <v>75</v>
      </c>
      <c r="D32" s="44" t="s">
        <v>69</v>
      </c>
      <c r="E32" s="43">
        <v>60</v>
      </c>
      <c r="F32" s="45">
        <v>8.99</v>
      </c>
      <c r="G32" s="45">
        <v>539.4</v>
      </c>
    </row>
    <row r="33" spans="1:7">
      <c r="A33" s="42">
        <v>42189</v>
      </c>
      <c r="B33" s="43" t="s">
        <v>74</v>
      </c>
      <c r="C33" s="43" t="s">
        <v>75</v>
      </c>
      <c r="D33" s="44" t="s">
        <v>73</v>
      </c>
      <c r="E33" s="43">
        <v>62</v>
      </c>
      <c r="F33" s="45">
        <v>4.99</v>
      </c>
      <c r="G33" s="45">
        <v>309.38</v>
      </c>
    </row>
    <row r="34" spans="1:7">
      <c r="A34" s="42">
        <v>41934</v>
      </c>
      <c r="B34" s="43" t="s">
        <v>74</v>
      </c>
      <c r="C34" s="43" t="s">
        <v>75</v>
      </c>
      <c r="D34" s="44" t="s">
        <v>71</v>
      </c>
      <c r="E34" s="43">
        <v>64</v>
      </c>
      <c r="F34" s="45">
        <v>8.99</v>
      </c>
      <c r="G34" s="45">
        <v>575.36</v>
      </c>
    </row>
    <row r="35" spans="1:7">
      <c r="A35" s="42">
        <v>42002</v>
      </c>
      <c r="B35" s="43" t="s">
        <v>74</v>
      </c>
      <c r="C35" s="43" t="s">
        <v>76</v>
      </c>
      <c r="D35" s="44" t="s">
        <v>73</v>
      </c>
      <c r="E35" s="43">
        <v>74</v>
      </c>
      <c r="F35" s="45">
        <v>15.99</v>
      </c>
      <c r="G35" s="46">
        <v>1183.26</v>
      </c>
    </row>
    <row r="36" spans="1:7">
      <c r="A36" s="42">
        <v>41849</v>
      </c>
      <c r="B36" s="43" t="s">
        <v>74</v>
      </c>
      <c r="C36" s="43" t="s">
        <v>76</v>
      </c>
      <c r="D36" s="44" t="s">
        <v>69</v>
      </c>
      <c r="E36" s="43">
        <v>81</v>
      </c>
      <c r="F36" s="45">
        <v>19.989999999999998</v>
      </c>
      <c r="G36" s="46">
        <v>1619.19</v>
      </c>
    </row>
    <row r="37" spans="1:7">
      <c r="A37" s="42">
        <v>41645</v>
      </c>
      <c r="B37" s="43" t="s">
        <v>74</v>
      </c>
      <c r="C37" s="43" t="s">
        <v>75</v>
      </c>
      <c r="D37" s="44" t="s">
        <v>67</v>
      </c>
      <c r="E37" s="43">
        <v>95</v>
      </c>
      <c r="F37" s="45">
        <v>1.99</v>
      </c>
      <c r="G37" s="45">
        <v>189.05</v>
      </c>
    </row>
    <row r="38" spans="1:7">
      <c r="A38" s="42">
        <v>42121</v>
      </c>
      <c r="B38" s="43" t="s">
        <v>74</v>
      </c>
      <c r="C38" s="43" t="s">
        <v>77</v>
      </c>
      <c r="D38" s="44" t="s">
        <v>71</v>
      </c>
      <c r="E38" s="43">
        <v>96</v>
      </c>
      <c r="F38" s="45">
        <v>4.99</v>
      </c>
      <c r="G38" s="45">
        <v>479.04</v>
      </c>
    </row>
    <row r="39" spans="1:7">
      <c r="A39" s="42">
        <v>42240</v>
      </c>
      <c r="B39" s="43" t="s">
        <v>78</v>
      </c>
      <c r="C39" s="43" t="s">
        <v>79</v>
      </c>
      <c r="D39" s="44" t="s">
        <v>64</v>
      </c>
      <c r="E39" s="43">
        <v>3</v>
      </c>
      <c r="F39" s="45">
        <v>275</v>
      </c>
      <c r="G39" s="45">
        <v>825</v>
      </c>
    </row>
    <row r="40" spans="1:7">
      <c r="A40" s="42">
        <v>42070</v>
      </c>
      <c r="B40" s="43" t="s">
        <v>78</v>
      </c>
      <c r="C40" s="43" t="s">
        <v>79</v>
      </c>
      <c r="D40" s="44" t="s">
        <v>69</v>
      </c>
      <c r="E40" s="43">
        <v>7</v>
      </c>
      <c r="F40" s="45">
        <v>19.989999999999998</v>
      </c>
      <c r="G40" s="45">
        <v>139.93</v>
      </c>
    </row>
    <row r="41" spans="1:7">
      <c r="A41" s="42">
        <v>41781</v>
      </c>
      <c r="B41" s="43" t="s">
        <v>78</v>
      </c>
      <c r="C41" s="43" t="s">
        <v>80</v>
      </c>
      <c r="D41" s="44" t="s">
        <v>67</v>
      </c>
      <c r="E41" s="43">
        <v>32</v>
      </c>
      <c r="F41" s="45">
        <v>1.99</v>
      </c>
      <c r="G41" s="45">
        <v>63.68</v>
      </c>
    </row>
    <row r="42" spans="1:7">
      <c r="A42" s="42">
        <v>41713</v>
      </c>
      <c r="B42" s="43" t="s">
        <v>78</v>
      </c>
      <c r="C42" s="43" t="s">
        <v>79</v>
      </c>
      <c r="D42" s="44" t="s">
        <v>67</v>
      </c>
      <c r="E42" s="43">
        <v>56</v>
      </c>
      <c r="F42" s="45">
        <v>2.99</v>
      </c>
      <c r="G42" s="45">
        <v>167.44</v>
      </c>
    </row>
    <row r="43" spans="1:7">
      <c r="A43" s="42">
        <v>42291</v>
      </c>
      <c r="B43" s="43" t="s">
        <v>78</v>
      </c>
      <c r="C43" s="43" t="s">
        <v>80</v>
      </c>
      <c r="D43" s="44" t="s">
        <v>69</v>
      </c>
      <c r="E43" s="43">
        <v>57</v>
      </c>
      <c r="F43" s="45">
        <v>19.989999999999998</v>
      </c>
      <c r="G43" s="46">
        <v>1139.43</v>
      </c>
    </row>
    <row r="44" spans="1:7">
      <c r="A44" s="42">
        <v>42274</v>
      </c>
      <c r="B44" s="43" t="s">
        <v>78</v>
      </c>
      <c r="C44" s="43" t="s">
        <v>79</v>
      </c>
      <c r="D44" s="44" t="s">
        <v>71</v>
      </c>
      <c r="E44" s="43">
        <v>76</v>
      </c>
      <c r="F44" s="45">
        <v>1.99</v>
      </c>
      <c r="G44" s="45">
        <v>151.24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9CB2-017A-4253-802A-92C0957DED90}">
  <dimension ref="A1:I20"/>
  <sheetViews>
    <sheetView workbookViewId="0">
      <selection activeCell="A17" sqref="A17:B20"/>
    </sheetView>
  </sheetViews>
  <sheetFormatPr defaultRowHeight="15"/>
  <cols>
    <col min="1" max="1" width="12.7109375" customWidth="1"/>
    <col min="2" max="2" width="15.28515625" customWidth="1"/>
    <col min="7" max="7" width="18.5703125" customWidth="1"/>
    <col min="9" max="9" width="11.140625" customWidth="1"/>
  </cols>
  <sheetData>
    <row r="1" spans="1:9">
      <c r="A1" s="6" t="s">
        <v>14</v>
      </c>
      <c r="B1" t="s">
        <v>81</v>
      </c>
      <c r="G1" s="78" t="s">
        <v>82</v>
      </c>
      <c r="H1" s="79"/>
    </row>
    <row r="2" spans="1:9">
      <c r="A2" s="7" t="s">
        <v>62</v>
      </c>
      <c r="B2">
        <v>11139.07</v>
      </c>
      <c r="G2" s="48">
        <v>2014</v>
      </c>
      <c r="H2" s="48">
        <v>2015</v>
      </c>
    </row>
    <row r="3" spans="1:9">
      <c r="A3" s="7" t="s">
        <v>74</v>
      </c>
      <c r="B3">
        <v>6002.09</v>
      </c>
      <c r="G3" s="49">
        <v>1356</v>
      </c>
      <c r="H3" s="49">
        <v>2128</v>
      </c>
    </row>
    <row r="4" spans="1:9">
      <c r="A4" s="7" t="s">
        <v>78</v>
      </c>
      <c r="B4">
        <v>2486.7200000000003</v>
      </c>
      <c r="G4" s="49">
        <v>1950</v>
      </c>
      <c r="H4" s="49">
        <v>1892</v>
      </c>
    </row>
    <row r="5" spans="1:9">
      <c r="A5" s="7" t="s">
        <v>15</v>
      </c>
      <c r="B5">
        <v>19627.88</v>
      </c>
      <c r="G5" s="49">
        <v>2357</v>
      </c>
      <c r="H5" s="49">
        <v>1982</v>
      </c>
    </row>
    <row r="6" spans="1:9">
      <c r="G6" s="49">
        <v>2624</v>
      </c>
      <c r="H6" s="49">
        <v>3073</v>
      </c>
    </row>
    <row r="10" spans="1:9">
      <c r="I10" t="s">
        <v>87</v>
      </c>
    </row>
    <row r="17" spans="1:2">
      <c r="A17" s="80" t="s">
        <v>83</v>
      </c>
      <c r="B17" s="81"/>
    </row>
    <row r="18" spans="1:2">
      <c r="A18" s="50" t="s">
        <v>84</v>
      </c>
      <c r="B18" s="49">
        <v>2633</v>
      </c>
    </row>
    <row r="19" spans="1:2">
      <c r="A19" s="50" t="s">
        <v>85</v>
      </c>
      <c r="B19" s="49">
        <v>2363</v>
      </c>
    </row>
    <row r="20" spans="1:2">
      <c r="A20" s="50" t="s">
        <v>86</v>
      </c>
      <c r="B20" s="49">
        <v>3102</v>
      </c>
    </row>
  </sheetData>
  <mergeCells count="2">
    <mergeCell ref="G1:H1"/>
    <mergeCell ref="A17:B17"/>
  </mergeCells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A370-4AA1-4C68-8063-F16CA4A1F8E3}">
  <dimension ref="A1:H24"/>
  <sheetViews>
    <sheetView topLeftCell="A22" workbookViewId="0">
      <selection activeCell="A18" sqref="A18:B24"/>
    </sheetView>
  </sheetViews>
  <sheetFormatPr defaultRowHeight="15"/>
  <cols>
    <col min="1" max="1" width="16.28515625" customWidth="1"/>
    <col min="2" max="2" width="16.5703125" customWidth="1"/>
  </cols>
  <sheetData>
    <row r="1" spans="1:8">
      <c r="A1" s="6" t="s">
        <v>14</v>
      </c>
      <c r="B1" t="s">
        <v>81</v>
      </c>
      <c r="G1" s="82" t="s">
        <v>82</v>
      </c>
      <c r="H1" s="82"/>
    </row>
    <row r="2" spans="1:8">
      <c r="A2" s="7" t="s">
        <v>69</v>
      </c>
      <c r="B2">
        <v>9577.65</v>
      </c>
      <c r="G2" s="51">
        <v>2014</v>
      </c>
      <c r="H2" s="51">
        <v>2015</v>
      </c>
    </row>
    <row r="3" spans="1:8">
      <c r="A3" s="7" t="s">
        <v>64</v>
      </c>
      <c r="B3">
        <v>1700</v>
      </c>
      <c r="G3" s="47">
        <v>1356</v>
      </c>
      <c r="H3" s="47">
        <v>2128</v>
      </c>
    </row>
    <row r="4" spans="1:8">
      <c r="A4" s="7" t="s">
        <v>71</v>
      </c>
      <c r="B4">
        <v>2045.22</v>
      </c>
      <c r="G4" s="47">
        <v>1950</v>
      </c>
      <c r="H4" s="47">
        <v>1892</v>
      </c>
    </row>
    <row r="5" spans="1:8">
      <c r="A5" s="7" t="s">
        <v>73</v>
      </c>
      <c r="B5">
        <v>4169.8700000000008</v>
      </c>
      <c r="G5" s="47">
        <v>2357</v>
      </c>
      <c r="H5" s="47">
        <v>1982</v>
      </c>
    </row>
    <row r="6" spans="1:8">
      <c r="A6" s="7" t="s">
        <v>67</v>
      </c>
      <c r="B6">
        <v>2135.1400000000003</v>
      </c>
      <c r="G6" s="47">
        <v>2624</v>
      </c>
      <c r="H6" s="47">
        <v>3073</v>
      </c>
    </row>
    <row r="7" spans="1:8">
      <c r="A7" s="7" t="s">
        <v>15</v>
      </c>
      <c r="B7">
        <v>19627.879999999997</v>
      </c>
    </row>
    <row r="18" spans="1:2">
      <c r="A18" s="6" t="s">
        <v>14</v>
      </c>
      <c r="B18" t="s">
        <v>88</v>
      </c>
    </row>
    <row r="19" spans="1:2">
      <c r="A19" s="7" t="s">
        <v>69</v>
      </c>
      <c r="B19">
        <v>722</v>
      </c>
    </row>
    <row r="20" spans="1:2">
      <c r="A20" s="7" t="s">
        <v>64</v>
      </c>
      <c r="B20">
        <v>10</v>
      </c>
    </row>
    <row r="21" spans="1:2">
      <c r="A21" s="7" t="s">
        <v>71</v>
      </c>
      <c r="B21">
        <v>278</v>
      </c>
    </row>
    <row r="22" spans="1:2">
      <c r="A22" s="7" t="s">
        <v>73</v>
      </c>
      <c r="B22">
        <v>395</v>
      </c>
    </row>
    <row r="23" spans="1:2">
      <c r="A23" s="7" t="s">
        <v>67</v>
      </c>
      <c r="B23">
        <v>716</v>
      </c>
    </row>
    <row r="24" spans="1:2">
      <c r="A24" s="7" t="s">
        <v>15</v>
      </c>
      <c r="B24">
        <v>2121</v>
      </c>
    </row>
  </sheetData>
  <mergeCells count="1">
    <mergeCell ref="G1:H1"/>
  </mergeCell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E9B-0C05-4F37-ADE4-8385830DD61B}">
  <dimension ref="A1:G57"/>
  <sheetViews>
    <sheetView topLeftCell="A27" workbookViewId="0">
      <selection activeCell="E37" sqref="E37"/>
    </sheetView>
  </sheetViews>
  <sheetFormatPr defaultRowHeight="15"/>
  <cols>
    <col min="1" max="1" width="14.85546875" customWidth="1"/>
    <col min="2" max="2" width="18.140625" customWidth="1"/>
    <col min="5" max="5" width="17.85546875" customWidth="1"/>
    <col min="6" max="6" width="15.42578125" customWidth="1"/>
    <col min="7" max="7" width="14.140625" customWidth="1"/>
  </cols>
  <sheetData>
    <row r="1" spans="1:2">
      <c r="A1" s="6" t="s">
        <v>14</v>
      </c>
      <c r="B1" t="s">
        <v>81</v>
      </c>
    </row>
    <row r="2" spans="1:2">
      <c r="A2" s="7" t="s">
        <v>70</v>
      </c>
      <c r="B2">
        <v>438.37</v>
      </c>
    </row>
    <row r="3" spans="1:2">
      <c r="A3" s="7" t="s">
        <v>66</v>
      </c>
      <c r="B3">
        <v>1749.8700000000001</v>
      </c>
    </row>
    <row r="4" spans="1:2">
      <c r="A4" s="7" t="s">
        <v>77</v>
      </c>
      <c r="B4">
        <v>536.75</v>
      </c>
    </row>
    <row r="5" spans="1:2">
      <c r="A5" s="7" t="s">
        <v>68</v>
      </c>
      <c r="B5">
        <v>2812.19</v>
      </c>
    </row>
    <row r="6" spans="1:2">
      <c r="A6" s="7" t="s">
        <v>75</v>
      </c>
      <c r="B6">
        <v>2363.0400000000004</v>
      </c>
    </row>
    <row r="7" spans="1:2">
      <c r="A7" s="7" t="s">
        <v>65</v>
      </c>
      <c r="B7">
        <v>3109.44</v>
      </c>
    </row>
    <row r="8" spans="1:2">
      <c r="A8" s="7" t="s">
        <v>72</v>
      </c>
      <c r="B8">
        <v>1387.77</v>
      </c>
    </row>
    <row r="9" spans="1:2">
      <c r="A9" s="7" t="s">
        <v>76</v>
      </c>
      <c r="B9">
        <v>3102.3</v>
      </c>
    </row>
    <row r="10" spans="1:2">
      <c r="A10" s="7" t="s">
        <v>63</v>
      </c>
      <c r="B10">
        <v>1641.43</v>
      </c>
    </row>
    <row r="11" spans="1:2">
      <c r="A11" s="7" t="s">
        <v>79</v>
      </c>
      <c r="B11">
        <v>1283.6100000000001</v>
      </c>
    </row>
    <row r="12" spans="1:2">
      <c r="A12" s="7" t="s">
        <v>80</v>
      </c>
      <c r="B12">
        <v>1203.1100000000001</v>
      </c>
    </row>
    <row r="13" spans="1:2">
      <c r="A13" s="7" t="s">
        <v>15</v>
      </c>
      <c r="B13">
        <v>19627.880000000005</v>
      </c>
    </row>
    <row r="19" spans="1:2">
      <c r="A19" s="6" t="s">
        <v>14</v>
      </c>
      <c r="B19" t="s">
        <v>88</v>
      </c>
    </row>
    <row r="20" spans="1:2">
      <c r="A20" s="7" t="s">
        <v>69</v>
      </c>
      <c r="B20">
        <v>722</v>
      </c>
    </row>
    <row r="21" spans="1:2">
      <c r="A21" s="52" t="s">
        <v>70</v>
      </c>
      <c r="B21">
        <v>28</v>
      </c>
    </row>
    <row r="22" spans="1:2">
      <c r="A22" s="52" t="s">
        <v>66</v>
      </c>
      <c r="B22">
        <v>126</v>
      </c>
    </row>
    <row r="23" spans="1:2">
      <c r="A23" s="52" t="s">
        <v>77</v>
      </c>
      <c r="B23">
        <v>29</v>
      </c>
    </row>
    <row r="24" spans="1:2">
      <c r="A24" s="52" t="s">
        <v>68</v>
      </c>
      <c r="B24">
        <v>105</v>
      </c>
    </row>
    <row r="25" spans="1:2">
      <c r="A25" s="52" t="s">
        <v>75</v>
      </c>
      <c r="B25">
        <v>124</v>
      </c>
    </row>
    <row r="26" spans="1:2">
      <c r="A26" s="52" t="s">
        <v>65</v>
      </c>
      <c r="B26">
        <v>50</v>
      </c>
    </row>
    <row r="27" spans="1:2">
      <c r="A27" s="52" t="s">
        <v>72</v>
      </c>
      <c r="B27">
        <v>28</v>
      </c>
    </row>
    <row r="28" spans="1:2">
      <c r="A28" s="52" t="s">
        <v>76</v>
      </c>
      <c r="B28">
        <v>81</v>
      </c>
    </row>
    <row r="29" spans="1:2">
      <c r="A29" s="52" t="s">
        <v>63</v>
      </c>
      <c r="B29">
        <v>87</v>
      </c>
    </row>
    <row r="30" spans="1:2">
      <c r="A30" s="52" t="s">
        <v>79</v>
      </c>
      <c r="B30">
        <v>7</v>
      </c>
    </row>
    <row r="31" spans="1:2">
      <c r="A31" s="52" t="s">
        <v>80</v>
      </c>
      <c r="B31">
        <v>57</v>
      </c>
    </row>
    <row r="32" spans="1:2">
      <c r="A32" s="7" t="s">
        <v>64</v>
      </c>
      <c r="B32">
        <v>10</v>
      </c>
    </row>
    <row r="33" spans="1:7">
      <c r="A33" s="52" t="s">
        <v>65</v>
      </c>
      <c r="B33">
        <v>5</v>
      </c>
    </row>
    <row r="34" spans="1:7">
      <c r="A34" s="52" t="s">
        <v>63</v>
      </c>
      <c r="B34">
        <v>2</v>
      </c>
    </row>
    <row r="35" spans="1:7">
      <c r="A35" s="52" t="s">
        <v>79</v>
      </c>
      <c r="B35">
        <v>3</v>
      </c>
    </row>
    <row r="36" spans="1:7">
      <c r="A36" s="7" t="s">
        <v>71</v>
      </c>
      <c r="B36">
        <v>278</v>
      </c>
    </row>
    <row r="37" spans="1:7">
      <c r="A37" s="52" t="s">
        <v>66</v>
      </c>
      <c r="B37">
        <v>27</v>
      </c>
      <c r="E37" s="6" t="s">
        <v>14</v>
      </c>
      <c r="F37" s="6" t="s">
        <v>89</v>
      </c>
      <c r="G37" t="s">
        <v>88</v>
      </c>
    </row>
    <row r="38" spans="1:7">
      <c r="A38" s="52" t="s">
        <v>77</v>
      </c>
      <c r="B38">
        <v>96</v>
      </c>
      <c r="E38" s="7" t="s">
        <v>69</v>
      </c>
      <c r="F38">
        <v>172.85999999999999</v>
      </c>
      <c r="G38">
        <v>722</v>
      </c>
    </row>
    <row r="39" spans="1:7">
      <c r="A39" s="52" t="s">
        <v>75</v>
      </c>
      <c r="B39">
        <v>64</v>
      </c>
      <c r="E39" s="7" t="s">
        <v>64</v>
      </c>
      <c r="F39">
        <v>525</v>
      </c>
      <c r="G39">
        <v>10</v>
      </c>
    </row>
    <row r="40" spans="1:7">
      <c r="A40" s="52" t="s">
        <v>76</v>
      </c>
      <c r="B40">
        <v>15</v>
      </c>
      <c r="E40" s="7" t="s">
        <v>71</v>
      </c>
      <c r="F40">
        <v>55.95</v>
      </c>
      <c r="G40">
        <v>278</v>
      </c>
    </row>
    <row r="41" spans="1:7">
      <c r="A41" s="52" t="s">
        <v>79</v>
      </c>
      <c r="B41">
        <v>76</v>
      </c>
      <c r="E41" s="7" t="s">
        <v>73</v>
      </c>
      <c r="F41">
        <v>83.39</v>
      </c>
      <c r="G41">
        <v>395</v>
      </c>
    </row>
    <row r="42" spans="1:7">
      <c r="A42" s="7" t="s">
        <v>73</v>
      </c>
      <c r="B42">
        <v>395</v>
      </c>
      <c r="E42" s="7" t="s">
        <v>67</v>
      </c>
      <c r="F42">
        <v>36.07</v>
      </c>
      <c r="G42">
        <v>716</v>
      </c>
    </row>
    <row r="43" spans="1:7">
      <c r="A43" s="52" t="s">
        <v>68</v>
      </c>
      <c r="B43">
        <v>50</v>
      </c>
      <c r="E43" s="7" t="s">
        <v>15</v>
      </c>
      <c r="F43">
        <v>873.2700000000001</v>
      </c>
      <c r="G43">
        <v>2121</v>
      </c>
    </row>
    <row r="44" spans="1:7">
      <c r="A44" s="52" t="s">
        <v>75</v>
      </c>
      <c r="B44">
        <v>78</v>
      </c>
    </row>
    <row r="45" spans="1:7">
      <c r="A45" s="52" t="s">
        <v>65</v>
      </c>
      <c r="B45">
        <v>138</v>
      </c>
    </row>
    <row r="46" spans="1:7">
      <c r="A46" s="52" t="s">
        <v>72</v>
      </c>
      <c r="B46">
        <v>55</v>
      </c>
    </row>
    <row r="47" spans="1:7">
      <c r="A47" s="52" t="s">
        <v>76</v>
      </c>
      <c r="B47">
        <v>74</v>
      </c>
    </row>
    <row r="48" spans="1:7">
      <c r="A48" s="7" t="s">
        <v>67</v>
      </c>
      <c r="B48">
        <v>716</v>
      </c>
    </row>
    <row r="49" spans="1:2">
      <c r="A49" s="52" t="s">
        <v>70</v>
      </c>
      <c r="B49">
        <v>155</v>
      </c>
    </row>
    <row r="50" spans="1:2">
      <c r="A50" s="52" t="s">
        <v>66</v>
      </c>
      <c r="B50">
        <v>60</v>
      </c>
    </row>
    <row r="51" spans="1:2">
      <c r="A51" s="52" t="s">
        <v>68</v>
      </c>
      <c r="B51">
        <v>126</v>
      </c>
    </row>
    <row r="52" spans="1:2">
      <c r="A52" s="52" t="s">
        <v>75</v>
      </c>
      <c r="B52">
        <v>130</v>
      </c>
    </row>
    <row r="53" spans="1:2">
      <c r="A53" s="52" t="s">
        <v>72</v>
      </c>
      <c r="B53">
        <v>90</v>
      </c>
    </row>
    <row r="54" spans="1:2">
      <c r="A54" s="52" t="s">
        <v>63</v>
      </c>
      <c r="B54">
        <v>67</v>
      </c>
    </row>
    <row r="55" spans="1:2">
      <c r="A55" s="52" t="s">
        <v>79</v>
      </c>
      <c r="B55">
        <v>56</v>
      </c>
    </row>
    <row r="56" spans="1:2">
      <c r="A56" s="52" t="s">
        <v>80</v>
      </c>
      <c r="B56">
        <v>32</v>
      </c>
    </row>
    <row r="57" spans="1:2">
      <c r="A57" s="7" t="s">
        <v>15</v>
      </c>
      <c r="B57">
        <v>2121</v>
      </c>
    </row>
  </sheetData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6FAD-A8BD-4BA3-AFDF-E5D1AD3027A8}">
  <dimension ref="A1:U6"/>
  <sheetViews>
    <sheetView topLeftCell="A7" workbookViewId="0">
      <selection sqref="A1:U3"/>
    </sheetView>
  </sheetViews>
  <sheetFormatPr defaultRowHeight="15"/>
  <sheetData>
    <row r="1" spans="1:2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2" spans="1:2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</row>
    <row r="3" spans="1:2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</row>
    <row r="5" spans="1:21">
      <c r="A5" s="54"/>
      <c r="B5" s="54"/>
    </row>
    <row r="6" spans="1:21">
      <c r="A6" s="54"/>
      <c r="B6" s="54"/>
    </row>
  </sheetData>
  <mergeCells count="1">
    <mergeCell ref="A1:U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8227-FA53-4695-904D-82628B9C05F1}">
  <dimension ref="B3:J59"/>
  <sheetViews>
    <sheetView workbookViewId="0">
      <selection activeCell="J15" sqref="J15"/>
    </sheetView>
  </sheetViews>
  <sheetFormatPr defaultRowHeight="15"/>
  <cols>
    <col min="5" max="5" width="17.7109375" customWidth="1"/>
    <col min="9" max="9" width="12.5703125" customWidth="1"/>
    <col min="10" max="10" width="19.28515625" customWidth="1"/>
  </cols>
  <sheetData>
    <row r="3" spans="2:10">
      <c r="B3" s="55" t="s">
        <v>90</v>
      </c>
      <c r="C3" s="55" t="s">
        <v>91</v>
      </c>
      <c r="D3" s="55" t="s">
        <v>92</v>
      </c>
      <c r="E3" s="55" t="s">
        <v>93</v>
      </c>
      <c r="F3" s="55" t="s">
        <v>94</v>
      </c>
      <c r="G3" s="55" t="s">
        <v>95</v>
      </c>
      <c r="I3" s="64" t="s">
        <v>61</v>
      </c>
      <c r="J3" s="67">
        <v>1267658</v>
      </c>
    </row>
    <row r="4" spans="2:10">
      <c r="B4" s="56" t="s">
        <v>96</v>
      </c>
      <c r="C4" s="57">
        <v>92381</v>
      </c>
      <c r="D4" s="57">
        <v>2373</v>
      </c>
      <c r="E4" s="58">
        <v>45018.40625</v>
      </c>
      <c r="F4" s="57">
        <v>238965</v>
      </c>
      <c r="G4" s="59">
        <v>0.39</v>
      </c>
      <c r="I4" s="64" t="s">
        <v>152</v>
      </c>
      <c r="J4" s="67">
        <v>239009</v>
      </c>
    </row>
    <row r="5" spans="2:10">
      <c r="B5" s="60" t="s">
        <v>97</v>
      </c>
      <c r="C5" s="61">
        <v>25590</v>
      </c>
      <c r="D5" s="61">
        <v>537</v>
      </c>
      <c r="E5" s="62">
        <v>45018.458333333336</v>
      </c>
      <c r="F5" s="61">
        <v>59110</v>
      </c>
      <c r="G5" s="63">
        <v>0.43</v>
      </c>
      <c r="I5" s="64" t="s">
        <v>153</v>
      </c>
      <c r="J5" s="68">
        <v>0.19</v>
      </c>
    </row>
    <row r="6" spans="2:10">
      <c r="B6" s="56" t="s">
        <v>98</v>
      </c>
      <c r="C6" s="57">
        <v>10791</v>
      </c>
      <c r="D6" s="57">
        <v>417</v>
      </c>
      <c r="E6" s="58">
        <v>45018.375</v>
      </c>
      <c r="F6" s="57">
        <v>22684</v>
      </c>
      <c r="G6" s="59">
        <v>0.48</v>
      </c>
      <c r="I6" s="64" t="s">
        <v>154</v>
      </c>
      <c r="J6" s="67">
        <v>5784</v>
      </c>
    </row>
    <row r="7" spans="2:10">
      <c r="B7" s="60" t="s">
        <v>99</v>
      </c>
      <c r="C7" s="61">
        <v>9191</v>
      </c>
      <c r="D7" s="61">
        <v>203</v>
      </c>
      <c r="E7" s="62">
        <v>45017.916666666664</v>
      </c>
      <c r="F7" s="61">
        <v>33000</v>
      </c>
      <c r="G7" s="63">
        <v>0.28000000000000003</v>
      </c>
    </row>
    <row r="8" spans="2:10">
      <c r="B8" s="56" t="s">
        <v>100</v>
      </c>
      <c r="C8" s="57">
        <v>9150</v>
      </c>
      <c r="D8" s="57">
        <v>310</v>
      </c>
      <c r="E8" s="58">
        <v>45018.458333333336</v>
      </c>
      <c r="F8" s="57">
        <v>51086</v>
      </c>
      <c r="G8" s="59">
        <v>0.18</v>
      </c>
      <c r="I8" s="64" t="s">
        <v>155</v>
      </c>
      <c r="J8" s="65">
        <v>45018.614583333336</v>
      </c>
    </row>
    <row r="9" spans="2:10">
      <c r="B9" s="60" t="s">
        <v>101</v>
      </c>
      <c r="C9" s="61">
        <v>8966</v>
      </c>
      <c r="D9" s="61">
        <v>154</v>
      </c>
      <c r="E9" s="62">
        <v>45018.583333333336</v>
      </c>
      <c r="F9" s="61">
        <v>56608</v>
      </c>
      <c r="G9" s="63">
        <v>0.16</v>
      </c>
      <c r="I9" s="64" t="s">
        <v>156</v>
      </c>
      <c r="J9" s="65">
        <v>45015.875</v>
      </c>
    </row>
    <row r="10" spans="2:10">
      <c r="B10" s="56" t="s">
        <v>102</v>
      </c>
      <c r="C10" s="57">
        <v>8010</v>
      </c>
      <c r="D10" s="57">
        <v>128</v>
      </c>
      <c r="E10" s="58">
        <v>45018.375694444447</v>
      </c>
      <c r="F10" s="57">
        <v>77296</v>
      </c>
      <c r="G10" s="59">
        <v>0.1</v>
      </c>
      <c r="I10" s="64" t="s">
        <v>157</v>
      </c>
      <c r="J10" s="66">
        <v>56</v>
      </c>
    </row>
    <row r="11" spans="2:10">
      <c r="B11" s="60" t="s">
        <v>103</v>
      </c>
      <c r="C11" s="61">
        <v>7695</v>
      </c>
      <c r="D11" s="61">
        <v>157</v>
      </c>
      <c r="E11" s="62">
        <v>45017.916666666664</v>
      </c>
      <c r="F11" s="61">
        <v>43656</v>
      </c>
      <c r="G11" s="63">
        <v>0.18</v>
      </c>
    </row>
    <row r="12" spans="2:10">
      <c r="B12" s="56" t="s">
        <v>104</v>
      </c>
      <c r="C12" s="57">
        <v>7016</v>
      </c>
      <c r="D12" s="57">
        <v>90</v>
      </c>
      <c r="E12" s="58">
        <v>45018.416666666664</v>
      </c>
      <c r="F12" s="57">
        <v>54714</v>
      </c>
      <c r="G12" s="59">
        <v>0.13</v>
      </c>
    </row>
    <row r="13" spans="2:10">
      <c r="B13" s="60" t="s">
        <v>105</v>
      </c>
      <c r="C13" s="61">
        <v>5984</v>
      </c>
      <c r="D13" s="61">
        <v>247</v>
      </c>
      <c r="E13" s="62">
        <v>45017.75</v>
      </c>
      <c r="F13" s="61">
        <v>74798</v>
      </c>
      <c r="G13" s="63">
        <v>0.08</v>
      </c>
    </row>
    <row r="14" spans="2:10">
      <c r="B14" s="56" t="s">
        <v>106</v>
      </c>
      <c r="C14" s="57">
        <v>5348</v>
      </c>
      <c r="D14" s="57">
        <v>163</v>
      </c>
      <c r="E14" s="58">
        <v>45018.394444444442</v>
      </c>
      <c r="F14" s="57">
        <v>22957</v>
      </c>
      <c r="G14" s="59">
        <v>0.23</v>
      </c>
    </row>
    <row r="15" spans="2:10">
      <c r="B15" s="60" t="s">
        <v>107</v>
      </c>
      <c r="C15" s="61">
        <v>4669</v>
      </c>
      <c r="D15" s="61">
        <v>70</v>
      </c>
      <c r="E15" s="62">
        <v>45017.791666666664</v>
      </c>
      <c r="F15" s="61">
        <v>50679</v>
      </c>
      <c r="G15" s="63">
        <v>0.09</v>
      </c>
    </row>
    <row r="16" spans="2:10">
      <c r="B16" s="56" t="s">
        <v>108</v>
      </c>
      <c r="C16" s="57">
        <v>3824</v>
      </c>
      <c r="D16" s="57">
        <v>112</v>
      </c>
      <c r="E16" s="58">
        <v>45018.5625</v>
      </c>
      <c r="F16" s="57">
        <v>18300</v>
      </c>
      <c r="G16" s="59">
        <v>0.21</v>
      </c>
    </row>
    <row r="17" spans="2:7">
      <c r="B17" s="60" t="s">
        <v>109</v>
      </c>
      <c r="C17" s="61">
        <v>3342</v>
      </c>
      <c r="D17" s="61">
        <v>80</v>
      </c>
      <c r="E17" s="62">
        <v>45017.666666666664</v>
      </c>
      <c r="F17" s="61">
        <v>18645</v>
      </c>
      <c r="G17" s="63">
        <v>0.18</v>
      </c>
    </row>
    <row r="18" spans="2:7">
      <c r="B18" s="56" t="s">
        <v>110</v>
      </c>
      <c r="C18" s="57">
        <v>3039</v>
      </c>
      <c r="D18" s="57">
        <v>78</v>
      </c>
      <c r="E18" s="58">
        <v>45017.915972222225</v>
      </c>
      <c r="F18" s="57">
        <v>16285</v>
      </c>
      <c r="G18" s="59">
        <v>0.19</v>
      </c>
    </row>
    <row r="19" spans="2:7">
      <c r="B19" s="60" t="s">
        <v>111</v>
      </c>
      <c r="C19" s="61">
        <v>2902</v>
      </c>
      <c r="D19" s="61">
        <v>81</v>
      </c>
      <c r="E19" s="62">
        <v>45018.5</v>
      </c>
      <c r="F19" s="61">
        <v>34918</v>
      </c>
      <c r="G19" s="63">
        <v>0.08</v>
      </c>
    </row>
    <row r="20" spans="2:7">
      <c r="B20" s="56" t="s">
        <v>112</v>
      </c>
      <c r="C20" s="57">
        <v>2845</v>
      </c>
      <c r="D20" s="57">
        <v>32</v>
      </c>
      <c r="E20" s="58">
        <v>45018.541666666664</v>
      </c>
      <c r="F20" s="57">
        <v>34611</v>
      </c>
      <c r="G20" s="59">
        <v>0.08</v>
      </c>
    </row>
    <row r="21" spans="2:7">
      <c r="B21" s="60" t="s">
        <v>113</v>
      </c>
      <c r="C21" s="61">
        <v>2331</v>
      </c>
      <c r="D21" s="61">
        <v>36</v>
      </c>
      <c r="E21" s="62">
        <v>45018.333333333336</v>
      </c>
      <c r="F21" s="61">
        <v>21221</v>
      </c>
      <c r="G21" s="63">
        <v>0.11</v>
      </c>
    </row>
    <row r="22" spans="2:7">
      <c r="B22" s="56" t="s">
        <v>114</v>
      </c>
      <c r="C22" s="57">
        <v>1857</v>
      </c>
      <c r="D22" s="57">
        <v>16</v>
      </c>
      <c r="E22" s="58">
        <v>45018.5</v>
      </c>
      <c r="F22" s="57">
        <v>28679</v>
      </c>
      <c r="G22" s="59">
        <v>0.06</v>
      </c>
    </row>
    <row r="23" spans="2:7">
      <c r="B23" s="60" t="s">
        <v>115</v>
      </c>
      <c r="C23" s="61">
        <v>1834</v>
      </c>
      <c r="D23" s="61">
        <v>19</v>
      </c>
      <c r="E23" s="62">
        <v>45018.541666666664</v>
      </c>
      <c r="F23" s="61">
        <v>19683</v>
      </c>
      <c r="G23" s="63">
        <v>0.09</v>
      </c>
    </row>
    <row r="24" spans="2:7">
      <c r="B24" s="56" t="s">
        <v>116</v>
      </c>
      <c r="C24" s="57">
        <v>1730</v>
      </c>
      <c r="D24" s="57">
        <v>31</v>
      </c>
      <c r="E24" s="58">
        <v>45018.583333333336</v>
      </c>
      <c r="F24" s="57">
        <v>22047</v>
      </c>
      <c r="G24" s="59">
        <v>0.08</v>
      </c>
    </row>
    <row r="25" spans="2:7">
      <c r="B25" s="60" t="s">
        <v>117</v>
      </c>
      <c r="C25" s="61">
        <v>1706</v>
      </c>
      <c r="D25" s="61">
        <v>41</v>
      </c>
      <c r="E25" s="62">
        <v>45018.291666666664</v>
      </c>
      <c r="F25" s="61">
        <v>17589</v>
      </c>
      <c r="G25" s="63">
        <v>0.1</v>
      </c>
    </row>
    <row r="26" spans="2:7">
      <c r="B26" s="56" t="s">
        <v>118</v>
      </c>
      <c r="C26" s="57">
        <v>1598</v>
      </c>
      <c r="D26" s="57">
        <v>32</v>
      </c>
      <c r="E26" s="58">
        <v>45017.916666666664</v>
      </c>
      <c r="F26" s="57">
        <v>22709</v>
      </c>
      <c r="G26" s="59">
        <v>7.0000000000000007E-2</v>
      </c>
    </row>
    <row r="27" spans="2:7">
      <c r="B27" s="60" t="s">
        <v>119</v>
      </c>
      <c r="C27" s="61">
        <v>1554</v>
      </c>
      <c r="D27" s="61">
        <v>31</v>
      </c>
      <c r="E27" s="62">
        <v>45018.586111111108</v>
      </c>
      <c r="F27" s="61">
        <v>6995</v>
      </c>
      <c r="G27" s="63">
        <v>0.22</v>
      </c>
    </row>
    <row r="28" spans="2:7">
      <c r="B28" s="56" t="s">
        <v>120</v>
      </c>
      <c r="C28" s="57">
        <v>1458</v>
      </c>
      <c r="D28" s="57">
        <v>38</v>
      </c>
      <c r="E28" s="58">
        <v>45018.3125</v>
      </c>
      <c r="F28" s="57">
        <v>14046</v>
      </c>
      <c r="G28" s="59">
        <v>0.1</v>
      </c>
    </row>
    <row r="29" spans="2:7">
      <c r="B29" s="60" t="s">
        <v>121</v>
      </c>
      <c r="C29" s="61">
        <v>1233</v>
      </c>
      <c r="D29" s="61">
        <v>32</v>
      </c>
      <c r="E29" s="62">
        <v>45017.916666666664</v>
      </c>
      <c r="F29" s="61">
        <v>8736</v>
      </c>
      <c r="G29" s="63">
        <v>0.14000000000000001</v>
      </c>
    </row>
    <row r="30" spans="2:7">
      <c r="B30" s="56" t="s">
        <v>122</v>
      </c>
      <c r="C30" s="57">
        <v>1177</v>
      </c>
      <c r="D30" s="57">
        <v>26</v>
      </c>
      <c r="E30" s="58">
        <v>45017.708333333336</v>
      </c>
      <c r="F30" s="57">
        <v>5930</v>
      </c>
      <c r="G30" s="59">
        <v>0.2</v>
      </c>
    </row>
    <row r="31" spans="2:7">
      <c r="B31" s="60" t="s">
        <v>123</v>
      </c>
      <c r="C31" s="61">
        <v>1074</v>
      </c>
      <c r="D31" s="61">
        <v>7</v>
      </c>
      <c r="E31" s="62">
        <v>45018.541666666664</v>
      </c>
      <c r="F31" s="61">
        <v>21065</v>
      </c>
      <c r="G31" s="63">
        <v>0.05</v>
      </c>
    </row>
    <row r="32" spans="2:7">
      <c r="B32" s="56" t="s">
        <v>124</v>
      </c>
      <c r="C32" s="57">
        <v>879</v>
      </c>
      <c r="D32" s="57">
        <v>34</v>
      </c>
      <c r="E32" s="58">
        <v>45017.25</v>
      </c>
      <c r="F32" s="57">
        <v>2144</v>
      </c>
      <c r="G32" s="59">
        <v>0.41</v>
      </c>
    </row>
    <row r="33" spans="2:7">
      <c r="B33" s="60" t="s">
        <v>125</v>
      </c>
      <c r="C33" s="61">
        <v>742</v>
      </c>
      <c r="D33" s="61">
        <v>18</v>
      </c>
      <c r="E33" s="62">
        <v>45018.416666666664</v>
      </c>
      <c r="F33" s="61">
        <v>22394</v>
      </c>
      <c r="G33" s="63">
        <v>0.03</v>
      </c>
    </row>
    <row r="34" spans="2:7">
      <c r="B34" s="56" t="s">
        <v>126</v>
      </c>
      <c r="C34" s="57">
        <v>736</v>
      </c>
      <c r="D34" s="57">
        <v>19</v>
      </c>
      <c r="E34" s="58">
        <v>45017.375</v>
      </c>
      <c r="F34" s="57">
        <v>14868</v>
      </c>
      <c r="G34" s="59">
        <v>0.05</v>
      </c>
    </row>
    <row r="35" spans="2:7">
      <c r="B35" s="60" t="s">
        <v>127</v>
      </c>
      <c r="C35" s="61">
        <v>680</v>
      </c>
      <c r="D35" s="61">
        <v>20</v>
      </c>
      <c r="E35" s="62">
        <v>45017.625</v>
      </c>
      <c r="F35" s="61">
        <v>7900</v>
      </c>
      <c r="G35" s="63">
        <v>0.09</v>
      </c>
    </row>
    <row r="36" spans="2:7">
      <c r="B36" s="56" t="s">
        <v>128</v>
      </c>
      <c r="C36" s="57">
        <v>669</v>
      </c>
      <c r="D36" s="57">
        <v>9</v>
      </c>
      <c r="E36" s="58">
        <v>45017.708333333336</v>
      </c>
      <c r="F36" s="57">
        <v>7282</v>
      </c>
      <c r="G36" s="59">
        <v>0.09</v>
      </c>
    </row>
    <row r="37" spans="2:7">
      <c r="B37" s="60" t="s">
        <v>129</v>
      </c>
      <c r="C37" s="61">
        <v>657</v>
      </c>
      <c r="D37" s="61">
        <v>12</v>
      </c>
      <c r="E37" s="62">
        <v>45018.581944444442</v>
      </c>
      <c r="F37" s="61">
        <v>5069</v>
      </c>
      <c r="G37" s="63">
        <v>0.13</v>
      </c>
    </row>
    <row r="38" spans="2:7">
      <c r="B38" s="56" t="s">
        <v>130</v>
      </c>
      <c r="C38" s="57">
        <v>653</v>
      </c>
      <c r="D38" s="57">
        <v>12</v>
      </c>
      <c r="E38" s="58">
        <v>45018.291666666664</v>
      </c>
      <c r="F38" s="57">
        <v>5070</v>
      </c>
      <c r="G38" s="59">
        <v>0.13</v>
      </c>
    </row>
    <row r="39" spans="2:7">
      <c r="B39" s="60" t="s">
        <v>131</v>
      </c>
      <c r="C39" s="61">
        <v>643</v>
      </c>
      <c r="D39" s="61">
        <v>12</v>
      </c>
      <c r="E39" s="62">
        <v>45018.53125</v>
      </c>
      <c r="F39" s="61">
        <v>8523</v>
      </c>
      <c r="G39" s="63">
        <v>0.08</v>
      </c>
    </row>
    <row r="40" spans="2:7">
      <c r="B40" s="56" t="s">
        <v>132</v>
      </c>
      <c r="C40" s="57">
        <v>614</v>
      </c>
      <c r="D40" s="57">
        <v>11</v>
      </c>
      <c r="E40" s="58">
        <v>45017.916666666664</v>
      </c>
      <c r="F40" s="57">
        <v>8668</v>
      </c>
      <c r="G40" s="59">
        <v>7.0000000000000007E-2</v>
      </c>
    </row>
    <row r="41" spans="2:7">
      <c r="B41" s="60" t="s">
        <v>133</v>
      </c>
      <c r="C41" s="61">
        <v>552</v>
      </c>
      <c r="D41" s="61">
        <v>13</v>
      </c>
      <c r="E41" s="62">
        <v>45018.416666666664</v>
      </c>
      <c r="F41" s="61">
        <v>6611</v>
      </c>
      <c r="G41" s="63">
        <v>0.08</v>
      </c>
    </row>
    <row r="42" spans="2:7">
      <c r="B42" s="56" t="s">
        <v>134</v>
      </c>
      <c r="C42" s="57">
        <v>415</v>
      </c>
      <c r="D42" s="57">
        <v>4</v>
      </c>
      <c r="E42" s="58">
        <v>45017.291666666664</v>
      </c>
      <c r="F42" s="57">
        <v>6493</v>
      </c>
      <c r="G42" s="59">
        <v>0.06</v>
      </c>
    </row>
    <row r="43" spans="2:7">
      <c r="B43" s="60" t="s">
        <v>135</v>
      </c>
      <c r="C43" s="61">
        <v>393</v>
      </c>
      <c r="D43" s="61">
        <v>12</v>
      </c>
      <c r="E43" s="62">
        <v>45018.614583333336</v>
      </c>
      <c r="F43" s="61">
        <v>4959</v>
      </c>
      <c r="G43" s="63">
        <v>0.08</v>
      </c>
    </row>
    <row r="44" spans="2:7">
      <c r="B44" s="56" t="s">
        <v>136</v>
      </c>
      <c r="C44" s="57">
        <v>376</v>
      </c>
      <c r="D44" s="57">
        <v>7</v>
      </c>
      <c r="E44" s="58">
        <v>45018.333333333336</v>
      </c>
      <c r="F44" s="57">
        <v>6464</v>
      </c>
      <c r="G44" s="59">
        <v>0.06</v>
      </c>
    </row>
    <row r="45" spans="2:7">
      <c r="B45" s="60" t="s">
        <v>137</v>
      </c>
      <c r="C45" s="61">
        <v>363</v>
      </c>
      <c r="D45" s="61">
        <v>6</v>
      </c>
      <c r="E45" s="62">
        <v>45016.916666666664</v>
      </c>
      <c r="F45" s="61">
        <v>14011</v>
      </c>
      <c r="G45" s="63">
        <v>0.03</v>
      </c>
    </row>
    <row r="46" spans="2:7">
      <c r="B46" s="56" t="s">
        <v>138</v>
      </c>
      <c r="C46" s="57">
        <v>338</v>
      </c>
      <c r="D46" s="57">
        <v>17</v>
      </c>
      <c r="E46" s="58">
        <v>45018.458333333336</v>
      </c>
      <c r="F46" s="57">
        <v>5049</v>
      </c>
      <c r="G46" s="59">
        <v>7.0000000000000007E-2</v>
      </c>
    </row>
    <row r="47" spans="2:7">
      <c r="B47" s="60" t="s">
        <v>139</v>
      </c>
      <c r="C47" s="61">
        <v>316</v>
      </c>
      <c r="D47" s="61">
        <v>12</v>
      </c>
      <c r="E47" s="62">
        <v>45018.208333333336</v>
      </c>
      <c r="F47" s="61">
        <v>1920</v>
      </c>
      <c r="G47" s="63">
        <v>0.16</v>
      </c>
    </row>
    <row r="48" spans="2:7">
      <c r="B48" s="56" t="s">
        <v>140</v>
      </c>
      <c r="C48" s="57">
        <v>258</v>
      </c>
      <c r="D48" s="57">
        <v>1</v>
      </c>
      <c r="E48" s="58">
        <v>45017.666666666664</v>
      </c>
      <c r="F48" s="57">
        <v>10464</v>
      </c>
      <c r="G48" s="59">
        <v>0.02</v>
      </c>
    </row>
    <row r="49" spans="2:7">
      <c r="B49" s="60" t="s">
        <v>141</v>
      </c>
      <c r="C49" s="61">
        <v>246</v>
      </c>
      <c r="D49" s="61">
        <v>5</v>
      </c>
      <c r="E49" s="62">
        <v>45018.5</v>
      </c>
      <c r="F49" s="61">
        <v>4224</v>
      </c>
      <c r="G49" s="63">
        <v>0.06</v>
      </c>
    </row>
    <row r="50" spans="2:7">
      <c r="B50" s="56" t="s">
        <v>142</v>
      </c>
      <c r="C50" s="57">
        <v>227</v>
      </c>
      <c r="D50" s="57">
        <v>5</v>
      </c>
      <c r="E50" s="58">
        <v>45018.333333333336</v>
      </c>
      <c r="F50" s="57">
        <v>5320</v>
      </c>
      <c r="G50" s="59">
        <v>0.04</v>
      </c>
    </row>
    <row r="51" spans="2:7">
      <c r="B51" s="60" t="s">
        <v>143</v>
      </c>
      <c r="C51" s="61">
        <v>217</v>
      </c>
      <c r="D51" s="61">
        <v>2</v>
      </c>
      <c r="E51" s="62">
        <v>45017.928472222222</v>
      </c>
      <c r="F51" s="61">
        <v>5493</v>
      </c>
      <c r="G51" s="63">
        <v>0.04</v>
      </c>
    </row>
    <row r="52" spans="2:7">
      <c r="B52" s="56" t="s">
        <v>144</v>
      </c>
      <c r="C52" s="57">
        <v>165</v>
      </c>
      <c r="D52" s="57">
        <v>2</v>
      </c>
      <c r="E52" s="58">
        <v>45017.666666666664</v>
      </c>
      <c r="F52" s="57">
        <v>4382</v>
      </c>
      <c r="G52" s="59">
        <v>0.04</v>
      </c>
    </row>
    <row r="53" spans="2:7">
      <c r="B53" s="60" t="s">
        <v>145</v>
      </c>
      <c r="C53" s="61">
        <v>159</v>
      </c>
      <c r="D53" s="61">
        <v>3</v>
      </c>
      <c r="E53" s="62">
        <v>45018.455555555556</v>
      </c>
      <c r="F53" s="61">
        <v>4980</v>
      </c>
      <c r="G53" s="63">
        <v>0.03</v>
      </c>
    </row>
    <row r="54" spans="2:7">
      <c r="B54" s="56" t="s">
        <v>146</v>
      </c>
      <c r="C54" s="57">
        <v>150</v>
      </c>
      <c r="D54" s="57">
        <v>0</v>
      </c>
      <c r="E54" s="58">
        <v>45018.354166666664</v>
      </c>
      <c r="F54" s="57">
        <v>2589</v>
      </c>
      <c r="G54" s="59">
        <v>0.06</v>
      </c>
    </row>
    <row r="55" spans="2:7">
      <c r="B55" s="60" t="s">
        <v>147</v>
      </c>
      <c r="C55" s="61">
        <v>143</v>
      </c>
      <c r="D55" s="61">
        <v>3</v>
      </c>
      <c r="E55" s="62">
        <v>45017.791666666664</v>
      </c>
      <c r="F55" s="61">
        <v>5022</v>
      </c>
      <c r="G55" s="63">
        <v>0.03</v>
      </c>
    </row>
    <row r="56" spans="2:7">
      <c r="B56" s="56" t="s">
        <v>148</v>
      </c>
      <c r="C56" s="57">
        <v>82</v>
      </c>
      <c r="D56" s="57">
        <v>3</v>
      </c>
      <c r="E56" s="58">
        <v>45018.270833333336</v>
      </c>
      <c r="F56" s="57">
        <v>524</v>
      </c>
      <c r="G56" s="59">
        <v>0.16</v>
      </c>
    </row>
    <row r="57" spans="2:7">
      <c r="B57" s="60" t="s">
        <v>149</v>
      </c>
      <c r="C57" s="61">
        <v>33</v>
      </c>
      <c r="D57" s="60"/>
      <c r="E57" s="62">
        <v>45018.3125</v>
      </c>
      <c r="F57" s="61">
        <v>182</v>
      </c>
      <c r="G57" s="63">
        <v>0.18</v>
      </c>
    </row>
    <row r="58" spans="2:7">
      <c r="B58" s="56" t="s">
        <v>150</v>
      </c>
      <c r="C58" s="57">
        <v>8</v>
      </c>
      <c r="D58" s="57">
        <v>1</v>
      </c>
      <c r="E58" s="58">
        <v>45018.041666666664</v>
      </c>
      <c r="F58" s="57">
        <v>21</v>
      </c>
      <c r="G58" s="59">
        <v>0.38</v>
      </c>
    </row>
    <row r="59" spans="2:7">
      <c r="B59" s="60" t="s">
        <v>151</v>
      </c>
      <c r="C59" s="61">
        <v>0</v>
      </c>
      <c r="D59" s="61">
        <v>0</v>
      </c>
      <c r="E59" s="62">
        <v>45015.875</v>
      </c>
      <c r="F59" s="61">
        <v>20</v>
      </c>
      <c r="G59" s="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79C-E05B-42A5-8F40-4CA2B046ADD6}">
  <dimension ref="A3:B60"/>
  <sheetViews>
    <sheetView workbookViewId="0">
      <selection activeCell="D3" sqref="D3"/>
    </sheetView>
  </sheetViews>
  <sheetFormatPr defaultRowHeight="15"/>
  <cols>
    <col min="1" max="1" width="14.7109375" bestFit="1" customWidth="1"/>
    <col min="2" max="2" width="14.140625" bestFit="1" customWidth="1"/>
  </cols>
  <sheetData>
    <row r="3" spans="1:2">
      <c r="A3" s="69" t="s">
        <v>14</v>
      </c>
      <c r="B3" s="53" t="s">
        <v>158</v>
      </c>
    </row>
    <row r="4" spans="1:2">
      <c r="A4" s="53" t="s">
        <v>147</v>
      </c>
      <c r="B4" s="53">
        <v>143</v>
      </c>
    </row>
    <row r="5" spans="1:2">
      <c r="A5" s="53" t="s">
        <v>121</v>
      </c>
      <c r="B5" s="53">
        <v>1233</v>
      </c>
    </row>
    <row r="6" spans="1:2">
      <c r="A6" s="53" t="s">
        <v>131</v>
      </c>
      <c r="B6" s="53">
        <v>643</v>
      </c>
    </row>
    <row r="7" spans="1:2">
      <c r="A7" s="53" t="s">
        <v>151</v>
      </c>
      <c r="B7" s="53">
        <v>0</v>
      </c>
    </row>
    <row r="8" spans="1:2">
      <c r="A8" s="53" t="s">
        <v>118</v>
      </c>
      <c r="B8" s="53">
        <v>1598</v>
      </c>
    </row>
    <row r="9" spans="1:2">
      <c r="A9" s="53" t="s">
        <v>99</v>
      </c>
      <c r="B9" s="53">
        <v>9191</v>
      </c>
    </row>
    <row r="10" spans="1:2">
      <c r="A10" s="53" t="s">
        <v>109</v>
      </c>
      <c r="B10" s="53">
        <v>3342</v>
      </c>
    </row>
    <row r="11" spans="1:2">
      <c r="A11" s="53" t="s">
        <v>108</v>
      </c>
      <c r="B11" s="53">
        <v>3824</v>
      </c>
    </row>
    <row r="12" spans="1:2">
      <c r="A12" s="53" t="s">
        <v>130</v>
      </c>
      <c r="B12" s="53">
        <v>653</v>
      </c>
    </row>
    <row r="13" spans="1:2">
      <c r="A13" s="53" t="s">
        <v>135</v>
      </c>
      <c r="B13" s="53">
        <v>393</v>
      </c>
    </row>
    <row r="14" spans="1:2">
      <c r="A14" s="53" t="s">
        <v>102</v>
      </c>
      <c r="B14" s="53">
        <v>8010</v>
      </c>
    </row>
    <row r="15" spans="1:2">
      <c r="A15" s="53" t="s">
        <v>106</v>
      </c>
      <c r="B15" s="53">
        <v>5348</v>
      </c>
    </row>
    <row r="16" spans="1:2">
      <c r="A16" s="53" t="s">
        <v>148</v>
      </c>
      <c r="B16" s="53">
        <v>82</v>
      </c>
    </row>
    <row r="17" spans="1:2">
      <c r="A17" s="53" t="s">
        <v>140</v>
      </c>
      <c r="B17" s="53">
        <v>258</v>
      </c>
    </row>
    <row r="18" spans="1:2">
      <c r="A18" s="53" t="s">
        <v>132</v>
      </c>
      <c r="B18" s="53">
        <v>614</v>
      </c>
    </row>
    <row r="19" spans="1:2">
      <c r="A19" s="53" t="s">
        <v>128</v>
      </c>
      <c r="B19" s="53">
        <v>669</v>
      </c>
    </row>
    <row r="20" spans="1:2">
      <c r="A20" s="53" t="s">
        <v>103</v>
      </c>
      <c r="B20" s="53">
        <v>7695</v>
      </c>
    </row>
    <row r="21" spans="1:2">
      <c r="A21" s="53" t="s">
        <v>110</v>
      </c>
      <c r="B21" s="53">
        <v>3039</v>
      </c>
    </row>
    <row r="22" spans="1:2">
      <c r="A22" s="53" t="s">
        <v>133</v>
      </c>
      <c r="B22" s="53">
        <v>552</v>
      </c>
    </row>
    <row r="23" spans="1:2">
      <c r="A23" s="53" t="s">
        <v>127</v>
      </c>
      <c r="B23" s="53">
        <v>680</v>
      </c>
    </row>
    <row r="24" spans="1:2">
      <c r="A24" s="53" t="s">
        <v>100</v>
      </c>
      <c r="B24" s="53">
        <v>9150</v>
      </c>
    </row>
    <row r="25" spans="1:2">
      <c r="A25" s="53" t="s">
        <v>101</v>
      </c>
      <c r="B25" s="53">
        <v>8966</v>
      </c>
    </row>
    <row r="26" spans="1:2">
      <c r="A26" s="53" t="s">
        <v>113</v>
      </c>
      <c r="B26" s="53">
        <v>2331</v>
      </c>
    </row>
    <row r="27" spans="1:2">
      <c r="A27" s="53" t="s">
        <v>136</v>
      </c>
      <c r="B27" s="53">
        <v>376</v>
      </c>
    </row>
    <row r="28" spans="1:2">
      <c r="A28" s="53" t="s">
        <v>98</v>
      </c>
      <c r="B28" s="53">
        <v>10791</v>
      </c>
    </row>
    <row r="29" spans="1:2">
      <c r="A29" s="53" t="s">
        <v>125</v>
      </c>
      <c r="B29" s="53">
        <v>742</v>
      </c>
    </row>
    <row r="30" spans="1:2">
      <c r="A30" s="53" t="s">
        <v>115</v>
      </c>
      <c r="B30" s="53">
        <v>1834</v>
      </c>
    </row>
    <row r="31" spans="1:2">
      <c r="A31" s="53" t="s">
        <v>150</v>
      </c>
      <c r="B31" s="53">
        <v>8</v>
      </c>
    </row>
    <row r="32" spans="1:2">
      <c r="A32" s="53" t="s">
        <v>122</v>
      </c>
      <c r="B32" s="53">
        <v>1177</v>
      </c>
    </row>
    <row r="33" spans="1:2">
      <c r="A33" s="53" t="s">
        <v>142</v>
      </c>
      <c r="B33" s="53">
        <v>227</v>
      </c>
    </row>
    <row r="34" spans="1:2">
      <c r="A34" s="53" t="s">
        <v>114</v>
      </c>
      <c r="B34" s="53">
        <v>1857</v>
      </c>
    </row>
    <row r="35" spans="1:2">
      <c r="A35" s="53" t="s">
        <v>145</v>
      </c>
      <c r="B35" s="53">
        <v>159</v>
      </c>
    </row>
    <row r="36" spans="1:2">
      <c r="A36" s="53" t="s">
        <v>141</v>
      </c>
      <c r="B36" s="53">
        <v>246</v>
      </c>
    </row>
    <row r="37" spans="1:2">
      <c r="A37" s="53" t="s">
        <v>134</v>
      </c>
      <c r="B37" s="53">
        <v>415</v>
      </c>
    </row>
    <row r="38" spans="1:2">
      <c r="A38" s="53" t="s">
        <v>97</v>
      </c>
      <c r="B38" s="53">
        <v>25590</v>
      </c>
    </row>
    <row r="39" spans="1:2">
      <c r="A39" s="53" t="s">
        <v>137</v>
      </c>
      <c r="B39" s="53">
        <v>363</v>
      </c>
    </row>
    <row r="40" spans="1:2">
      <c r="A40" s="53" t="s">
        <v>120</v>
      </c>
      <c r="B40" s="53">
        <v>1458</v>
      </c>
    </row>
    <row r="41" spans="1:2">
      <c r="A41" s="53" t="s">
        <v>96</v>
      </c>
      <c r="B41" s="53">
        <v>92381</v>
      </c>
    </row>
    <row r="42" spans="1:2">
      <c r="A42" s="53" t="s">
        <v>111</v>
      </c>
      <c r="B42" s="53">
        <v>2902</v>
      </c>
    </row>
    <row r="43" spans="1:2">
      <c r="A43" s="53" t="s">
        <v>124</v>
      </c>
      <c r="B43" s="53">
        <v>879</v>
      </c>
    </row>
    <row r="44" spans="1:2">
      <c r="A44" s="53" t="s">
        <v>126</v>
      </c>
      <c r="B44" s="53">
        <v>736</v>
      </c>
    </row>
    <row r="45" spans="1:2">
      <c r="A45" s="53" t="s">
        <v>104</v>
      </c>
      <c r="B45" s="53">
        <v>7016</v>
      </c>
    </row>
    <row r="46" spans="1:2">
      <c r="A46" s="53" t="s">
        <v>139</v>
      </c>
      <c r="B46" s="53">
        <v>316</v>
      </c>
    </row>
    <row r="47" spans="1:2">
      <c r="A47" s="53" t="s">
        <v>129</v>
      </c>
      <c r="B47" s="53">
        <v>657</v>
      </c>
    </row>
    <row r="48" spans="1:2">
      <c r="A48" s="53" t="s">
        <v>119</v>
      </c>
      <c r="B48" s="53">
        <v>1554</v>
      </c>
    </row>
    <row r="49" spans="1:2">
      <c r="A49" s="53" t="s">
        <v>144</v>
      </c>
      <c r="B49" s="53">
        <v>165</v>
      </c>
    </row>
    <row r="50" spans="1:2">
      <c r="A50" s="53" t="s">
        <v>112</v>
      </c>
      <c r="B50" s="53">
        <v>2845</v>
      </c>
    </row>
    <row r="51" spans="1:2">
      <c r="A51" s="53" t="s">
        <v>107</v>
      </c>
      <c r="B51" s="53">
        <v>4669</v>
      </c>
    </row>
    <row r="52" spans="1:2">
      <c r="A52" s="53" t="s">
        <v>123</v>
      </c>
      <c r="B52" s="53">
        <v>1074</v>
      </c>
    </row>
    <row r="53" spans="1:2">
      <c r="A53" s="53" t="s">
        <v>117</v>
      </c>
      <c r="B53" s="53">
        <v>1706</v>
      </c>
    </row>
    <row r="54" spans="1:2">
      <c r="A54" s="53" t="s">
        <v>149</v>
      </c>
      <c r="B54" s="53">
        <v>33</v>
      </c>
    </row>
    <row r="55" spans="1:2">
      <c r="A55" s="53" t="s">
        <v>138</v>
      </c>
      <c r="B55" s="53">
        <v>338</v>
      </c>
    </row>
    <row r="56" spans="1:2">
      <c r="A56" s="53" t="s">
        <v>105</v>
      </c>
      <c r="B56" s="53">
        <v>5984</v>
      </c>
    </row>
    <row r="57" spans="1:2">
      <c r="A57" s="53" t="s">
        <v>116</v>
      </c>
      <c r="B57" s="53">
        <v>1730</v>
      </c>
    </row>
    <row r="58" spans="1:2">
      <c r="A58" s="53" t="s">
        <v>143</v>
      </c>
      <c r="B58" s="53">
        <v>217</v>
      </c>
    </row>
    <row r="59" spans="1:2">
      <c r="A59" s="53" t="s">
        <v>146</v>
      </c>
      <c r="B59" s="53">
        <v>150</v>
      </c>
    </row>
    <row r="60" spans="1:2">
      <c r="A60" s="53" t="s">
        <v>15</v>
      </c>
      <c r="B60" s="53">
        <v>239009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0B72-1B19-4936-ACF6-DFFC31F9CA61}">
  <dimension ref="A3:B60"/>
  <sheetViews>
    <sheetView workbookViewId="0">
      <selection activeCell="D3" sqref="D3"/>
    </sheetView>
  </sheetViews>
  <sheetFormatPr defaultRowHeight="15"/>
  <cols>
    <col min="1" max="1" width="12.5703125" bestFit="1" customWidth="1"/>
    <col min="2" max="2" width="13.28515625" bestFit="1" customWidth="1"/>
  </cols>
  <sheetData>
    <row r="3" spans="1:2">
      <c r="A3" s="6" t="s">
        <v>14</v>
      </c>
      <c r="B3" t="s">
        <v>159</v>
      </c>
    </row>
    <row r="4" spans="1:2">
      <c r="A4" s="7" t="s">
        <v>147</v>
      </c>
      <c r="B4">
        <v>3</v>
      </c>
    </row>
    <row r="5" spans="1:2">
      <c r="A5" s="7" t="s">
        <v>121</v>
      </c>
      <c r="B5">
        <v>32</v>
      </c>
    </row>
    <row r="6" spans="1:2">
      <c r="A6" s="7" t="s">
        <v>131</v>
      </c>
      <c r="B6">
        <v>12</v>
      </c>
    </row>
    <row r="7" spans="1:2">
      <c r="A7" s="7" t="s">
        <v>151</v>
      </c>
      <c r="B7">
        <v>0</v>
      </c>
    </row>
    <row r="8" spans="1:2">
      <c r="A8" s="7" t="s">
        <v>118</v>
      </c>
      <c r="B8">
        <v>32</v>
      </c>
    </row>
    <row r="9" spans="1:2">
      <c r="A9" s="7" t="s">
        <v>99</v>
      </c>
      <c r="B9">
        <v>203</v>
      </c>
    </row>
    <row r="10" spans="1:2">
      <c r="A10" s="7" t="s">
        <v>109</v>
      </c>
      <c r="B10">
        <v>80</v>
      </c>
    </row>
    <row r="11" spans="1:2">
      <c r="A11" s="7" t="s">
        <v>108</v>
      </c>
      <c r="B11">
        <v>112</v>
      </c>
    </row>
    <row r="12" spans="1:2">
      <c r="A12" s="7" t="s">
        <v>130</v>
      </c>
      <c r="B12">
        <v>12</v>
      </c>
    </row>
    <row r="13" spans="1:2">
      <c r="A13" s="7" t="s">
        <v>135</v>
      </c>
      <c r="B13">
        <v>12</v>
      </c>
    </row>
    <row r="14" spans="1:2">
      <c r="A14" s="7" t="s">
        <v>102</v>
      </c>
      <c r="B14">
        <v>128</v>
      </c>
    </row>
    <row r="15" spans="1:2">
      <c r="A15" s="7" t="s">
        <v>106</v>
      </c>
      <c r="B15">
        <v>163</v>
      </c>
    </row>
    <row r="16" spans="1:2">
      <c r="A16" s="7" t="s">
        <v>148</v>
      </c>
      <c r="B16">
        <v>3</v>
      </c>
    </row>
    <row r="17" spans="1:2">
      <c r="A17" s="7" t="s">
        <v>140</v>
      </c>
      <c r="B17">
        <v>1</v>
      </c>
    </row>
    <row r="18" spans="1:2">
      <c r="A18" s="7" t="s">
        <v>132</v>
      </c>
      <c r="B18">
        <v>11</v>
      </c>
    </row>
    <row r="19" spans="1:2">
      <c r="A19" s="7" t="s">
        <v>128</v>
      </c>
      <c r="B19">
        <v>9</v>
      </c>
    </row>
    <row r="20" spans="1:2">
      <c r="A20" s="7" t="s">
        <v>103</v>
      </c>
      <c r="B20">
        <v>157</v>
      </c>
    </row>
    <row r="21" spans="1:2">
      <c r="A21" s="7" t="s">
        <v>110</v>
      </c>
      <c r="B21">
        <v>78</v>
      </c>
    </row>
    <row r="22" spans="1:2">
      <c r="A22" s="7" t="s">
        <v>133</v>
      </c>
      <c r="B22">
        <v>13</v>
      </c>
    </row>
    <row r="23" spans="1:2">
      <c r="A23" s="7" t="s">
        <v>127</v>
      </c>
      <c r="B23">
        <v>20</v>
      </c>
    </row>
    <row r="24" spans="1:2">
      <c r="A24" s="7" t="s">
        <v>100</v>
      </c>
      <c r="B24">
        <v>310</v>
      </c>
    </row>
    <row r="25" spans="1:2">
      <c r="A25" s="7" t="s">
        <v>101</v>
      </c>
      <c r="B25">
        <v>154</v>
      </c>
    </row>
    <row r="26" spans="1:2">
      <c r="A26" s="7" t="s">
        <v>113</v>
      </c>
      <c r="B26">
        <v>36</v>
      </c>
    </row>
    <row r="27" spans="1:2">
      <c r="A27" s="7" t="s">
        <v>136</v>
      </c>
      <c r="B27">
        <v>7</v>
      </c>
    </row>
    <row r="28" spans="1:2">
      <c r="A28" s="7" t="s">
        <v>98</v>
      </c>
      <c r="B28">
        <v>417</v>
      </c>
    </row>
    <row r="29" spans="1:2">
      <c r="A29" s="7" t="s">
        <v>125</v>
      </c>
      <c r="B29">
        <v>18</v>
      </c>
    </row>
    <row r="30" spans="1:2">
      <c r="A30" s="7" t="s">
        <v>115</v>
      </c>
      <c r="B30">
        <v>19</v>
      </c>
    </row>
    <row r="31" spans="1:2">
      <c r="A31" s="7" t="s">
        <v>150</v>
      </c>
      <c r="B31">
        <v>1</v>
      </c>
    </row>
    <row r="32" spans="1:2">
      <c r="A32" s="7" t="s">
        <v>122</v>
      </c>
      <c r="B32">
        <v>26</v>
      </c>
    </row>
    <row r="33" spans="1:2">
      <c r="A33" s="7" t="s">
        <v>142</v>
      </c>
      <c r="B33">
        <v>5</v>
      </c>
    </row>
    <row r="34" spans="1:2">
      <c r="A34" s="7" t="s">
        <v>114</v>
      </c>
      <c r="B34">
        <v>16</v>
      </c>
    </row>
    <row r="35" spans="1:2">
      <c r="A35" s="7" t="s">
        <v>145</v>
      </c>
      <c r="B35">
        <v>3</v>
      </c>
    </row>
    <row r="36" spans="1:2">
      <c r="A36" s="7" t="s">
        <v>141</v>
      </c>
      <c r="B36">
        <v>5</v>
      </c>
    </row>
    <row r="37" spans="1:2">
      <c r="A37" s="7" t="s">
        <v>134</v>
      </c>
      <c r="B37">
        <v>4</v>
      </c>
    </row>
    <row r="38" spans="1:2">
      <c r="A38" s="7" t="s">
        <v>97</v>
      </c>
      <c r="B38">
        <v>537</v>
      </c>
    </row>
    <row r="39" spans="1:2">
      <c r="A39" s="7" t="s">
        <v>137</v>
      </c>
      <c r="B39">
        <v>6</v>
      </c>
    </row>
    <row r="40" spans="1:2">
      <c r="A40" s="7" t="s">
        <v>120</v>
      </c>
      <c r="B40">
        <v>38</v>
      </c>
    </row>
    <row r="41" spans="1:2">
      <c r="A41" s="7" t="s">
        <v>96</v>
      </c>
      <c r="B41">
        <v>2373</v>
      </c>
    </row>
    <row r="42" spans="1:2">
      <c r="A42" s="7" t="s">
        <v>111</v>
      </c>
      <c r="B42">
        <v>81</v>
      </c>
    </row>
    <row r="43" spans="1:2">
      <c r="A43" s="7" t="s">
        <v>124</v>
      </c>
      <c r="B43">
        <v>34</v>
      </c>
    </row>
    <row r="44" spans="1:2">
      <c r="A44" s="7" t="s">
        <v>126</v>
      </c>
      <c r="B44">
        <v>19</v>
      </c>
    </row>
    <row r="45" spans="1:2">
      <c r="A45" s="7" t="s">
        <v>104</v>
      </c>
      <c r="B45">
        <v>90</v>
      </c>
    </row>
    <row r="46" spans="1:2">
      <c r="A46" s="7" t="s">
        <v>139</v>
      </c>
      <c r="B46">
        <v>12</v>
      </c>
    </row>
    <row r="47" spans="1:2">
      <c r="A47" s="7" t="s">
        <v>129</v>
      </c>
      <c r="B47">
        <v>12</v>
      </c>
    </row>
    <row r="48" spans="1:2">
      <c r="A48" s="7" t="s">
        <v>119</v>
      </c>
      <c r="B48">
        <v>31</v>
      </c>
    </row>
    <row r="49" spans="1:2">
      <c r="A49" s="7" t="s">
        <v>144</v>
      </c>
      <c r="B49">
        <v>2</v>
      </c>
    </row>
    <row r="50" spans="1:2">
      <c r="A50" s="7" t="s">
        <v>112</v>
      </c>
      <c r="B50">
        <v>32</v>
      </c>
    </row>
    <row r="51" spans="1:2">
      <c r="A51" s="7" t="s">
        <v>107</v>
      </c>
      <c r="B51">
        <v>70</v>
      </c>
    </row>
    <row r="52" spans="1:2">
      <c r="A52" s="7" t="s">
        <v>123</v>
      </c>
      <c r="B52">
        <v>7</v>
      </c>
    </row>
    <row r="53" spans="1:2">
      <c r="A53" s="7" t="s">
        <v>117</v>
      </c>
      <c r="B53">
        <v>41</v>
      </c>
    </row>
    <row r="54" spans="1:2">
      <c r="A54" s="7" t="s">
        <v>149</v>
      </c>
    </row>
    <row r="55" spans="1:2">
      <c r="A55" s="7" t="s">
        <v>138</v>
      </c>
      <c r="B55">
        <v>17</v>
      </c>
    </row>
    <row r="56" spans="1:2">
      <c r="A56" s="7" t="s">
        <v>105</v>
      </c>
      <c r="B56">
        <v>247</v>
      </c>
    </row>
    <row r="57" spans="1:2">
      <c r="A57" s="7" t="s">
        <v>116</v>
      </c>
      <c r="B57">
        <v>31</v>
      </c>
    </row>
    <row r="58" spans="1:2">
      <c r="A58" s="7" t="s">
        <v>143</v>
      </c>
      <c r="B58">
        <v>2</v>
      </c>
    </row>
    <row r="59" spans="1:2">
      <c r="A59" s="7" t="s">
        <v>146</v>
      </c>
      <c r="B59">
        <v>0</v>
      </c>
    </row>
    <row r="60" spans="1:2">
      <c r="A60" s="7" t="s">
        <v>15</v>
      </c>
      <c r="B60">
        <v>5784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5E26-CE01-4003-843C-C3BB94564A27}">
  <dimension ref="A3:B60"/>
  <sheetViews>
    <sheetView workbookViewId="0">
      <selection activeCell="M28" sqref="M28"/>
    </sheetView>
  </sheetViews>
  <sheetFormatPr defaultRowHeight="15"/>
  <cols>
    <col min="1" max="1" width="12.5703125" bestFit="1" customWidth="1"/>
    <col min="2" max="2" width="12.28515625" bestFit="1" customWidth="1"/>
  </cols>
  <sheetData>
    <row r="3" spans="1:2">
      <c r="A3" s="6" t="s">
        <v>14</v>
      </c>
      <c r="B3" t="s">
        <v>160</v>
      </c>
    </row>
    <row r="4" spans="1:2">
      <c r="A4" s="7" t="s">
        <v>147</v>
      </c>
      <c r="B4">
        <v>0.03</v>
      </c>
    </row>
    <row r="5" spans="1:2">
      <c r="A5" s="7" t="s">
        <v>121</v>
      </c>
      <c r="B5">
        <v>0.14000000000000001</v>
      </c>
    </row>
    <row r="6" spans="1:2">
      <c r="A6" s="7" t="s">
        <v>131</v>
      </c>
      <c r="B6">
        <v>0.08</v>
      </c>
    </row>
    <row r="7" spans="1:2">
      <c r="A7" s="7" t="s">
        <v>151</v>
      </c>
      <c r="B7">
        <v>0</v>
      </c>
    </row>
    <row r="8" spans="1:2">
      <c r="A8" s="7" t="s">
        <v>118</v>
      </c>
      <c r="B8">
        <v>7.0000000000000007E-2</v>
      </c>
    </row>
    <row r="9" spans="1:2">
      <c r="A9" s="7" t="s">
        <v>99</v>
      </c>
      <c r="B9">
        <v>0.28000000000000003</v>
      </c>
    </row>
    <row r="10" spans="1:2">
      <c r="A10" s="7" t="s">
        <v>109</v>
      </c>
      <c r="B10">
        <v>0.18</v>
      </c>
    </row>
    <row r="11" spans="1:2">
      <c r="A11" s="7" t="s">
        <v>108</v>
      </c>
      <c r="B11">
        <v>0.21</v>
      </c>
    </row>
    <row r="12" spans="1:2">
      <c r="A12" s="7" t="s">
        <v>130</v>
      </c>
      <c r="B12">
        <v>0.13</v>
      </c>
    </row>
    <row r="13" spans="1:2">
      <c r="A13" s="7" t="s">
        <v>135</v>
      </c>
      <c r="B13">
        <v>0.08</v>
      </c>
    </row>
    <row r="14" spans="1:2">
      <c r="A14" s="7" t="s">
        <v>102</v>
      </c>
      <c r="B14">
        <v>0.1</v>
      </c>
    </row>
    <row r="15" spans="1:2">
      <c r="A15" s="7" t="s">
        <v>106</v>
      </c>
      <c r="B15">
        <v>0.23</v>
      </c>
    </row>
    <row r="16" spans="1:2">
      <c r="A16" s="7" t="s">
        <v>148</v>
      </c>
      <c r="B16">
        <v>0.16</v>
      </c>
    </row>
    <row r="17" spans="1:2">
      <c r="A17" s="7" t="s">
        <v>140</v>
      </c>
      <c r="B17">
        <v>0.02</v>
      </c>
    </row>
    <row r="18" spans="1:2">
      <c r="A18" s="7" t="s">
        <v>132</v>
      </c>
      <c r="B18">
        <v>7.0000000000000007E-2</v>
      </c>
    </row>
    <row r="19" spans="1:2">
      <c r="A19" s="7" t="s">
        <v>128</v>
      </c>
      <c r="B19">
        <v>0.09</v>
      </c>
    </row>
    <row r="20" spans="1:2">
      <c r="A20" s="7" t="s">
        <v>103</v>
      </c>
      <c r="B20">
        <v>0.18</v>
      </c>
    </row>
    <row r="21" spans="1:2">
      <c r="A21" s="7" t="s">
        <v>110</v>
      </c>
      <c r="B21">
        <v>0.19</v>
      </c>
    </row>
    <row r="22" spans="1:2">
      <c r="A22" s="7" t="s">
        <v>133</v>
      </c>
      <c r="B22">
        <v>0.08</v>
      </c>
    </row>
    <row r="23" spans="1:2">
      <c r="A23" s="7" t="s">
        <v>127</v>
      </c>
      <c r="B23">
        <v>0.09</v>
      </c>
    </row>
    <row r="24" spans="1:2">
      <c r="A24" s="7" t="s">
        <v>100</v>
      </c>
      <c r="B24">
        <v>0.18</v>
      </c>
    </row>
    <row r="25" spans="1:2">
      <c r="A25" s="7" t="s">
        <v>101</v>
      </c>
      <c r="B25">
        <v>0.16</v>
      </c>
    </row>
    <row r="26" spans="1:2">
      <c r="A26" s="7" t="s">
        <v>113</v>
      </c>
      <c r="B26">
        <v>0.11</v>
      </c>
    </row>
    <row r="27" spans="1:2">
      <c r="A27" s="7" t="s">
        <v>136</v>
      </c>
      <c r="B27">
        <v>0.06</v>
      </c>
    </row>
    <row r="28" spans="1:2">
      <c r="A28" s="7" t="s">
        <v>98</v>
      </c>
      <c r="B28">
        <v>0.48</v>
      </c>
    </row>
    <row r="29" spans="1:2">
      <c r="A29" s="7" t="s">
        <v>125</v>
      </c>
      <c r="B29">
        <v>0.03</v>
      </c>
    </row>
    <row r="30" spans="1:2">
      <c r="A30" s="7" t="s">
        <v>115</v>
      </c>
      <c r="B30">
        <v>0.09</v>
      </c>
    </row>
    <row r="31" spans="1:2">
      <c r="A31" s="7" t="s">
        <v>150</v>
      </c>
      <c r="B31">
        <v>0.38</v>
      </c>
    </row>
    <row r="32" spans="1:2">
      <c r="A32" s="7" t="s">
        <v>122</v>
      </c>
      <c r="B32">
        <v>0.2</v>
      </c>
    </row>
    <row r="33" spans="1:2">
      <c r="A33" s="7" t="s">
        <v>142</v>
      </c>
      <c r="B33">
        <v>0.04</v>
      </c>
    </row>
    <row r="34" spans="1:2">
      <c r="A34" s="7" t="s">
        <v>114</v>
      </c>
      <c r="B34">
        <v>0.06</v>
      </c>
    </row>
    <row r="35" spans="1:2">
      <c r="A35" s="7" t="s">
        <v>145</v>
      </c>
      <c r="B35">
        <v>0.03</v>
      </c>
    </row>
    <row r="36" spans="1:2">
      <c r="A36" s="7" t="s">
        <v>141</v>
      </c>
      <c r="B36">
        <v>0.06</v>
      </c>
    </row>
    <row r="37" spans="1:2">
      <c r="A37" s="7" t="s">
        <v>134</v>
      </c>
      <c r="B37">
        <v>0.06</v>
      </c>
    </row>
    <row r="38" spans="1:2">
      <c r="A38" s="7" t="s">
        <v>97</v>
      </c>
      <c r="B38">
        <v>0.43</v>
      </c>
    </row>
    <row r="39" spans="1:2">
      <c r="A39" s="7" t="s">
        <v>137</v>
      </c>
      <c r="B39">
        <v>0.03</v>
      </c>
    </row>
    <row r="40" spans="1:2">
      <c r="A40" s="7" t="s">
        <v>120</v>
      </c>
      <c r="B40">
        <v>0.1</v>
      </c>
    </row>
    <row r="41" spans="1:2">
      <c r="A41" s="7" t="s">
        <v>96</v>
      </c>
      <c r="B41">
        <v>0.39</v>
      </c>
    </row>
    <row r="42" spans="1:2">
      <c r="A42" s="7" t="s">
        <v>111</v>
      </c>
      <c r="B42">
        <v>0.08</v>
      </c>
    </row>
    <row r="43" spans="1:2">
      <c r="A43" s="7" t="s">
        <v>124</v>
      </c>
      <c r="B43">
        <v>0.41</v>
      </c>
    </row>
    <row r="44" spans="1:2">
      <c r="A44" s="7" t="s">
        <v>126</v>
      </c>
      <c r="B44">
        <v>0.05</v>
      </c>
    </row>
    <row r="45" spans="1:2">
      <c r="A45" s="7" t="s">
        <v>104</v>
      </c>
      <c r="B45">
        <v>0.13</v>
      </c>
    </row>
    <row r="46" spans="1:2">
      <c r="A46" s="7" t="s">
        <v>139</v>
      </c>
      <c r="B46">
        <v>0.16</v>
      </c>
    </row>
    <row r="47" spans="1:2">
      <c r="A47" s="7" t="s">
        <v>129</v>
      </c>
      <c r="B47">
        <v>0.13</v>
      </c>
    </row>
    <row r="48" spans="1:2">
      <c r="A48" s="7" t="s">
        <v>119</v>
      </c>
      <c r="B48">
        <v>0.22</v>
      </c>
    </row>
    <row r="49" spans="1:2">
      <c r="A49" s="7" t="s">
        <v>144</v>
      </c>
      <c r="B49">
        <v>0.04</v>
      </c>
    </row>
    <row r="50" spans="1:2">
      <c r="A50" s="7" t="s">
        <v>112</v>
      </c>
      <c r="B50">
        <v>0.08</v>
      </c>
    </row>
    <row r="51" spans="1:2">
      <c r="A51" s="7" t="s">
        <v>107</v>
      </c>
      <c r="B51">
        <v>0.09</v>
      </c>
    </row>
    <row r="52" spans="1:2">
      <c r="A52" s="7" t="s">
        <v>123</v>
      </c>
      <c r="B52">
        <v>0.05</v>
      </c>
    </row>
    <row r="53" spans="1:2">
      <c r="A53" s="7" t="s">
        <v>117</v>
      </c>
      <c r="B53">
        <v>0.1</v>
      </c>
    </row>
    <row r="54" spans="1:2">
      <c r="A54" s="7" t="s">
        <v>149</v>
      </c>
      <c r="B54">
        <v>0.18</v>
      </c>
    </row>
    <row r="55" spans="1:2">
      <c r="A55" s="7" t="s">
        <v>138</v>
      </c>
      <c r="B55">
        <v>7.0000000000000007E-2</v>
      </c>
    </row>
    <row r="56" spans="1:2">
      <c r="A56" s="7" t="s">
        <v>105</v>
      </c>
      <c r="B56">
        <v>0.08</v>
      </c>
    </row>
    <row r="57" spans="1:2">
      <c r="A57" s="7" t="s">
        <v>116</v>
      </c>
      <c r="B57">
        <v>0.08</v>
      </c>
    </row>
    <row r="58" spans="1:2">
      <c r="A58" s="7" t="s">
        <v>143</v>
      </c>
      <c r="B58">
        <v>0.04</v>
      </c>
    </row>
    <row r="59" spans="1:2">
      <c r="A59" s="7" t="s">
        <v>146</v>
      </c>
      <c r="B59">
        <v>0.06</v>
      </c>
    </row>
    <row r="60" spans="1:2">
      <c r="A60" s="7" t="s">
        <v>15</v>
      </c>
      <c r="B60">
        <v>7.349999999999997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963F-BE0D-462A-BE14-8F89834EB6C5}">
  <dimension ref="A3:B60"/>
  <sheetViews>
    <sheetView workbookViewId="0">
      <selection activeCell="E5" sqref="E5"/>
    </sheetView>
  </sheetViews>
  <sheetFormatPr defaultRowHeight="15"/>
  <cols>
    <col min="1" max="1" width="12.5703125" bestFit="1" customWidth="1"/>
    <col min="2" max="2" width="13.28515625" bestFit="1" customWidth="1"/>
  </cols>
  <sheetData>
    <row r="3" spans="1:2">
      <c r="A3" s="6" t="s">
        <v>14</v>
      </c>
      <c r="B3" t="s">
        <v>159</v>
      </c>
    </row>
    <row r="4" spans="1:2">
      <c r="A4" s="7" t="s">
        <v>147</v>
      </c>
      <c r="B4">
        <v>3</v>
      </c>
    </row>
    <row r="5" spans="1:2">
      <c r="A5" s="7" t="s">
        <v>121</v>
      </c>
      <c r="B5">
        <v>32</v>
      </c>
    </row>
    <row r="6" spans="1:2">
      <c r="A6" s="7" t="s">
        <v>131</v>
      </c>
      <c r="B6">
        <v>12</v>
      </c>
    </row>
    <row r="7" spans="1:2">
      <c r="A7" s="7" t="s">
        <v>151</v>
      </c>
      <c r="B7">
        <v>0</v>
      </c>
    </row>
    <row r="8" spans="1:2">
      <c r="A8" s="7" t="s">
        <v>118</v>
      </c>
      <c r="B8">
        <v>32</v>
      </c>
    </row>
    <row r="9" spans="1:2">
      <c r="A9" s="7" t="s">
        <v>99</v>
      </c>
      <c r="B9">
        <v>203</v>
      </c>
    </row>
    <row r="10" spans="1:2">
      <c r="A10" s="7" t="s">
        <v>109</v>
      </c>
      <c r="B10">
        <v>80</v>
      </c>
    </row>
    <row r="11" spans="1:2">
      <c r="A11" s="7" t="s">
        <v>108</v>
      </c>
      <c r="B11">
        <v>112</v>
      </c>
    </row>
    <row r="12" spans="1:2">
      <c r="A12" s="7" t="s">
        <v>130</v>
      </c>
      <c r="B12">
        <v>12</v>
      </c>
    </row>
    <row r="13" spans="1:2">
      <c r="A13" s="7" t="s">
        <v>135</v>
      </c>
      <c r="B13">
        <v>12</v>
      </c>
    </row>
    <row r="14" spans="1:2">
      <c r="A14" s="7" t="s">
        <v>102</v>
      </c>
      <c r="B14">
        <v>128</v>
      </c>
    </row>
    <row r="15" spans="1:2">
      <c r="A15" s="7" t="s">
        <v>106</v>
      </c>
      <c r="B15">
        <v>163</v>
      </c>
    </row>
    <row r="16" spans="1:2">
      <c r="A16" s="7" t="s">
        <v>148</v>
      </c>
      <c r="B16">
        <v>3</v>
      </c>
    </row>
    <row r="17" spans="1:2">
      <c r="A17" s="7" t="s">
        <v>140</v>
      </c>
      <c r="B17">
        <v>1</v>
      </c>
    </row>
    <row r="18" spans="1:2">
      <c r="A18" s="7" t="s">
        <v>132</v>
      </c>
      <c r="B18">
        <v>11</v>
      </c>
    </row>
    <row r="19" spans="1:2">
      <c r="A19" s="7" t="s">
        <v>128</v>
      </c>
      <c r="B19">
        <v>9</v>
      </c>
    </row>
    <row r="20" spans="1:2">
      <c r="A20" s="7" t="s">
        <v>103</v>
      </c>
      <c r="B20">
        <v>157</v>
      </c>
    </row>
    <row r="21" spans="1:2">
      <c r="A21" s="7" t="s">
        <v>110</v>
      </c>
      <c r="B21">
        <v>78</v>
      </c>
    </row>
    <row r="22" spans="1:2">
      <c r="A22" s="7" t="s">
        <v>133</v>
      </c>
      <c r="B22">
        <v>13</v>
      </c>
    </row>
    <row r="23" spans="1:2">
      <c r="A23" s="7" t="s">
        <v>127</v>
      </c>
      <c r="B23">
        <v>20</v>
      </c>
    </row>
    <row r="24" spans="1:2">
      <c r="A24" s="7" t="s">
        <v>100</v>
      </c>
      <c r="B24">
        <v>310</v>
      </c>
    </row>
    <row r="25" spans="1:2">
      <c r="A25" s="7" t="s">
        <v>101</v>
      </c>
      <c r="B25">
        <v>154</v>
      </c>
    </row>
    <row r="26" spans="1:2">
      <c r="A26" s="7" t="s">
        <v>113</v>
      </c>
      <c r="B26">
        <v>36</v>
      </c>
    </row>
    <row r="27" spans="1:2">
      <c r="A27" s="7" t="s">
        <v>136</v>
      </c>
      <c r="B27">
        <v>7</v>
      </c>
    </row>
    <row r="28" spans="1:2">
      <c r="A28" s="7" t="s">
        <v>98</v>
      </c>
      <c r="B28">
        <v>417</v>
      </c>
    </row>
    <row r="29" spans="1:2">
      <c r="A29" s="7" t="s">
        <v>125</v>
      </c>
      <c r="B29">
        <v>18</v>
      </c>
    </row>
    <row r="30" spans="1:2">
      <c r="A30" s="7" t="s">
        <v>115</v>
      </c>
      <c r="B30">
        <v>19</v>
      </c>
    </row>
    <row r="31" spans="1:2">
      <c r="A31" s="7" t="s">
        <v>150</v>
      </c>
      <c r="B31">
        <v>1</v>
      </c>
    </row>
    <row r="32" spans="1:2">
      <c r="A32" s="7" t="s">
        <v>122</v>
      </c>
      <c r="B32">
        <v>26</v>
      </c>
    </row>
    <row r="33" spans="1:2">
      <c r="A33" s="7" t="s">
        <v>142</v>
      </c>
      <c r="B33">
        <v>5</v>
      </c>
    </row>
    <row r="34" spans="1:2">
      <c r="A34" s="7" t="s">
        <v>114</v>
      </c>
      <c r="B34">
        <v>16</v>
      </c>
    </row>
    <row r="35" spans="1:2">
      <c r="A35" s="7" t="s">
        <v>145</v>
      </c>
      <c r="B35">
        <v>3</v>
      </c>
    </row>
    <row r="36" spans="1:2">
      <c r="A36" s="7" t="s">
        <v>141</v>
      </c>
      <c r="B36">
        <v>5</v>
      </c>
    </row>
    <row r="37" spans="1:2">
      <c r="A37" s="7" t="s">
        <v>134</v>
      </c>
      <c r="B37">
        <v>4</v>
      </c>
    </row>
    <row r="38" spans="1:2">
      <c r="A38" s="7" t="s">
        <v>97</v>
      </c>
      <c r="B38">
        <v>537</v>
      </c>
    </row>
    <row r="39" spans="1:2">
      <c r="A39" s="7" t="s">
        <v>137</v>
      </c>
      <c r="B39">
        <v>6</v>
      </c>
    </row>
    <row r="40" spans="1:2">
      <c r="A40" s="7" t="s">
        <v>120</v>
      </c>
      <c r="B40">
        <v>38</v>
      </c>
    </row>
    <row r="41" spans="1:2">
      <c r="A41" s="7" t="s">
        <v>96</v>
      </c>
      <c r="B41">
        <v>2373</v>
      </c>
    </row>
    <row r="42" spans="1:2">
      <c r="A42" s="7" t="s">
        <v>111</v>
      </c>
      <c r="B42">
        <v>81</v>
      </c>
    </row>
    <row r="43" spans="1:2">
      <c r="A43" s="7" t="s">
        <v>124</v>
      </c>
      <c r="B43">
        <v>34</v>
      </c>
    </row>
    <row r="44" spans="1:2">
      <c r="A44" s="7" t="s">
        <v>126</v>
      </c>
      <c r="B44">
        <v>19</v>
      </c>
    </row>
    <row r="45" spans="1:2">
      <c r="A45" s="7" t="s">
        <v>104</v>
      </c>
      <c r="B45">
        <v>90</v>
      </c>
    </row>
    <row r="46" spans="1:2">
      <c r="A46" s="7" t="s">
        <v>139</v>
      </c>
      <c r="B46">
        <v>12</v>
      </c>
    </row>
    <row r="47" spans="1:2">
      <c r="A47" s="7" t="s">
        <v>129</v>
      </c>
      <c r="B47">
        <v>12</v>
      </c>
    </row>
    <row r="48" spans="1:2">
      <c r="A48" s="7" t="s">
        <v>119</v>
      </c>
      <c r="B48">
        <v>31</v>
      </c>
    </row>
    <row r="49" spans="1:2">
      <c r="A49" s="7" t="s">
        <v>144</v>
      </c>
      <c r="B49">
        <v>2</v>
      </c>
    </row>
    <row r="50" spans="1:2">
      <c r="A50" s="7" t="s">
        <v>112</v>
      </c>
      <c r="B50">
        <v>32</v>
      </c>
    </row>
    <row r="51" spans="1:2">
      <c r="A51" s="7" t="s">
        <v>107</v>
      </c>
      <c r="B51">
        <v>70</v>
      </c>
    </row>
    <row r="52" spans="1:2">
      <c r="A52" s="7" t="s">
        <v>123</v>
      </c>
      <c r="B52">
        <v>7</v>
      </c>
    </row>
    <row r="53" spans="1:2">
      <c r="A53" s="7" t="s">
        <v>117</v>
      </c>
      <c r="B53">
        <v>41</v>
      </c>
    </row>
    <row r="54" spans="1:2">
      <c r="A54" s="7" t="s">
        <v>149</v>
      </c>
    </row>
    <row r="55" spans="1:2">
      <c r="A55" s="7" t="s">
        <v>138</v>
      </c>
      <c r="B55">
        <v>17</v>
      </c>
    </row>
    <row r="56" spans="1:2">
      <c r="A56" s="7" t="s">
        <v>105</v>
      </c>
      <c r="B56">
        <v>247</v>
      </c>
    </row>
    <row r="57" spans="1:2">
      <c r="A57" s="7" t="s">
        <v>116</v>
      </c>
      <c r="B57">
        <v>31</v>
      </c>
    </row>
    <row r="58" spans="1:2">
      <c r="A58" s="7" t="s">
        <v>143</v>
      </c>
      <c r="B58">
        <v>2</v>
      </c>
    </row>
    <row r="59" spans="1:2">
      <c r="A59" s="7" t="s">
        <v>146</v>
      </c>
      <c r="B59">
        <v>0</v>
      </c>
    </row>
    <row r="60" spans="1:2">
      <c r="A60" s="7" t="s">
        <v>15</v>
      </c>
      <c r="B60">
        <v>5784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EDF1-F049-4F5B-B8F4-C3ADA0494D78}">
  <dimension ref="A3:B60"/>
  <sheetViews>
    <sheetView workbookViewId="0">
      <selection activeCell="A28" sqref="A28:B28"/>
      <pivotSelection pane="bottomRight" showHeader="1" extendable="1" axis="axisRow" start="24" max="57" activeRow="27" previousRow="27" click="1" r:id="rId1">
        <pivotArea dataOnly="0" fieldPosition="0">
          <references count="1">
            <reference field="0" count="1">
              <x v="24"/>
            </reference>
          </references>
        </pivotArea>
      </pivotSelection>
    </sheetView>
  </sheetViews>
  <sheetFormatPr defaultRowHeight="15"/>
  <cols>
    <col min="1" max="1" width="12.5703125" bestFit="1" customWidth="1"/>
    <col min="2" max="2" width="11.28515625" bestFit="1" customWidth="1"/>
  </cols>
  <sheetData>
    <row r="3" spans="1:2">
      <c r="A3" s="6" t="s">
        <v>14</v>
      </c>
      <c r="B3" t="s">
        <v>161</v>
      </c>
    </row>
    <row r="4" spans="1:2">
      <c r="A4" s="7" t="s">
        <v>147</v>
      </c>
      <c r="B4">
        <v>5022</v>
      </c>
    </row>
    <row r="5" spans="1:2">
      <c r="A5" s="7" t="s">
        <v>121</v>
      </c>
      <c r="B5">
        <v>8736</v>
      </c>
    </row>
    <row r="6" spans="1:2">
      <c r="A6" s="7" t="s">
        <v>131</v>
      </c>
      <c r="B6">
        <v>8523</v>
      </c>
    </row>
    <row r="7" spans="1:2">
      <c r="A7" s="7" t="s">
        <v>151</v>
      </c>
      <c r="B7">
        <v>20</v>
      </c>
    </row>
    <row r="8" spans="1:2">
      <c r="A8" s="7" t="s">
        <v>118</v>
      </c>
      <c r="B8">
        <v>22709</v>
      </c>
    </row>
    <row r="9" spans="1:2">
      <c r="A9" s="7" t="s">
        <v>99</v>
      </c>
      <c r="B9">
        <v>33000</v>
      </c>
    </row>
    <row r="10" spans="1:2">
      <c r="A10" s="7" t="s">
        <v>109</v>
      </c>
      <c r="B10">
        <v>18645</v>
      </c>
    </row>
    <row r="11" spans="1:2">
      <c r="A11" s="7" t="s">
        <v>108</v>
      </c>
      <c r="B11">
        <v>18300</v>
      </c>
    </row>
    <row r="12" spans="1:2">
      <c r="A12" s="7" t="s">
        <v>130</v>
      </c>
      <c r="B12">
        <v>5070</v>
      </c>
    </row>
    <row r="13" spans="1:2">
      <c r="A13" s="7" t="s">
        <v>135</v>
      </c>
      <c r="B13">
        <v>4959</v>
      </c>
    </row>
    <row r="14" spans="1:2">
      <c r="A14" s="7" t="s">
        <v>102</v>
      </c>
      <c r="B14">
        <v>77296</v>
      </c>
    </row>
    <row r="15" spans="1:2">
      <c r="A15" s="7" t="s">
        <v>106</v>
      </c>
      <c r="B15">
        <v>22957</v>
      </c>
    </row>
    <row r="16" spans="1:2">
      <c r="A16" s="7" t="s">
        <v>148</v>
      </c>
      <c r="B16">
        <v>524</v>
      </c>
    </row>
    <row r="17" spans="1:2">
      <c r="A17" s="7" t="s">
        <v>140</v>
      </c>
      <c r="B17">
        <v>10464</v>
      </c>
    </row>
    <row r="18" spans="1:2">
      <c r="A18" s="7" t="s">
        <v>132</v>
      </c>
      <c r="B18">
        <v>8668</v>
      </c>
    </row>
    <row r="19" spans="1:2">
      <c r="A19" s="7" t="s">
        <v>128</v>
      </c>
      <c r="B19">
        <v>7282</v>
      </c>
    </row>
    <row r="20" spans="1:2">
      <c r="A20" s="7" t="s">
        <v>103</v>
      </c>
      <c r="B20">
        <v>43656</v>
      </c>
    </row>
    <row r="21" spans="1:2">
      <c r="A21" s="7" t="s">
        <v>110</v>
      </c>
      <c r="B21">
        <v>16285</v>
      </c>
    </row>
    <row r="22" spans="1:2">
      <c r="A22" s="7" t="s">
        <v>133</v>
      </c>
      <c r="B22">
        <v>6611</v>
      </c>
    </row>
    <row r="23" spans="1:2">
      <c r="A23" s="7" t="s">
        <v>127</v>
      </c>
      <c r="B23">
        <v>7900</v>
      </c>
    </row>
    <row r="24" spans="1:2">
      <c r="A24" s="7" t="s">
        <v>100</v>
      </c>
      <c r="B24">
        <v>51086</v>
      </c>
    </row>
    <row r="25" spans="1:2">
      <c r="A25" s="7" t="s">
        <v>101</v>
      </c>
      <c r="B25">
        <v>56608</v>
      </c>
    </row>
    <row r="26" spans="1:2">
      <c r="A26" s="7" t="s">
        <v>113</v>
      </c>
      <c r="B26">
        <v>21221</v>
      </c>
    </row>
    <row r="27" spans="1:2">
      <c r="A27" s="7" t="s">
        <v>136</v>
      </c>
      <c r="B27">
        <v>6464</v>
      </c>
    </row>
    <row r="28" spans="1:2">
      <c r="A28" s="7" t="s">
        <v>98</v>
      </c>
      <c r="B28">
        <v>22684</v>
      </c>
    </row>
    <row r="29" spans="1:2">
      <c r="A29" s="7" t="s">
        <v>125</v>
      </c>
      <c r="B29">
        <v>22394</v>
      </c>
    </row>
    <row r="30" spans="1:2">
      <c r="A30" s="7" t="s">
        <v>115</v>
      </c>
      <c r="B30">
        <v>19683</v>
      </c>
    </row>
    <row r="31" spans="1:2">
      <c r="A31" s="7" t="s">
        <v>150</v>
      </c>
      <c r="B31">
        <v>21</v>
      </c>
    </row>
    <row r="32" spans="1:2">
      <c r="A32" s="7" t="s">
        <v>122</v>
      </c>
      <c r="B32">
        <v>5930</v>
      </c>
    </row>
    <row r="33" spans="1:2">
      <c r="A33" s="7" t="s">
        <v>142</v>
      </c>
      <c r="B33">
        <v>5320</v>
      </c>
    </row>
    <row r="34" spans="1:2">
      <c r="A34" s="7" t="s">
        <v>114</v>
      </c>
      <c r="B34">
        <v>28679</v>
      </c>
    </row>
    <row r="35" spans="1:2">
      <c r="A35" s="7" t="s">
        <v>145</v>
      </c>
      <c r="B35">
        <v>4980</v>
      </c>
    </row>
    <row r="36" spans="1:2">
      <c r="A36" s="7" t="s">
        <v>141</v>
      </c>
      <c r="B36">
        <v>4224</v>
      </c>
    </row>
    <row r="37" spans="1:2">
      <c r="A37" s="7" t="s">
        <v>134</v>
      </c>
      <c r="B37">
        <v>6493</v>
      </c>
    </row>
    <row r="38" spans="1:2">
      <c r="A38" s="7" t="s">
        <v>97</v>
      </c>
      <c r="B38">
        <v>59110</v>
      </c>
    </row>
    <row r="39" spans="1:2">
      <c r="A39" s="7" t="s">
        <v>137</v>
      </c>
      <c r="B39">
        <v>14011</v>
      </c>
    </row>
    <row r="40" spans="1:2">
      <c r="A40" s="7" t="s">
        <v>120</v>
      </c>
      <c r="B40">
        <v>14046</v>
      </c>
    </row>
    <row r="41" spans="1:2">
      <c r="A41" s="7" t="s">
        <v>96</v>
      </c>
      <c r="B41">
        <v>238965</v>
      </c>
    </row>
    <row r="42" spans="1:2">
      <c r="A42" s="7" t="s">
        <v>111</v>
      </c>
      <c r="B42">
        <v>34918</v>
      </c>
    </row>
    <row r="43" spans="1:2">
      <c r="A43" s="7" t="s">
        <v>124</v>
      </c>
      <c r="B43">
        <v>2144</v>
      </c>
    </row>
    <row r="44" spans="1:2">
      <c r="A44" s="7" t="s">
        <v>126</v>
      </c>
      <c r="B44">
        <v>14868</v>
      </c>
    </row>
    <row r="45" spans="1:2">
      <c r="A45" s="7" t="s">
        <v>104</v>
      </c>
      <c r="B45">
        <v>54714</v>
      </c>
    </row>
    <row r="46" spans="1:2">
      <c r="A46" s="7" t="s">
        <v>139</v>
      </c>
      <c r="B46">
        <v>1920</v>
      </c>
    </row>
    <row r="47" spans="1:2">
      <c r="A47" s="7" t="s">
        <v>129</v>
      </c>
      <c r="B47">
        <v>5069</v>
      </c>
    </row>
    <row r="48" spans="1:2">
      <c r="A48" s="7" t="s">
        <v>119</v>
      </c>
      <c r="B48">
        <v>6995</v>
      </c>
    </row>
    <row r="49" spans="1:2">
      <c r="A49" s="7" t="s">
        <v>144</v>
      </c>
      <c r="B49">
        <v>4382</v>
      </c>
    </row>
    <row r="50" spans="1:2">
      <c r="A50" s="7" t="s">
        <v>112</v>
      </c>
      <c r="B50">
        <v>34611</v>
      </c>
    </row>
    <row r="51" spans="1:2">
      <c r="A51" s="7" t="s">
        <v>107</v>
      </c>
      <c r="B51">
        <v>50679</v>
      </c>
    </row>
    <row r="52" spans="1:2">
      <c r="A52" s="7" t="s">
        <v>123</v>
      </c>
      <c r="B52">
        <v>21065</v>
      </c>
    </row>
    <row r="53" spans="1:2">
      <c r="A53" s="7" t="s">
        <v>117</v>
      </c>
      <c r="B53">
        <v>17589</v>
      </c>
    </row>
    <row r="54" spans="1:2">
      <c r="A54" s="7" t="s">
        <v>149</v>
      </c>
      <c r="B54">
        <v>182</v>
      </c>
    </row>
    <row r="55" spans="1:2">
      <c r="A55" s="7" t="s">
        <v>138</v>
      </c>
      <c r="B55">
        <v>5049</v>
      </c>
    </row>
    <row r="56" spans="1:2">
      <c r="A56" s="7" t="s">
        <v>105</v>
      </c>
      <c r="B56">
        <v>74798</v>
      </c>
    </row>
    <row r="57" spans="1:2">
      <c r="A57" s="7" t="s">
        <v>116</v>
      </c>
      <c r="B57">
        <v>22047</v>
      </c>
    </row>
    <row r="58" spans="1:2">
      <c r="A58" s="7" t="s">
        <v>143</v>
      </c>
      <c r="B58">
        <v>5493</v>
      </c>
    </row>
    <row r="59" spans="1:2">
      <c r="A59" s="7" t="s">
        <v>146</v>
      </c>
      <c r="B59">
        <v>2589</v>
      </c>
    </row>
    <row r="60" spans="1:2">
      <c r="A60" s="7" t="s">
        <v>15</v>
      </c>
      <c r="B60">
        <v>1267658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Q.NO 1 Bonus Database 1</vt:lpstr>
      <vt:lpstr>BONUS Database 2</vt:lpstr>
      <vt:lpstr>Bonus DASHBOARD</vt:lpstr>
      <vt:lpstr>Q.NO 2 Instructions</vt:lpstr>
      <vt:lpstr>2. Weight Details</vt:lpstr>
      <vt:lpstr>2. BMI Table</vt:lpstr>
      <vt:lpstr>2.Weight Chart </vt:lpstr>
      <vt:lpstr>Q.NO 3 Sales Dataset</vt:lpstr>
      <vt:lpstr>SALES DATASET 1.2</vt:lpstr>
      <vt:lpstr>SALES DATASET 1.3</vt:lpstr>
      <vt:lpstr>SALES DATASET 1.4</vt:lpstr>
      <vt:lpstr>Sales Dashboard</vt:lpstr>
      <vt:lpstr>Q.NO 4 COVID DATASET</vt:lpstr>
      <vt:lpstr>COVID DATASET 1.2</vt:lpstr>
      <vt:lpstr>COVID DATASET 1.3</vt:lpstr>
      <vt:lpstr>COVID DATASET 1.4</vt:lpstr>
      <vt:lpstr>COVID DATASET 1.5</vt:lpstr>
      <vt:lpstr>COVID DATASET 1,6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Shaan Computers</cp:lastModifiedBy>
  <dcterms:created xsi:type="dcterms:W3CDTF">2023-10-09T16:33:53Z</dcterms:created>
  <dcterms:modified xsi:type="dcterms:W3CDTF">2024-01-14T17:26:57Z</dcterms:modified>
</cp:coreProperties>
</file>