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ksim.Abramkin\IdeaProjects\java-projects\holidays\"/>
    </mc:Choice>
  </mc:AlternateContent>
  <bookViews>
    <workbookView xWindow="0" yWindow="0" windowWidth="18870" windowHeight="7725"/>
  </bookViews>
  <sheets>
    <sheet name="Маппинг" sheetId="1" r:id="rId1"/>
    <sheet name="Справочник" sheetId="2" r:id="rId2"/>
    <sheet name="Sequenc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C28" i="1"/>
  <c r="D28" i="1"/>
  <c r="E2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C61" i="1"/>
  <c r="D6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</calcChain>
</file>

<file path=xl/sharedStrings.xml><?xml version="1.0" encoding="utf-8"?>
<sst xmlns="http://schemas.openxmlformats.org/spreadsheetml/2006/main" count="608" uniqueCount="250">
  <si>
    <t>ФИО</t>
  </si>
  <si>
    <t>Королёва Елена Ильинична</t>
  </si>
  <si>
    <t>Абрамкин Максим Андреевич</t>
  </si>
  <si>
    <t>Тохтамов Фархад Гапарович</t>
  </si>
  <si>
    <t>Тип роли</t>
  </si>
  <si>
    <t>Супервизор</t>
  </si>
  <si>
    <t>Артемьев Иван Сергеевич</t>
  </si>
  <si>
    <t>Кошкарёв Максим Игоревич</t>
  </si>
  <si>
    <t>Белькова Екатерина Сергеевна</t>
  </si>
  <si>
    <t>Брюховецкий Федор Михайлович</t>
  </si>
  <si>
    <t>Системный анализ</t>
  </si>
  <si>
    <t>Вязов Андрей Дмитриевич</t>
  </si>
  <si>
    <t>Кириллов Максим Сергеевич</t>
  </si>
  <si>
    <t>Ковалева Наталья Сергеевна</t>
  </si>
  <si>
    <t>Мазин Владимир Владимирович</t>
  </si>
  <si>
    <t>Потапова Кристина Хикматовна</t>
  </si>
  <si>
    <t>Ромашов Павел Владимирович</t>
  </si>
  <si>
    <t>Роор Анастасия Викторовна</t>
  </si>
  <si>
    <t>Синкевич Вадим Вадимович</t>
  </si>
  <si>
    <t>Линейный руководитель</t>
  </si>
  <si>
    <t>Тимлид команды</t>
  </si>
  <si>
    <t>Обычная роль</t>
  </si>
  <si>
    <t>Руководитель тестирования</t>
  </si>
  <si>
    <t>Системный аналитик</t>
  </si>
  <si>
    <t>Бизнес-аналитик</t>
  </si>
  <si>
    <t>Продажи РТИ</t>
  </si>
  <si>
    <t>ТП v2.0 РТИ</t>
  </si>
  <si>
    <t>Ушаков Дмитрий Александрович</t>
  </si>
  <si>
    <t>Техподдержка РТИ</t>
  </si>
  <si>
    <t>Амбарян Арусяк Сагателовна</t>
  </si>
  <si>
    <t>Андропова Ирина Вячеславовна</t>
  </si>
  <si>
    <t>Давытова Регина Алмазовна</t>
  </si>
  <si>
    <t>Руководитель проекта</t>
  </si>
  <si>
    <t>Кашин Вадим Васильевич</t>
  </si>
  <si>
    <t>Команды под управлением</t>
  </si>
  <si>
    <t>Волынин Денис Николаевич</t>
  </si>
  <si>
    <t>Лукашов Юрий Александрович</t>
  </si>
  <si>
    <t>Команда сотрудника в системе отпусков</t>
  </si>
  <si>
    <t>Название роли в системе отпусков</t>
  </si>
  <si>
    <t>Тип роли в системе отпусков</t>
  </si>
  <si>
    <t>Директор департамента</t>
  </si>
  <si>
    <t>Управление</t>
  </si>
  <si>
    <t>Ручкин Виталий Сергеевич</t>
  </si>
  <si>
    <t>Техпродажи РТИ</t>
  </si>
  <si>
    <t>EPC РТИ</t>
  </si>
  <si>
    <t>Команда в Системе</t>
  </si>
  <si>
    <t>Бизнес-параметры РТИ</t>
  </si>
  <si>
    <t>Тимлиды команд</t>
  </si>
  <si>
    <t>Подразделение</t>
  </si>
  <si>
    <t>Департамент внедрения и развития CRM решений</t>
  </si>
  <si>
    <t>Отдел внедрения решений сегмента B2C</t>
  </si>
  <si>
    <t>Отдел развития CRM решений</t>
  </si>
  <si>
    <t>Подразделение в системе отпусков</t>
  </si>
  <si>
    <t>Панкратова Ксения Игоревна</t>
  </si>
  <si>
    <t>Название роли в системе</t>
  </si>
  <si>
    <t>Начальник отдела</t>
  </si>
  <si>
    <t>TeamLead команды</t>
  </si>
  <si>
    <t>Разработчик</t>
  </si>
  <si>
    <t>Андриановская Маргарита Владимировна</t>
  </si>
  <si>
    <t>Руководитель бизнес-анализа</t>
  </si>
  <si>
    <t>согласует только БА из команд!</t>
  </si>
  <si>
    <t>деление с Виталиком?</t>
  </si>
  <si>
    <t>Комментарий</t>
  </si>
  <si>
    <t>EPC РТИ
Продажи РТИ
Техпродажи РТИ
Техподдержка РТИ
ТП v2.0 РТИ
Бизнес-параметры РТИ</t>
  </si>
  <si>
    <t>Системный анализ
EPC РТИ
Продажи РТИ
Техпродажи РТИ
Техподдержка РТИ
ТП v2.0 РТИ
Бизнес-параметры РТИ</t>
  </si>
  <si>
    <t>согласует только тестирование в командах!</t>
  </si>
  <si>
    <t>Продажи РТИ
Техпродажи РТИ
Техподдержка РТИ
ТП v2.0 РТИ</t>
  </si>
  <si>
    <t>Артемьева Елена Сергеевна</t>
  </si>
  <si>
    <t>Специалист по тестированию</t>
  </si>
  <si>
    <t>Специалист по бизнес-параметрам</t>
  </si>
  <si>
    <t>Бекичев Александр Вадимович</t>
  </si>
  <si>
    <t>Величко Кирилл Сергеевич</t>
  </si>
  <si>
    <t>Видавский Сергей Алексеевич</t>
  </si>
  <si>
    <t>Горюнова Софья Александровна</t>
  </si>
  <si>
    <t>Дмитриева Светлана Михайловна</t>
  </si>
  <si>
    <t>Егорова Анастасия Юрьевна</t>
  </si>
  <si>
    <t>Комаров Игорь Вячеславович</t>
  </si>
  <si>
    <t>Кононов Петр Александрович</t>
  </si>
  <si>
    <t>Косенко Дмитрий Владимирович</t>
  </si>
  <si>
    <t>Куликовский Павел Николаевич</t>
  </si>
  <si>
    <t>Лубнин Иван Игоревич</t>
  </si>
  <si>
    <t>Одиноков Николай Николаевич</t>
  </si>
  <si>
    <t>Самарский Иван Николаевич</t>
  </si>
  <si>
    <t>Селезнев Игорь Николаевич</t>
  </si>
  <si>
    <t>Фоменко Александр Андреевич</t>
  </si>
  <si>
    <t>Чурбанова Полина Сергеевна</t>
  </si>
  <si>
    <t>Шевцов Сергей Иванович</t>
  </si>
  <si>
    <t>Епифанов Николай Михайлович</t>
  </si>
  <si>
    <t>Орлов Дмитрий Евгеньевич</t>
  </si>
  <si>
    <t>Чурин Андрей Васильевич</t>
  </si>
  <si>
    <t>Александров Николай Владимирович</t>
  </si>
  <si>
    <t>Вахромеев Дмитрий Игоревич</t>
  </si>
  <si>
    <t>Волкова Евгения Алексеевна</t>
  </si>
  <si>
    <t>Гаряева Татьяна Ивановна</t>
  </si>
  <si>
    <t>Аналитик EPC</t>
  </si>
  <si>
    <t>Дмитриева Людмила Владимировна</t>
  </si>
  <si>
    <t>Зверева Екатерина Владимировна</t>
  </si>
  <si>
    <t>Колоколов Александр Андреевич</t>
  </si>
  <si>
    <t>Коноплева Анастасия Сергеевна</t>
  </si>
  <si>
    <t>Краюшкина Ольга Дмитриевна</t>
  </si>
  <si>
    <t>Курбатов Вадим Вячеславович</t>
  </si>
  <si>
    <t>Лобачев Николай Александрович</t>
  </si>
  <si>
    <t>Миненко Игорь Владимирович</t>
  </si>
  <si>
    <t>Надеев Айвар Адельевич</t>
  </si>
  <si>
    <t>Найбауер Николай Юрьевич</t>
  </si>
  <si>
    <t>Новиков Елисей Игоревич</t>
  </si>
  <si>
    <t>Ракипов Шамиль Фатыхович</t>
  </si>
  <si>
    <t>Романов Виктор Викторович</t>
  </si>
  <si>
    <t>Самохин Евгений Викторович</t>
  </si>
  <si>
    <t>Стариков Алексей Евгеньевич</t>
  </si>
  <si>
    <t>Суханова Елизавета Александровна</t>
  </si>
  <si>
    <t>Трофимов Андрей Евгеньевич</t>
  </si>
  <si>
    <t>Кулешов Вячеслав Витальевич</t>
  </si>
  <si>
    <t>Ларин Дмитрий Калимуллович</t>
  </si>
  <si>
    <t>Усманова Наталья Гафуровна</t>
  </si>
  <si>
    <t>Специалист по миграции</t>
  </si>
  <si>
    <t>Миграция</t>
  </si>
  <si>
    <t>Техподдержка РТИ;
Бизнес-параметры РТИ;
Миграция</t>
  </si>
  <si>
    <t>Ельников Алексей Сергеевич</t>
  </si>
  <si>
    <t>Рыховская Дарья Александровна</t>
  </si>
  <si>
    <t>Яшукова Александра Дмитриевна</t>
  </si>
  <si>
    <t>Монаков Евгений Александрович</t>
  </si>
  <si>
    <t>Крятов Илья Юрьевич</t>
  </si>
  <si>
    <t>Кузнец Станислав Юрьевич</t>
  </si>
  <si>
    <t>Павлов Александр Дмитриевич</t>
  </si>
  <si>
    <t>Буравцов Владимир Сергеевич</t>
  </si>
  <si>
    <t>согласует только разработку, БП, аналитиков EPC, тестирование в командах! (т.е. не СА и БА и не подразделение B2C)</t>
  </si>
  <si>
    <t>согласует только БА из команд и всех СА! Т.е. отдел B2C</t>
  </si>
  <si>
    <t>Условие</t>
  </si>
  <si>
    <t>Сотрудники всех привязанных команд, относящиеся к отделу развития CRM решений</t>
  </si>
  <si>
    <t>Управление;
Тимлиды команд;</t>
  </si>
  <si>
    <t>ID</t>
  </si>
  <si>
    <t>admin admin admin</t>
  </si>
  <si>
    <t>Фамилия</t>
  </si>
  <si>
    <t>Имя</t>
  </si>
  <si>
    <t>Отчество</t>
  </si>
  <si>
    <t>Настащук Станислав Дмитриевич</t>
  </si>
  <si>
    <t>Лебедева Наталья Игоревна</t>
  </si>
  <si>
    <t>Мирзаханян Роберт Масисович</t>
  </si>
  <si>
    <t>Фомичев Андрей Игоревич</t>
  </si>
  <si>
    <t>Утепешова Эльвира Исатаевна</t>
  </si>
  <si>
    <t>Ефремов Василий Михайлович</t>
  </si>
  <si>
    <t>Кузьмин Андрей Юрьевич</t>
  </si>
  <si>
    <t>Карпова Анастасия Юрьевна</t>
  </si>
  <si>
    <t>Создание пользователя</t>
  </si>
  <si>
    <t>login_name</t>
  </si>
  <si>
    <t>admin</t>
  </si>
  <si>
    <t>Maksim.Abramkin</t>
  </si>
  <si>
    <t>Elena.Koroleva2</t>
  </si>
  <si>
    <t>Farkhad.G.Tokhtamov</t>
  </si>
  <si>
    <t>E-Mail (корпоративный)</t>
  </si>
  <si>
    <t>Regina.Davytova</t>
  </si>
  <si>
    <t>Denis.Volynin</t>
  </si>
  <si>
    <t>Vadim.Kashin</t>
  </si>
  <si>
    <t>Yuriy.Lukashov</t>
  </si>
  <si>
    <t>Ivan.Artemev</t>
  </si>
  <si>
    <t>Vitaliy.Ruchkin</t>
  </si>
  <si>
    <t>Kseniya.Pankratova</t>
  </si>
  <si>
    <t>Margarita.Popova</t>
  </si>
  <si>
    <t>Ekaterina.Belkova</t>
  </si>
  <si>
    <t>Fedor.Bryukhovetskiy</t>
  </si>
  <si>
    <t>Andrey.Vyazov</t>
  </si>
  <si>
    <t>Maksim.S.Kirillov</t>
  </si>
  <si>
    <t>Natalya.S.Kovaleva</t>
  </si>
  <si>
    <t>Vladimir.Mazin</t>
  </si>
  <si>
    <t>Kristina.K.Potapova</t>
  </si>
  <si>
    <t>Pavel.Romashov</t>
  </si>
  <si>
    <t>Anastasiya.Roor</t>
  </si>
  <si>
    <t>Vadim.Sinkevich</t>
  </si>
  <si>
    <t>Dmitriy.Ushakov</t>
  </si>
  <si>
    <t>Darya.Rykhovskaya</t>
  </si>
  <si>
    <t>Aleksandra.Yashukova</t>
  </si>
  <si>
    <t>Evgeniy.Monakov</t>
  </si>
  <si>
    <t>Anastasiya.Y.Karpova</t>
  </si>
  <si>
    <t>Arusyak.Ambaryan</t>
  </si>
  <si>
    <t>Irina.Andropova</t>
  </si>
  <si>
    <t>Stanislav.Nastaschuk</t>
  </si>
  <si>
    <t>Maksim.Koshkaryov</t>
  </si>
  <si>
    <t>Aleksey.Starikov</t>
  </si>
  <si>
    <t>Sergey.I.Shevtsov</t>
  </si>
  <si>
    <t>Elizaveta.Sukhanova</t>
  </si>
  <si>
    <t>Nataliya.I.Lebedeva</t>
  </si>
  <si>
    <t>Robert.Mirzakhanyan</t>
  </si>
  <si>
    <t>Aleksey.Elnikov</t>
  </si>
  <si>
    <t>Polina.Churbanova</t>
  </si>
  <si>
    <t>Anastasiya.Konopleva</t>
  </si>
  <si>
    <t>Ivan.Lubnin</t>
  </si>
  <si>
    <t>Anastasiya.Egorova</t>
  </si>
  <si>
    <t>Kirill.Velichko</t>
  </si>
  <si>
    <t>Petr.A.Kononov</t>
  </si>
  <si>
    <t>Ivan.Samarskiy</t>
  </si>
  <si>
    <t>Elisey.Novikov</t>
  </si>
  <si>
    <t>Nikolay.Lobachev</t>
  </si>
  <si>
    <t>Andrey.Fomichev</t>
  </si>
  <si>
    <t>Stanislav.Kuznets</t>
  </si>
  <si>
    <t>Vasiliy.Efremov</t>
  </si>
  <si>
    <t>Aleksandr.Pavlov</t>
  </si>
  <si>
    <t>Igor.Komarov</t>
  </si>
  <si>
    <t>Elena.S.Artemeva</t>
  </si>
  <si>
    <t>Andrey.Churin</t>
  </si>
  <si>
    <t>Olga.Krayushkina</t>
  </si>
  <si>
    <t>Tatyana.Garyaeva</t>
  </si>
  <si>
    <t>Lyudmila.Dmitrieva</t>
  </si>
  <si>
    <t>Andrey.Kuzmin</t>
  </si>
  <si>
    <t>Svetlana.M.Dmitrieva</t>
  </si>
  <si>
    <t>Dmitriy.Larin</t>
  </si>
  <si>
    <t>Elvira.Utepeshova</t>
  </si>
  <si>
    <t>Nikolaj.Epifanov</t>
  </si>
  <si>
    <t>Dmitriy.Orlov</t>
  </si>
  <si>
    <t>Sofya.Goryunova</t>
  </si>
  <si>
    <t>Nikolay.Odinokov</t>
  </si>
  <si>
    <t>Igor.N.Seleznev</t>
  </si>
  <si>
    <t>Vadim.Kurbatov</t>
  </si>
  <si>
    <t>A.E.Trofimov</t>
  </si>
  <si>
    <t>Aleksandr.Fomenko</t>
  </si>
  <si>
    <t>Evgeniy.Samokhin</t>
  </si>
  <si>
    <t>Ilya.Kryatov</t>
  </si>
  <si>
    <t>Igor.Minenko</t>
  </si>
  <si>
    <t>Vyacheslav.Kuleshov</t>
  </si>
  <si>
    <t>Dmitriy.Kosenko</t>
  </si>
  <si>
    <t>Ekaterina.Zvereva</t>
  </si>
  <si>
    <t>Ayvar.Nadeev</t>
  </si>
  <si>
    <t>Viktor.Romanov</t>
  </si>
  <si>
    <t>Aleksandr.Kolokolov</t>
  </si>
  <si>
    <t>Vladimir.Buravtsov</t>
  </si>
  <si>
    <t>Nikolay.Aleksandrov</t>
  </si>
  <si>
    <t>Dmitriy.Vakhromeev</t>
  </si>
  <si>
    <t>Shamil.Rakipov</t>
  </si>
  <si>
    <t>Pavel.Kulikovskiy</t>
  </si>
  <si>
    <t>Sergey.Vidavskiy</t>
  </si>
  <si>
    <t>Evgeniya.Volkova</t>
  </si>
  <si>
    <t>Nikolay.Naybauer</t>
  </si>
  <si>
    <t>Aleksandr.Bekichev</t>
  </si>
  <si>
    <t>Natalya.Usmanova</t>
  </si>
  <si>
    <t>ALTER SEQUENCE seq_emp_id RESTART WITH 1;</t>
  </si>
  <si>
    <t>Сброс SEQUENCE для сотрудников в БД</t>
  </si>
  <si>
    <t>ID Команды в Системе</t>
  </si>
  <si>
    <t>Team_Id</t>
  </si>
  <si>
    <t>Руководство</t>
  </si>
  <si>
    <t>Project_Role_Id</t>
  </si>
  <si>
    <t>ID Роли</t>
  </si>
  <si>
    <t>Код подразделения</t>
  </si>
  <si>
    <t>DepartmentCRM</t>
  </si>
  <si>
    <t>DivisionB2C</t>
  </si>
  <si>
    <t>DivisionCRM</t>
  </si>
  <si>
    <t>SpecialCode</t>
  </si>
  <si>
    <t>DevManager</t>
  </si>
  <si>
    <t>B2CManager</t>
  </si>
  <si>
    <t>TestManager</t>
  </si>
  <si>
    <t>BAManager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</si>
</sst>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4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5" fillId="5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NumberFormat="1" applyFont="1" applyAlignment="1">
      <alignment wrapText="1"/>
    </xf>
    <xf numFmtId="0" fontId="4" fillId="6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6" fillId="2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</cellXfs>
  <cellStyles count="1">
    <cellStyle name="Обычный" xfId="0" builtinId="0"/>
  </cellStyles>
  <dxfs count="20"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R91" totalsRowShown="0" headerRowDxfId="19" dataDxfId="18">
  <autoFilter ref="A1:R91"/>
  <tableColumns count="18">
    <tableColumn id="1" name="ФИО" dataDxfId="17"/>
    <tableColumn id="11" name="ID" dataDxfId="16"/>
    <tableColumn id="13" name="Фамилия" dataDxfId="15">
      <calculatedColumnFormula>MID(A2,1,FIND(" ",A2,1)-1)</calculatedColumnFormula>
    </tableColumn>
    <tableColumn id="14" name="Имя" dataDxfId="14">
      <calculatedColumnFormula>MID(A2,FIND(" ",A2,1)+1,FIND(" ",A2,FIND(" ",A2,1)+1)-FIND(" ",A2,1)-1)</calculatedColumnFormula>
    </tableColumn>
    <tableColumn id="15" name="Отчество" dataDxfId="13">
      <calculatedColumnFormula>MID(A2,FIND(" ",A2,FIND(" ",A2,1)+1)+1, LEN(A2)-FIND(" ",A2,FIND(" ",A2,1)+1)+1)</calculatedColumnFormula>
    </tableColumn>
    <tableColumn id="17" name="login_name" dataDxfId="12"/>
    <tableColumn id="18" name="E-Mail (корпоративный)" dataDxfId="11">
      <calculatedColumnFormula>IF(F2="admin","mabramkin@gmail.com", CONCATENATE(F2, "@RT.RU"))</calculatedColumnFormula>
    </tableColumn>
    <tableColumn id="16" name="SpecialCode" dataDxfId="10"/>
    <tableColumn id="2" name="Название роли в системе отпусков" dataDxfId="9"/>
    <tableColumn id="3" name="Тип роли в системе отпусков" dataDxfId="8"/>
    <tableColumn id="4" name="Команда сотрудника в системе отпусков" dataDxfId="7"/>
    <tableColumn id="5" name="Команды под управлением" dataDxfId="6"/>
    <tableColumn id="9" name="Комментарий" dataDxfId="5"/>
    <tableColumn id="10" name="Условие" dataDxfId="4"/>
    <tableColumn id="8" name="Подразделение в системе отпусков" dataDxfId="3"/>
    <tableColumn id="6" name="Project_Role_Id" dataDxfId="2">
      <calculatedColumnFormula>IF(J2="Обычная роль",1,IF(J2="Тимлид команды",2,IF(J2="Руководитель проекта",3,IF(J2="Линейный руководитель",4,IF(J2="Супервизор",5,"")))))</calculatedColumnFormula>
    </tableColumn>
    <tableColumn id="7" name="Team_Id" dataDxfId="1">
      <calculatedColumnFormula>IF(K2="EPC РТИ",1,IF(K2="Бизнес-параметры РТИ",2,IF(K2="Продажи РТИ",3,IF(K2="Системный анализ",4,IF(K2="Техподдержка РТИ",5,IF(K2="Техпродажи РТИ",6,IF(K2="Тимлиды команд",7,IF(K2="ТП v2.0 РТИ",8,IF(K2="Управление",9,IF(K2="Миграция",10,IF(K2="Руководство",11,"")))))))))))</calculatedColumnFormula>
    </tableColumn>
    <tableColumn id="12" name="Создание пользователя" dataDxfId="0">
      <calculatedColumnFormula>CONCATENATE("INSERT INTO employee (emp_id, created, last_name, first_name, middle_name, login_name, email, password, department_id, team_id, project_role_id) VALUES (nextval('seq_emp_id'), now(), '",C2,"', '",D2,"', '", E2, "', '",F2,"', '",G2,"', '$2a$10$Y3rnhDtTCSsADDxyDACRW.uAt6Ipuv9V0vsKDfumsyb5CAPaqkzi2', ",IF(O2="Департамент внедрения и развития CRM решений",1,IF(O2="Отдел развития CRM решений",2,IF(O2="Отдел внедрения решений сегмента B2C",3,"null"))),",",IF(Q2="","null",Q2),",",IF(P2="","null",P2),");")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abSelected="1" workbookViewId="0">
      <pane xSplit="1" topLeftCell="B1" activePane="topRight" state="frozen"/>
      <selection pane="topRight" activeCell="D7" sqref="D7"/>
    </sheetView>
  </sheetViews>
  <sheetFormatPr defaultRowHeight="11.25" x14ac:dyDescent="0.2"/>
  <cols>
    <col min="1" max="1" width="32.5703125" style="5" customWidth="1"/>
    <col min="2" max="2" width="4.42578125" style="5" customWidth="1"/>
    <col min="3" max="3" width="11.28515625" style="5" customWidth="1"/>
    <col min="4" max="4" width="9" style="5" customWidth="1"/>
    <col min="5" max="5" width="16" style="5" customWidth="1"/>
    <col min="6" max="6" width="19.7109375" style="5" customWidth="1"/>
    <col min="7" max="7" width="21.7109375" style="5" customWidth="1"/>
    <col min="8" max="8" width="16" style="5" customWidth="1"/>
    <col min="9" max="9" width="34" style="5" customWidth="1"/>
    <col min="10" max="10" width="23.7109375" style="5" customWidth="1"/>
    <col min="11" max="11" width="26.85546875" style="5" customWidth="1"/>
    <col min="12" max="12" width="24" style="5" customWidth="1"/>
    <col min="13" max="14" width="16.85546875" style="5" customWidth="1"/>
    <col min="15" max="15" width="52.85546875" style="5" customWidth="1"/>
    <col min="16" max="16" width="19" style="5" customWidth="1"/>
    <col min="17" max="17" width="17.5703125" style="5" customWidth="1"/>
    <col min="18" max="18" width="188.42578125" style="5" customWidth="1"/>
    <col min="19" max="16384" width="9.140625" style="5"/>
  </cols>
  <sheetData>
    <row r="1" spans="1:18" ht="22.5" x14ac:dyDescent="0.2">
      <c r="A1" s="5" t="s">
        <v>0</v>
      </c>
      <c r="B1" s="5" t="s">
        <v>131</v>
      </c>
      <c r="C1" s="5" t="s">
        <v>133</v>
      </c>
      <c r="D1" s="5" t="s">
        <v>134</v>
      </c>
      <c r="E1" s="5" t="s">
        <v>135</v>
      </c>
      <c r="F1" s="5" t="s">
        <v>145</v>
      </c>
      <c r="G1" s="5" t="s">
        <v>150</v>
      </c>
      <c r="H1" s="5" t="s">
        <v>245</v>
      </c>
      <c r="I1" s="5" t="s">
        <v>38</v>
      </c>
      <c r="J1" s="5" t="s">
        <v>39</v>
      </c>
      <c r="K1" s="5" t="s">
        <v>37</v>
      </c>
      <c r="L1" s="5" t="s">
        <v>34</v>
      </c>
      <c r="M1" s="5" t="s">
        <v>62</v>
      </c>
      <c r="N1" s="5" t="s">
        <v>128</v>
      </c>
      <c r="O1" s="5" t="s">
        <v>52</v>
      </c>
      <c r="P1" s="5" t="s">
        <v>239</v>
      </c>
      <c r="Q1" s="5" t="s">
        <v>237</v>
      </c>
      <c r="R1" s="5" t="s">
        <v>144</v>
      </c>
    </row>
    <row r="2" spans="1:18" x14ac:dyDescent="0.2">
      <c r="A2" s="5" t="s">
        <v>132</v>
      </c>
      <c r="B2" s="5">
        <v>1</v>
      </c>
      <c r="C2" s="5" t="str">
        <f t="shared" ref="C2:C34" si="0">MID(A2,1,FIND(" ",A2,1)-1)</f>
        <v>admin</v>
      </c>
      <c r="D2" s="5" t="str">
        <f t="shared" ref="D2:D34" si="1">MID(A2,FIND(" ",A2,1)+1,FIND(" ",A2,FIND(" ",A2,1)+1)-FIND(" ",A2,1)-1)</f>
        <v>admin</v>
      </c>
      <c r="E2" s="5" t="str">
        <f t="shared" ref="E2:E34" si="2">MID(A2,FIND(" ",A2,FIND(" ",A2,1)+1)+1, LEN(A2)-FIND(" ",A2,FIND(" ",A2,1)+1)+1)</f>
        <v>admin</v>
      </c>
      <c r="F2" s="5" t="s">
        <v>146</v>
      </c>
      <c r="G2" s="5" t="str">
        <f t="shared" ref="G2:G33" si="3">IF(F2="admin","mabramkin@gmail.com", CONCATENATE(F2, "@RT.RU"))</f>
        <v>mabramkin@gmail.com</v>
      </c>
      <c r="P2" s="5" t="str">
        <f t="shared" ref="P2:P33" si="4">IF(J2="Обычная роль",1,IF(J2="Тимлид команды",2,IF(J2="Руководитель проекта",3,IF(J2="Линейный руководитель",4,IF(J2="Супервизор",5,"")))))</f>
        <v/>
      </c>
      <c r="Q2" s="5" t="str">
        <f t="shared" ref="Q2:Q33" si="5">IF(K2="EPC РТИ",1,IF(K2="Бизнес-параметры РТИ",2,IF(K2="Продажи РТИ",3,IF(K2="Системный анализ",4,IF(K2="Техподдержка РТИ",5,IF(K2="Техпродажи РТИ",6,IF(K2="Тимлиды команд",7,IF(K2="ТП v2.0 РТИ",8,IF(K2="Управление",9,IF(K2="Миграция",10,IF(K2="Руководство",11,"")))))))))))</f>
        <v/>
      </c>
      <c r="R2" s="5" t="str">
        <f t="shared" ref="R2:R33" si="6">CONCATENATE("INSERT INTO employee (emp_id, created, last_name, first_name, middle_name, login_name, email, password, department_id, team_id, project_role_id) VALUES (nextval('seq_emp_id'), now(), '",C2,"', '",D2,"', '", E2, "', '",F2,"', '",G2,"', '$2a$10$Y3rnhDtTCSsADDxyDACRW.uAt6Ipuv9V0vsKDfumsyb5CAPaqkzi2', ",IF(O2="Департамент внедрения и развития CRM решений",1,IF(O2="Отдел развития CRM решений",2,IF(O2="Отдел внедрения решений сегмента B2C",3,"null"))),",",IF(Q2="","null",Q2),",",IF(P2="","null",P2),");")</f>
        <v>INSERT INTO employee (emp_id, created, last_name, first_name, middle_name, login_name, email, password, department_id, team_id, project_role_id) VALUES (nextval('seq_emp_id'), now(), 'admin', 'admin', 'admin', 'admin', 'mabramkin@gmail.com', '$2a$10$Y3rnhDtTCSsADDxyDACRW.uAt6Ipuv9V0vsKDfumsyb5CAPaqkzi2', null,null,null);</v>
      </c>
    </row>
    <row r="3" spans="1:18" ht="22.5" x14ac:dyDescent="0.2">
      <c r="A3" s="6" t="s">
        <v>1</v>
      </c>
      <c r="B3" s="5">
        <v>2</v>
      </c>
      <c r="C3" s="5" t="str">
        <f t="shared" si="0"/>
        <v>Королёва</v>
      </c>
      <c r="D3" s="5" t="str">
        <f t="shared" si="1"/>
        <v>Елена</v>
      </c>
      <c r="E3" s="5" t="str">
        <f t="shared" si="2"/>
        <v>Ильинична</v>
      </c>
      <c r="F3" s="5" t="s">
        <v>148</v>
      </c>
      <c r="G3" s="5" t="str">
        <f t="shared" si="3"/>
        <v>Elena.Koroleva2@RT.RU</v>
      </c>
      <c r="I3" s="5" t="s">
        <v>40</v>
      </c>
      <c r="J3" s="7" t="s">
        <v>5</v>
      </c>
      <c r="K3" s="5" t="s">
        <v>238</v>
      </c>
      <c r="L3" s="5" t="s">
        <v>130</v>
      </c>
      <c r="O3" s="5" t="s">
        <v>49</v>
      </c>
      <c r="P3" s="5">
        <f t="shared" si="4"/>
        <v>5</v>
      </c>
      <c r="Q3" s="5">
        <f t="shared" si="5"/>
        <v>11</v>
      </c>
      <c r="R3" s="5" t="str">
        <f t="shared" si="6"/>
        <v>INSERT INTO employee (emp_id, created, last_name, first_name, middle_name, login_name, email, password, department_id, team_id, project_role_id) VALUES (nextval('seq_emp_id'), now(), 'Королёва', 'Елена', 'Ильинична', 'Elena.Koroleva2', 'Elena.Koroleva2@RT.RU', '$2a$10$Y3rnhDtTCSsADDxyDACRW.uAt6Ipuv9V0vsKDfumsyb5CAPaqkzi2', 1,11,5);</v>
      </c>
    </row>
    <row r="4" spans="1:18" ht="78.75" x14ac:dyDescent="0.2">
      <c r="A4" s="8" t="s">
        <v>2</v>
      </c>
      <c r="B4" s="5">
        <v>3</v>
      </c>
      <c r="C4" s="5" t="str">
        <f t="shared" si="0"/>
        <v>Абрамкин</v>
      </c>
      <c r="D4" s="5" t="str">
        <f t="shared" si="1"/>
        <v>Максим</v>
      </c>
      <c r="E4" s="5" t="str">
        <f t="shared" si="2"/>
        <v>Андреевич</v>
      </c>
      <c r="F4" s="5" t="s">
        <v>147</v>
      </c>
      <c r="G4" s="5" t="str">
        <f t="shared" si="3"/>
        <v>Maksim.Abramkin@RT.RU</v>
      </c>
      <c r="H4" s="19" t="s">
        <v>246</v>
      </c>
      <c r="I4" s="5" t="s">
        <v>55</v>
      </c>
      <c r="J4" s="5" t="s">
        <v>5</v>
      </c>
      <c r="K4" s="5" t="s">
        <v>41</v>
      </c>
      <c r="L4" s="5" t="s">
        <v>63</v>
      </c>
      <c r="M4" s="9" t="s">
        <v>126</v>
      </c>
      <c r="N4" s="9" t="s">
        <v>129</v>
      </c>
      <c r="O4" s="5" t="s">
        <v>51</v>
      </c>
      <c r="P4" s="5">
        <f t="shared" si="4"/>
        <v>5</v>
      </c>
      <c r="Q4" s="5">
        <f t="shared" si="5"/>
        <v>9</v>
      </c>
      <c r="R4" s="5" t="str">
        <f t="shared" si="6"/>
        <v>INSERT INTO employee (emp_id, created, last_name, first_name, middle_name, login_name, email, password, department_id, team_id, project_role_id) VALUES (nextval('seq_emp_id'), now(), 'Абрамкин', 'Максим', 'Андреевич', 'Maksim.Abramkin', 'Maksim.Abramkin@RT.RU', '$2a$10$Y3rnhDtTCSsADDxyDACRW.uAt6Ipuv9V0vsKDfumsyb5CAPaqkzi2', 2,9,5);</v>
      </c>
    </row>
    <row r="5" spans="1:18" ht="78.75" x14ac:dyDescent="0.2">
      <c r="A5" s="8" t="s">
        <v>3</v>
      </c>
      <c r="B5" s="5">
        <v>4</v>
      </c>
      <c r="C5" s="5" t="str">
        <f t="shared" si="0"/>
        <v>Тохтамов</v>
      </c>
      <c r="D5" s="5" t="str">
        <f t="shared" si="1"/>
        <v>Фархад</v>
      </c>
      <c r="E5" s="5" t="str">
        <f t="shared" si="2"/>
        <v>Гапарович</v>
      </c>
      <c r="F5" s="5" t="s">
        <v>149</v>
      </c>
      <c r="G5" s="5" t="str">
        <f t="shared" si="3"/>
        <v>Farkhad.G.Tokhtamov@RT.RU</v>
      </c>
      <c r="H5" s="19" t="s">
        <v>247</v>
      </c>
      <c r="I5" s="5" t="s">
        <v>55</v>
      </c>
      <c r="J5" s="5" t="s">
        <v>5</v>
      </c>
      <c r="K5" s="5" t="s">
        <v>41</v>
      </c>
      <c r="L5" s="5" t="s">
        <v>64</v>
      </c>
      <c r="M5" s="9" t="s">
        <v>127</v>
      </c>
      <c r="N5" s="9" t="s">
        <v>129</v>
      </c>
      <c r="O5" s="5" t="s">
        <v>50</v>
      </c>
      <c r="P5" s="5">
        <f t="shared" si="4"/>
        <v>5</v>
      </c>
      <c r="Q5" s="5">
        <f t="shared" si="5"/>
        <v>9</v>
      </c>
      <c r="R5" s="5" t="str">
        <f t="shared" si="6"/>
        <v>INSERT INTO employee (emp_id, created, last_name, first_name, middle_name, login_name, email, password, department_id, team_id, project_role_id) VALUES (nextval('seq_emp_id'), now(), 'Тохтамов', 'Фархад', 'Гапарович', 'Farkhad.G.Tokhtamov', 'Farkhad.G.Tokhtamov@RT.RU', '$2a$10$Y3rnhDtTCSsADDxyDACRW.uAt6Ipuv9V0vsKDfumsyb5CAPaqkzi2', 3,9,5);</v>
      </c>
    </row>
    <row r="6" spans="1:18" ht="22.5" x14ac:dyDescent="0.2">
      <c r="A6" s="10" t="s">
        <v>31</v>
      </c>
      <c r="B6" s="5">
        <v>5</v>
      </c>
      <c r="C6" s="5" t="str">
        <f t="shared" si="0"/>
        <v>Давытова</v>
      </c>
      <c r="D6" s="5" t="str">
        <f t="shared" si="1"/>
        <v>Регина</v>
      </c>
      <c r="E6" s="5" t="str">
        <f t="shared" si="2"/>
        <v>Алмазовна</v>
      </c>
      <c r="F6" s="5" t="s">
        <v>151</v>
      </c>
      <c r="G6" s="5" t="str">
        <f t="shared" si="3"/>
        <v>Regina.Davytova@RT.RU</v>
      </c>
      <c r="I6" s="5" t="s">
        <v>32</v>
      </c>
      <c r="J6" s="7" t="s">
        <v>32</v>
      </c>
      <c r="K6" s="5" t="s">
        <v>41</v>
      </c>
      <c r="L6" s="5" t="s">
        <v>25</v>
      </c>
      <c r="O6" s="5" t="s">
        <v>49</v>
      </c>
      <c r="P6" s="5">
        <f t="shared" si="4"/>
        <v>3</v>
      </c>
      <c r="Q6" s="5">
        <f t="shared" si="5"/>
        <v>9</v>
      </c>
      <c r="R6" s="5" t="str">
        <f t="shared" si="6"/>
        <v>INSERT INTO employee (emp_id, created, last_name, first_name, middle_name, login_name, email, password, department_id, team_id, project_role_id) VALUES (nextval('seq_emp_id'), now(), 'Давытова', 'Регина', 'Алмазовна', 'Regina.Davytova', 'Regina.Davytova@RT.RU', '$2a$10$Y3rnhDtTCSsADDxyDACRW.uAt6Ipuv9V0vsKDfumsyb5CAPaqkzi2', 1,9,3);</v>
      </c>
    </row>
    <row r="7" spans="1:18" ht="33.75" x14ac:dyDescent="0.2">
      <c r="A7" s="10" t="s">
        <v>35</v>
      </c>
      <c r="B7" s="5">
        <v>6</v>
      </c>
      <c r="C7" s="5" t="str">
        <f t="shared" si="0"/>
        <v>Волынин</v>
      </c>
      <c r="D7" s="5" t="str">
        <f t="shared" si="1"/>
        <v>Денис</v>
      </c>
      <c r="E7" s="5" t="str">
        <f t="shared" si="2"/>
        <v>Николаевич</v>
      </c>
      <c r="F7" s="5" t="s">
        <v>152</v>
      </c>
      <c r="G7" s="5" t="str">
        <f t="shared" si="3"/>
        <v>Denis.Volynin@RT.RU</v>
      </c>
      <c r="I7" s="5" t="s">
        <v>32</v>
      </c>
      <c r="J7" s="7" t="s">
        <v>32</v>
      </c>
      <c r="K7" s="7" t="s">
        <v>41</v>
      </c>
      <c r="L7" s="5" t="s">
        <v>117</v>
      </c>
      <c r="O7" s="5" t="s">
        <v>49</v>
      </c>
      <c r="P7" s="5">
        <f t="shared" si="4"/>
        <v>3</v>
      </c>
      <c r="Q7" s="5">
        <f t="shared" si="5"/>
        <v>9</v>
      </c>
      <c r="R7" s="5" t="str">
        <f t="shared" si="6"/>
        <v>INSERT INTO employee (emp_id, created, last_name, first_name, middle_name, login_name, email, password, department_id, team_id, project_role_id) VALUES (nextval('seq_emp_id'), now(), 'Волынин', 'Денис', 'Николаевич', 'Denis.Volynin', 'Denis.Volynin@RT.RU', '$2a$10$Y3rnhDtTCSsADDxyDACRW.uAt6Ipuv9V0vsKDfumsyb5CAPaqkzi2', 1,9,3);</v>
      </c>
    </row>
    <row r="8" spans="1:18" ht="22.5" x14ac:dyDescent="0.2">
      <c r="A8" s="10" t="s">
        <v>33</v>
      </c>
      <c r="B8" s="5">
        <v>7</v>
      </c>
      <c r="C8" s="5" t="str">
        <f t="shared" si="0"/>
        <v>Кашин</v>
      </c>
      <c r="D8" s="5" t="str">
        <f t="shared" si="1"/>
        <v>Вадим</v>
      </c>
      <c r="E8" s="5" t="str">
        <f t="shared" si="2"/>
        <v>Васильевич</v>
      </c>
      <c r="F8" s="5" t="s">
        <v>153</v>
      </c>
      <c r="G8" s="5" t="str">
        <f t="shared" si="3"/>
        <v>Vadim.Kashin@RT.RU</v>
      </c>
      <c r="I8" s="5" t="s">
        <v>32</v>
      </c>
      <c r="J8" s="7" t="s">
        <v>32</v>
      </c>
      <c r="K8" s="5" t="s">
        <v>41</v>
      </c>
      <c r="L8" s="5" t="s">
        <v>44</v>
      </c>
      <c r="O8" s="5" t="s">
        <v>49</v>
      </c>
      <c r="P8" s="5">
        <f t="shared" si="4"/>
        <v>3</v>
      </c>
      <c r="Q8" s="5">
        <f t="shared" si="5"/>
        <v>9</v>
      </c>
      <c r="R8" s="5" t="str">
        <f t="shared" si="6"/>
        <v>INSERT INTO employee (emp_id, created, last_name, first_name, middle_name, login_name, email, password, department_id, team_id, project_role_id) VALUES (nextval('seq_emp_id'), now(), 'Кашин', 'Вадим', 'Васильевич', 'Vadim.Kashin', 'Vadim.Kashin@RT.RU', '$2a$10$Y3rnhDtTCSsADDxyDACRW.uAt6Ipuv9V0vsKDfumsyb5CAPaqkzi2', 1,9,3);</v>
      </c>
    </row>
    <row r="9" spans="1:18" ht="22.5" x14ac:dyDescent="0.2">
      <c r="A9" s="10" t="s">
        <v>36</v>
      </c>
      <c r="B9" s="5">
        <v>8</v>
      </c>
      <c r="C9" s="5" t="str">
        <f t="shared" si="0"/>
        <v>Лукашов</v>
      </c>
      <c r="D9" s="5" t="str">
        <f t="shared" si="1"/>
        <v>Юрий</v>
      </c>
      <c r="E9" s="5" t="str">
        <f t="shared" si="2"/>
        <v>Александрович</v>
      </c>
      <c r="F9" s="5" t="s">
        <v>154</v>
      </c>
      <c r="G9" s="5" t="str">
        <f t="shared" si="3"/>
        <v>Yuriy.Lukashov@RT.RU</v>
      </c>
      <c r="I9" s="5" t="s">
        <v>32</v>
      </c>
      <c r="J9" s="7" t="s">
        <v>32</v>
      </c>
      <c r="K9" s="5" t="s">
        <v>41</v>
      </c>
      <c r="L9" s="5" t="s">
        <v>26</v>
      </c>
      <c r="O9" s="5" t="s">
        <v>49</v>
      </c>
      <c r="P9" s="5">
        <f t="shared" si="4"/>
        <v>3</v>
      </c>
      <c r="Q9" s="5">
        <f t="shared" si="5"/>
        <v>9</v>
      </c>
      <c r="R9" s="5" t="str">
        <f t="shared" si="6"/>
        <v>INSERT INTO employee (emp_id, created, last_name, first_name, middle_name, login_name, email, password, department_id, team_id, project_role_id) VALUES (nextval('seq_emp_id'), now(), 'Лукашов', 'Юрий', 'Александрович', 'Yuriy.Lukashov', 'Yuriy.Lukashov@RT.RU', '$2a$10$Y3rnhDtTCSsADDxyDACRW.uAt6Ipuv9V0vsKDfumsyb5CAPaqkzi2', 1,9,3);</v>
      </c>
    </row>
    <row r="10" spans="1:18" ht="67.5" x14ac:dyDescent="0.2">
      <c r="A10" s="8" t="s">
        <v>6</v>
      </c>
      <c r="B10" s="5">
        <v>9</v>
      </c>
      <c r="C10" s="5" t="str">
        <f t="shared" si="0"/>
        <v>Артемьев</v>
      </c>
      <c r="D10" s="5" t="str">
        <f t="shared" si="1"/>
        <v>Иван</v>
      </c>
      <c r="E10" s="5" t="str">
        <f t="shared" si="2"/>
        <v>Сергеевич</v>
      </c>
      <c r="F10" s="5" t="s">
        <v>155</v>
      </c>
      <c r="G10" s="5" t="str">
        <f t="shared" si="3"/>
        <v>Ivan.Artemev@RT.RU</v>
      </c>
      <c r="H10" s="19" t="s">
        <v>248</v>
      </c>
      <c r="I10" s="5" t="s">
        <v>22</v>
      </c>
      <c r="J10" s="5" t="s">
        <v>19</v>
      </c>
      <c r="K10" s="5" t="s">
        <v>41</v>
      </c>
      <c r="L10" s="5" t="s">
        <v>63</v>
      </c>
      <c r="M10" s="9" t="s">
        <v>65</v>
      </c>
      <c r="N10" s="9"/>
      <c r="O10" s="5" t="s">
        <v>51</v>
      </c>
      <c r="P10" s="5">
        <f t="shared" si="4"/>
        <v>4</v>
      </c>
      <c r="Q10" s="5">
        <f t="shared" si="5"/>
        <v>9</v>
      </c>
      <c r="R10" s="5" t="str">
        <f t="shared" si="6"/>
        <v>INSERT INTO employee (emp_id, created, last_name, first_name, middle_name, login_name, email, password, department_id, team_id, project_role_id) VALUES (nextval('seq_emp_id'), now(), 'Артемьев', 'Иван', 'Сергеевич', 'Ivan.Artemev', 'Ivan.Artemev@RT.RU', '$2a$10$Y3rnhDtTCSsADDxyDACRW.uAt6Ipuv9V0vsKDfumsyb5CAPaqkzi2', 2,9,4);</v>
      </c>
    </row>
    <row r="11" spans="1:18" ht="22.5" x14ac:dyDescent="0.2">
      <c r="A11" s="10" t="s">
        <v>42</v>
      </c>
      <c r="B11" s="5">
        <v>10</v>
      </c>
      <c r="C11" s="5" t="str">
        <f t="shared" si="0"/>
        <v>Ручкин</v>
      </c>
      <c r="D11" s="5" t="str">
        <f t="shared" si="1"/>
        <v>Виталий</v>
      </c>
      <c r="E11" s="5" t="str">
        <f t="shared" si="2"/>
        <v>Сергеевич</v>
      </c>
      <c r="F11" s="5" t="s">
        <v>156</v>
      </c>
      <c r="G11" s="5" t="str">
        <f t="shared" si="3"/>
        <v>Vitaliy.Ruchkin@RT.RU</v>
      </c>
      <c r="I11" s="5" t="s">
        <v>32</v>
      </c>
      <c r="J11" s="5" t="s">
        <v>32</v>
      </c>
      <c r="K11" s="5" t="s">
        <v>41</v>
      </c>
      <c r="L11" s="5" t="s">
        <v>43</v>
      </c>
      <c r="O11" s="5" t="s">
        <v>49</v>
      </c>
      <c r="P11" s="5">
        <f t="shared" si="4"/>
        <v>3</v>
      </c>
      <c r="Q11" s="5">
        <f t="shared" si="5"/>
        <v>9</v>
      </c>
      <c r="R11" s="5" t="str">
        <f t="shared" si="6"/>
        <v>INSERT INTO employee (emp_id, created, last_name, first_name, middle_name, login_name, email, password, department_id, team_id, project_role_id) VALUES (nextval('seq_emp_id'), now(), 'Ручкин', 'Виталий', 'Сергеевич', 'Vitaliy.Ruchkin', 'Vitaliy.Ruchkin@RT.RU', '$2a$10$Y3rnhDtTCSsADDxyDACRW.uAt6Ipuv9V0vsKDfumsyb5CAPaqkzi2', 1,9,3);</v>
      </c>
    </row>
    <row r="12" spans="1:18" ht="22.5" x14ac:dyDescent="0.2">
      <c r="A12" s="10" t="s">
        <v>53</v>
      </c>
      <c r="B12" s="5">
        <v>11</v>
      </c>
      <c r="C12" s="5" t="str">
        <f t="shared" si="0"/>
        <v>Панкратова</v>
      </c>
      <c r="D12" s="5" t="str">
        <f t="shared" si="1"/>
        <v>Ксения</v>
      </c>
      <c r="E12" s="5" t="str">
        <f t="shared" si="2"/>
        <v>Игоревна</v>
      </c>
      <c r="F12" s="5" t="s">
        <v>157</v>
      </c>
      <c r="G12" s="5" t="str">
        <f t="shared" si="3"/>
        <v>Kseniya.Pankratova@RT.RU</v>
      </c>
      <c r="I12" s="5" t="s">
        <v>32</v>
      </c>
      <c r="J12" s="5" t="s">
        <v>32</v>
      </c>
      <c r="K12" s="5" t="s">
        <v>41</v>
      </c>
      <c r="L12" s="5" t="s">
        <v>43</v>
      </c>
      <c r="M12" s="11" t="s">
        <v>61</v>
      </c>
      <c r="N12" s="11"/>
      <c r="O12" s="12" t="s">
        <v>49</v>
      </c>
      <c r="P12" s="5">
        <f t="shared" si="4"/>
        <v>3</v>
      </c>
      <c r="Q12" s="5">
        <f t="shared" si="5"/>
        <v>9</v>
      </c>
      <c r="R12" s="5" t="str">
        <f t="shared" si="6"/>
        <v>INSERT INTO employee (emp_id, created, last_name, first_name, middle_name, login_name, email, password, department_id, team_id, project_role_id) VALUES (nextval('seq_emp_id'), now(), 'Панкратова', 'Ксения', 'Игоревна', 'Kseniya.Pankratova', 'Kseniya.Pankratova@RT.RU', '$2a$10$Y3rnhDtTCSsADDxyDACRW.uAt6Ipuv9V0vsKDfumsyb5CAPaqkzi2', 1,9,3);</v>
      </c>
    </row>
    <row r="13" spans="1:18" ht="45" x14ac:dyDescent="0.2">
      <c r="A13" s="10" t="s">
        <v>58</v>
      </c>
      <c r="B13" s="5">
        <v>12</v>
      </c>
      <c r="C13" s="5" t="str">
        <f t="shared" si="0"/>
        <v>Андриановская</v>
      </c>
      <c r="D13" s="5" t="str">
        <f t="shared" si="1"/>
        <v>Маргарита</v>
      </c>
      <c r="E13" s="5" t="str">
        <f t="shared" si="2"/>
        <v>Владимировна</v>
      </c>
      <c r="F13" s="5" t="s">
        <v>158</v>
      </c>
      <c r="G13" s="5" t="str">
        <f t="shared" si="3"/>
        <v>Margarita.Popova@RT.RU</v>
      </c>
      <c r="H13" s="19" t="s">
        <v>249</v>
      </c>
      <c r="I13" s="5" t="s">
        <v>59</v>
      </c>
      <c r="J13" s="5" t="s">
        <v>19</v>
      </c>
      <c r="K13" s="5" t="s">
        <v>41</v>
      </c>
      <c r="L13" s="5" t="s">
        <v>66</v>
      </c>
      <c r="M13" s="9" t="s">
        <v>60</v>
      </c>
      <c r="N13" s="9"/>
      <c r="O13" s="12" t="s">
        <v>50</v>
      </c>
      <c r="P13" s="5">
        <f t="shared" si="4"/>
        <v>4</v>
      </c>
      <c r="Q13" s="5">
        <f t="shared" si="5"/>
        <v>9</v>
      </c>
      <c r="R13" s="5" t="str">
        <f t="shared" si="6"/>
        <v>INSERT INTO employee (emp_id, created, last_name, first_name, middle_name, login_name, email, password, department_id, team_id, project_role_id) VALUES (nextval('seq_emp_id'), now(), 'Андриановская', 'Маргарита', 'Владимировна', 'Margarita.Popova', 'Margarita.Popova@RT.RU', '$2a$10$Y3rnhDtTCSsADDxyDACRW.uAt6Ipuv9V0vsKDfumsyb5CAPaqkzi2', 3,9,4);</v>
      </c>
    </row>
    <row r="14" spans="1:18" ht="22.5" x14ac:dyDescent="0.2">
      <c r="A14" s="5" t="s">
        <v>8</v>
      </c>
      <c r="B14" s="5">
        <v>13</v>
      </c>
      <c r="C14" s="5" t="str">
        <f t="shared" si="0"/>
        <v>Белькова</v>
      </c>
      <c r="D14" s="5" t="str">
        <f t="shared" si="1"/>
        <v>Екатерина</v>
      </c>
      <c r="E14" s="5" t="str">
        <f t="shared" si="2"/>
        <v>Сергеевна</v>
      </c>
      <c r="F14" s="5" t="s">
        <v>159</v>
      </c>
      <c r="G14" s="5" t="str">
        <f t="shared" si="3"/>
        <v>Ekaterina.Belkova@RT.RU</v>
      </c>
      <c r="I14" s="5" t="s">
        <v>23</v>
      </c>
      <c r="J14" s="5" t="s">
        <v>21</v>
      </c>
      <c r="K14" s="5" t="s">
        <v>10</v>
      </c>
      <c r="O14" s="5" t="s">
        <v>50</v>
      </c>
      <c r="P14" s="5">
        <f t="shared" si="4"/>
        <v>1</v>
      </c>
      <c r="Q14" s="5">
        <f t="shared" si="5"/>
        <v>4</v>
      </c>
      <c r="R14" s="5" t="str">
        <f t="shared" si="6"/>
        <v>INSERT INTO employee (emp_id, created, last_name, first_name, middle_name, login_name, email, password, department_id, team_id, project_role_id) VALUES (nextval('seq_emp_id'), now(), 'Белькова', 'Екатерина', 'Сергеевна', 'Ekaterina.Belkova', 'Ekaterina.Belkova@RT.RU', '$2a$10$Y3rnhDtTCSsADDxyDACRW.uAt6Ipuv9V0vsKDfumsyb5CAPaqkzi2', 3,4,1);</v>
      </c>
    </row>
    <row r="15" spans="1:18" ht="22.5" x14ac:dyDescent="0.2">
      <c r="A15" s="5" t="s">
        <v>9</v>
      </c>
      <c r="B15" s="5">
        <v>14</v>
      </c>
      <c r="C15" s="5" t="str">
        <f t="shared" si="0"/>
        <v>Брюховецкий</v>
      </c>
      <c r="D15" s="5" t="str">
        <f t="shared" si="1"/>
        <v>Федор</v>
      </c>
      <c r="E15" s="5" t="str">
        <f t="shared" si="2"/>
        <v>Михайлович</v>
      </c>
      <c r="F15" s="5" t="s">
        <v>160</v>
      </c>
      <c r="G15" s="5" t="str">
        <f t="shared" si="3"/>
        <v>Fedor.Bryukhovetskiy@RT.RU</v>
      </c>
      <c r="I15" s="5" t="s">
        <v>23</v>
      </c>
      <c r="J15" s="7" t="s">
        <v>21</v>
      </c>
      <c r="K15" s="5" t="s">
        <v>10</v>
      </c>
      <c r="O15" s="5" t="s">
        <v>50</v>
      </c>
      <c r="P15" s="5">
        <f t="shared" si="4"/>
        <v>1</v>
      </c>
      <c r="Q15" s="5">
        <f t="shared" si="5"/>
        <v>4</v>
      </c>
      <c r="R15" s="5" t="str">
        <f t="shared" si="6"/>
        <v>INSERT INTO employee (emp_id, created, last_name, first_name, middle_name, login_name, email, password, department_id, team_id, project_role_id) VALUES (nextval('seq_emp_id'), now(), 'Брюховецкий', 'Федор', 'Михайлович', 'Fedor.Bryukhovetskiy', 'Fedor.Bryukhovetskiy@RT.RU', '$2a$10$Y3rnhDtTCSsADDxyDACRW.uAt6Ipuv9V0vsKDfumsyb5CAPaqkzi2', 3,4,1);</v>
      </c>
    </row>
    <row r="16" spans="1:18" ht="22.5" x14ac:dyDescent="0.2">
      <c r="A16" s="5" t="s">
        <v>11</v>
      </c>
      <c r="B16" s="5">
        <v>15</v>
      </c>
      <c r="C16" s="5" t="str">
        <f t="shared" si="0"/>
        <v>Вязов</v>
      </c>
      <c r="D16" s="5" t="str">
        <f t="shared" si="1"/>
        <v>Андрей</v>
      </c>
      <c r="E16" s="5" t="str">
        <f t="shared" si="2"/>
        <v>Дмитриевич</v>
      </c>
      <c r="F16" s="5" t="s">
        <v>161</v>
      </c>
      <c r="G16" s="5" t="str">
        <f t="shared" si="3"/>
        <v>Andrey.Vyazov@RT.RU</v>
      </c>
      <c r="I16" s="5" t="s">
        <v>24</v>
      </c>
      <c r="J16" s="5" t="s">
        <v>21</v>
      </c>
      <c r="K16" s="5" t="s">
        <v>28</v>
      </c>
      <c r="O16" s="5" t="s">
        <v>50</v>
      </c>
      <c r="P16" s="5">
        <f t="shared" si="4"/>
        <v>1</v>
      </c>
      <c r="Q16" s="5">
        <f t="shared" si="5"/>
        <v>5</v>
      </c>
      <c r="R16" s="5" t="str">
        <f t="shared" si="6"/>
        <v>INSERT INTO employee (emp_id, created, last_name, first_name, middle_name, login_name, email, password, department_id, team_id, project_role_id) VALUES (nextval('seq_emp_id'), now(), 'Вязов', 'Андрей', 'Дмитриевич', 'Andrey.Vyazov', 'Andrey.Vyazov@RT.RU', '$2a$10$Y3rnhDtTCSsADDxyDACRW.uAt6Ipuv9V0vsKDfumsyb5CAPaqkzi2', 3,5,1);</v>
      </c>
    </row>
    <row r="17" spans="1:18" ht="22.5" x14ac:dyDescent="0.2">
      <c r="A17" s="5" t="s">
        <v>12</v>
      </c>
      <c r="B17" s="5">
        <v>16</v>
      </c>
      <c r="C17" s="5" t="str">
        <f t="shared" si="0"/>
        <v>Кириллов</v>
      </c>
      <c r="D17" s="5" t="str">
        <f t="shared" si="1"/>
        <v>Максим</v>
      </c>
      <c r="E17" s="5" t="str">
        <f t="shared" si="2"/>
        <v>Сергеевич</v>
      </c>
      <c r="F17" s="5" t="s">
        <v>162</v>
      </c>
      <c r="G17" s="5" t="str">
        <f t="shared" si="3"/>
        <v>Maksim.S.Kirillov@RT.RU</v>
      </c>
      <c r="I17" s="5" t="s">
        <v>24</v>
      </c>
      <c r="J17" s="13" t="s">
        <v>21</v>
      </c>
      <c r="K17" s="5" t="s">
        <v>43</v>
      </c>
      <c r="O17" s="5" t="s">
        <v>50</v>
      </c>
      <c r="P17" s="5">
        <f t="shared" si="4"/>
        <v>1</v>
      </c>
      <c r="Q17" s="5">
        <f t="shared" si="5"/>
        <v>6</v>
      </c>
      <c r="R17" s="5" t="str">
        <f t="shared" si="6"/>
        <v>INSERT INTO employee (emp_id, created, last_name, first_name, middle_name, login_name, email, password, department_id, team_id, project_role_id) VALUES (nextval('seq_emp_id'), now(), 'Кириллов', 'Максим', 'Сергеевич', 'Maksim.S.Kirillov', 'Maksim.S.Kirillov@RT.RU', '$2a$10$Y3rnhDtTCSsADDxyDACRW.uAt6Ipuv9V0vsKDfumsyb5CAPaqkzi2', 3,6,1);</v>
      </c>
    </row>
    <row r="18" spans="1:18" ht="22.5" x14ac:dyDescent="0.2">
      <c r="A18" s="5" t="s">
        <v>13</v>
      </c>
      <c r="B18" s="5">
        <v>17</v>
      </c>
      <c r="C18" s="5" t="str">
        <f t="shared" si="0"/>
        <v>Ковалева</v>
      </c>
      <c r="D18" s="5" t="str">
        <f t="shared" si="1"/>
        <v>Наталья</v>
      </c>
      <c r="E18" s="5" t="str">
        <f t="shared" si="2"/>
        <v>Сергеевна</v>
      </c>
      <c r="F18" s="5" t="s">
        <v>163</v>
      </c>
      <c r="G18" s="5" t="str">
        <f t="shared" si="3"/>
        <v>Natalya.S.Kovaleva@RT.RU</v>
      </c>
      <c r="I18" s="5" t="s">
        <v>23</v>
      </c>
      <c r="J18" s="5" t="s">
        <v>21</v>
      </c>
      <c r="K18" s="5" t="s">
        <v>10</v>
      </c>
      <c r="O18" s="5" t="s">
        <v>50</v>
      </c>
      <c r="P18" s="5">
        <f t="shared" si="4"/>
        <v>1</v>
      </c>
      <c r="Q18" s="5">
        <f t="shared" si="5"/>
        <v>4</v>
      </c>
      <c r="R18" s="5" t="str">
        <f t="shared" si="6"/>
        <v>INSERT INTO employee (emp_id, created, last_name, first_name, middle_name, login_name, email, password, department_id, team_id, project_role_id) VALUES (nextval('seq_emp_id'), now(), 'Ковалева', 'Наталья', 'Сергеевна', 'Natalya.S.Kovaleva', 'Natalya.S.Kovaleva@RT.RU', '$2a$10$Y3rnhDtTCSsADDxyDACRW.uAt6Ipuv9V0vsKDfumsyb5CAPaqkzi2', 3,4,1);</v>
      </c>
    </row>
    <row r="19" spans="1:18" ht="22.5" x14ac:dyDescent="0.2">
      <c r="A19" s="5" t="s">
        <v>14</v>
      </c>
      <c r="B19" s="5">
        <v>18</v>
      </c>
      <c r="C19" s="5" t="str">
        <f t="shared" si="0"/>
        <v>Мазин</v>
      </c>
      <c r="D19" s="5" t="str">
        <f t="shared" si="1"/>
        <v>Владимир</v>
      </c>
      <c r="E19" s="5" t="str">
        <f t="shared" si="2"/>
        <v>Владимирович</v>
      </c>
      <c r="F19" s="5" t="s">
        <v>164</v>
      </c>
      <c r="G19" s="5" t="str">
        <f t="shared" si="3"/>
        <v>Vladimir.Mazin@RT.RU</v>
      </c>
      <c r="I19" s="5" t="s">
        <v>24</v>
      </c>
      <c r="J19" s="5" t="s">
        <v>21</v>
      </c>
      <c r="K19" s="5" t="s">
        <v>25</v>
      </c>
      <c r="O19" s="5" t="s">
        <v>50</v>
      </c>
      <c r="P19" s="5">
        <f t="shared" si="4"/>
        <v>1</v>
      </c>
      <c r="Q19" s="5">
        <f t="shared" si="5"/>
        <v>3</v>
      </c>
      <c r="R19" s="5" t="str">
        <f t="shared" si="6"/>
        <v>INSERT INTO employee (emp_id, created, last_name, first_name, middle_name, login_name, email, password, department_id, team_id, project_role_id) VALUES (nextval('seq_emp_id'), now(), 'Мазин', 'Владимир', 'Владимирович', 'Vladimir.Mazin', 'Vladimir.Mazin@RT.RU', '$2a$10$Y3rnhDtTCSsADDxyDACRW.uAt6Ipuv9V0vsKDfumsyb5CAPaqkzi2', 3,3,1);</v>
      </c>
    </row>
    <row r="20" spans="1:18" ht="22.5" x14ac:dyDescent="0.2">
      <c r="A20" s="5" t="s">
        <v>15</v>
      </c>
      <c r="B20" s="5">
        <v>19</v>
      </c>
      <c r="C20" s="5" t="str">
        <f t="shared" si="0"/>
        <v>Потапова</v>
      </c>
      <c r="D20" s="5" t="str">
        <f t="shared" si="1"/>
        <v>Кристина</v>
      </c>
      <c r="E20" s="5" t="str">
        <f t="shared" si="2"/>
        <v>Хикматовна</v>
      </c>
      <c r="F20" s="5" t="s">
        <v>165</v>
      </c>
      <c r="G20" s="5" t="str">
        <f t="shared" si="3"/>
        <v>Kristina.K.Potapova@RT.RU</v>
      </c>
      <c r="I20" s="5" t="s">
        <v>24</v>
      </c>
      <c r="J20" s="5" t="s">
        <v>21</v>
      </c>
      <c r="K20" s="5" t="s">
        <v>26</v>
      </c>
      <c r="O20" s="5" t="s">
        <v>50</v>
      </c>
      <c r="P20" s="5">
        <f t="shared" si="4"/>
        <v>1</v>
      </c>
      <c r="Q20" s="5">
        <f t="shared" si="5"/>
        <v>8</v>
      </c>
      <c r="R20" s="5" t="str">
        <f t="shared" si="6"/>
        <v>INSERT INTO employee (emp_id, created, last_name, first_name, middle_name, login_name, email, password, department_id, team_id, project_role_id) VALUES (nextval('seq_emp_id'), now(), 'Потапова', 'Кристина', 'Хикматовна', 'Kristina.K.Potapova', 'Kristina.K.Potapova@RT.RU', '$2a$10$Y3rnhDtTCSsADDxyDACRW.uAt6Ipuv9V0vsKDfumsyb5CAPaqkzi2', 3,8,1);</v>
      </c>
    </row>
    <row r="21" spans="1:18" ht="22.5" x14ac:dyDescent="0.2">
      <c r="A21" s="5" t="s">
        <v>16</v>
      </c>
      <c r="B21" s="5">
        <v>20</v>
      </c>
      <c r="C21" s="5" t="str">
        <f t="shared" si="0"/>
        <v>Ромашов</v>
      </c>
      <c r="D21" s="5" t="str">
        <f t="shared" si="1"/>
        <v>Павел</v>
      </c>
      <c r="E21" s="5" t="str">
        <f t="shared" si="2"/>
        <v>Владимирович</v>
      </c>
      <c r="F21" s="5" t="s">
        <v>166</v>
      </c>
      <c r="G21" s="5" t="str">
        <f t="shared" si="3"/>
        <v>Pavel.Romashov@RT.RU</v>
      </c>
      <c r="I21" s="5" t="s">
        <v>23</v>
      </c>
      <c r="J21" s="5" t="s">
        <v>21</v>
      </c>
      <c r="K21" s="5" t="s">
        <v>10</v>
      </c>
      <c r="O21" s="5" t="s">
        <v>50</v>
      </c>
      <c r="P21" s="5">
        <f t="shared" si="4"/>
        <v>1</v>
      </c>
      <c r="Q21" s="5">
        <f t="shared" si="5"/>
        <v>4</v>
      </c>
      <c r="R21" s="5" t="str">
        <f t="shared" si="6"/>
        <v>INSERT INTO employee (emp_id, created, last_name, first_name, middle_name, login_name, email, password, department_id, team_id, project_role_id) VALUES (nextval('seq_emp_id'), now(), 'Ромашов', 'Павел', 'Владимирович', 'Pavel.Romashov', 'Pavel.Romashov@RT.RU', '$2a$10$Y3rnhDtTCSsADDxyDACRW.uAt6Ipuv9V0vsKDfumsyb5CAPaqkzi2', 3,4,1);</v>
      </c>
    </row>
    <row r="22" spans="1:18" ht="22.5" x14ac:dyDescent="0.2">
      <c r="A22" s="5" t="s">
        <v>17</v>
      </c>
      <c r="B22" s="5">
        <v>21</v>
      </c>
      <c r="C22" s="5" t="str">
        <f t="shared" si="0"/>
        <v>Роор</v>
      </c>
      <c r="D22" s="5" t="str">
        <f t="shared" si="1"/>
        <v>Анастасия</v>
      </c>
      <c r="E22" s="5" t="str">
        <f t="shared" si="2"/>
        <v>Викторовна</v>
      </c>
      <c r="F22" s="5" t="s">
        <v>167</v>
      </c>
      <c r="G22" s="5" t="str">
        <f t="shared" si="3"/>
        <v>Anastasiya.Roor@RT.RU</v>
      </c>
      <c r="I22" s="5" t="s">
        <v>24</v>
      </c>
      <c r="J22" s="5" t="s">
        <v>21</v>
      </c>
      <c r="K22" s="5" t="s">
        <v>25</v>
      </c>
      <c r="O22" s="5" t="s">
        <v>50</v>
      </c>
      <c r="P22" s="5">
        <f t="shared" si="4"/>
        <v>1</v>
      </c>
      <c r="Q22" s="5">
        <f t="shared" si="5"/>
        <v>3</v>
      </c>
      <c r="R22" s="5" t="str">
        <f t="shared" si="6"/>
        <v>INSERT INTO employee (emp_id, created, last_name, first_name, middle_name, login_name, email, password, department_id, team_id, project_role_id) VALUES (nextval('seq_emp_id'), now(), 'Роор', 'Анастасия', 'Викторовна', 'Anastasiya.Roor', 'Anastasiya.Roor@RT.RU', '$2a$10$Y3rnhDtTCSsADDxyDACRW.uAt6Ipuv9V0vsKDfumsyb5CAPaqkzi2', 3,3,1);</v>
      </c>
    </row>
    <row r="23" spans="1:18" ht="22.5" x14ac:dyDescent="0.2">
      <c r="A23" s="5" t="s">
        <v>18</v>
      </c>
      <c r="B23" s="5">
        <v>22</v>
      </c>
      <c r="C23" s="5" t="str">
        <f t="shared" si="0"/>
        <v>Синкевич</v>
      </c>
      <c r="D23" s="5" t="str">
        <f t="shared" si="1"/>
        <v>Вадим</v>
      </c>
      <c r="E23" s="5" t="str">
        <f t="shared" si="2"/>
        <v>Вадимович</v>
      </c>
      <c r="F23" s="5" t="s">
        <v>168</v>
      </c>
      <c r="G23" s="5" t="str">
        <f t="shared" si="3"/>
        <v>Vadim.Sinkevich@RT.RU</v>
      </c>
      <c r="I23" s="5" t="s">
        <v>24</v>
      </c>
      <c r="J23" s="5" t="s">
        <v>21</v>
      </c>
      <c r="K23" s="5" t="s">
        <v>25</v>
      </c>
      <c r="O23" s="5" t="s">
        <v>50</v>
      </c>
      <c r="P23" s="5">
        <f t="shared" si="4"/>
        <v>1</v>
      </c>
      <c r="Q23" s="5">
        <f t="shared" si="5"/>
        <v>3</v>
      </c>
      <c r="R23" s="5" t="str">
        <f t="shared" si="6"/>
        <v>INSERT INTO employee (emp_id, created, last_name, first_name, middle_name, login_name, email, password, department_id, team_id, project_role_id) VALUES (nextval('seq_emp_id'), now(), 'Синкевич', 'Вадим', 'Вадимович', 'Vadim.Sinkevich', 'Vadim.Sinkevich@RT.RU', '$2a$10$Y3rnhDtTCSsADDxyDACRW.uAt6Ipuv9V0vsKDfumsyb5CAPaqkzi2', 3,3,1);</v>
      </c>
    </row>
    <row r="24" spans="1:18" ht="22.5" x14ac:dyDescent="0.2">
      <c r="A24" s="5" t="s">
        <v>27</v>
      </c>
      <c r="B24" s="5">
        <v>23</v>
      </c>
      <c r="C24" s="5" t="str">
        <f t="shared" si="0"/>
        <v>Ушаков</v>
      </c>
      <c r="D24" s="5" t="str">
        <f t="shared" si="1"/>
        <v>Дмитрий</v>
      </c>
      <c r="E24" s="5" t="str">
        <f t="shared" si="2"/>
        <v>Александрович</v>
      </c>
      <c r="F24" s="5" t="s">
        <v>169</v>
      </c>
      <c r="G24" s="5" t="str">
        <f t="shared" si="3"/>
        <v>Dmitriy.Ushakov@RT.RU</v>
      </c>
      <c r="I24" s="5" t="s">
        <v>24</v>
      </c>
      <c r="J24" s="5" t="s">
        <v>21</v>
      </c>
      <c r="K24" s="5" t="s">
        <v>28</v>
      </c>
      <c r="O24" s="5" t="s">
        <v>50</v>
      </c>
      <c r="P24" s="5">
        <f t="shared" si="4"/>
        <v>1</v>
      </c>
      <c r="Q24" s="5">
        <f t="shared" si="5"/>
        <v>5</v>
      </c>
      <c r="R24" s="5" t="str">
        <f t="shared" si="6"/>
        <v>INSERT INTO employee (emp_id, created, last_name, first_name, middle_name, login_name, email, password, department_id, team_id, project_role_id) VALUES (nextval('seq_emp_id'), now(), 'Ушаков', 'Дмитрий', 'Александрович', 'Dmitriy.Ushakov', 'Dmitriy.Ushakov@RT.RU', '$2a$10$Y3rnhDtTCSsADDxyDACRW.uAt6Ipuv9V0vsKDfumsyb5CAPaqkzi2', 3,5,1);</v>
      </c>
    </row>
    <row r="25" spans="1:18" ht="22.5" x14ac:dyDescent="0.2">
      <c r="A25" s="12" t="s">
        <v>119</v>
      </c>
      <c r="B25" s="5">
        <v>24</v>
      </c>
      <c r="C25" s="5" t="str">
        <f t="shared" si="0"/>
        <v>Рыховская</v>
      </c>
      <c r="D25" s="5" t="str">
        <f t="shared" si="1"/>
        <v>Дарья</v>
      </c>
      <c r="E25" s="5" t="str">
        <f t="shared" si="2"/>
        <v>Александровна</v>
      </c>
      <c r="F25" s="5" t="s">
        <v>170</v>
      </c>
      <c r="G25" s="5" t="str">
        <f t="shared" si="3"/>
        <v>Darya.Rykhovskaya@RT.RU</v>
      </c>
      <c r="I25" s="12" t="s">
        <v>24</v>
      </c>
      <c r="J25" s="12" t="s">
        <v>21</v>
      </c>
      <c r="K25" s="12" t="s">
        <v>25</v>
      </c>
      <c r="L25" s="12"/>
      <c r="M25" s="12"/>
      <c r="N25" s="12"/>
      <c r="O25" s="12" t="s">
        <v>50</v>
      </c>
      <c r="P25" s="12">
        <f t="shared" si="4"/>
        <v>1</v>
      </c>
      <c r="Q25" s="12">
        <f t="shared" si="5"/>
        <v>3</v>
      </c>
      <c r="R25" s="5" t="str">
        <f t="shared" si="6"/>
        <v>INSERT INTO employee (emp_id, created, last_name, first_name, middle_name, login_name, email, password, department_id, team_id, project_role_id) VALUES (nextval('seq_emp_id'), now(), 'Рыховская', 'Дарья', 'Александровна', 'Darya.Rykhovskaya', 'Darya.Rykhovskaya@RT.RU', '$2a$10$Y3rnhDtTCSsADDxyDACRW.uAt6Ipuv9V0vsKDfumsyb5CAPaqkzi2', 3,3,1);</v>
      </c>
    </row>
    <row r="26" spans="1:18" ht="22.5" x14ac:dyDescent="0.2">
      <c r="A26" s="12" t="s">
        <v>120</v>
      </c>
      <c r="B26" s="5">
        <v>25</v>
      </c>
      <c r="C26" s="5" t="str">
        <f t="shared" si="0"/>
        <v>Яшукова</v>
      </c>
      <c r="D26" s="5" t="str">
        <f t="shared" si="1"/>
        <v>Александра</v>
      </c>
      <c r="E26" s="5" t="str">
        <f t="shared" si="2"/>
        <v>Дмитриевна</v>
      </c>
      <c r="F26" s="5" t="s">
        <v>171</v>
      </c>
      <c r="G26" s="5" t="str">
        <f t="shared" si="3"/>
        <v>Aleksandra.Yashukova@RT.RU</v>
      </c>
      <c r="I26" s="12" t="s">
        <v>24</v>
      </c>
      <c r="J26" s="12" t="s">
        <v>21</v>
      </c>
      <c r="K26" s="12" t="s">
        <v>26</v>
      </c>
      <c r="L26" s="12"/>
      <c r="M26" s="12"/>
      <c r="N26" s="12"/>
      <c r="O26" s="12" t="s">
        <v>50</v>
      </c>
      <c r="P26" s="12">
        <f t="shared" si="4"/>
        <v>1</v>
      </c>
      <c r="Q26" s="12">
        <f t="shared" si="5"/>
        <v>8</v>
      </c>
      <c r="R26" s="5" t="str">
        <f t="shared" si="6"/>
        <v>INSERT INTO employee (emp_id, created, last_name, first_name, middle_name, login_name, email, password, department_id, team_id, project_role_id) VALUES (nextval('seq_emp_id'), now(), 'Яшукова', 'Александра', 'Дмитриевна', 'Aleksandra.Yashukova', 'Aleksandra.Yashukova@RT.RU', '$2a$10$Y3rnhDtTCSsADDxyDACRW.uAt6Ipuv9V0vsKDfumsyb5CAPaqkzi2', 3,8,1);</v>
      </c>
    </row>
    <row r="27" spans="1:18" ht="22.5" x14ac:dyDescent="0.2">
      <c r="A27" s="12" t="s">
        <v>121</v>
      </c>
      <c r="B27" s="5">
        <v>26</v>
      </c>
      <c r="C27" s="5" t="str">
        <f t="shared" si="0"/>
        <v>Монаков</v>
      </c>
      <c r="D27" s="5" t="str">
        <f t="shared" si="1"/>
        <v>Евгений</v>
      </c>
      <c r="E27" s="5" t="str">
        <f t="shared" si="2"/>
        <v>Александрович</v>
      </c>
      <c r="F27" s="5" t="s">
        <v>172</v>
      </c>
      <c r="G27" s="5" t="str">
        <f t="shared" si="3"/>
        <v>Evgeniy.Monakov@RT.RU</v>
      </c>
      <c r="I27" s="12" t="s">
        <v>24</v>
      </c>
      <c r="J27" s="12" t="s">
        <v>21</v>
      </c>
      <c r="K27" s="12" t="s">
        <v>43</v>
      </c>
      <c r="L27" s="12"/>
      <c r="M27" s="12"/>
      <c r="N27" s="12"/>
      <c r="O27" s="12" t="s">
        <v>50</v>
      </c>
      <c r="P27" s="12">
        <f t="shared" si="4"/>
        <v>1</v>
      </c>
      <c r="Q27" s="12">
        <f t="shared" si="5"/>
        <v>6</v>
      </c>
      <c r="R27" s="5" t="str">
        <f t="shared" si="6"/>
        <v>INSERT INTO employee (emp_id, created, last_name, first_name, middle_name, login_name, email, password, department_id, team_id, project_role_id) VALUES (nextval('seq_emp_id'), now(), 'Монаков', 'Евгений', 'Александрович', 'Evgeniy.Monakov', 'Evgeniy.Monakov@RT.RU', '$2a$10$Y3rnhDtTCSsADDxyDACRW.uAt6Ipuv9V0vsKDfumsyb5CAPaqkzi2', 3,6,1);</v>
      </c>
    </row>
    <row r="28" spans="1:18" ht="22.5" x14ac:dyDescent="0.2">
      <c r="A28" s="12" t="s">
        <v>143</v>
      </c>
      <c r="B28" s="5">
        <v>27</v>
      </c>
      <c r="C28" s="14" t="str">
        <f>MID(A28,1,FIND(" ",A28,1)-1)</f>
        <v>Карпова</v>
      </c>
      <c r="D28" s="14" t="str">
        <f>MID(A28,FIND(" ",A28,1)+1,FIND(" ",A28,FIND(" ",A28,1)+1)-FIND(" ",A28,1)-1)</f>
        <v>Анастасия</v>
      </c>
      <c r="E28" s="14" t="str">
        <f>MID(A28,FIND(" ",A28,FIND(" ",A28,1)+1)+1, LEN(A28)-FIND(" ",A28,FIND(" ",A28,1)+1)+1)</f>
        <v>Юрьевна</v>
      </c>
      <c r="F28" s="14" t="s">
        <v>173</v>
      </c>
      <c r="G28" s="14" t="str">
        <f t="shared" si="3"/>
        <v>Anastasiya.Y.Karpova@RT.RU</v>
      </c>
      <c r="H28" s="14"/>
      <c r="I28" s="12" t="s">
        <v>23</v>
      </c>
      <c r="J28" s="12" t="s">
        <v>21</v>
      </c>
      <c r="K28" s="12" t="s">
        <v>10</v>
      </c>
      <c r="L28" s="12"/>
      <c r="M28" s="12"/>
      <c r="N28" s="12"/>
      <c r="O28" s="12" t="s">
        <v>50</v>
      </c>
      <c r="P28" s="12">
        <f t="shared" si="4"/>
        <v>1</v>
      </c>
      <c r="Q28" s="12">
        <f t="shared" si="5"/>
        <v>4</v>
      </c>
      <c r="R28" s="5" t="str">
        <f t="shared" si="6"/>
        <v>INSERT INTO employee (emp_id, created, last_name, first_name, middle_name, login_name, email, password, department_id, team_id, project_role_id) VALUES (nextval('seq_emp_id'), now(), 'Карпова', 'Анастасия', 'Юрьевна', 'Anastasiya.Y.Karpova', 'Anastasiya.Y.Karpova@RT.RU', '$2a$10$Y3rnhDtTCSsADDxyDACRW.uAt6Ipuv9V0vsKDfumsyb5CAPaqkzi2', 3,4,1);</v>
      </c>
    </row>
    <row r="29" spans="1:18" ht="22.5" x14ac:dyDescent="0.2">
      <c r="A29" s="5" t="s">
        <v>29</v>
      </c>
      <c r="B29" s="5">
        <v>28</v>
      </c>
      <c r="C29" s="5" t="str">
        <f t="shared" si="0"/>
        <v>Амбарян</v>
      </c>
      <c r="D29" s="5" t="str">
        <f t="shared" si="1"/>
        <v>Арусяк</v>
      </c>
      <c r="E29" s="5" t="str">
        <f t="shared" si="2"/>
        <v>Сагателовна</v>
      </c>
      <c r="F29" s="5" t="s">
        <v>174</v>
      </c>
      <c r="G29" s="5" t="str">
        <f t="shared" si="3"/>
        <v>Arusyak.Ambaryan@RT.RU</v>
      </c>
      <c r="I29" s="5" t="s">
        <v>23</v>
      </c>
      <c r="J29" s="5" t="s">
        <v>21</v>
      </c>
      <c r="K29" s="5" t="s">
        <v>10</v>
      </c>
      <c r="O29" s="5" t="s">
        <v>50</v>
      </c>
      <c r="P29" s="5">
        <f t="shared" si="4"/>
        <v>1</v>
      </c>
      <c r="Q29" s="5">
        <f t="shared" si="5"/>
        <v>4</v>
      </c>
      <c r="R29" s="5" t="str">
        <f t="shared" si="6"/>
        <v>INSERT INTO employee (emp_id, created, last_name, first_name, middle_name, login_name, email, password, department_id, team_id, project_role_id) VALUES (nextval('seq_emp_id'), now(), 'Амбарян', 'Арусяк', 'Сагателовна', 'Arusyak.Ambaryan', 'Arusyak.Ambaryan@RT.RU', '$2a$10$Y3rnhDtTCSsADDxyDACRW.uAt6Ipuv9V0vsKDfumsyb5CAPaqkzi2', 3,4,1);</v>
      </c>
    </row>
    <row r="30" spans="1:18" ht="22.5" x14ac:dyDescent="0.2">
      <c r="A30" s="5" t="s">
        <v>30</v>
      </c>
      <c r="B30" s="5">
        <v>29</v>
      </c>
      <c r="C30" s="5" t="str">
        <f t="shared" si="0"/>
        <v>Андропова</v>
      </c>
      <c r="D30" s="5" t="str">
        <f t="shared" si="1"/>
        <v>Ирина</v>
      </c>
      <c r="E30" s="5" t="str">
        <f t="shared" si="2"/>
        <v>Вячеславовна</v>
      </c>
      <c r="F30" s="5" t="s">
        <v>175</v>
      </c>
      <c r="G30" s="5" t="str">
        <f t="shared" si="3"/>
        <v>Irina.Andropova@RT.RU</v>
      </c>
      <c r="I30" s="5" t="s">
        <v>23</v>
      </c>
      <c r="J30" s="5" t="s">
        <v>21</v>
      </c>
      <c r="K30" s="5" t="s">
        <v>10</v>
      </c>
      <c r="O30" s="5" t="s">
        <v>50</v>
      </c>
      <c r="P30" s="5">
        <f t="shared" si="4"/>
        <v>1</v>
      </c>
      <c r="Q30" s="5">
        <f t="shared" si="5"/>
        <v>4</v>
      </c>
      <c r="R30" s="5" t="str">
        <f t="shared" si="6"/>
        <v>INSERT INTO employee (emp_id, created, last_name, first_name, middle_name, login_name, email, password, department_id, team_id, project_role_id) VALUES (nextval('seq_emp_id'), now(), 'Андропова', 'Ирина', 'Вячеславовна', 'Irina.Andropova', 'Irina.Andropova@RT.RU', '$2a$10$Y3rnhDtTCSsADDxyDACRW.uAt6Ipuv9V0vsKDfumsyb5CAPaqkzi2', 3,4,1);</v>
      </c>
    </row>
    <row r="31" spans="1:18" ht="22.5" x14ac:dyDescent="0.2">
      <c r="A31" s="9" t="s">
        <v>136</v>
      </c>
      <c r="B31" s="5">
        <v>30</v>
      </c>
      <c r="C31" s="5" t="str">
        <f t="shared" si="0"/>
        <v>Настащук</v>
      </c>
      <c r="D31" s="5" t="str">
        <f t="shared" si="1"/>
        <v>Станислав</v>
      </c>
      <c r="E31" s="5" t="str">
        <f t="shared" si="2"/>
        <v>Дмитриевич</v>
      </c>
      <c r="F31" s="5" t="s">
        <v>176</v>
      </c>
      <c r="G31" s="5" t="str">
        <f t="shared" si="3"/>
        <v>Stanislav.Nastaschuk@RT.RU</v>
      </c>
      <c r="I31" s="5" t="s">
        <v>23</v>
      </c>
      <c r="J31" s="5" t="s">
        <v>21</v>
      </c>
      <c r="K31" s="5" t="s">
        <v>10</v>
      </c>
      <c r="O31" s="5" t="s">
        <v>50</v>
      </c>
      <c r="P31" s="5">
        <f t="shared" si="4"/>
        <v>1</v>
      </c>
      <c r="Q31" s="5">
        <f t="shared" si="5"/>
        <v>4</v>
      </c>
      <c r="R31" s="5" t="str">
        <f t="shared" si="6"/>
        <v>INSERT INTO employee (emp_id, created, last_name, first_name, middle_name, login_name, email, password, department_id, team_id, project_role_id) VALUES (nextval('seq_emp_id'), now(), 'Настащук', 'Станислав', 'Дмитриевич', 'Stanislav.Nastaschuk', 'Stanislav.Nastaschuk@RT.RU', '$2a$10$Y3rnhDtTCSsADDxyDACRW.uAt6Ipuv9V0vsKDfumsyb5CAPaqkzi2', 3,4,1);</v>
      </c>
    </row>
    <row r="32" spans="1:18" ht="22.5" x14ac:dyDescent="0.2">
      <c r="A32" s="15" t="s">
        <v>7</v>
      </c>
      <c r="B32" s="15">
        <v>31</v>
      </c>
      <c r="C32" s="15" t="str">
        <f t="shared" si="0"/>
        <v>Кошкарёв</v>
      </c>
      <c r="D32" s="15" t="str">
        <f t="shared" si="1"/>
        <v>Максим</v>
      </c>
      <c r="E32" s="15" t="str">
        <f t="shared" si="2"/>
        <v>Игоревич</v>
      </c>
      <c r="F32" s="15" t="s">
        <v>177</v>
      </c>
      <c r="G32" s="15" t="str">
        <f t="shared" si="3"/>
        <v>Maksim.Koshkaryov@RT.RU</v>
      </c>
      <c r="H32" s="15"/>
      <c r="I32" s="15" t="s">
        <v>56</v>
      </c>
      <c r="J32" s="15" t="s">
        <v>20</v>
      </c>
      <c r="K32" s="15" t="s">
        <v>47</v>
      </c>
      <c r="L32" s="15" t="s">
        <v>28</v>
      </c>
      <c r="M32" s="15"/>
      <c r="N32" s="15"/>
      <c r="O32" s="15" t="s">
        <v>51</v>
      </c>
      <c r="P32" s="15">
        <f t="shared" si="4"/>
        <v>2</v>
      </c>
      <c r="Q32" s="15">
        <f t="shared" si="5"/>
        <v>7</v>
      </c>
      <c r="R32" s="5" t="str">
        <f t="shared" si="6"/>
        <v>INSERT INTO employee (emp_id, created, last_name, first_name, middle_name, login_name, email, password, department_id, team_id, project_role_id) VALUES (nextval('seq_emp_id'), now(), 'Кошкарёв', 'Максим', 'Игоревич', 'Maksim.Koshkaryov', 'Maksim.Koshkaryov@RT.RU', '$2a$10$Y3rnhDtTCSsADDxyDACRW.uAt6Ipuv9V0vsKDfumsyb5CAPaqkzi2', 2,7,2);</v>
      </c>
    </row>
    <row r="33" spans="1:18" ht="22.5" x14ac:dyDescent="0.2">
      <c r="A33" s="5" t="s">
        <v>109</v>
      </c>
      <c r="B33" s="5">
        <v>32</v>
      </c>
      <c r="C33" s="5" t="str">
        <f t="shared" si="0"/>
        <v>Стариков</v>
      </c>
      <c r="D33" s="5" t="str">
        <f t="shared" si="1"/>
        <v>Алексей</v>
      </c>
      <c r="E33" s="5" t="str">
        <f t="shared" si="2"/>
        <v>Евгеньевич</v>
      </c>
      <c r="F33" s="5" t="s">
        <v>178</v>
      </c>
      <c r="G33" s="5" t="str">
        <f t="shared" si="3"/>
        <v>Aleksey.Starikov@RT.RU</v>
      </c>
      <c r="I33" s="5" t="s">
        <v>57</v>
      </c>
      <c r="J33" s="5" t="s">
        <v>21</v>
      </c>
      <c r="K33" s="5" t="s">
        <v>28</v>
      </c>
      <c r="O33" s="5" t="s">
        <v>51</v>
      </c>
      <c r="P33" s="5">
        <f t="shared" si="4"/>
        <v>1</v>
      </c>
      <c r="Q33" s="5">
        <f t="shared" si="5"/>
        <v>5</v>
      </c>
      <c r="R33" s="5" t="str">
        <f t="shared" si="6"/>
        <v>INSERT INTO employee (emp_id, created, last_name, first_name, middle_name, login_name, email, password, department_id, team_id, project_role_id) VALUES (nextval('seq_emp_id'), now(), 'Стариков', 'Алексей', 'Евгеньевич', 'Aleksey.Starikov', 'Aleksey.Starikov@RT.RU', '$2a$10$Y3rnhDtTCSsADDxyDACRW.uAt6Ipuv9V0vsKDfumsyb5CAPaqkzi2', 2,5,1);</v>
      </c>
    </row>
    <row r="34" spans="1:18" ht="22.5" x14ac:dyDescent="0.2">
      <c r="A34" s="5" t="s">
        <v>86</v>
      </c>
      <c r="B34" s="5">
        <v>33</v>
      </c>
      <c r="C34" s="5" t="str">
        <f t="shared" si="0"/>
        <v>Шевцов</v>
      </c>
      <c r="D34" s="5" t="str">
        <f t="shared" si="1"/>
        <v>Сергей</v>
      </c>
      <c r="E34" s="5" t="str">
        <f t="shared" si="2"/>
        <v>Иванович</v>
      </c>
      <c r="F34" s="5" t="s">
        <v>179</v>
      </c>
      <c r="G34" s="5" t="str">
        <f t="shared" ref="G34:G65" si="7">IF(F34="admin","mabramkin@gmail.com", CONCATENATE(F34, "@RT.RU"))</f>
        <v>Sergey.I.Shevtsov@RT.RU</v>
      </c>
      <c r="I34" s="5" t="s">
        <v>57</v>
      </c>
      <c r="J34" s="5" t="s">
        <v>21</v>
      </c>
      <c r="K34" s="5" t="s">
        <v>28</v>
      </c>
      <c r="O34" s="5" t="s">
        <v>51</v>
      </c>
      <c r="P34" s="5">
        <f t="shared" ref="P34:P65" si="8">IF(J34="Обычная роль",1,IF(J34="Тимлид команды",2,IF(J34="Руководитель проекта",3,IF(J34="Линейный руководитель",4,IF(J34="Супервизор",5,"")))))</f>
        <v>1</v>
      </c>
      <c r="Q34" s="5">
        <f t="shared" ref="Q34:Q65" si="9">IF(K34="EPC РТИ",1,IF(K34="Бизнес-параметры РТИ",2,IF(K34="Продажи РТИ",3,IF(K34="Системный анализ",4,IF(K34="Техподдержка РТИ",5,IF(K34="Техпродажи РТИ",6,IF(K34="Тимлиды команд",7,IF(K34="ТП v2.0 РТИ",8,IF(K34="Управление",9,IF(K34="Миграция",10,IF(K34="Руководство",11,"")))))))))))</f>
        <v>5</v>
      </c>
      <c r="R34" s="5" t="str">
        <f t="shared" ref="R34:R65" si="10">CONCATENATE("INSERT INTO employee (emp_id, created, last_name, first_name, middle_name, login_name, email, password, department_id, team_id, project_role_id) VALUES (nextval('seq_emp_id'), now(), '",C34,"', '",D34,"', '", E34, "', '",F34,"', '",G34,"', '$2a$10$Y3rnhDtTCSsADDxyDACRW.uAt6Ipuv9V0vsKDfumsyb5CAPaqkzi2', ",IF(O34="Департамент внедрения и развития CRM решений",1,IF(O34="Отдел развития CRM решений",2,IF(O34="Отдел внедрения решений сегмента B2C",3,"null"))),",",IF(Q34="","null",Q34),",",IF(P34="","null",P34),");")</f>
        <v>INSERT INTO employee (emp_id, created, last_name, first_name, middle_name, login_name, email, password, department_id, team_id, project_role_id) VALUES (nextval('seq_emp_id'), now(), 'Шевцов', 'Сергей', 'Иванович', 'Sergey.I.Shevtsov', 'Sergey.I.Shevtsov@RT.RU', '$2a$10$Y3rnhDtTCSsADDxyDACRW.uAt6Ipuv9V0vsKDfumsyb5CAPaqkzi2', 2,5,1);</v>
      </c>
    </row>
    <row r="35" spans="1:18" ht="22.5" x14ac:dyDescent="0.2">
      <c r="A35" s="5" t="s">
        <v>110</v>
      </c>
      <c r="B35" s="5">
        <v>34</v>
      </c>
      <c r="C35" s="5" t="str">
        <f t="shared" ref="C35:C67" si="11">MID(A35,1,FIND(" ",A35,1)-1)</f>
        <v>Суханова</v>
      </c>
      <c r="D35" s="5" t="str">
        <f t="shared" ref="D35:D67" si="12">MID(A35,FIND(" ",A35,1)+1,FIND(" ",A35,FIND(" ",A35,1)+1)-FIND(" ",A35,1)-1)</f>
        <v>Елизавета</v>
      </c>
      <c r="E35" s="5" t="str">
        <f t="shared" ref="E35:E66" si="13">MID(A35,FIND(" ",A35,FIND(" ",A35,1)+1)+1, LEN(A35)-FIND(" ",A35,FIND(" ",A35,1)+1)+1)</f>
        <v>Александровна</v>
      </c>
      <c r="F35" s="5" t="s">
        <v>180</v>
      </c>
      <c r="G35" s="5" t="str">
        <f t="shared" si="7"/>
        <v>Elizaveta.Sukhanova@RT.RU</v>
      </c>
      <c r="I35" s="5" t="s">
        <v>57</v>
      </c>
      <c r="J35" s="5" t="s">
        <v>21</v>
      </c>
      <c r="K35" s="5" t="s">
        <v>28</v>
      </c>
      <c r="O35" s="5" t="s">
        <v>51</v>
      </c>
      <c r="P35" s="5">
        <f t="shared" si="8"/>
        <v>1</v>
      </c>
      <c r="Q35" s="5">
        <f t="shared" si="9"/>
        <v>5</v>
      </c>
      <c r="R35" s="5" t="str">
        <f t="shared" si="10"/>
        <v>INSERT INTO employee (emp_id, created, last_name, first_name, middle_name, login_name, email, password, department_id, team_id, project_role_id) VALUES (nextval('seq_emp_id'), now(), 'Суханова', 'Елизавета', 'Александровна', 'Elizaveta.Sukhanova', 'Elizaveta.Sukhanova@RT.RU', '$2a$10$Y3rnhDtTCSsADDxyDACRW.uAt6Ipuv9V0vsKDfumsyb5CAPaqkzi2', 2,5,1);</v>
      </c>
    </row>
    <row r="36" spans="1:18" ht="22.5" x14ac:dyDescent="0.2">
      <c r="A36" s="9" t="s">
        <v>137</v>
      </c>
      <c r="B36" s="5">
        <v>35</v>
      </c>
      <c r="C36" s="5" t="str">
        <f t="shared" si="11"/>
        <v>Лебедева</v>
      </c>
      <c r="D36" s="5" t="str">
        <f t="shared" si="12"/>
        <v>Наталья</v>
      </c>
      <c r="E36" s="5" t="str">
        <f t="shared" si="13"/>
        <v>Игоревна</v>
      </c>
      <c r="F36" s="5" t="s">
        <v>181</v>
      </c>
      <c r="G36" s="5" t="str">
        <f t="shared" si="7"/>
        <v>Nataliya.I.Lebedeva@RT.RU</v>
      </c>
      <c r="I36" s="5" t="s">
        <v>57</v>
      </c>
      <c r="J36" s="5" t="s">
        <v>21</v>
      </c>
      <c r="K36" s="5" t="s">
        <v>28</v>
      </c>
      <c r="O36" s="5" t="s">
        <v>51</v>
      </c>
      <c r="P36" s="5">
        <f t="shared" si="8"/>
        <v>1</v>
      </c>
      <c r="Q36" s="5">
        <f t="shared" si="9"/>
        <v>5</v>
      </c>
      <c r="R36" s="5" t="str">
        <f t="shared" si="10"/>
        <v>INSERT INTO employee (emp_id, created, last_name, first_name, middle_name, login_name, email, password, department_id, team_id, project_role_id) VALUES (nextval('seq_emp_id'), now(), 'Лебедева', 'Наталья', 'Игоревна', 'Nataliya.I.Lebedeva', 'Nataliya.I.Lebedeva@RT.RU', '$2a$10$Y3rnhDtTCSsADDxyDACRW.uAt6Ipuv9V0vsKDfumsyb5CAPaqkzi2', 2,5,1);</v>
      </c>
    </row>
    <row r="37" spans="1:18" ht="22.5" x14ac:dyDescent="0.2">
      <c r="A37" s="9" t="s">
        <v>138</v>
      </c>
      <c r="B37" s="5">
        <v>36</v>
      </c>
      <c r="C37" s="5" t="str">
        <f t="shared" si="11"/>
        <v>Мирзаханян</v>
      </c>
      <c r="D37" s="5" t="str">
        <f t="shared" si="12"/>
        <v>Роберт</v>
      </c>
      <c r="E37" s="5" t="str">
        <f t="shared" si="13"/>
        <v>Масисович</v>
      </c>
      <c r="F37" s="5" t="s">
        <v>182</v>
      </c>
      <c r="G37" s="5" t="str">
        <f t="shared" si="7"/>
        <v>Robert.Mirzakhanyan@RT.RU</v>
      </c>
      <c r="I37" s="5" t="s">
        <v>57</v>
      </c>
      <c r="J37" s="5" t="s">
        <v>21</v>
      </c>
      <c r="K37" s="5" t="s">
        <v>28</v>
      </c>
      <c r="O37" s="5" t="s">
        <v>51</v>
      </c>
      <c r="P37" s="5">
        <f t="shared" si="8"/>
        <v>1</v>
      </c>
      <c r="Q37" s="5">
        <f t="shared" si="9"/>
        <v>5</v>
      </c>
      <c r="R37" s="5" t="str">
        <f t="shared" si="10"/>
        <v>INSERT INTO employee (emp_id, created, last_name, first_name, middle_name, login_name, email, password, department_id, team_id, project_role_id) VALUES (nextval('seq_emp_id'), now(), 'Мирзаханян', 'Роберт', 'Масисович', 'Robert.Mirzakhanyan', 'Robert.Mirzakhanyan@RT.RU', '$2a$10$Y3rnhDtTCSsADDxyDACRW.uAt6Ipuv9V0vsKDfumsyb5CAPaqkzi2', 2,5,1);</v>
      </c>
    </row>
    <row r="38" spans="1:18" ht="22.5" x14ac:dyDescent="0.2">
      <c r="A38" s="18" t="s">
        <v>118</v>
      </c>
      <c r="B38" s="18">
        <v>37</v>
      </c>
      <c r="C38" s="18" t="str">
        <f t="shared" si="11"/>
        <v>Ельников</v>
      </c>
      <c r="D38" s="18" t="str">
        <f t="shared" si="12"/>
        <v>Алексей</v>
      </c>
      <c r="E38" s="18" t="str">
        <f t="shared" si="13"/>
        <v>Сергеевич</v>
      </c>
      <c r="F38" s="18" t="s">
        <v>183</v>
      </c>
      <c r="G38" s="18" t="str">
        <f t="shared" si="7"/>
        <v>Aleksey.Elnikov@RT.RU</v>
      </c>
      <c r="H38" s="18"/>
      <c r="I38" s="18" t="s">
        <v>57</v>
      </c>
      <c r="J38" s="18" t="s">
        <v>21</v>
      </c>
      <c r="K38" s="18" t="s">
        <v>28</v>
      </c>
      <c r="L38" s="18"/>
      <c r="M38" s="18"/>
      <c r="N38" s="18"/>
      <c r="O38" s="18" t="s">
        <v>51</v>
      </c>
      <c r="P38" s="18">
        <f t="shared" si="8"/>
        <v>1</v>
      </c>
      <c r="Q38" s="18">
        <f t="shared" si="9"/>
        <v>5</v>
      </c>
      <c r="R38" s="5" t="str">
        <f t="shared" si="10"/>
        <v>INSERT INTO employee (emp_id, created, last_name, first_name, middle_name, login_name, email, password, department_id, team_id, project_role_id) VALUES (nextval('seq_emp_id'), now(), 'Ельников', 'Алексей', 'Сергеевич', 'Aleksey.Elnikov', 'Aleksey.Elnikov@RT.RU', '$2a$10$Y3rnhDtTCSsADDxyDACRW.uAt6Ipuv9V0vsKDfumsyb5CAPaqkzi2', 2,5,1);</v>
      </c>
    </row>
    <row r="39" spans="1:18" ht="22.5" x14ac:dyDescent="0.2">
      <c r="A39" s="5" t="s">
        <v>85</v>
      </c>
      <c r="B39" s="5">
        <v>38</v>
      </c>
      <c r="C39" s="5" t="str">
        <f t="shared" si="11"/>
        <v>Чурбанова</v>
      </c>
      <c r="D39" s="5" t="str">
        <f t="shared" si="12"/>
        <v>Полина</v>
      </c>
      <c r="E39" s="5" t="str">
        <f t="shared" si="13"/>
        <v>Сергеевна</v>
      </c>
      <c r="F39" s="5" t="s">
        <v>184</v>
      </c>
      <c r="G39" s="5" t="str">
        <f t="shared" si="7"/>
        <v>Polina.Churbanova@RT.RU</v>
      </c>
      <c r="I39" s="5" t="s">
        <v>68</v>
      </c>
      <c r="J39" s="5" t="s">
        <v>21</v>
      </c>
      <c r="K39" s="5" t="s">
        <v>28</v>
      </c>
      <c r="O39" s="5" t="s">
        <v>51</v>
      </c>
      <c r="P39" s="5">
        <f t="shared" si="8"/>
        <v>1</v>
      </c>
      <c r="Q39" s="5">
        <f t="shared" si="9"/>
        <v>5</v>
      </c>
      <c r="R39" s="5" t="str">
        <f t="shared" si="10"/>
        <v>INSERT INTO employee (emp_id, created, last_name, first_name, middle_name, login_name, email, password, department_id, team_id, project_role_id) VALUES (nextval('seq_emp_id'), now(), 'Чурбанова', 'Полина', 'Сергеевна', 'Polina.Churbanova', 'Polina.Churbanova@RT.RU', '$2a$10$Y3rnhDtTCSsADDxyDACRW.uAt6Ipuv9V0vsKDfumsyb5CAPaqkzi2', 2,5,1);</v>
      </c>
    </row>
    <row r="40" spans="1:18" ht="22.5" x14ac:dyDescent="0.2">
      <c r="A40" s="5" t="s">
        <v>98</v>
      </c>
      <c r="B40" s="5">
        <v>39</v>
      </c>
      <c r="C40" s="5" t="str">
        <f t="shared" si="11"/>
        <v>Коноплева</v>
      </c>
      <c r="D40" s="5" t="str">
        <f t="shared" si="12"/>
        <v>Анастасия</v>
      </c>
      <c r="E40" s="5" t="str">
        <f t="shared" si="13"/>
        <v>Сергеевна</v>
      </c>
      <c r="F40" s="5" t="s">
        <v>185</v>
      </c>
      <c r="G40" s="5" t="str">
        <f t="shared" si="7"/>
        <v>Anastasiya.Konopleva@RT.RU</v>
      </c>
      <c r="I40" s="5" t="s">
        <v>68</v>
      </c>
      <c r="J40" s="5" t="s">
        <v>21</v>
      </c>
      <c r="K40" s="5" t="s">
        <v>28</v>
      </c>
      <c r="O40" s="5" t="s">
        <v>51</v>
      </c>
      <c r="P40" s="5">
        <f t="shared" si="8"/>
        <v>1</v>
      </c>
      <c r="Q40" s="5">
        <f t="shared" si="9"/>
        <v>5</v>
      </c>
      <c r="R40" s="5" t="str">
        <f t="shared" si="10"/>
        <v>INSERT INTO employee (emp_id, created, last_name, first_name, middle_name, login_name, email, password, department_id, team_id, project_role_id) VALUES (nextval('seq_emp_id'), now(), 'Коноплева', 'Анастасия', 'Сергеевна', 'Anastasiya.Konopleva', 'Anastasiya.Konopleva@RT.RU', '$2a$10$Y3rnhDtTCSsADDxyDACRW.uAt6Ipuv9V0vsKDfumsyb5CAPaqkzi2', 2,5,1);</v>
      </c>
    </row>
    <row r="41" spans="1:18" ht="22.5" x14ac:dyDescent="0.2">
      <c r="A41" s="5" t="s">
        <v>80</v>
      </c>
      <c r="B41" s="5">
        <v>40</v>
      </c>
      <c r="C41" s="5" t="str">
        <f t="shared" si="11"/>
        <v>Лубнин</v>
      </c>
      <c r="D41" s="5" t="str">
        <f t="shared" si="12"/>
        <v>Иван</v>
      </c>
      <c r="E41" s="5" t="str">
        <f t="shared" si="13"/>
        <v>Игоревич</v>
      </c>
      <c r="F41" s="5" t="s">
        <v>186</v>
      </c>
      <c r="G41" s="5" t="str">
        <f t="shared" si="7"/>
        <v>Ivan.Lubnin@RT.RU</v>
      </c>
      <c r="I41" s="5" t="s">
        <v>68</v>
      </c>
      <c r="J41" s="5" t="s">
        <v>21</v>
      </c>
      <c r="K41" s="5" t="s">
        <v>28</v>
      </c>
      <c r="O41" s="5" t="s">
        <v>51</v>
      </c>
      <c r="P41" s="5">
        <f t="shared" si="8"/>
        <v>1</v>
      </c>
      <c r="Q41" s="5">
        <f t="shared" si="9"/>
        <v>5</v>
      </c>
      <c r="R41" s="5" t="str">
        <f t="shared" si="10"/>
        <v>INSERT INTO employee (emp_id, created, last_name, first_name, middle_name, login_name, email, password, department_id, team_id, project_role_id) VALUES (nextval('seq_emp_id'), now(), 'Лубнин', 'Иван', 'Игоревич', 'Ivan.Lubnin', 'Ivan.Lubnin@RT.RU', '$2a$10$Y3rnhDtTCSsADDxyDACRW.uAt6Ipuv9V0vsKDfumsyb5CAPaqkzi2', 2,5,1);</v>
      </c>
    </row>
    <row r="42" spans="1:18" ht="22.5" x14ac:dyDescent="0.2">
      <c r="A42" s="15" t="s">
        <v>75</v>
      </c>
      <c r="B42" s="15">
        <v>41</v>
      </c>
      <c r="C42" s="15" t="str">
        <f t="shared" si="11"/>
        <v>Егорова</v>
      </c>
      <c r="D42" s="15" t="str">
        <f t="shared" si="12"/>
        <v>Анастасия</v>
      </c>
      <c r="E42" s="15" t="str">
        <f t="shared" si="13"/>
        <v>Юрьевна</v>
      </c>
      <c r="F42" s="15" t="s">
        <v>187</v>
      </c>
      <c r="G42" s="15" t="str">
        <f t="shared" si="7"/>
        <v>Anastasiya.Egorova@RT.RU</v>
      </c>
      <c r="H42" s="15"/>
      <c r="I42" s="15" t="s">
        <v>56</v>
      </c>
      <c r="J42" s="15" t="s">
        <v>20</v>
      </c>
      <c r="K42" s="15" t="s">
        <v>47</v>
      </c>
      <c r="L42" s="15" t="s">
        <v>25</v>
      </c>
      <c r="M42" s="15"/>
      <c r="N42" s="15"/>
      <c r="O42" s="15" t="s">
        <v>51</v>
      </c>
      <c r="P42" s="15">
        <f t="shared" si="8"/>
        <v>2</v>
      </c>
      <c r="Q42" s="15">
        <f t="shared" si="9"/>
        <v>7</v>
      </c>
      <c r="R42" s="5" t="str">
        <f t="shared" si="10"/>
        <v>INSERT INTO employee (emp_id, created, last_name, first_name, middle_name, login_name, email, password, department_id, team_id, project_role_id) VALUES (nextval('seq_emp_id'), now(), 'Егорова', 'Анастасия', 'Юрьевна', 'Anastasiya.Egorova', 'Anastasiya.Egorova@RT.RU', '$2a$10$Y3rnhDtTCSsADDxyDACRW.uAt6Ipuv9V0vsKDfumsyb5CAPaqkzi2', 2,7,2);</v>
      </c>
    </row>
    <row r="43" spans="1:18" ht="22.5" x14ac:dyDescent="0.2">
      <c r="A43" s="5" t="s">
        <v>71</v>
      </c>
      <c r="B43" s="5">
        <v>42</v>
      </c>
      <c r="C43" s="5" t="str">
        <f t="shared" si="11"/>
        <v>Величко</v>
      </c>
      <c r="D43" s="5" t="str">
        <f t="shared" si="12"/>
        <v>Кирилл</v>
      </c>
      <c r="E43" s="5" t="str">
        <f t="shared" si="13"/>
        <v>Сергеевич</v>
      </c>
      <c r="F43" s="5" t="s">
        <v>188</v>
      </c>
      <c r="G43" s="5" t="str">
        <f t="shared" si="7"/>
        <v>Kirill.Velichko@RT.RU</v>
      </c>
      <c r="I43" s="5" t="s">
        <v>68</v>
      </c>
      <c r="J43" s="5" t="s">
        <v>21</v>
      </c>
      <c r="K43" s="5" t="s">
        <v>25</v>
      </c>
      <c r="O43" s="5" t="s">
        <v>51</v>
      </c>
      <c r="P43" s="5">
        <f t="shared" si="8"/>
        <v>1</v>
      </c>
      <c r="Q43" s="5">
        <f t="shared" si="9"/>
        <v>3</v>
      </c>
      <c r="R43" s="5" t="str">
        <f t="shared" si="10"/>
        <v>INSERT INTO employee (emp_id, created, last_name, first_name, middle_name, login_name, email, password, department_id, team_id, project_role_id) VALUES (nextval('seq_emp_id'), now(), 'Величко', 'Кирилл', 'Сергеевич', 'Kirill.Velichko', 'Kirill.Velichko@RT.RU', '$2a$10$Y3rnhDtTCSsADDxyDACRW.uAt6Ipuv9V0vsKDfumsyb5CAPaqkzi2', 2,3,1);</v>
      </c>
    </row>
    <row r="44" spans="1:18" ht="22.5" x14ac:dyDescent="0.2">
      <c r="A44" s="5" t="s">
        <v>77</v>
      </c>
      <c r="B44" s="5">
        <v>43</v>
      </c>
      <c r="C44" s="5" t="str">
        <f t="shared" si="11"/>
        <v>Кононов</v>
      </c>
      <c r="D44" s="5" t="str">
        <f t="shared" si="12"/>
        <v>Петр</v>
      </c>
      <c r="E44" s="5" t="str">
        <f t="shared" si="13"/>
        <v>Александрович</v>
      </c>
      <c r="F44" s="5" t="s">
        <v>189</v>
      </c>
      <c r="G44" s="5" t="str">
        <f t="shared" si="7"/>
        <v>Petr.A.Kononov@RT.RU</v>
      </c>
      <c r="I44" s="5" t="s">
        <v>68</v>
      </c>
      <c r="J44" s="5" t="s">
        <v>21</v>
      </c>
      <c r="K44" s="5" t="s">
        <v>25</v>
      </c>
      <c r="O44" s="5" t="s">
        <v>51</v>
      </c>
      <c r="P44" s="5">
        <f t="shared" si="8"/>
        <v>1</v>
      </c>
      <c r="Q44" s="5">
        <f t="shared" si="9"/>
        <v>3</v>
      </c>
      <c r="R44" s="5" t="str">
        <f t="shared" si="10"/>
        <v>INSERT INTO employee (emp_id, created, last_name, first_name, middle_name, login_name, email, password, department_id, team_id, project_role_id) VALUES (nextval('seq_emp_id'), now(), 'Кононов', 'Петр', 'Александрович', 'Petr.A.Kononov', 'Petr.A.Kononov@RT.RU', '$2a$10$Y3rnhDtTCSsADDxyDACRW.uAt6Ipuv9V0vsKDfumsyb5CAPaqkzi2', 2,3,1);</v>
      </c>
    </row>
    <row r="45" spans="1:18" ht="22.5" x14ac:dyDescent="0.2">
      <c r="A45" s="5" t="s">
        <v>82</v>
      </c>
      <c r="B45" s="5">
        <v>44</v>
      </c>
      <c r="C45" s="5" t="str">
        <f t="shared" si="11"/>
        <v>Самарский</v>
      </c>
      <c r="D45" s="5" t="str">
        <f t="shared" si="12"/>
        <v>Иван</v>
      </c>
      <c r="E45" s="5" t="str">
        <f t="shared" si="13"/>
        <v>Николаевич</v>
      </c>
      <c r="F45" s="5" t="s">
        <v>190</v>
      </c>
      <c r="G45" s="5" t="str">
        <f t="shared" si="7"/>
        <v>Ivan.Samarskiy@RT.RU</v>
      </c>
      <c r="I45" s="5" t="s">
        <v>68</v>
      </c>
      <c r="J45" s="5" t="s">
        <v>21</v>
      </c>
      <c r="K45" s="5" t="s">
        <v>25</v>
      </c>
      <c r="O45" s="5" t="s">
        <v>51</v>
      </c>
      <c r="P45" s="5">
        <f t="shared" si="8"/>
        <v>1</v>
      </c>
      <c r="Q45" s="5">
        <f t="shared" si="9"/>
        <v>3</v>
      </c>
      <c r="R45" s="5" t="str">
        <f t="shared" si="10"/>
        <v>INSERT INTO employee (emp_id, created, last_name, first_name, middle_name, login_name, email, password, department_id, team_id, project_role_id) VALUES (nextval('seq_emp_id'), now(), 'Самарский', 'Иван', 'Николаевич', 'Ivan.Samarskiy', 'Ivan.Samarskiy@RT.RU', '$2a$10$Y3rnhDtTCSsADDxyDACRW.uAt6Ipuv9V0vsKDfumsyb5CAPaqkzi2', 2,3,1);</v>
      </c>
    </row>
    <row r="46" spans="1:18" ht="22.5" x14ac:dyDescent="0.2">
      <c r="A46" s="5" t="s">
        <v>105</v>
      </c>
      <c r="B46" s="5">
        <v>45</v>
      </c>
      <c r="C46" s="5" t="str">
        <f t="shared" si="11"/>
        <v>Новиков</v>
      </c>
      <c r="D46" s="5" t="str">
        <f t="shared" si="12"/>
        <v>Елисей</v>
      </c>
      <c r="E46" s="5" t="str">
        <f t="shared" si="13"/>
        <v>Игоревич</v>
      </c>
      <c r="F46" s="5" t="s">
        <v>191</v>
      </c>
      <c r="G46" s="5" t="str">
        <f t="shared" si="7"/>
        <v>Elisey.Novikov@RT.RU</v>
      </c>
      <c r="I46" s="5" t="s">
        <v>57</v>
      </c>
      <c r="J46" s="5" t="s">
        <v>21</v>
      </c>
      <c r="K46" s="5" t="s">
        <v>25</v>
      </c>
      <c r="O46" s="5" t="s">
        <v>51</v>
      </c>
      <c r="P46" s="5">
        <f t="shared" si="8"/>
        <v>1</v>
      </c>
      <c r="Q46" s="5">
        <f t="shared" si="9"/>
        <v>3</v>
      </c>
      <c r="R46" s="5" t="str">
        <f t="shared" si="10"/>
        <v>INSERT INTO employee (emp_id, created, last_name, first_name, middle_name, login_name, email, password, department_id, team_id, project_role_id) VALUES (nextval('seq_emp_id'), now(), 'Новиков', 'Елисей', 'Игоревич', 'Elisey.Novikov', 'Elisey.Novikov@RT.RU', '$2a$10$Y3rnhDtTCSsADDxyDACRW.uAt6Ipuv9V0vsKDfumsyb5CAPaqkzi2', 2,3,1);</v>
      </c>
    </row>
    <row r="47" spans="1:18" ht="22.5" x14ac:dyDescent="0.2">
      <c r="A47" s="5" t="s">
        <v>101</v>
      </c>
      <c r="B47" s="5">
        <v>46</v>
      </c>
      <c r="C47" s="5" t="str">
        <f t="shared" si="11"/>
        <v>Лобачев</v>
      </c>
      <c r="D47" s="5" t="str">
        <f t="shared" si="12"/>
        <v>Николай</v>
      </c>
      <c r="E47" s="5" t="str">
        <f t="shared" si="13"/>
        <v>Александрович</v>
      </c>
      <c r="F47" s="5" t="s">
        <v>192</v>
      </c>
      <c r="G47" s="5" t="str">
        <f t="shared" si="7"/>
        <v>Nikolay.Lobachev@RT.RU</v>
      </c>
      <c r="I47" s="5" t="s">
        <v>57</v>
      </c>
      <c r="J47" s="5" t="s">
        <v>21</v>
      </c>
      <c r="K47" s="5" t="s">
        <v>25</v>
      </c>
      <c r="O47" s="5" t="s">
        <v>51</v>
      </c>
      <c r="P47" s="5">
        <f t="shared" si="8"/>
        <v>1</v>
      </c>
      <c r="Q47" s="5">
        <f t="shared" si="9"/>
        <v>3</v>
      </c>
      <c r="R47" s="5" t="str">
        <f t="shared" si="10"/>
        <v>INSERT INTO employee (emp_id, created, last_name, first_name, middle_name, login_name, email, password, department_id, team_id, project_role_id) VALUES (nextval('seq_emp_id'), now(), 'Лобачев', 'Николай', 'Александрович', 'Nikolay.Lobachev', 'Nikolay.Lobachev@RT.RU', '$2a$10$Y3rnhDtTCSsADDxyDACRW.uAt6Ipuv9V0vsKDfumsyb5CAPaqkzi2', 2,3,1);</v>
      </c>
    </row>
    <row r="48" spans="1:18" ht="22.5" x14ac:dyDescent="0.2">
      <c r="A48" s="12" t="s">
        <v>139</v>
      </c>
      <c r="B48" s="12">
        <v>47</v>
      </c>
      <c r="C48" s="12" t="str">
        <f t="shared" si="11"/>
        <v>Фомичев</v>
      </c>
      <c r="D48" s="12" t="str">
        <f t="shared" si="12"/>
        <v>Андрей</v>
      </c>
      <c r="E48" s="12" t="str">
        <f t="shared" si="13"/>
        <v>Игоревич</v>
      </c>
      <c r="F48" s="12" t="s">
        <v>193</v>
      </c>
      <c r="G48" s="12" t="str">
        <f t="shared" si="7"/>
        <v>Andrey.Fomichev@RT.RU</v>
      </c>
      <c r="H48" s="12"/>
      <c r="I48" s="12" t="s">
        <v>57</v>
      </c>
      <c r="J48" s="12" t="s">
        <v>21</v>
      </c>
      <c r="K48" s="12" t="s">
        <v>25</v>
      </c>
      <c r="L48" s="12"/>
      <c r="M48" s="12"/>
      <c r="N48" s="12"/>
      <c r="O48" s="12" t="s">
        <v>51</v>
      </c>
      <c r="P48" s="12">
        <f t="shared" si="8"/>
        <v>1</v>
      </c>
      <c r="Q48" s="12">
        <f t="shared" si="9"/>
        <v>3</v>
      </c>
      <c r="R48" s="5" t="str">
        <f t="shared" si="10"/>
        <v>INSERT INTO employee (emp_id, created, last_name, first_name, middle_name, login_name, email, password, department_id, team_id, project_role_id) VALUES (nextval('seq_emp_id'), now(), 'Фомичев', 'Андрей', 'Игоревич', 'Andrey.Fomichev', 'Andrey.Fomichev@RT.RU', '$2a$10$Y3rnhDtTCSsADDxyDACRW.uAt6Ipuv9V0vsKDfumsyb5CAPaqkzi2', 2,3,1);</v>
      </c>
    </row>
    <row r="49" spans="1:18" ht="22.5" x14ac:dyDescent="0.2">
      <c r="A49" s="7" t="s">
        <v>123</v>
      </c>
      <c r="B49" s="5">
        <v>48</v>
      </c>
      <c r="C49" s="5" t="str">
        <f t="shared" si="11"/>
        <v>Кузнец</v>
      </c>
      <c r="D49" s="5" t="str">
        <f t="shared" si="12"/>
        <v>Станислав</v>
      </c>
      <c r="E49" s="5" t="str">
        <f t="shared" si="13"/>
        <v>Юрьевич</v>
      </c>
      <c r="F49" s="5" t="s">
        <v>194</v>
      </c>
      <c r="G49" s="5" t="str">
        <f t="shared" si="7"/>
        <v>Stanislav.Kuznets@RT.RU</v>
      </c>
      <c r="I49" s="5" t="s">
        <v>57</v>
      </c>
      <c r="J49" s="5" t="s">
        <v>21</v>
      </c>
      <c r="K49" s="5" t="s">
        <v>25</v>
      </c>
      <c r="O49" s="5" t="s">
        <v>51</v>
      </c>
      <c r="P49" s="5">
        <f t="shared" si="8"/>
        <v>1</v>
      </c>
      <c r="Q49" s="5">
        <f t="shared" si="9"/>
        <v>3</v>
      </c>
      <c r="R49" s="5" t="str">
        <f t="shared" si="10"/>
        <v>INSERT INTO employee (emp_id, created, last_name, first_name, middle_name, login_name, email, password, department_id, team_id, project_role_id) VALUES (nextval('seq_emp_id'), now(), 'Кузнец', 'Станислав', 'Юрьевич', 'Stanislav.Kuznets', 'Stanislav.Kuznets@RT.RU', '$2a$10$Y3rnhDtTCSsADDxyDACRW.uAt6Ipuv9V0vsKDfumsyb5CAPaqkzi2', 2,3,1);</v>
      </c>
    </row>
    <row r="50" spans="1:18" ht="22.5" x14ac:dyDescent="0.2">
      <c r="A50" s="16" t="s">
        <v>141</v>
      </c>
      <c r="B50" s="5">
        <v>49</v>
      </c>
      <c r="C50" s="5" t="str">
        <f t="shared" si="11"/>
        <v>Ефремов</v>
      </c>
      <c r="D50" s="5" t="str">
        <f t="shared" si="12"/>
        <v>Василий</v>
      </c>
      <c r="E50" s="5" t="str">
        <f t="shared" si="13"/>
        <v>Михайлович</v>
      </c>
      <c r="F50" s="9" t="s">
        <v>195</v>
      </c>
      <c r="G50" s="9" t="str">
        <f t="shared" si="7"/>
        <v>Vasiliy.Efremov@RT.RU</v>
      </c>
      <c r="I50" s="5" t="s">
        <v>57</v>
      </c>
      <c r="J50" s="5" t="s">
        <v>21</v>
      </c>
      <c r="K50" s="5" t="s">
        <v>25</v>
      </c>
      <c r="O50" s="5" t="s">
        <v>51</v>
      </c>
      <c r="P50" s="5">
        <f t="shared" si="8"/>
        <v>1</v>
      </c>
      <c r="Q50" s="5">
        <f t="shared" si="9"/>
        <v>3</v>
      </c>
      <c r="R50" s="5" t="str">
        <f t="shared" si="10"/>
        <v>INSERT INTO employee (emp_id, created, last_name, first_name, middle_name, login_name, email, password, department_id, team_id, project_role_id) VALUES (nextval('seq_emp_id'), now(), 'Ефремов', 'Василий', 'Михайлович', 'Vasiliy.Efremov', 'Vasiliy.Efremov@RT.RU', '$2a$10$Y3rnhDtTCSsADDxyDACRW.uAt6Ipuv9V0vsKDfumsyb5CAPaqkzi2', 2,3,1);</v>
      </c>
    </row>
    <row r="51" spans="1:18" ht="22.5" x14ac:dyDescent="0.2">
      <c r="A51" s="16" t="s">
        <v>124</v>
      </c>
      <c r="B51" s="5">
        <v>50</v>
      </c>
      <c r="C51" s="5" t="str">
        <f t="shared" si="11"/>
        <v>Павлов</v>
      </c>
      <c r="D51" s="5" t="str">
        <f t="shared" si="12"/>
        <v>Александр</v>
      </c>
      <c r="E51" s="5" t="str">
        <f t="shared" si="13"/>
        <v>Дмитриевич</v>
      </c>
      <c r="F51" s="5" t="s">
        <v>196</v>
      </c>
      <c r="G51" s="5" t="str">
        <f t="shared" si="7"/>
        <v>Aleksandr.Pavlov@RT.RU</v>
      </c>
      <c r="I51" s="5" t="s">
        <v>57</v>
      </c>
      <c r="J51" s="5" t="s">
        <v>21</v>
      </c>
      <c r="K51" s="5" t="s">
        <v>25</v>
      </c>
      <c r="O51" s="5" t="s">
        <v>51</v>
      </c>
      <c r="P51" s="5">
        <f t="shared" si="8"/>
        <v>1</v>
      </c>
      <c r="Q51" s="5">
        <f t="shared" si="9"/>
        <v>3</v>
      </c>
      <c r="R51" s="5" t="str">
        <f t="shared" si="10"/>
        <v>INSERT INTO employee (emp_id, created, last_name, first_name, middle_name, login_name, email, password, department_id, team_id, project_role_id) VALUES (nextval('seq_emp_id'), now(), 'Павлов', 'Александр', 'Дмитриевич', 'Aleksandr.Pavlov', 'Aleksandr.Pavlov@RT.RU', '$2a$10$Y3rnhDtTCSsADDxyDACRW.uAt6Ipuv9V0vsKDfumsyb5CAPaqkzi2', 2,3,1);</v>
      </c>
    </row>
    <row r="52" spans="1:18" ht="22.5" x14ac:dyDescent="0.2">
      <c r="A52" s="15" t="s">
        <v>76</v>
      </c>
      <c r="B52" s="15">
        <v>51</v>
      </c>
      <c r="C52" s="15" t="str">
        <f t="shared" si="11"/>
        <v>Комаров</v>
      </c>
      <c r="D52" s="15" t="str">
        <f t="shared" si="12"/>
        <v>Игорь</v>
      </c>
      <c r="E52" s="15" t="str">
        <f t="shared" si="13"/>
        <v>Вячеславович</v>
      </c>
      <c r="F52" s="15" t="s">
        <v>197</v>
      </c>
      <c r="G52" s="15" t="str">
        <f t="shared" si="7"/>
        <v>Igor.Komarov@RT.RU</v>
      </c>
      <c r="H52" s="15"/>
      <c r="I52" s="15" t="s">
        <v>94</v>
      </c>
      <c r="J52" s="15" t="s">
        <v>20</v>
      </c>
      <c r="K52" s="15" t="s">
        <v>47</v>
      </c>
      <c r="L52" s="15" t="s">
        <v>44</v>
      </c>
      <c r="M52" s="15"/>
      <c r="N52" s="15"/>
      <c r="O52" s="15" t="s">
        <v>51</v>
      </c>
      <c r="P52" s="15">
        <f t="shared" si="8"/>
        <v>2</v>
      </c>
      <c r="Q52" s="15">
        <f t="shared" si="9"/>
        <v>7</v>
      </c>
      <c r="R52" s="5" t="str">
        <f t="shared" si="10"/>
        <v>INSERT INTO employee (emp_id, created, last_name, first_name, middle_name, login_name, email, password, department_id, team_id, project_role_id) VALUES (nextval('seq_emp_id'), now(), 'Комаров', 'Игорь', 'Вячеславович', 'Igor.Komarov', 'Igor.Komarov@RT.RU', '$2a$10$Y3rnhDtTCSsADDxyDACRW.uAt6Ipuv9V0vsKDfumsyb5CAPaqkzi2', 2,7,2);</v>
      </c>
    </row>
    <row r="53" spans="1:18" ht="22.5" x14ac:dyDescent="0.2">
      <c r="A53" s="5" t="s">
        <v>67</v>
      </c>
      <c r="B53" s="5">
        <v>52</v>
      </c>
      <c r="C53" s="5" t="str">
        <f t="shared" si="11"/>
        <v>Артемьева</v>
      </c>
      <c r="D53" s="5" t="str">
        <f t="shared" si="12"/>
        <v>Елена</v>
      </c>
      <c r="E53" s="5" t="str">
        <f t="shared" si="13"/>
        <v>Сергеевна</v>
      </c>
      <c r="F53" s="5" t="s">
        <v>198</v>
      </c>
      <c r="G53" s="5" t="str">
        <f t="shared" si="7"/>
        <v>Elena.S.Artemeva@RT.RU</v>
      </c>
      <c r="I53" s="7" t="s">
        <v>68</v>
      </c>
      <c r="J53" s="5" t="s">
        <v>21</v>
      </c>
      <c r="K53" s="5" t="s">
        <v>44</v>
      </c>
      <c r="O53" s="5" t="s">
        <v>51</v>
      </c>
      <c r="P53" s="5">
        <f t="shared" si="8"/>
        <v>1</v>
      </c>
      <c r="Q53" s="5">
        <f t="shared" si="9"/>
        <v>1</v>
      </c>
      <c r="R53" s="5" t="str">
        <f t="shared" si="10"/>
        <v>INSERT INTO employee (emp_id, created, last_name, first_name, middle_name, login_name, email, password, department_id, team_id, project_role_id) VALUES (nextval('seq_emp_id'), now(), 'Артемьева', 'Елена', 'Сергеевна', 'Elena.S.Artemeva', 'Elena.S.Artemeva@RT.RU', '$2a$10$Y3rnhDtTCSsADDxyDACRW.uAt6Ipuv9V0vsKDfumsyb5CAPaqkzi2', 2,1,1);</v>
      </c>
    </row>
    <row r="54" spans="1:18" ht="22.5" x14ac:dyDescent="0.2">
      <c r="A54" s="5" t="s">
        <v>89</v>
      </c>
      <c r="B54" s="5">
        <v>53</v>
      </c>
      <c r="C54" s="5" t="str">
        <f t="shared" si="11"/>
        <v>Чурин</v>
      </c>
      <c r="D54" s="5" t="str">
        <f t="shared" si="12"/>
        <v>Андрей</v>
      </c>
      <c r="E54" s="5" t="str">
        <f t="shared" si="13"/>
        <v>Васильевич</v>
      </c>
      <c r="F54" s="5" t="s">
        <v>199</v>
      </c>
      <c r="G54" s="5" t="str">
        <f t="shared" si="7"/>
        <v>Andrey.Churin@RT.RU</v>
      </c>
      <c r="I54" s="5" t="s">
        <v>57</v>
      </c>
      <c r="J54" s="5" t="s">
        <v>21</v>
      </c>
      <c r="K54" s="5" t="s">
        <v>44</v>
      </c>
      <c r="O54" s="5" t="s">
        <v>51</v>
      </c>
      <c r="P54" s="5">
        <f t="shared" si="8"/>
        <v>1</v>
      </c>
      <c r="Q54" s="5">
        <f t="shared" si="9"/>
        <v>1</v>
      </c>
      <c r="R54" s="5" t="str">
        <f t="shared" si="10"/>
        <v>INSERT INTO employee (emp_id, created, last_name, first_name, middle_name, login_name, email, password, department_id, team_id, project_role_id) VALUES (nextval('seq_emp_id'), now(), 'Чурин', 'Андрей', 'Васильевич', 'Andrey.Churin', 'Andrey.Churin@RT.RU', '$2a$10$Y3rnhDtTCSsADDxyDACRW.uAt6Ipuv9V0vsKDfumsyb5CAPaqkzi2', 2,1,1);</v>
      </c>
    </row>
    <row r="55" spans="1:18" ht="22.5" x14ac:dyDescent="0.2">
      <c r="A55" s="5" t="s">
        <v>99</v>
      </c>
      <c r="B55" s="5">
        <v>54</v>
      </c>
      <c r="C55" s="5" t="str">
        <f t="shared" si="11"/>
        <v>Краюшкина</v>
      </c>
      <c r="D55" s="5" t="str">
        <f t="shared" si="12"/>
        <v>Ольга</v>
      </c>
      <c r="E55" s="5" t="str">
        <f t="shared" si="13"/>
        <v>Дмитриевна</v>
      </c>
      <c r="F55" s="5" t="s">
        <v>200</v>
      </c>
      <c r="G55" s="5" t="str">
        <f t="shared" si="7"/>
        <v>Olga.Krayushkina@RT.RU</v>
      </c>
      <c r="I55" s="5" t="s">
        <v>94</v>
      </c>
      <c r="J55" s="5" t="s">
        <v>21</v>
      </c>
      <c r="K55" s="5" t="s">
        <v>44</v>
      </c>
      <c r="O55" s="5" t="s">
        <v>51</v>
      </c>
      <c r="P55" s="5">
        <f t="shared" si="8"/>
        <v>1</v>
      </c>
      <c r="Q55" s="5">
        <f t="shared" si="9"/>
        <v>1</v>
      </c>
      <c r="R55" s="5" t="str">
        <f t="shared" si="10"/>
        <v>INSERT INTO employee (emp_id, created, last_name, first_name, middle_name, login_name, email, password, department_id, team_id, project_role_id) VALUES (nextval('seq_emp_id'), now(), 'Краюшкина', 'Ольга', 'Дмитриевна', 'Olga.Krayushkina', 'Olga.Krayushkina@RT.RU', '$2a$10$Y3rnhDtTCSsADDxyDACRW.uAt6Ipuv9V0vsKDfumsyb5CAPaqkzi2', 2,1,1);</v>
      </c>
    </row>
    <row r="56" spans="1:18" ht="22.5" x14ac:dyDescent="0.2">
      <c r="A56" s="5" t="s">
        <v>93</v>
      </c>
      <c r="B56" s="5">
        <v>55</v>
      </c>
      <c r="C56" s="5" t="str">
        <f t="shared" si="11"/>
        <v>Гаряева</v>
      </c>
      <c r="D56" s="5" t="str">
        <f t="shared" si="12"/>
        <v>Татьяна</v>
      </c>
      <c r="E56" s="5" t="str">
        <f t="shared" si="13"/>
        <v>Ивановна</v>
      </c>
      <c r="F56" s="5" t="s">
        <v>201</v>
      </c>
      <c r="G56" s="5" t="str">
        <f t="shared" si="7"/>
        <v>Tatyana.Garyaeva@RT.RU</v>
      </c>
      <c r="I56" s="5" t="s">
        <v>94</v>
      </c>
      <c r="J56" s="5" t="s">
        <v>21</v>
      </c>
      <c r="K56" s="5" t="s">
        <v>44</v>
      </c>
      <c r="O56" s="5" t="s">
        <v>51</v>
      </c>
      <c r="P56" s="5">
        <f t="shared" si="8"/>
        <v>1</v>
      </c>
      <c r="Q56" s="5">
        <f t="shared" si="9"/>
        <v>1</v>
      </c>
      <c r="R56" s="5" t="str">
        <f t="shared" si="10"/>
        <v>INSERT INTO employee (emp_id, created, last_name, first_name, middle_name, login_name, email, password, department_id, team_id, project_role_id) VALUES (nextval('seq_emp_id'), now(), 'Гаряева', 'Татьяна', 'Ивановна', 'Tatyana.Garyaeva', 'Tatyana.Garyaeva@RT.RU', '$2a$10$Y3rnhDtTCSsADDxyDACRW.uAt6Ipuv9V0vsKDfumsyb5CAPaqkzi2', 2,1,1);</v>
      </c>
    </row>
    <row r="57" spans="1:18" ht="22.5" x14ac:dyDescent="0.2">
      <c r="A57" s="5" t="s">
        <v>95</v>
      </c>
      <c r="B57" s="5">
        <v>56</v>
      </c>
      <c r="C57" s="5" t="str">
        <f t="shared" si="11"/>
        <v>Дмитриева</v>
      </c>
      <c r="D57" s="5" t="str">
        <f t="shared" si="12"/>
        <v>Людмила</v>
      </c>
      <c r="E57" s="5" t="str">
        <f t="shared" si="13"/>
        <v>Владимировна</v>
      </c>
      <c r="F57" s="5" t="s">
        <v>202</v>
      </c>
      <c r="G57" s="5" t="str">
        <f t="shared" si="7"/>
        <v>Lyudmila.Dmitrieva@RT.RU</v>
      </c>
      <c r="I57" s="5" t="s">
        <v>94</v>
      </c>
      <c r="J57" s="5" t="s">
        <v>21</v>
      </c>
      <c r="K57" s="5" t="s">
        <v>44</v>
      </c>
      <c r="O57" s="5" t="s">
        <v>51</v>
      </c>
      <c r="P57" s="5">
        <f t="shared" si="8"/>
        <v>1</v>
      </c>
      <c r="Q57" s="5">
        <f t="shared" si="9"/>
        <v>1</v>
      </c>
      <c r="R57" s="5" t="str">
        <f t="shared" si="10"/>
        <v>INSERT INTO employee (emp_id, created, last_name, first_name, middle_name, login_name, email, password, department_id, team_id, project_role_id) VALUES (nextval('seq_emp_id'), now(), 'Дмитриева', 'Людмила', 'Владимировна', 'Lyudmila.Dmitrieva', 'Lyudmila.Dmitrieva@RT.RU', '$2a$10$Y3rnhDtTCSsADDxyDACRW.uAt6Ipuv9V0vsKDfumsyb5CAPaqkzi2', 2,1,1);</v>
      </c>
    </row>
    <row r="58" spans="1:18" ht="22.5" x14ac:dyDescent="0.2">
      <c r="A58" s="7" t="s">
        <v>142</v>
      </c>
      <c r="B58" s="5">
        <v>57</v>
      </c>
      <c r="C58" s="5" t="str">
        <f t="shared" si="11"/>
        <v>Кузьмин</v>
      </c>
      <c r="D58" s="5" t="str">
        <f t="shared" si="12"/>
        <v>Андрей</v>
      </c>
      <c r="E58" s="5" t="str">
        <f t="shared" si="13"/>
        <v>Юрьевич</v>
      </c>
      <c r="F58" s="5" t="s">
        <v>203</v>
      </c>
      <c r="G58" s="5" t="str">
        <f t="shared" si="7"/>
        <v>Andrey.Kuzmin@RT.RU</v>
      </c>
      <c r="I58" s="5" t="s">
        <v>68</v>
      </c>
      <c r="J58" s="5" t="s">
        <v>21</v>
      </c>
      <c r="K58" s="5" t="s">
        <v>44</v>
      </c>
      <c r="O58" s="5" t="s">
        <v>51</v>
      </c>
      <c r="P58" s="5">
        <f t="shared" si="8"/>
        <v>1</v>
      </c>
      <c r="Q58" s="5">
        <f t="shared" si="9"/>
        <v>1</v>
      </c>
      <c r="R58" s="5" t="str">
        <f t="shared" si="10"/>
        <v>INSERT INTO employee (emp_id, created, last_name, first_name, middle_name, login_name, email, password, department_id, team_id, project_role_id) VALUES (nextval('seq_emp_id'), now(), 'Кузьмин', 'Андрей', 'Юрьевич', 'Andrey.Kuzmin', 'Andrey.Kuzmin@RT.RU', '$2a$10$Y3rnhDtTCSsADDxyDACRW.uAt6Ipuv9V0vsKDfumsyb5CAPaqkzi2', 2,1,1);</v>
      </c>
    </row>
    <row r="59" spans="1:18" ht="22.5" x14ac:dyDescent="0.2">
      <c r="A59" s="7" t="s">
        <v>74</v>
      </c>
      <c r="B59" s="5">
        <v>58</v>
      </c>
      <c r="C59" s="5" t="str">
        <f t="shared" si="11"/>
        <v>Дмитриева</v>
      </c>
      <c r="D59" s="5" t="str">
        <f t="shared" si="12"/>
        <v>Светлана</v>
      </c>
      <c r="E59" s="5" t="str">
        <f t="shared" si="13"/>
        <v>Михайловна</v>
      </c>
      <c r="F59" s="5" t="s">
        <v>204</v>
      </c>
      <c r="G59" s="5" t="str">
        <f t="shared" si="7"/>
        <v>Svetlana.M.Dmitrieva@RT.RU</v>
      </c>
      <c r="I59" s="5" t="s">
        <v>94</v>
      </c>
      <c r="J59" s="5" t="s">
        <v>21</v>
      </c>
      <c r="K59" s="5" t="s">
        <v>44</v>
      </c>
      <c r="O59" s="5" t="s">
        <v>51</v>
      </c>
      <c r="P59" s="5">
        <f t="shared" si="8"/>
        <v>1</v>
      </c>
      <c r="Q59" s="5">
        <f t="shared" si="9"/>
        <v>1</v>
      </c>
      <c r="R59" s="5" t="str">
        <f t="shared" si="10"/>
        <v>INSERT INTO employee (emp_id, created, last_name, first_name, middle_name, login_name, email, password, department_id, team_id, project_role_id) VALUES (nextval('seq_emp_id'), now(), 'Дмитриева', 'Светлана', 'Михайловна', 'Svetlana.M.Dmitrieva', 'Svetlana.M.Dmitrieva@RT.RU', '$2a$10$Y3rnhDtTCSsADDxyDACRW.uAt6Ipuv9V0vsKDfumsyb5CAPaqkzi2', 2,1,1);</v>
      </c>
    </row>
    <row r="60" spans="1:18" ht="22.5" x14ac:dyDescent="0.2">
      <c r="A60" s="7" t="s">
        <v>113</v>
      </c>
      <c r="B60" s="5">
        <v>59</v>
      </c>
      <c r="C60" s="5" t="str">
        <f t="shared" si="11"/>
        <v>Ларин</v>
      </c>
      <c r="D60" s="5" t="str">
        <f t="shared" si="12"/>
        <v>Дмитрий</v>
      </c>
      <c r="E60" s="5" t="str">
        <f t="shared" si="13"/>
        <v>Калимуллович</v>
      </c>
      <c r="F60" s="5" t="s">
        <v>205</v>
      </c>
      <c r="G60" s="5" t="str">
        <f t="shared" si="7"/>
        <v>Dmitriy.Larin@RT.RU</v>
      </c>
      <c r="I60" s="5" t="s">
        <v>68</v>
      </c>
      <c r="J60" s="5" t="s">
        <v>21</v>
      </c>
      <c r="K60" s="5" t="s">
        <v>44</v>
      </c>
      <c r="O60" s="5" t="s">
        <v>51</v>
      </c>
      <c r="P60" s="5">
        <f t="shared" si="8"/>
        <v>1</v>
      </c>
      <c r="Q60" s="5">
        <f t="shared" si="9"/>
        <v>1</v>
      </c>
      <c r="R60" s="5" t="str">
        <f t="shared" si="10"/>
        <v>INSERT INTO employee (emp_id, created, last_name, first_name, middle_name, login_name, email, password, department_id, team_id, project_role_id) VALUES (nextval('seq_emp_id'), now(), 'Ларин', 'Дмитрий', 'Калимуллович', 'Dmitriy.Larin', 'Dmitriy.Larin@RT.RU', '$2a$10$Y3rnhDtTCSsADDxyDACRW.uAt6Ipuv9V0vsKDfumsyb5CAPaqkzi2', 2,1,1);</v>
      </c>
    </row>
    <row r="61" spans="1:18" ht="22.5" x14ac:dyDescent="0.2">
      <c r="A61" s="7" t="s">
        <v>140</v>
      </c>
      <c r="B61" s="5">
        <v>60</v>
      </c>
      <c r="C61" s="14" t="str">
        <f>MID(A61,1,FIND(" ",A61,1)-1)</f>
        <v>Утепешова</v>
      </c>
      <c r="D61" s="14" t="str">
        <f>MID(A61,FIND(" ",A61,1)+1,FIND(" ",A61,FIND(" ",A61,1)+1)-FIND(" ",A61,1)-1)</f>
        <v>Эльвира</v>
      </c>
      <c r="E61" s="14" t="str">
        <f t="shared" si="13"/>
        <v>Исатаевна</v>
      </c>
      <c r="F61" s="14" t="s">
        <v>206</v>
      </c>
      <c r="G61" s="14" t="str">
        <f t="shared" si="7"/>
        <v>Elvira.Utepeshova@RT.RU</v>
      </c>
      <c r="H61" s="14"/>
      <c r="I61" s="5" t="s">
        <v>94</v>
      </c>
      <c r="J61" s="5" t="s">
        <v>21</v>
      </c>
      <c r="K61" s="5" t="s">
        <v>44</v>
      </c>
      <c r="O61" s="5" t="s">
        <v>51</v>
      </c>
      <c r="P61" s="5">
        <f t="shared" si="8"/>
        <v>1</v>
      </c>
      <c r="Q61" s="5">
        <f t="shared" si="9"/>
        <v>1</v>
      </c>
      <c r="R61" s="5" t="str">
        <f t="shared" si="10"/>
        <v>INSERT INTO employee (emp_id, created, last_name, first_name, middle_name, login_name, email, password, department_id, team_id, project_role_id) VALUES (nextval('seq_emp_id'), now(), 'Утепешова', 'Эльвира', 'Исатаевна', 'Elvira.Utepeshova', 'Elvira.Utepeshova@RT.RU', '$2a$10$Y3rnhDtTCSsADDxyDACRW.uAt6Ipuv9V0vsKDfumsyb5CAPaqkzi2', 2,1,1);</v>
      </c>
    </row>
    <row r="62" spans="1:18" ht="22.5" x14ac:dyDescent="0.2">
      <c r="A62" s="5" t="s">
        <v>87</v>
      </c>
      <c r="B62" s="5">
        <v>61</v>
      </c>
      <c r="C62" s="5" t="str">
        <f t="shared" si="11"/>
        <v>Епифанов</v>
      </c>
      <c r="D62" s="5" t="str">
        <f t="shared" si="12"/>
        <v>Николай</v>
      </c>
      <c r="E62" s="5" t="str">
        <f t="shared" si="13"/>
        <v>Михайлович</v>
      </c>
      <c r="F62" s="5" t="s">
        <v>207</v>
      </c>
      <c r="G62" s="5" t="str">
        <f t="shared" si="7"/>
        <v>Nikolaj.Epifanov@RT.RU</v>
      </c>
      <c r="I62" s="5" t="s">
        <v>57</v>
      </c>
      <c r="J62" s="5" t="s">
        <v>21</v>
      </c>
      <c r="K62" s="5" t="s">
        <v>44</v>
      </c>
      <c r="O62" s="5" t="s">
        <v>51</v>
      </c>
      <c r="P62" s="5">
        <f t="shared" si="8"/>
        <v>1</v>
      </c>
      <c r="Q62" s="5">
        <f t="shared" si="9"/>
        <v>1</v>
      </c>
      <c r="R62" s="5" t="str">
        <f t="shared" si="10"/>
        <v>INSERT INTO employee (emp_id, created, last_name, first_name, middle_name, login_name, email, password, department_id, team_id, project_role_id) VALUES (nextval('seq_emp_id'), now(), 'Епифанов', 'Николай', 'Михайлович', 'Nikolaj.Epifanov', 'Nikolaj.Epifanov@RT.RU', '$2a$10$Y3rnhDtTCSsADDxyDACRW.uAt6Ipuv9V0vsKDfumsyb5CAPaqkzi2', 2,1,1);</v>
      </c>
    </row>
    <row r="63" spans="1:18" ht="22.5" x14ac:dyDescent="0.2">
      <c r="A63" s="15" t="s">
        <v>88</v>
      </c>
      <c r="B63" s="15">
        <v>62</v>
      </c>
      <c r="C63" s="15" t="str">
        <f t="shared" si="11"/>
        <v>Орлов</v>
      </c>
      <c r="D63" s="15" t="str">
        <f t="shared" si="12"/>
        <v>Дмитрий</v>
      </c>
      <c r="E63" s="15" t="str">
        <f t="shared" si="13"/>
        <v>Евгеньевич</v>
      </c>
      <c r="F63" s="15" t="s">
        <v>208</v>
      </c>
      <c r="G63" s="15" t="str">
        <f t="shared" si="7"/>
        <v>Dmitriy.Orlov@RT.RU</v>
      </c>
      <c r="H63" s="15"/>
      <c r="I63" s="15" t="s">
        <v>56</v>
      </c>
      <c r="J63" s="15" t="s">
        <v>20</v>
      </c>
      <c r="K63" s="15" t="s">
        <v>47</v>
      </c>
      <c r="L63" s="15" t="s">
        <v>43</v>
      </c>
      <c r="M63" s="15"/>
      <c r="N63" s="15"/>
      <c r="O63" s="15" t="s">
        <v>51</v>
      </c>
      <c r="P63" s="15">
        <f t="shared" si="8"/>
        <v>2</v>
      </c>
      <c r="Q63" s="15">
        <f t="shared" si="9"/>
        <v>7</v>
      </c>
      <c r="R63" s="5" t="str">
        <f t="shared" si="10"/>
        <v>INSERT INTO employee (emp_id, created, last_name, first_name, middle_name, login_name, email, password, department_id, team_id, project_role_id) VALUES (nextval('seq_emp_id'), now(), 'Орлов', 'Дмитрий', 'Евгеньевич', 'Dmitriy.Orlov', 'Dmitriy.Orlov@RT.RU', '$2a$10$Y3rnhDtTCSsADDxyDACRW.uAt6Ipuv9V0vsKDfumsyb5CAPaqkzi2', 2,7,2);</v>
      </c>
    </row>
    <row r="64" spans="1:18" ht="22.5" x14ac:dyDescent="0.2">
      <c r="A64" s="5" t="s">
        <v>73</v>
      </c>
      <c r="B64" s="5">
        <v>63</v>
      </c>
      <c r="C64" s="5" t="str">
        <f t="shared" si="11"/>
        <v>Горюнова</v>
      </c>
      <c r="D64" s="5" t="str">
        <f t="shared" si="12"/>
        <v>Софья</v>
      </c>
      <c r="E64" s="5" t="str">
        <f t="shared" si="13"/>
        <v>Александровна</v>
      </c>
      <c r="F64" s="5" t="s">
        <v>209</v>
      </c>
      <c r="G64" s="5" t="str">
        <f t="shared" si="7"/>
        <v>Sofya.Goryunova@RT.RU</v>
      </c>
      <c r="I64" s="5" t="s">
        <v>57</v>
      </c>
      <c r="J64" s="5" t="s">
        <v>21</v>
      </c>
      <c r="K64" s="5" t="s">
        <v>43</v>
      </c>
      <c r="O64" s="5" t="s">
        <v>51</v>
      </c>
      <c r="P64" s="5">
        <f t="shared" si="8"/>
        <v>1</v>
      </c>
      <c r="Q64" s="5">
        <f t="shared" si="9"/>
        <v>6</v>
      </c>
      <c r="R64" s="5" t="str">
        <f t="shared" si="10"/>
        <v>INSERT INTO employee (emp_id, created, last_name, first_name, middle_name, login_name, email, password, department_id, team_id, project_role_id) VALUES (nextval('seq_emp_id'), now(), 'Горюнова', 'Софья', 'Александровна', 'Sofya.Goryunova', 'Sofya.Goryunova@RT.RU', '$2a$10$Y3rnhDtTCSsADDxyDACRW.uAt6Ipuv9V0vsKDfumsyb5CAPaqkzi2', 2,6,1);</v>
      </c>
    </row>
    <row r="65" spans="1:18" ht="22.5" x14ac:dyDescent="0.2">
      <c r="A65" s="5" t="s">
        <v>81</v>
      </c>
      <c r="B65" s="5">
        <v>64</v>
      </c>
      <c r="C65" s="5" t="str">
        <f t="shared" si="11"/>
        <v>Одиноков</v>
      </c>
      <c r="D65" s="5" t="str">
        <f t="shared" si="12"/>
        <v>Николай</v>
      </c>
      <c r="E65" s="5" t="str">
        <f t="shared" si="13"/>
        <v>Николаевич</v>
      </c>
      <c r="F65" s="5" t="s">
        <v>210</v>
      </c>
      <c r="G65" s="5" t="str">
        <f t="shared" si="7"/>
        <v>Nikolay.Odinokov@RT.RU</v>
      </c>
      <c r="I65" s="5" t="s">
        <v>57</v>
      </c>
      <c r="J65" s="5" t="s">
        <v>21</v>
      </c>
      <c r="K65" s="5" t="s">
        <v>43</v>
      </c>
      <c r="O65" s="5" t="s">
        <v>51</v>
      </c>
      <c r="P65" s="5">
        <f t="shared" si="8"/>
        <v>1</v>
      </c>
      <c r="Q65" s="5">
        <f t="shared" si="9"/>
        <v>6</v>
      </c>
      <c r="R65" s="5" t="str">
        <f t="shared" si="10"/>
        <v>INSERT INTO employee (emp_id, created, last_name, first_name, middle_name, login_name, email, password, department_id, team_id, project_role_id) VALUES (nextval('seq_emp_id'), now(), 'Одиноков', 'Николай', 'Николаевич', 'Nikolay.Odinokov', 'Nikolay.Odinokov@RT.RU', '$2a$10$Y3rnhDtTCSsADDxyDACRW.uAt6Ipuv9V0vsKDfumsyb5CAPaqkzi2', 2,6,1);</v>
      </c>
    </row>
    <row r="66" spans="1:18" ht="22.5" x14ac:dyDescent="0.2">
      <c r="A66" s="5" t="s">
        <v>83</v>
      </c>
      <c r="B66" s="5">
        <v>65</v>
      </c>
      <c r="C66" s="5" t="str">
        <f t="shared" si="11"/>
        <v>Селезнев</v>
      </c>
      <c r="D66" s="5" t="str">
        <f t="shared" si="12"/>
        <v>Игорь</v>
      </c>
      <c r="E66" s="5" t="str">
        <f t="shared" si="13"/>
        <v>Николаевич</v>
      </c>
      <c r="F66" s="5" t="s">
        <v>211</v>
      </c>
      <c r="G66" s="5" t="str">
        <f t="shared" ref="G66:G91" si="14">IF(F66="admin","mabramkin@gmail.com", CONCATENATE(F66, "@RT.RU"))</f>
        <v>Igor.N.Seleznev@RT.RU</v>
      </c>
      <c r="I66" s="5" t="s">
        <v>57</v>
      </c>
      <c r="J66" s="5" t="s">
        <v>21</v>
      </c>
      <c r="K66" s="5" t="s">
        <v>43</v>
      </c>
      <c r="O66" s="5" t="s">
        <v>51</v>
      </c>
      <c r="P66" s="5">
        <f t="shared" ref="P66:P91" si="15">IF(J66="Обычная роль",1,IF(J66="Тимлид команды",2,IF(J66="Руководитель проекта",3,IF(J66="Линейный руководитель",4,IF(J66="Супервизор",5,"")))))</f>
        <v>1</v>
      </c>
      <c r="Q66" s="5">
        <f t="shared" ref="Q66:Q91" si="16">IF(K66="EPC РТИ",1,IF(K66="Бизнес-параметры РТИ",2,IF(K66="Продажи РТИ",3,IF(K66="Системный анализ",4,IF(K66="Техподдержка РТИ",5,IF(K66="Техпродажи РТИ",6,IF(K66="Тимлиды команд",7,IF(K66="ТП v2.0 РТИ",8,IF(K66="Управление",9,IF(K66="Миграция",10,IF(K66="Руководство",11,"")))))))))))</f>
        <v>6</v>
      </c>
      <c r="R66" s="5" t="str">
        <f t="shared" ref="R66:R91" si="17">CONCATENATE("INSERT INTO employee (emp_id, created, last_name, first_name, middle_name, login_name, email, password, department_id, team_id, project_role_id) VALUES (nextval('seq_emp_id'), now(), '",C66,"', '",D66,"', '", E66, "', '",F66,"', '",G66,"', '$2a$10$Y3rnhDtTCSsADDxyDACRW.uAt6Ipuv9V0vsKDfumsyb5CAPaqkzi2', ",IF(O66="Департамент внедрения и развития CRM решений",1,IF(O66="Отдел развития CRM решений",2,IF(O66="Отдел внедрения решений сегмента B2C",3,"null"))),",",IF(Q66="","null",Q66),",",IF(P66="","null",P66),");")</f>
        <v>INSERT INTO employee (emp_id, created, last_name, first_name, middle_name, login_name, email, password, department_id, team_id, project_role_id) VALUES (nextval('seq_emp_id'), now(), 'Селезнев', 'Игорь', 'Николаевич', 'Igor.N.Seleznev', 'Igor.N.Seleznev@RT.RU', '$2a$10$Y3rnhDtTCSsADDxyDACRW.uAt6Ipuv9V0vsKDfumsyb5CAPaqkzi2', 2,6,1);</v>
      </c>
    </row>
    <row r="67" spans="1:18" ht="22.5" x14ac:dyDescent="0.2">
      <c r="A67" s="5" t="s">
        <v>100</v>
      </c>
      <c r="B67" s="5">
        <v>66</v>
      </c>
      <c r="C67" s="5" t="str">
        <f t="shared" si="11"/>
        <v>Курбатов</v>
      </c>
      <c r="D67" s="5" t="str">
        <f t="shared" si="12"/>
        <v>Вадим</v>
      </c>
      <c r="E67" s="5" t="str">
        <f t="shared" ref="E67:E91" si="18">MID(A67,FIND(" ",A67,FIND(" ",A67,1)+1)+1, LEN(A67)-FIND(" ",A67,FIND(" ",A67,1)+1)+1)</f>
        <v>Вячеславович</v>
      </c>
      <c r="F67" s="5" t="s">
        <v>212</v>
      </c>
      <c r="G67" s="5" t="str">
        <f t="shared" si="14"/>
        <v>Vadim.Kurbatov@RT.RU</v>
      </c>
      <c r="I67" s="5" t="s">
        <v>57</v>
      </c>
      <c r="J67" s="5" t="s">
        <v>21</v>
      </c>
      <c r="K67" s="5" t="s">
        <v>43</v>
      </c>
      <c r="O67" s="5" t="s">
        <v>51</v>
      </c>
      <c r="P67" s="5">
        <f t="shared" si="15"/>
        <v>1</v>
      </c>
      <c r="Q67" s="5">
        <f t="shared" si="16"/>
        <v>6</v>
      </c>
      <c r="R67" s="5" t="str">
        <f t="shared" si="17"/>
        <v>INSERT INTO employee (emp_id, created, last_name, first_name, middle_name, login_name, email, password, department_id, team_id, project_role_id) VALUES (nextval('seq_emp_id'), now(), 'Курбатов', 'Вадим', 'Вячеславович', 'Vadim.Kurbatov', 'Vadim.Kurbatov@RT.RU', '$2a$10$Y3rnhDtTCSsADDxyDACRW.uAt6Ipuv9V0vsKDfumsyb5CAPaqkzi2', 2,6,1);</v>
      </c>
    </row>
    <row r="68" spans="1:18" ht="22.5" x14ac:dyDescent="0.2">
      <c r="A68" s="5" t="s">
        <v>111</v>
      </c>
      <c r="B68" s="5">
        <v>67</v>
      </c>
      <c r="C68" s="5" t="str">
        <f t="shared" ref="C68:C91" si="19">MID(A68,1,FIND(" ",A68,1)-1)</f>
        <v>Трофимов</v>
      </c>
      <c r="D68" s="5" t="str">
        <f t="shared" ref="D68:D91" si="20">MID(A68,FIND(" ",A68,1)+1,FIND(" ",A68,FIND(" ",A68,1)+1)-FIND(" ",A68,1)-1)</f>
        <v>Андрей</v>
      </c>
      <c r="E68" s="5" t="str">
        <f t="shared" si="18"/>
        <v>Евгеньевич</v>
      </c>
      <c r="F68" s="5" t="s">
        <v>213</v>
      </c>
      <c r="G68" s="5" t="str">
        <f t="shared" si="14"/>
        <v>A.E.Trofimov@RT.RU</v>
      </c>
      <c r="I68" s="5" t="s">
        <v>57</v>
      </c>
      <c r="J68" s="5" t="s">
        <v>21</v>
      </c>
      <c r="K68" s="5" t="s">
        <v>43</v>
      </c>
      <c r="O68" s="5" t="s">
        <v>51</v>
      </c>
      <c r="P68" s="5">
        <f t="shared" si="15"/>
        <v>1</v>
      </c>
      <c r="Q68" s="5">
        <f t="shared" si="16"/>
        <v>6</v>
      </c>
      <c r="R68" s="5" t="str">
        <f t="shared" si="17"/>
        <v>INSERT INTO employee (emp_id, created, last_name, first_name, middle_name, login_name, email, password, department_id, team_id, project_role_id) VALUES (nextval('seq_emp_id'), now(), 'Трофимов', 'Андрей', 'Евгеньевич', 'A.E.Trofimov', 'A.E.Trofimov@RT.RU', '$2a$10$Y3rnhDtTCSsADDxyDACRW.uAt6Ipuv9V0vsKDfumsyb5CAPaqkzi2', 2,6,1);</v>
      </c>
    </row>
    <row r="69" spans="1:18" ht="22.5" x14ac:dyDescent="0.2">
      <c r="A69" s="5" t="s">
        <v>84</v>
      </c>
      <c r="B69" s="5">
        <v>68</v>
      </c>
      <c r="C69" s="5" t="str">
        <f t="shared" si="19"/>
        <v>Фоменко</v>
      </c>
      <c r="D69" s="5" t="str">
        <f t="shared" si="20"/>
        <v>Александр</v>
      </c>
      <c r="E69" s="5" t="str">
        <f t="shared" si="18"/>
        <v>Андреевич</v>
      </c>
      <c r="F69" s="5" t="s">
        <v>214</v>
      </c>
      <c r="G69" s="5" t="str">
        <f t="shared" si="14"/>
        <v>Aleksandr.Fomenko@RT.RU</v>
      </c>
      <c r="I69" s="5" t="s">
        <v>68</v>
      </c>
      <c r="J69" s="5" t="s">
        <v>21</v>
      </c>
      <c r="K69" s="5" t="s">
        <v>43</v>
      </c>
      <c r="O69" s="5" t="s">
        <v>51</v>
      </c>
      <c r="P69" s="5">
        <f t="shared" si="15"/>
        <v>1</v>
      </c>
      <c r="Q69" s="5">
        <f t="shared" si="16"/>
        <v>6</v>
      </c>
      <c r="R69" s="5" t="str">
        <f t="shared" si="17"/>
        <v>INSERT INTO employee (emp_id, created, last_name, first_name, middle_name, login_name, email, password, department_id, team_id, project_role_id) VALUES (nextval('seq_emp_id'), now(), 'Фоменко', 'Александр', 'Андреевич', 'Aleksandr.Fomenko', 'Aleksandr.Fomenko@RT.RU', '$2a$10$Y3rnhDtTCSsADDxyDACRW.uAt6Ipuv9V0vsKDfumsyb5CAPaqkzi2', 2,6,1);</v>
      </c>
    </row>
    <row r="70" spans="1:18" ht="22.5" x14ac:dyDescent="0.2">
      <c r="A70" s="5" t="s">
        <v>108</v>
      </c>
      <c r="B70" s="5">
        <v>69</v>
      </c>
      <c r="C70" s="5" t="str">
        <f t="shared" si="19"/>
        <v>Самохин</v>
      </c>
      <c r="D70" s="5" t="str">
        <f t="shared" si="20"/>
        <v>Евгений</v>
      </c>
      <c r="E70" s="5" t="str">
        <f t="shared" si="18"/>
        <v>Викторович</v>
      </c>
      <c r="F70" s="5" t="s">
        <v>215</v>
      </c>
      <c r="G70" s="5" t="str">
        <f t="shared" si="14"/>
        <v>Evgeniy.Samokhin@RT.RU</v>
      </c>
      <c r="I70" s="5" t="s">
        <v>68</v>
      </c>
      <c r="J70" s="5" t="s">
        <v>21</v>
      </c>
      <c r="K70" s="5" t="s">
        <v>43</v>
      </c>
      <c r="O70" s="5" t="s">
        <v>51</v>
      </c>
      <c r="P70" s="5">
        <f t="shared" si="15"/>
        <v>1</v>
      </c>
      <c r="Q70" s="5">
        <f t="shared" si="16"/>
        <v>6</v>
      </c>
      <c r="R70" s="5" t="str">
        <f t="shared" si="17"/>
        <v>INSERT INTO employee (emp_id, created, last_name, first_name, middle_name, login_name, email, password, department_id, team_id, project_role_id) VALUES (nextval('seq_emp_id'), now(), 'Самохин', 'Евгений', 'Викторович', 'Evgeniy.Samokhin', 'Evgeniy.Samokhin@RT.RU', '$2a$10$Y3rnhDtTCSsADDxyDACRW.uAt6Ipuv9V0vsKDfumsyb5CAPaqkzi2', 2,6,1);</v>
      </c>
    </row>
    <row r="71" spans="1:18" ht="22.5" x14ac:dyDescent="0.2">
      <c r="A71" s="7" t="s">
        <v>122</v>
      </c>
      <c r="B71" s="5">
        <v>70</v>
      </c>
      <c r="C71" s="5" t="str">
        <f t="shared" si="19"/>
        <v>Крятов</v>
      </c>
      <c r="D71" s="5" t="str">
        <f t="shared" si="20"/>
        <v>Илья</v>
      </c>
      <c r="E71" s="5" t="str">
        <f t="shared" si="18"/>
        <v>Юрьевич</v>
      </c>
      <c r="F71" s="5" t="s">
        <v>216</v>
      </c>
      <c r="G71" s="5" t="str">
        <f t="shared" si="14"/>
        <v>Ilya.Kryatov@RT.RU</v>
      </c>
      <c r="I71" s="5" t="s">
        <v>68</v>
      </c>
      <c r="J71" s="5" t="s">
        <v>21</v>
      </c>
      <c r="K71" s="5" t="s">
        <v>43</v>
      </c>
      <c r="O71" s="5" t="s">
        <v>51</v>
      </c>
      <c r="P71" s="5">
        <f t="shared" si="15"/>
        <v>1</v>
      </c>
      <c r="Q71" s="5">
        <f t="shared" si="16"/>
        <v>6</v>
      </c>
      <c r="R71" s="5" t="str">
        <f t="shared" si="17"/>
        <v>INSERT INTO employee (emp_id, created, last_name, first_name, middle_name, login_name, email, password, department_id, team_id, project_role_id) VALUES (nextval('seq_emp_id'), now(), 'Крятов', 'Илья', 'Юрьевич', 'Ilya.Kryatov', 'Ilya.Kryatov@RT.RU', '$2a$10$Y3rnhDtTCSsADDxyDACRW.uAt6Ipuv9V0vsKDfumsyb5CAPaqkzi2', 2,6,1);</v>
      </c>
    </row>
    <row r="72" spans="1:18" ht="22.5" x14ac:dyDescent="0.2">
      <c r="A72" s="5" t="s">
        <v>102</v>
      </c>
      <c r="B72" s="5">
        <v>71</v>
      </c>
      <c r="C72" s="5" t="str">
        <f t="shared" si="19"/>
        <v>Миненко</v>
      </c>
      <c r="D72" s="5" t="str">
        <f t="shared" si="20"/>
        <v>Игорь</v>
      </c>
      <c r="E72" s="5" t="str">
        <f t="shared" si="18"/>
        <v>Владимирович</v>
      </c>
      <c r="F72" s="5" t="s">
        <v>217</v>
      </c>
      <c r="G72" s="5" t="str">
        <f t="shared" si="14"/>
        <v>Igor.Minenko@RT.RU</v>
      </c>
      <c r="I72" s="5" t="s">
        <v>68</v>
      </c>
      <c r="J72" s="5" t="s">
        <v>21</v>
      </c>
      <c r="K72" s="5" t="s">
        <v>43</v>
      </c>
      <c r="O72" s="5" t="s">
        <v>51</v>
      </c>
      <c r="P72" s="5">
        <f t="shared" si="15"/>
        <v>1</v>
      </c>
      <c r="Q72" s="5">
        <f t="shared" si="16"/>
        <v>6</v>
      </c>
      <c r="R72" s="5" t="str">
        <f t="shared" si="17"/>
        <v>INSERT INTO employee (emp_id, created, last_name, first_name, middle_name, login_name, email, password, department_id, team_id, project_role_id) VALUES (nextval('seq_emp_id'), now(), 'Миненко', 'Игорь', 'Владимирович', 'Igor.Minenko', 'Igor.Minenko@RT.RU', '$2a$10$Y3rnhDtTCSsADDxyDACRW.uAt6Ipuv9V0vsKDfumsyb5CAPaqkzi2', 2,6,1);</v>
      </c>
    </row>
    <row r="73" spans="1:18" ht="22.5" x14ac:dyDescent="0.2">
      <c r="A73" s="15" t="s">
        <v>112</v>
      </c>
      <c r="B73" s="15">
        <v>72</v>
      </c>
      <c r="C73" s="15" t="str">
        <f t="shared" si="19"/>
        <v>Кулешов</v>
      </c>
      <c r="D73" s="15" t="str">
        <f t="shared" si="20"/>
        <v>Вячеслав</v>
      </c>
      <c r="E73" s="15" t="str">
        <f t="shared" si="18"/>
        <v>Витальевич</v>
      </c>
      <c r="F73" s="15" t="s">
        <v>218</v>
      </c>
      <c r="G73" s="15" t="str">
        <f t="shared" si="14"/>
        <v>Vyacheslav.Kuleshov@RT.RU</v>
      </c>
      <c r="H73" s="15"/>
      <c r="I73" s="15" t="s">
        <v>56</v>
      </c>
      <c r="J73" s="15" t="s">
        <v>20</v>
      </c>
      <c r="K73" s="15" t="s">
        <v>47</v>
      </c>
      <c r="L73" s="15" t="s">
        <v>26</v>
      </c>
      <c r="M73" s="15"/>
      <c r="N73" s="15"/>
      <c r="O73" s="15" t="s">
        <v>51</v>
      </c>
      <c r="P73" s="15">
        <f t="shared" si="15"/>
        <v>2</v>
      </c>
      <c r="Q73" s="15">
        <f t="shared" si="16"/>
        <v>7</v>
      </c>
      <c r="R73" s="5" t="str">
        <f t="shared" si="17"/>
        <v>INSERT INTO employee (emp_id, created, last_name, first_name, middle_name, login_name, email, password, department_id, team_id, project_role_id) VALUES (nextval('seq_emp_id'), now(), 'Кулешов', 'Вячеслав', 'Витальевич', 'Vyacheslav.Kuleshov', 'Vyacheslav.Kuleshov@RT.RU', '$2a$10$Y3rnhDtTCSsADDxyDACRW.uAt6Ipuv9V0vsKDfumsyb5CAPaqkzi2', 2,7,2);</v>
      </c>
    </row>
    <row r="74" spans="1:18" ht="22.5" x14ac:dyDescent="0.2">
      <c r="A74" s="5" t="s">
        <v>78</v>
      </c>
      <c r="B74" s="5">
        <v>73</v>
      </c>
      <c r="C74" s="5" t="str">
        <f t="shared" si="19"/>
        <v>Косенко</v>
      </c>
      <c r="D74" s="5" t="str">
        <f t="shared" si="20"/>
        <v>Дмитрий</v>
      </c>
      <c r="E74" s="5" t="str">
        <f t="shared" si="18"/>
        <v>Владимирович</v>
      </c>
      <c r="F74" s="5" t="s">
        <v>219</v>
      </c>
      <c r="G74" s="5" t="str">
        <f t="shared" si="14"/>
        <v>Dmitriy.Kosenko@RT.RU</v>
      </c>
      <c r="I74" s="5" t="s">
        <v>57</v>
      </c>
      <c r="J74" s="5" t="s">
        <v>21</v>
      </c>
      <c r="K74" s="5" t="s">
        <v>26</v>
      </c>
      <c r="O74" s="5" t="s">
        <v>51</v>
      </c>
      <c r="P74" s="5">
        <f t="shared" si="15"/>
        <v>1</v>
      </c>
      <c r="Q74" s="5">
        <f t="shared" si="16"/>
        <v>8</v>
      </c>
      <c r="R74" s="5" t="str">
        <f t="shared" si="17"/>
        <v>INSERT INTO employee (emp_id, created, last_name, first_name, middle_name, login_name, email, password, department_id, team_id, project_role_id) VALUES (nextval('seq_emp_id'), now(), 'Косенко', 'Дмитрий', 'Владимирович', 'Dmitriy.Kosenko', 'Dmitriy.Kosenko@RT.RU', '$2a$10$Y3rnhDtTCSsADDxyDACRW.uAt6Ipuv9V0vsKDfumsyb5CAPaqkzi2', 2,8,1);</v>
      </c>
    </row>
    <row r="75" spans="1:18" ht="22.5" x14ac:dyDescent="0.2">
      <c r="A75" s="5" t="s">
        <v>96</v>
      </c>
      <c r="B75" s="5">
        <v>74</v>
      </c>
      <c r="C75" s="5" t="str">
        <f t="shared" si="19"/>
        <v>Зверева</v>
      </c>
      <c r="D75" s="5" t="str">
        <f t="shared" si="20"/>
        <v>Екатерина</v>
      </c>
      <c r="E75" s="5" t="str">
        <f t="shared" si="18"/>
        <v>Владимировна</v>
      </c>
      <c r="F75" s="5" t="s">
        <v>220</v>
      </c>
      <c r="G75" s="5" t="str">
        <f t="shared" si="14"/>
        <v>Ekaterina.Zvereva@RT.RU</v>
      </c>
      <c r="I75" s="5" t="s">
        <v>57</v>
      </c>
      <c r="J75" s="5" t="s">
        <v>21</v>
      </c>
      <c r="K75" s="5" t="s">
        <v>26</v>
      </c>
      <c r="O75" s="5" t="s">
        <v>51</v>
      </c>
      <c r="P75" s="5">
        <f t="shared" si="15"/>
        <v>1</v>
      </c>
      <c r="Q75" s="5">
        <f t="shared" si="16"/>
        <v>8</v>
      </c>
      <c r="R75" s="5" t="str">
        <f t="shared" si="17"/>
        <v>INSERT INTO employee (emp_id, created, last_name, first_name, middle_name, login_name, email, password, department_id, team_id, project_role_id) VALUES (nextval('seq_emp_id'), now(), 'Зверева', 'Екатерина', 'Владимировна', 'Ekaterina.Zvereva', 'Ekaterina.Zvereva@RT.RU', '$2a$10$Y3rnhDtTCSsADDxyDACRW.uAt6Ipuv9V0vsKDfumsyb5CAPaqkzi2', 2,8,1);</v>
      </c>
    </row>
    <row r="76" spans="1:18" ht="22.5" x14ac:dyDescent="0.2">
      <c r="A76" s="5" t="s">
        <v>103</v>
      </c>
      <c r="B76" s="5">
        <v>75</v>
      </c>
      <c r="C76" s="5" t="str">
        <f t="shared" si="19"/>
        <v>Надеев</v>
      </c>
      <c r="D76" s="5" t="str">
        <f t="shared" si="20"/>
        <v>Айвар</v>
      </c>
      <c r="E76" s="5" t="str">
        <f t="shared" si="18"/>
        <v>Адельевич</v>
      </c>
      <c r="F76" s="5" t="s">
        <v>221</v>
      </c>
      <c r="G76" s="5" t="str">
        <f t="shared" si="14"/>
        <v>Ayvar.Nadeev@RT.RU</v>
      </c>
      <c r="I76" s="5" t="s">
        <v>57</v>
      </c>
      <c r="J76" s="5" t="s">
        <v>21</v>
      </c>
      <c r="K76" s="5" t="s">
        <v>26</v>
      </c>
      <c r="O76" s="5" t="s">
        <v>51</v>
      </c>
      <c r="P76" s="5">
        <f t="shared" si="15"/>
        <v>1</v>
      </c>
      <c r="Q76" s="5">
        <f t="shared" si="16"/>
        <v>8</v>
      </c>
      <c r="R76" s="5" t="str">
        <f t="shared" si="17"/>
        <v>INSERT INTO employee (emp_id, created, last_name, first_name, middle_name, login_name, email, password, department_id, team_id, project_role_id) VALUES (nextval('seq_emp_id'), now(), 'Надеев', 'Айвар', 'Адельевич', 'Ayvar.Nadeev', 'Ayvar.Nadeev@RT.RU', '$2a$10$Y3rnhDtTCSsADDxyDACRW.uAt6Ipuv9V0vsKDfumsyb5CAPaqkzi2', 2,8,1);</v>
      </c>
    </row>
    <row r="77" spans="1:18" ht="22.5" x14ac:dyDescent="0.2">
      <c r="A77" s="5" t="s">
        <v>107</v>
      </c>
      <c r="B77" s="5">
        <v>76</v>
      </c>
      <c r="C77" s="5" t="str">
        <f t="shared" si="19"/>
        <v>Романов</v>
      </c>
      <c r="D77" s="5" t="str">
        <f t="shared" si="20"/>
        <v>Виктор</v>
      </c>
      <c r="E77" s="5" t="str">
        <f t="shared" si="18"/>
        <v>Викторович</v>
      </c>
      <c r="F77" s="5" t="s">
        <v>222</v>
      </c>
      <c r="G77" s="5" t="str">
        <f t="shared" si="14"/>
        <v>Viktor.Romanov@RT.RU</v>
      </c>
      <c r="I77" s="5" t="s">
        <v>57</v>
      </c>
      <c r="J77" s="5" t="s">
        <v>21</v>
      </c>
      <c r="K77" s="5" t="s">
        <v>26</v>
      </c>
      <c r="O77" s="5" t="s">
        <v>51</v>
      </c>
      <c r="P77" s="5">
        <f t="shared" si="15"/>
        <v>1</v>
      </c>
      <c r="Q77" s="5">
        <f t="shared" si="16"/>
        <v>8</v>
      </c>
      <c r="R77" s="5" t="str">
        <f t="shared" si="17"/>
        <v>INSERT INTO employee (emp_id, created, last_name, first_name, middle_name, login_name, email, password, department_id, team_id, project_role_id) VALUES (nextval('seq_emp_id'), now(), 'Романов', 'Виктор', 'Викторович', 'Viktor.Romanov', 'Viktor.Romanov@RT.RU', '$2a$10$Y3rnhDtTCSsADDxyDACRW.uAt6Ipuv9V0vsKDfumsyb5CAPaqkzi2', 2,8,1);</v>
      </c>
    </row>
    <row r="78" spans="1:18" ht="22.5" x14ac:dyDescent="0.2">
      <c r="A78" s="5" t="s">
        <v>97</v>
      </c>
      <c r="B78" s="5">
        <v>77</v>
      </c>
      <c r="C78" s="5" t="str">
        <f t="shared" si="19"/>
        <v>Колоколов</v>
      </c>
      <c r="D78" s="5" t="str">
        <f t="shared" si="20"/>
        <v>Александр</v>
      </c>
      <c r="E78" s="5" t="str">
        <f t="shared" si="18"/>
        <v>Андреевич</v>
      </c>
      <c r="F78" s="5" t="s">
        <v>223</v>
      </c>
      <c r="G78" s="5" t="str">
        <f t="shared" si="14"/>
        <v>Aleksandr.Kolokolov@RT.RU</v>
      </c>
      <c r="I78" s="5" t="s">
        <v>57</v>
      </c>
      <c r="J78" s="5" t="s">
        <v>21</v>
      </c>
      <c r="K78" s="5" t="s">
        <v>26</v>
      </c>
      <c r="O78" s="5" t="s">
        <v>51</v>
      </c>
      <c r="P78" s="5">
        <f t="shared" si="15"/>
        <v>1</v>
      </c>
      <c r="Q78" s="5">
        <f t="shared" si="16"/>
        <v>8</v>
      </c>
      <c r="R78" s="5" t="str">
        <f t="shared" si="17"/>
        <v>INSERT INTO employee (emp_id, created, last_name, first_name, middle_name, login_name, email, password, department_id, team_id, project_role_id) VALUES (nextval('seq_emp_id'), now(), 'Колоколов', 'Александр', 'Андреевич', 'Aleksandr.Kolokolov', 'Aleksandr.Kolokolov@RT.RU', '$2a$10$Y3rnhDtTCSsADDxyDACRW.uAt6Ipuv9V0vsKDfumsyb5CAPaqkzi2', 2,8,1);</v>
      </c>
    </row>
    <row r="79" spans="1:18" ht="22.5" x14ac:dyDescent="0.2">
      <c r="A79" s="7" t="s">
        <v>125</v>
      </c>
      <c r="B79" s="5">
        <v>78</v>
      </c>
      <c r="C79" s="5" t="str">
        <f t="shared" si="19"/>
        <v>Буравцов</v>
      </c>
      <c r="D79" s="5" t="str">
        <f t="shared" si="20"/>
        <v>Владимир</v>
      </c>
      <c r="E79" s="5" t="str">
        <f t="shared" si="18"/>
        <v>Сергеевич</v>
      </c>
      <c r="F79" s="5" t="s">
        <v>224</v>
      </c>
      <c r="G79" s="5" t="str">
        <f t="shared" si="14"/>
        <v>Vladimir.Buravtsov@RT.RU</v>
      </c>
      <c r="I79" s="5" t="s">
        <v>68</v>
      </c>
      <c r="J79" s="5" t="s">
        <v>21</v>
      </c>
      <c r="K79" s="5" t="s">
        <v>26</v>
      </c>
      <c r="O79" s="5" t="s">
        <v>51</v>
      </c>
      <c r="P79" s="5">
        <f t="shared" si="15"/>
        <v>1</v>
      </c>
      <c r="Q79" s="5">
        <f t="shared" si="16"/>
        <v>8</v>
      </c>
      <c r="R79" s="5" t="str">
        <f t="shared" si="17"/>
        <v>INSERT INTO employee (emp_id, created, last_name, first_name, middle_name, login_name, email, password, department_id, team_id, project_role_id) VALUES (nextval('seq_emp_id'), now(), 'Буравцов', 'Владимир', 'Сергеевич', 'Vladimir.Buravtsov', 'Vladimir.Buravtsov@RT.RU', '$2a$10$Y3rnhDtTCSsADDxyDACRW.uAt6Ipuv9V0vsKDfumsyb5CAPaqkzi2', 2,8,1);</v>
      </c>
    </row>
    <row r="80" spans="1:18" ht="22.5" x14ac:dyDescent="0.2">
      <c r="A80" s="5" t="s">
        <v>90</v>
      </c>
      <c r="B80" s="5">
        <v>79</v>
      </c>
      <c r="C80" s="5" t="str">
        <f t="shared" si="19"/>
        <v>Александров</v>
      </c>
      <c r="D80" s="5" t="str">
        <f t="shared" si="20"/>
        <v>Николай</v>
      </c>
      <c r="E80" s="5" t="str">
        <f t="shared" si="18"/>
        <v>Владимирович</v>
      </c>
      <c r="F80" s="5" t="s">
        <v>225</v>
      </c>
      <c r="G80" s="5" t="str">
        <f t="shared" si="14"/>
        <v>Nikolay.Aleksandrov@RT.RU</v>
      </c>
      <c r="I80" s="5" t="s">
        <v>68</v>
      </c>
      <c r="J80" s="5" t="s">
        <v>21</v>
      </c>
      <c r="K80" s="5" t="s">
        <v>26</v>
      </c>
      <c r="O80" s="5" t="s">
        <v>51</v>
      </c>
      <c r="P80" s="5">
        <f t="shared" si="15"/>
        <v>1</v>
      </c>
      <c r="Q80" s="5">
        <f t="shared" si="16"/>
        <v>8</v>
      </c>
      <c r="R80" s="5" t="str">
        <f t="shared" si="17"/>
        <v>INSERT INTO employee (emp_id, created, last_name, first_name, middle_name, login_name, email, password, department_id, team_id, project_role_id) VALUES (nextval('seq_emp_id'), now(), 'Александров', 'Николай', 'Владимирович', 'Nikolay.Aleksandrov', 'Nikolay.Aleksandrov@RT.RU', '$2a$10$Y3rnhDtTCSsADDxyDACRW.uAt6Ipuv9V0vsKDfumsyb5CAPaqkzi2', 2,8,1);</v>
      </c>
    </row>
    <row r="81" spans="1:18" ht="22.5" x14ac:dyDescent="0.2">
      <c r="A81" s="5" t="s">
        <v>91</v>
      </c>
      <c r="B81" s="5">
        <v>80</v>
      </c>
      <c r="C81" s="5" t="str">
        <f t="shared" si="19"/>
        <v>Вахромеев</v>
      </c>
      <c r="D81" s="5" t="str">
        <f t="shared" si="20"/>
        <v>Дмитрий</v>
      </c>
      <c r="E81" s="5" t="str">
        <f t="shared" si="18"/>
        <v>Игоревич</v>
      </c>
      <c r="F81" s="5" t="s">
        <v>226</v>
      </c>
      <c r="G81" s="5" t="str">
        <f t="shared" si="14"/>
        <v>Dmitriy.Vakhromeev@RT.RU</v>
      </c>
      <c r="I81" s="5" t="s">
        <v>68</v>
      </c>
      <c r="J81" s="5" t="s">
        <v>21</v>
      </c>
      <c r="K81" s="5" t="s">
        <v>26</v>
      </c>
      <c r="O81" s="5" t="s">
        <v>51</v>
      </c>
      <c r="P81" s="5">
        <f t="shared" si="15"/>
        <v>1</v>
      </c>
      <c r="Q81" s="5">
        <f t="shared" si="16"/>
        <v>8</v>
      </c>
      <c r="R81" s="5" t="str">
        <f t="shared" si="17"/>
        <v>INSERT INTO employee (emp_id, created, last_name, first_name, middle_name, login_name, email, password, department_id, team_id, project_role_id) VALUES (nextval('seq_emp_id'), now(), 'Вахромеев', 'Дмитрий', 'Игоревич', 'Dmitriy.Vakhromeev', 'Dmitriy.Vakhromeev@RT.RU', '$2a$10$Y3rnhDtTCSsADDxyDACRW.uAt6Ipuv9V0vsKDfumsyb5CAPaqkzi2', 2,8,1);</v>
      </c>
    </row>
    <row r="82" spans="1:18" ht="22.5" x14ac:dyDescent="0.2">
      <c r="A82" s="5" t="s">
        <v>106</v>
      </c>
      <c r="B82" s="5">
        <v>81</v>
      </c>
      <c r="C82" s="5" t="str">
        <f t="shared" si="19"/>
        <v>Ракипов</v>
      </c>
      <c r="D82" s="5" t="str">
        <f t="shared" si="20"/>
        <v>Шамиль</v>
      </c>
      <c r="E82" s="5" t="str">
        <f t="shared" si="18"/>
        <v>Фатыхович</v>
      </c>
      <c r="F82" s="5" t="s">
        <v>227</v>
      </c>
      <c r="G82" s="5" t="str">
        <f t="shared" si="14"/>
        <v>Shamil.Rakipov@RT.RU</v>
      </c>
      <c r="I82" s="5" t="s">
        <v>68</v>
      </c>
      <c r="J82" s="5" t="s">
        <v>21</v>
      </c>
      <c r="K82" s="5" t="s">
        <v>26</v>
      </c>
      <c r="O82" s="5" t="s">
        <v>51</v>
      </c>
      <c r="P82" s="5">
        <f t="shared" si="15"/>
        <v>1</v>
      </c>
      <c r="Q82" s="5">
        <f t="shared" si="16"/>
        <v>8</v>
      </c>
      <c r="R82" s="5" t="str">
        <f t="shared" si="17"/>
        <v>INSERT INTO employee (emp_id, created, last_name, first_name, middle_name, login_name, email, password, department_id, team_id, project_role_id) VALUES (nextval('seq_emp_id'), now(), 'Ракипов', 'Шамиль', 'Фатыхович', 'Shamil.Rakipov', 'Shamil.Rakipov@RT.RU', '$2a$10$Y3rnhDtTCSsADDxyDACRW.uAt6Ipuv9V0vsKDfumsyb5CAPaqkzi2', 2,8,1);</v>
      </c>
    </row>
    <row r="83" spans="1:18" ht="22.5" x14ac:dyDescent="0.2">
      <c r="A83" s="5" t="s">
        <v>79</v>
      </c>
      <c r="B83" s="5">
        <v>82</v>
      </c>
      <c r="C83" s="5" t="str">
        <f t="shared" si="19"/>
        <v>Куликовский</v>
      </c>
      <c r="D83" s="5" t="str">
        <f t="shared" si="20"/>
        <v>Павел</v>
      </c>
      <c r="E83" s="5" t="str">
        <f t="shared" si="18"/>
        <v>Николаевич</v>
      </c>
      <c r="F83" s="5" t="s">
        <v>228</v>
      </c>
      <c r="G83" s="5" t="str">
        <f t="shared" si="14"/>
        <v>Pavel.Kulikovskiy@RT.RU</v>
      </c>
      <c r="I83" s="5" t="s">
        <v>57</v>
      </c>
      <c r="J83" s="5" t="s">
        <v>21</v>
      </c>
      <c r="K83" s="5" t="s">
        <v>26</v>
      </c>
      <c r="O83" s="5" t="s">
        <v>51</v>
      </c>
      <c r="P83" s="5">
        <f t="shared" si="15"/>
        <v>1</v>
      </c>
      <c r="Q83" s="5">
        <f t="shared" si="16"/>
        <v>8</v>
      </c>
      <c r="R83" s="5" t="str">
        <f t="shared" si="17"/>
        <v>INSERT INTO employee (emp_id, created, last_name, first_name, middle_name, login_name, email, password, department_id, team_id, project_role_id) VALUES (nextval('seq_emp_id'), now(), 'Куликовский', 'Павел', 'Николаевич', 'Pavel.Kulikovskiy', 'Pavel.Kulikovskiy@RT.RU', '$2a$10$Y3rnhDtTCSsADDxyDACRW.uAt6Ipuv9V0vsKDfumsyb5CAPaqkzi2', 2,8,1);</v>
      </c>
    </row>
    <row r="84" spans="1:18" ht="22.5" x14ac:dyDescent="0.2">
      <c r="A84" s="15" t="s">
        <v>72</v>
      </c>
      <c r="B84" s="15">
        <v>83</v>
      </c>
      <c r="C84" s="15" t="str">
        <f t="shared" si="19"/>
        <v>Видавский</v>
      </c>
      <c r="D84" s="15" t="str">
        <f t="shared" si="20"/>
        <v>Сергей</v>
      </c>
      <c r="E84" s="15" t="str">
        <f t="shared" si="18"/>
        <v>Алексеевич</v>
      </c>
      <c r="F84" s="15" t="s">
        <v>229</v>
      </c>
      <c r="G84" s="15" t="str">
        <f t="shared" si="14"/>
        <v>Sergey.Vidavskiy@RT.RU</v>
      </c>
      <c r="H84" s="15"/>
      <c r="I84" s="15" t="s">
        <v>56</v>
      </c>
      <c r="J84" s="15" t="s">
        <v>20</v>
      </c>
      <c r="K84" s="15" t="s">
        <v>47</v>
      </c>
      <c r="L84" s="15" t="s">
        <v>46</v>
      </c>
      <c r="M84" s="15"/>
      <c r="N84" s="15"/>
      <c r="O84" s="15" t="s">
        <v>51</v>
      </c>
      <c r="P84" s="15">
        <f t="shared" si="15"/>
        <v>2</v>
      </c>
      <c r="Q84" s="15">
        <f t="shared" si="16"/>
        <v>7</v>
      </c>
      <c r="R84" s="5" t="str">
        <f t="shared" si="17"/>
        <v>INSERT INTO employee (emp_id, created, last_name, first_name, middle_name, login_name, email, password, department_id, team_id, project_role_id) VALUES (nextval('seq_emp_id'), now(), 'Видавский', 'Сергей', 'Алексеевич', 'Sergey.Vidavskiy', 'Sergey.Vidavskiy@RT.RU', '$2a$10$Y3rnhDtTCSsADDxyDACRW.uAt6Ipuv9V0vsKDfumsyb5CAPaqkzi2', 2,7,2);</v>
      </c>
    </row>
    <row r="85" spans="1:18" ht="22.5" x14ac:dyDescent="0.2">
      <c r="A85" s="5" t="s">
        <v>92</v>
      </c>
      <c r="B85" s="5">
        <v>84</v>
      </c>
      <c r="C85" s="5" t="str">
        <f t="shared" si="19"/>
        <v>Волкова</v>
      </c>
      <c r="D85" s="5" t="str">
        <f t="shared" si="20"/>
        <v>Евгения</v>
      </c>
      <c r="E85" s="5" t="str">
        <f t="shared" si="18"/>
        <v>Алексеевна</v>
      </c>
      <c r="F85" s="5" t="s">
        <v>230</v>
      </c>
      <c r="G85" s="5" t="str">
        <f t="shared" si="14"/>
        <v>Evgeniya.Volkova@RT.RU</v>
      </c>
      <c r="I85" s="5" t="s">
        <v>69</v>
      </c>
      <c r="J85" s="5" t="s">
        <v>21</v>
      </c>
      <c r="K85" s="5" t="s">
        <v>46</v>
      </c>
      <c r="O85" s="5" t="s">
        <v>51</v>
      </c>
      <c r="P85" s="5">
        <f t="shared" si="15"/>
        <v>1</v>
      </c>
      <c r="Q85" s="5">
        <f t="shared" si="16"/>
        <v>2</v>
      </c>
      <c r="R85" s="5" t="str">
        <f t="shared" si="17"/>
        <v>INSERT INTO employee (emp_id, created, last_name, first_name, middle_name, login_name, email, password, department_id, team_id, project_role_id) VALUES (nextval('seq_emp_id'), now(), 'Волкова', 'Евгения', 'Алексеевна', 'Evgeniya.Volkova', 'Evgeniya.Volkova@RT.RU', '$2a$10$Y3rnhDtTCSsADDxyDACRW.uAt6Ipuv9V0vsKDfumsyb5CAPaqkzi2', 2,2,1);</v>
      </c>
    </row>
    <row r="86" spans="1:18" ht="22.5" x14ac:dyDescent="0.2">
      <c r="A86" s="5" t="s">
        <v>104</v>
      </c>
      <c r="B86" s="5">
        <v>85</v>
      </c>
      <c r="C86" s="5" t="str">
        <f t="shared" si="19"/>
        <v>Найбауер</v>
      </c>
      <c r="D86" s="5" t="str">
        <f t="shared" si="20"/>
        <v>Николай</v>
      </c>
      <c r="E86" s="5" t="str">
        <f t="shared" si="18"/>
        <v>Юрьевич</v>
      </c>
      <c r="F86" s="5" t="s">
        <v>231</v>
      </c>
      <c r="G86" s="5" t="str">
        <f t="shared" si="14"/>
        <v>Nikolay.Naybauer@RT.RU</v>
      </c>
      <c r="I86" s="5" t="s">
        <v>69</v>
      </c>
      <c r="J86" s="5" t="s">
        <v>21</v>
      </c>
      <c r="K86" s="5" t="s">
        <v>46</v>
      </c>
      <c r="O86" s="5" t="s">
        <v>51</v>
      </c>
      <c r="P86" s="5">
        <f t="shared" si="15"/>
        <v>1</v>
      </c>
      <c r="Q86" s="5">
        <f t="shared" si="16"/>
        <v>2</v>
      </c>
      <c r="R86" s="5" t="str">
        <f t="shared" si="17"/>
        <v>INSERT INTO employee (emp_id, created, last_name, first_name, middle_name, login_name, email, password, department_id, team_id, project_role_id) VALUES (nextval('seq_emp_id'), now(), 'Найбауер', 'Николай', 'Юрьевич', 'Nikolay.Naybauer', 'Nikolay.Naybauer@RT.RU', '$2a$10$Y3rnhDtTCSsADDxyDACRW.uAt6Ipuv9V0vsKDfumsyb5CAPaqkzi2', 2,2,1);</v>
      </c>
    </row>
    <row r="87" spans="1:18" ht="22.5" x14ac:dyDescent="0.2">
      <c r="A87" s="5" t="s">
        <v>70</v>
      </c>
      <c r="B87" s="5">
        <v>86</v>
      </c>
      <c r="C87" s="5" t="str">
        <f t="shared" si="19"/>
        <v>Бекичев</v>
      </c>
      <c r="D87" s="5" t="str">
        <f t="shared" si="20"/>
        <v>Александр</v>
      </c>
      <c r="E87" s="5" t="str">
        <f t="shared" si="18"/>
        <v>Вадимович</v>
      </c>
      <c r="F87" s="5" t="s">
        <v>232</v>
      </c>
      <c r="G87" s="5" t="str">
        <f t="shared" si="14"/>
        <v>Aleksandr.Bekichev@RT.RU</v>
      </c>
      <c r="I87" s="5" t="s">
        <v>68</v>
      </c>
      <c r="J87" s="5" t="s">
        <v>21</v>
      </c>
      <c r="K87" s="5" t="s">
        <v>46</v>
      </c>
      <c r="O87" s="5" t="s">
        <v>51</v>
      </c>
      <c r="P87" s="5">
        <f t="shared" si="15"/>
        <v>1</v>
      </c>
      <c r="Q87" s="5">
        <f t="shared" si="16"/>
        <v>2</v>
      </c>
      <c r="R87" s="5" t="str">
        <f t="shared" si="17"/>
        <v>INSERT INTO employee (emp_id, created, last_name, first_name, middle_name, login_name, email, password, department_id, team_id, project_role_id) VALUES (nextval('seq_emp_id'), now(), 'Бекичев', 'Александр', 'Вадимович', 'Aleksandr.Bekichev', 'Aleksandr.Bekichev@RT.RU', '$2a$10$Y3rnhDtTCSsADDxyDACRW.uAt6Ipuv9V0vsKDfumsyb5CAPaqkzi2', 2,2,1);</v>
      </c>
    </row>
    <row r="88" spans="1:18" ht="22.5" x14ac:dyDescent="0.2">
      <c r="A88" s="12" t="s">
        <v>114</v>
      </c>
      <c r="B88" s="12">
        <v>87</v>
      </c>
      <c r="C88" s="12" t="str">
        <f t="shared" si="19"/>
        <v>Усманова</v>
      </c>
      <c r="D88" s="12" t="str">
        <f t="shared" si="20"/>
        <v>Наталья</v>
      </c>
      <c r="E88" s="12" t="str">
        <f t="shared" si="18"/>
        <v>Гафуровна</v>
      </c>
      <c r="F88" s="12" t="s">
        <v>233</v>
      </c>
      <c r="G88" s="12" t="str">
        <f t="shared" si="14"/>
        <v>Natalya.Usmanova@RT.RU</v>
      </c>
      <c r="H88" s="12"/>
      <c r="I88" s="12" t="s">
        <v>115</v>
      </c>
      <c r="J88" s="12" t="s">
        <v>21</v>
      </c>
      <c r="K88" s="12" t="s">
        <v>116</v>
      </c>
      <c r="L88" s="12"/>
      <c r="M88" s="12"/>
      <c r="N88" s="12"/>
      <c r="O88" s="12" t="s">
        <v>51</v>
      </c>
      <c r="P88" s="12">
        <f t="shared" si="15"/>
        <v>1</v>
      </c>
      <c r="Q88" s="12">
        <f t="shared" si="16"/>
        <v>10</v>
      </c>
      <c r="R88" s="5" t="str">
        <f t="shared" si="17"/>
        <v>INSERT INTO employee (emp_id, created, last_name, first_name, middle_name, login_name, email, password, department_id, team_id, project_role_id) VALUES (nextval('seq_emp_id'), now(), 'Усманова', 'Наталья', 'Гафуровна', 'Natalya.Usmanova', 'Natalya.Usmanova@RT.RU', '$2a$10$Y3rnhDtTCSsADDxyDACRW.uAt6Ipuv9V0vsKDfumsyb5CAPaqkzi2', 2,10,1);</v>
      </c>
    </row>
    <row r="89" spans="1:18" x14ac:dyDescent="0.2">
      <c r="C89" s="5" t="e">
        <f t="shared" si="19"/>
        <v>#VALUE!</v>
      </c>
      <c r="D89" s="5" t="e">
        <f t="shared" si="20"/>
        <v>#VALUE!</v>
      </c>
      <c r="E89" s="5" t="e">
        <f t="shared" si="18"/>
        <v>#VALUE!</v>
      </c>
      <c r="G89" s="5" t="str">
        <f t="shared" si="14"/>
        <v>@RT.RU</v>
      </c>
      <c r="P89" s="5" t="str">
        <f t="shared" si="15"/>
        <v/>
      </c>
      <c r="Q89" s="5" t="str">
        <f t="shared" si="16"/>
        <v/>
      </c>
      <c r="R89" s="5" t="e">
        <f t="shared" si="17"/>
        <v>#VALUE!</v>
      </c>
    </row>
    <row r="90" spans="1:18" x14ac:dyDescent="0.2">
      <c r="C90" s="5" t="e">
        <f t="shared" si="19"/>
        <v>#VALUE!</v>
      </c>
      <c r="D90" s="5" t="e">
        <f t="shared" si="20"/>
        <v>#VALUE!</v>
      </c>
      <c r="E90" s="5" t="e">
        <f t="shared" si="18"/>
        <v>#VALUE!</v>
      </c>
      <c r="G90" s="5" t="str">
        <f t="shared" si="14"/>
        <v>@RT.RU</v>
      </c>
      <c r="P90" s="5" t="str">
        <f t="shared" si="15"/>
        <v/>
      </c>
      <c r="Q90" s="5" t="str">
        <f t="shared" si="16"/>
        <v/>
      </c>
      <c r="R90" s="5" t="e">
        <f t="shared" si="17"/>
        <v>#VALUE!</v>
      </c>
    </row>
    <row r="91" spans="1:18" x14ac:dyDescent="0.2">
      <c r="C91" s="5" t="e">
        <f t="shared" si="19"/>
        <v>#VALUE!</v>
      </c>
      <c r="D91" s="5" t="e">
        <f t="shared" si="20"/>
        <v>#VALUE!</v>
      </c>
      <c r="E91" s="5" t="e">
        <f t="shared" si="18"/>
        <v>#VALUE!</v>
      </c>
      <c r="G91" s="5" t="str">
        <f t="shared" si="14"/>
        <v>@RT.RU</v>
      </c>
      <c r="P91" s="5" t="str">
        <f t="shared" si="15"/>
        <v/>
      </c>
      <c r="Q91" s="5" t="str">
        <f t="shared" si="16"/>
        <v/>
      </c>
      <c r="R91" s="5" t="e">
        <f t="shared" si="17"/>
        <v>#VALUE!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Справочник!$C$2:$C$6</xm:f>
          </x14:formula1>
          <xm:sqref>J2:J1048576</xm:sqref>
        </x14:dataValidation>
        <x14:dataValidation type="list" allowBlank="1" showInputMessage="1" showErrorMessage="1">
          <x14:formula1>
            <xm:f>Справочник!$F$2:$F$4</xm:f>
          </x14:formula1>
          <xm:sqref>O2:O1048576</xm:sqref>
        </x14:dataValidation>
        <x14:dataValidation type="list" allowBlank="1" showInputMessage="1" showErrorMessage="1">
          <x14:formula1>
            <xm:f>Справочник!$A$2:$A$13</xm:f>
          </x14:formula1>
          <xm:sqref>I1:I2 I112:I1048576</xm:sqref>
        </x14:dataValidation>
        <x14:dataValidation type="list" allowBlank="1" showInputMessage="1" showErrorMessage="1">
          <x14:formula1>
            <xm:f>Справочник!$A$2:$A$14</xm:f>
          </x14:formula1>
          <xm:sqref>I3:I111</xm:sqref>
        </x14:dataValidation>
        <x14:dataValidation type="list" allowBlank="1" showInputMessage="1" showErrorMessage="1">
          <x14:formula1>
            <xm:f>Справочник!$E$2:$E$12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6" sqref="F6"/>
    </sheetView>
  </sheetViews>
  <sheetFormatPr defaultRowHeight="15" x14ac:dyDescent="0.25"/>
  <cols>
    <col min="1" max="2" width="33.42578125" style="1" customWidth="1"/>
    <col min="3" max="3" width="25.42578125" style="1" customWidth="1"/>
    <col min="4" max="4" width="16.140625" style="1" customWidth="1"/>
    <col min="5" max="5" width="22.42578125" style="1" customWidth="1"/>
    <col min="6" max="6" width="47.42578125" style="1" customWidth="1"/>
    <col min="7" max="7" width="18" style="1" customWidth="1"/>
    <col min="8" max="16384" width="9.140625" style="1"/>
  </cols>
  <sheetData>
    <row r="1" spans="1:7" ht="30" x14ac:dyDescent="0.25">
      <c r="A1" s="17" t="s">
        <v>54</v>
      </c>
      <c r="B1" s="17" t="s">
        <v>240</v>
      </c>
      <c r="C1" s="17" t="s">
        <v>4</v>
      </c>
      <c r="D1" s="17" t="s">
        <v>236</v>
      </c>
      <c r="E1" s="17" t="s">
        <v>45</v>
      </c>
      <c r="F1" s="17" t="s">
        <v>48</v>
      </c>
      <c r="G1" s="17" t="s">
        <v>241</v>
      </c>
    </row>
    <row r="2" spans="1:7" ht="30" x14ac:dyDescent="0.25">
      <c r="A2" s="1" t="s">
        <v>56</v>
      </c>
      <c r="B2" s="1">
        <v>4</v>
      </c>
      <c r="C2" s="2" t="s">
        <v>19</v>
      </c>
      <c r="D2" s="4">
        <v>1</v>
      </c>
      <c r="E2" s="1" t="s">
        <v>44</v>
      </c>
      <c r="F2" s="1" t="s">
        <v>49</v>
      </c>
      <c r="G2" s="20" t="s">
        <v>242</v>
      </c>
    </row>
    <row r="3" spans="1:7" ht="30" x14ac:dyDescent="0.25">
      <c r="A3" s="1" t="s">
        <v>94</v>
      </c>
      <c r="B3" s="1">
        <v>1</v>
      </c>
      <c r="C3" s="1" t="s">
        <v>21</v>
      </c>
      <c r="D3" s="4">
        <v>2</v>
      </c>
      <c r="E3" s="1" t="s">
        <v>46</v>
      </c>
      <c r="F3" s="1" t="s">
        <v>50</v>
      </c>
      <c r="G3" s="20" t="s">
        <v>243</v>
      </c>
    </row>
    <row r="4" spans="1:7" x14ac:dyDescent="0.25">
      <c r="A4" s="2" t="s">
        <v>24</v>
      </c>
      <c r="B4" s="4">
        <v>3</v>
      </c>
      <c r="C4" s="1" t="s">
        <v>32</v>
      </c>
      <c r="D4" s="4">
        <v>3</v>
      </c>
      <c r="E4" s="1" t="s">
        <v>25</v>
      </c>
      <c r="F4" s="1" t="s">
        <v>51</v>
      </c>
      <c r="G4" s="20" t="s">
        <v>244</v>
      </c>
    </row>
    <row r="5" spans="1:7" x14ac:dyDescent="0.25">
      <c r="A5" s="1" t="s">
        <v>40</v>
      </c>
      <c r="B5" s="1">
        <v>5</v>
      </c>
      <c r="C5" s="1" t="s">
        <v>5</v>
      </c>
      <c r="D5" s="4">
        <v>4</v>
      </c>
      <c r="E5" s="1" t="s">
        <v>10</v>
      </c>
    </row>
    <row r="6" spans="1:7" x14ac:dyDescent="0.25">
      <c r="A6" s="1" t="s">
        <v>55</v>
      </c>
      <c r="B6" s="1">
        <v>2</v>
      </c>
      <c r="C6" s="1" t="s">
        <v>20</v>
      </c>
      <c r="D6" s="4">
        <v>5</v>
      </c>
      <c r="E6" s="1" t="s">
        <v>28</v>
      </c>
    </row>
    <row r="7" spans="1:7" x14ac:dyDescent="0.25">
      <c r="A7" s="1" t="s">
        <v>57</v>
      </c>
      <c r="D7" s="4">
        <v>6</v>
      </c>
      <c r="E7" s="1" t="s">
        <v>43</v>
      </c>
    </row>
    <row r="8" spans="1:7" x14ac:dyDescent="0.25">
      <c r="A8" s="1" t="s">
        <v>59</v>
      </c>
      <c r="D8" s="4">
        <v>7</v>
      </c>
      <c r="E8" s="1" t="s">
        <v>47</v>
      </c>
    </row>
    <row r="9" spans="1:7" x14ac:dyDescent="0.25">
      <c r="A9" s="1" t="s">
        <v>32</v>
      </c>
      <c r="D9" s="4">
        <v>8</v>
      </c>
      <c r="E9" s="1" t="s">
        <v>26</v>
      </c>
    </row>
    <row r="10" spans="1:7" x14ac:dyDescent="0.25">
      <c r="A10" s="1" t="s">
        <v>22</v>
      </c>
      <c r="D10" s="4">
        <v>9</v>
      </c>
      <c r="E10" s="1" t="s">
        <v>41</v>
      </c>
    </row>
    <row r="11" spans="1:7" x14ac:dyDescent="0.25">
      <c r="A11" s="1" t="s">
        <v>23</v>
      </c>
      <c r="D11" s="4">
        <v>10</v>
      </c>
      <c r="E11" s="1" t="s">
        <v>116</v>
      </c>
    </row>
    <row r="12" spans="1:7" ht="30" x14ac:dyDescent="0.25">
      <c r="A12" s="1" t="s">
        <v>69</v>
      </c>
      <c r="D12" s="4">
        <v>11</v>
      </c>
      <c r="E12" s="1" t="s">
        <v>238</v>
      </c>
    </row>
    <row r="13" spans="1:7" x14ac:dyDescent="0.25">
      <c r="A13" s="2" t="s">
        <v>68</v>
      </c>
      <c r="B13" s="2"/>
    </row>
    <row r="14" spans="1:7" x14ac:dyDescent="0.25">
      <c r="A14" s="1" t="s">
        <v>115</v>
      </c>
    </row>
  </sheetData>
  <sortState ref="A2:A13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6.140625" customWidth="1"/>
  </cols>
  <sheetData>
    <row r="1" spans="1:1" x14ac:dyDescent="0.25">
      <c r="A1" s="3" t="s">
        <v>235</v>
      </c>
    </row>
    <row r="2" spans="1:1" x14ac:dyDescent="0.25">
      <c r="A2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Маппинг</vt:lpstr>
      <vt:lpstr>Справочник</vt:lpstr>
      <vt:lpstr>Sequence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Абрамкин Максим Андреевич</cp:lastModifiedBy>
  <dcterms:created xsi:type="dcterms:W3CDTF">2017-11-26T19:59:40Z</dcterms:created>
  <dcterms:modified xsi:type="dcterms:W3CDTF">2017-11-30T08:13:54Z</dcterms:modified>
</cp:coreProperties>
</file>